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595" yWindow="315" windowWidth="12765" windowHeight="10035" tabRatio="932"/>
  </bookViews>
  <sheets>
    <sheet name="ობიექტური" sheetId="27" r:id="rId1"/>
    <sheet name="მარაბდელის I" sheetId="91" r:id="rId2"/>
    <sheet name="მარაბდელის II" sheetId="77" r:id="rId3"/>
    <sheet name="გაბაშვილის ქუჩა (1 მონ)" sheetId="90" r:id="rId4"/>
    <sheet name="გაბაშვილის I ჩიხი" sheetId="78" r:id="rId5"/>
    <sheet name="გაბაშვილის II ჩიხი " sheetId="79" r:id="rId6"/>
    <sheet name="თრიქლექთის ქუჩა" sheetId="80" r:id="rId7"/>
    <sheet name="კეცხოველის ჩიხი" sheetId="82" r:id="rId8"/>
    <sheet name="ატენის ქუჩა" sheetId="92" r:id="rId9"/>
  </sheets>
  <definedNames>
    <definedName name="_xlnm.Print_Area" localSheetId="8">'ატენის ქუჩა'!$A$1:$K$70</definedName>
    <definedName name="_xlnm.Print_Area" localSheetId="4">'გაბაშვილის I ჩიხი'!$A$1:$K$34</definedName>
    <definedName name="_xlnm.Print_Area" localSheetId="5">'გაბაშვილის II ჩიხი '!$A$1:$K$42</definedName>
    <definedName name="_xlnm.Print_Area" localSheetId="3">'გაბაშვილის ქუჩა (1 მონ)'!$A$1:$K$48</definedName>
    <definedName name="_xlnm.Print_Area" localSheetId="6">'თრიქლექთის ქუჩა'!$A$1:$K$34</definedName>
    <definedName name="_xlnm.Print_Area" localSheetId="7">'კეცხოველის ჩიხი'!$A$1:$K$34</definedName>
    <definedName name="_xlnm.Print_Area" localSheetId="1">'მარაბდელის I'!$A$1:$L$49</definedName>
    <definedName name="_xlnm.Print_Area" localSheetId="2">'მარაბდელის II'!$A$1:$K$39</definedName>
    <definedName name="_xlnm.Print_Area" localSheetId="0">ობიექტური!$A$1:$H$22</definedName>
    <definedName name="_xlnm.Print_Titles" localSheetId="8">'ატენის ქუჩა'!$11:$11</definedName>
    <definedName name="_xlnm.Print_Titles" localSheetId="4">'გაბაშვილის I ჩიხი'!$7:$7</definedName>
    <definedName name="_xlnm.Print_Titles" localSheetId="5">'გაბაშვილის II ჩიხი '!$7:$7</definedName>
    <definedName name="_xlnm.Print_Titles" localSheetId="3">'გაბაშვილის ქუჩა (1 მონ)'!$7:$7</definedName>
    <definedName name="_xlnm.Print_Titles" localSheetId="6">'თრიქლექთის ქუჩა'!$7:$7</definedName>
    <definedName name="_xlnm.Print_Titles" localSheetId="7">'კეცხოველის ჩიხი'!$7:$7</definedName>
    <definedName name="_xlnm.Print_Titles" localSheetId="1">'მარაბდელის I'!$7:$7</definedName>
    <definedName name="_xlnm.Print_Titles" localSheetId="2">'მარაბდელის II'!$7:$7</definedName>
  </definedNames>
  <calcPr calcId="124519"/>
</workbook>
</file>

<file path=xl/calcChain.xml><?xml version="1.0" encoding="utf-8"?>
<calcChain xmlns="http://schemas.openxmlformats.org/spreadsheetml/2006/main">
  <c r="K41" i="91"/>
  <c r="K36" i="77"/>
  <c r="K34"/>
  <c r="K32"/>
  <c r="K44" i="90"/>
  <c r="K42"/>
  <c r="K40"/>
  <c r="K30" i="78"/>
  <c r="K28"/>
  <c r="K26"/>
  <c r="K38" i="79"/>
  <c r="K36"/>
  <c r="K34"/>
  <c r="K30" i="80"/>
  <c r="K28"/>
  <c r="K26"/>
  <c r="K30" i="82"/>
  <c r="K28"/>
  <c r="K26"/>
  <c r="K68" i="92"/>
  <c r="K66"/>
  <c r="K64"/>
  <c r="F39"/>
  <c r="D61"/>
  <c r="D59"/>
  <c r="D47"/>
  <c r="D48" s="1"/>
  <c r="D38"/>
  <c r="D32"/>
  <c r="D30"/>
  <c r="D19"/>
  <c r="D25" i="91"/>
  <c r="D26" i="77"/>
  <c r="D27" s="1"/>
  <c r="D37" i="90"/>
  <c r="D22" i="82"/>
  <c r="D20"/>
  <c r="D20" i="80"/>
  <c r="D23" i="79"/>
  <c r="D30"/>
  <c r="D20" i="78"/>
  <c r="D25" i="77"/>
  <c r="D29" i="91"/>
  <c r="D37"/>
  <c r="D27"/>
  <c r="D28" i="77" l="1"/>
  <c r="D20" i="92"/>
  <c r="D21"/>
  <c r="D49"/>
  <c r="D36" i="90"/>
  <c r="D26"/>
  <c r="F62" i="92" l="1"/>
  <c r="H62" l="1"/>
  <c r="K62"/>
  <c r="J62"/>
  <c r="H39"/>
  <c r="J39"/>
  <c r="H63" l="1"/>
  <c r="F63"/>
  <c r="J63"/>
  <c r="K39"/>
  <c r="K63" s="1"/>
  <c r="K65" l="1"/>
  <c r="K67" s="1"/>
  <c r="K69" s="1"/>
  <c r="D15" i="27" s="1"/>
  <c r="H15" s="1"/>
  <c r="D38" i="91"/>
  <c r="D33"/>
  <c r="D23"/>
  <c r="D21"/>
  <c r="D15"/>
  <c r="D16" s="1"/>
  <c r="D17" l="1"/>
  <c r="D32" i="90"/>
  <c r="D27"/>
  <c r="D22"/>
  <c r="D20"/>
  <c r="D14"/>
  <c r="D15" s="1"/>
  <c r="D28" l="1"/>
  <c r="D29"/>
  <c r="H40" i="91" l="1"/>
  <c r="J40"/>
  <c r="F40"/>
  <c r="K40" l="1"/>
  <c r="F39" i="90"/>
  <c r="H39"/>
  <c r="K42" i="91" l="1"/>
  <c r="K39" i="90"/>
  <c r="K41" s="1"/>
  <c r="K43" s="1"/>
  <c r="K45" s="1"/>
  <c r="D10" i="27" s="1"/>
  <c r="J39" i="90"/>
  <c r="K43" i="91" l="1"/>
  <c r="K44" s="1"/>
  <c r="D14" i="82"/>
  <c r="D21" i="80"/>
  <c r="D14"/>
  <c r="D15" s="1"/>
  <c r="D31" i="79"/>
  <c r="D24"/>
  <c r="D19"/>
  <c r="D14"/>
  <c r="D21" i="78"/>
  <c r="D14"/>
  <c r="D15" s="1"/>
  <c r="D21" i="77"/>
  <c r="D15"/>
  <c r="K46" i="91" l="1"/>
  <c r="K45"/>
  <c r="D15" i="82"/>
  <c r="D15" i="79"/>
  <c r="D22" i="80"/>
  <c r="D25" i="79"/>
  <c r="D22" i="78"/>
  <c r="D16" i="77"/>
  <c r="D26" i="79"/>
  <c r="D16" i="80"/>
  <c r="D23"/>
  <c r="D16" i="79"/>
  <c r="D23" i="78"/>
  <c r="D16"/>
  <c r="H8" i="27" l="1"/>
  <c r="D8"/>
  <c r="F31" i="77"/>
  <c r="D17"/>
  <c r="H25" i="82"/>
  <c r="D16"/>
  <c r="H31" i="77"/>
  <c r="F25" i="80" l="1"/>
  <c r="J25"/>
  <c r="F33" i="79"/>
  <c r="J33"/>
  <c r="J25" i="78"/>
  <c r="J31" i="77"/>
  <c r="K31"/>
  <c r="K33" s="1"/>
  <c r="K35" s="1"/>
  <c r="H33" i="79"/>
  <c r="F25" i="82"/>
  <c r="J25"/>
  <c r="H25" i="80"/>
  <c r="H25" i="78"/>
  <c r="K25" i="80" l="1"/>
  <c r="K27" s="1"/>
  <c r="K33" i="79"/>
  <c r="K35" s="1"/>
  <c r="K37" s="1"/>
  <c r="K25" i="78"/>
  <c r="F25"/>
  <c r="K25" i="82"/>
  <c r="K27" s="1"/>
  <c r="K29" s="1"/>
  <c r="K37" i="77"/>
  <c r="D9" i="27" s="1"/>
  <c r="K27" i="78" l="1"/>
  <c r="K29" s="1"/>
  <c r="K31" s="1"/>
  <c r="D11" i="27" s="1"/>
  <c r="H11" s="1"/>
  <c r="K31" i="82"/>
  <c r="D14" i="27" s="1"/>
  <c r="K29" i="80"/>
  <c r="K39" i="79"/>
  <c r="D12" i="27" s="1"/>
  <c r="K31" i="80" l="1"/>
  <c r="D13" i="27" l="1"/>
  <c r="D16" s="1"/>
  <c r="H10"/>
  <c r="H9"/>
  <c r="H13" l="1"/>
  <c r="H14"/>
  <c r="H12"/>
  <c r="H16" l="1"/>
  <c r="H18" l="1"/>
  <c r="H17"/>
  <c r="H19" l="1"/>
  <c r="H20" s="1"/>
</calcChain>
</file>

<file path=xl/sharedStrings.xml><?xml version="1.0" encoding="utf-8"?>
<sst xmlns="http://schemas.openxmlformats.org/spreadsheetml/2006/main" count="591" uniqueCount="121">
  <si>
    <t xml:space="preserve">samuSaos dasaxeleba 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</si>
  <si>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</si>
  <si>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</si>
  <si>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</si>
  <si>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</si>
  <si>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</si>
  <si>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c</t>
  </si>
  <si>
    <t>N</t>
  </si>
  <si>
    <t>ganz. erT.</t>
  </si>
  <si>
    <t xml:space="preserve">  jami</t>
  </si>
  <si>
    <t>jami</t>
  </si>
  <si>
    <t>(lari)</t>
  </si>
  <si>
    <t>gauTvaliswinebeli xarjebi 3%</t>
  </si>
  <si>
    <t>km</t>
  </si>
  <si>
    <t>mSeneblobis Rirebulebis saxarjTaRricxvo angariSi</t>
  </si>
  <si>
    <t>#</t>
  </si>
  <si>
    <t>xarjTaRricxvis #</t>
  </si>
  <si>
    <t>Tavebis, obieqtebis, samuSaoebis da
danaxarjebis dasaxeleba</t>
  </si>
  <si>
    <t>saxarjTaRricxvo Rirebuleba aT. lari</t>
  </si>
  <si>
    <t>saerTo
saxarjTaR.
Rirebuleba
aT. lari</t>
  </si>
  <si>
    <t>samSeneblo
samuSaoebi</t>
  </si>
  <si>
    <t>samontaJo
samuSaoebi</t>
  </si>
  <si>
    <t>mowyobi-
loba</t>
  </si>
  <si>
    <t>sxva 
xarjebi</t>
  </si>
  <si>
    <t xml:space="preserve">sul </t>
  </si>
  <si>
    <t>damatebiTi Rirebulebis gadasaxadi 18%</t>
  </si>
  <si>
    <r>
      <t>m</t>
    </r>
    <r>
      <rPr>
        <b/>
        <vertAlign val="superscript"/>
        <sz val="11"/>
        <rFont val="AcadNusx"/>
      </rPr>
      <t>3</t>
    </r>
  </si>
  <si>
    <t xml:space="preserve">RorRis safuZvlis mowyoba sisqiT 10 sm </t>
  </si>
  <si>
    <r>
      <t>1000m</t>
    </r>
    <r>
      <rPr>
        <b/>
        <vertAlign val="superscript"/>
        <sz val="11"/>
        <rFont val="AcadNusx"/>
      </rPr>
      <t>2</t>
    </r>
  </si>
  <si>
    <r>
      <t>100m</t>
    </r>
    <r>
      <rPr>
        <b/>
        <vertAlign val="superscript"/>
        <sz val="11"/>
        <rFont val="AcadNusx"/>
      </rPr>
      <t>3</t>
    </r>
  </si>
  <si>
    <t xml:space="preserve">qalaq gorSi rkinigzis sadguris dasaxlebaSi arsebuli quCebis 
da saniaRvre sistemis mowyoba-reabilitacia
</t>
  </si>
  <si>
    <t>I mosamzadebeli samuSaoebi</t>
  </si>
  <si>
    <t>trasis aRdgena da damagreba</t>
  </si>
  <si>
    <t xml:space="preserve">arsebuli kanalizaciis Webis amoweva an daweva, (SemoWra `bolgarkiT") saproeqto niSnulebamde </t>
  </si>
  <si>
    <t xml:space="preserve">arsebuli sasmeli wylis Webis amoweva an daweva, saproeqto niSnulebamde </t>
  </si>
  <si>
    <t>II miwis vakisi</t>
  </si>
  <si>
    <t>tn</t>
  </si>
  <si>
    <t>III kategoriis gruntis damuSaveba eqskavatoriT</t>
  </si>
  <si>
    <t xml:space="preserve">gruntis damuSaveba xeliT III kat. gruntSi                                   </t>
  </si>
  <si>
    <t>gruntis datvirTva avtoTviTmclelebze eqskavatoriT</t>
  </si>
  <si>
    <t>gruntis transportireba 
5km-ze  (X*1.75)</t>
  </si>
  <si>
    <t>betonis bordiurebis mowyoba zomiT (30X15)</t>
  </si>
  <si>
    <t>100m</t>
  </si>
  <si>
    <t xml:space="preserve">safuZvlis qveda fenis mowyoba qviSa-xreSovani narevisagan 15sm  </t>
  </si>
  <si>
    <t xml:space="preserve">safaris zeda fenis mowyoba wvrilmarcvlovani, mkvrivi, RorRovani asfaltbetonis cxeli nareviT `tipi b~ sisqiT 3 sm </t>
  </si>
  <si>
    <r>
      <t>100m</t>
    </r>
    <r>
      <rPr>
        <b/>
        <vertAlign val="superscript"/>
        <sz val="11"/>
        <rFont val="AcadNusx"/>
      </rPr>
      <t>2</t>
    </r>
  </si>
  <si>
    <r>
      <t>safaris fenis mowyoba wvrilmarcvlovani, mkvrivi, RorRovani asfaltbetonis cxeli nareviT `tipi b~  sisqiT 3 sm Txevadi bitumis mosxma (0,0006 t/m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) </t>
    </r>
  </si>
  <si>
    <t xml:space="preserve">safaris fenis mowyoba wvrilmarcvlovani, mkvrivi, RorRovani asfaltbetonis cxeli nareviT `tipi b~ sisqiT 5 sm </t>
  </si>
  <si>
    <t>erT.
fasi</t>
  </si>
  <si>
    <t>marabdelis quCa _ II monakveTi</t>
  </si>
  <si>
    <t>gabaSvilis quCa</t>
  </si>
  <si>
    <t>gabaSvilis I Cixi</t>
  </si>
  <si>
    <t>gabaSvilis II Cixi</t>
  </si>
  <si>
    <t>TrialeTis quCa</t>
  </si>
  <si>
    <t>kecxovelis Cixi</t>
  </si>
  <si>
    <t xml:space="preserve">miwis vakisis Sevseba qviSa-xreSovani narevisagan  </t>
  </si>
  <si>
    <t>betonis  bordiurebis  mowyoba xeebis garSemo
 zomiT (30X15) 2xe</t>
  </si>
  <si>
    <t>IV sagzao samosi</t>
  </si>
  <si>
    <t>V ezoSi Sesasvlelebis mowyoba</t>
  </si>
  <si>
    <t>arsebuli Sesasvleli karebebis aweva saproeqto niSnulamde</t>
  </si>
  <si>
    <t>betonis  bordiurebis  mowyoba xeebis garSemo
(asfaltis pirze) zomiT (30X15) 2xe</t>
  </si>
  <si>
    <t>kevxovelis Cixi</t>
  </si>
  <si>
    <t>III bordiurebis mowyoba</t>
  </si>
  <si>
    <t>III sagzao samosi</t>
  </si>
  <si>
    <t>IIIsagzao samosi</t>
  </si>
  <si>
    <t>gruntis  transportireba 
5km-ze  (X*1.75)</t>
  </si>
  <si>
    <t>V trotuarze asfaltis safaris mowyoba</t>
  </si>
  <si>
    <t>VI ezoSi Sesasvlelebis mowyoba</t>
  </si>
  <si>
    <t>marabdelis quCa _ I monakveTi</t>
  </si>
  <si>
    <t>betonis  bordiurebis  mowyoba xeebis garSemo
 zomiT (30X15) 9xe</t>
  </si>
  <si>
    <t xml:space="preserve">safaris qveda fenis mowyoba msxvil marcvlovani, forovani, RorRovani asfaltobetonis cxeli nareviT `tipi b~ 
sisqiT 6 sm </t>
  </si>
  <si>
    <t>atenis quCa</t>
  </si>
  <si>
    <t>gabaSvilis quCa (I monakveTi)</t>
  </si>
  <si>
    <t>betonis  bordiurebis  mowyoba xeebis garSemo
 zomiT (30X15) 7 xe</t>
  </si>
  <si>
    <r>
      <t>Txevadi bitumis mosxma
0.0006 t/m</t>
    </r>
    <r>
      <rPr>
        <b/>
        <vertAlign val="superscript"/>
        <sz val="11"/>
        <rFont val="AcadNusx"/>
      </rPr>
      <t>2</t>
    </r>
  </si>
  <si>
    <r>
      <t>Txevadi bitumis mosxma
0.00035 t/m</t>
    </r>
    <r>
      <rPr>
        <b/>
        <vertAlign val="superscript"/>
        <sz val="11"/>
        <rFont val="AcadNusx"/>
      </rPr>
      <t>2</t>
    </r>
  </si>
  <si>
    <t>Camketi (amoweuli) kbilis mowyoba monoliTuri betoniT 
m-200
(30X50 sm) sigrZiT-105.26m</t>
  </si>
  <si>
    <t xml:space="preserve">atenis quCa </t>
  </si>
  <si>
    <t>samuSaos dasaxeleba</t>
  </si>
  <si>
    <t xml:space="preserve">   normatiuli</t>
  </si>
  <si>
    <t xml:space="preserve">samSeneblo </t>
  </si>
  <si>
    <t xml:space="preserve">     resursi</t>
  </si>
  <si>
    <t>meqanizmebi</t>
  </si>
  <si>
    <t>ganz.</t>
  </si>
  <si>
    <t>erT.</t>
  </si>
  <si>
    <t>sul</t>
  </si>
  <si>
    <t>wyalsadenis polimeruli Wis montaJi</t>
  </si>
  <si>
    <t>IV. wylis mimmarTveli monoliTuri rk/betonis filis mowyoba</t>
  </si>
  <si>
    <t>qviSa-xreSovani fenis momzadeba filis qveS</t>
  </si>
  <si>
    <t xml:space="preserve">monoliTuri rk/betonis filis mowyoba Bb=20 </t>
  </si>
  <si>
    <t>V sagzao samosi</t>
  </si>
  <si>
    <t xml:space="preserve">safaris qveda fenis mowyoba msxvil marcvlovani, forovani, RorRovani asfaltobetonis cxeli nareviT `tipi b~ sisqiT 6 sm </t>
  </si>
  <si>
    <t xml:space="preserve">Camketi kbilis mowyoba monoliTuri betoniT m-200
(15X30 sm) </t>
  </si>
  <si>
    <t xml:space="preserve"> jami </t>
  </si>
  <si>
    <t>IV. sayrdeni kedlis mowyoba sigrZiT 20.93m</t>
  </si>
  <si>
    <t>sayrdeni kedlis saZirkvlis mowyoba moniliTuri rk/betoniT m-250</t>
  </si>
  <si>
    <r>
      <t xml:space="preserve"> m</t>
    </r>
    <r>
      <rPr>
        <b/>
        <vertAlign val="superscript"/>
        <sz val="11"/>
        <rFont val="AcadNusx"/>
      </rPr>
      <t>3</t>
    </r>
  </si>
  <si>
    <t>sayrdeni kedlis tanis mowyoba moniliTuri rk/betoniT m-250</t>
  </si>
  <si>
    <t xml:space="preserve"> sul jami </t>
  </si>
  <si>
    <t>jami:</t>
  </si>
  <si>
    <t xml:space="preserve">masalis transporti </t>
  </si>
  <si>
    <t xml:space="preserve">zednadebi xarjebi </t>
  </si>
  <si>
    <t xml:space="preserve">gegmiuri dagroveba </t>
  </si>
  <si>
    <t>qalaq gorSi rkinigzis sadguris dasaxlebaSi arsebuli quCebis da saniaRvre sistemis 
mowyoba-reabilitaciის ხარჯთაღრიცხვა</t>
  </si>
  <si>
    <t>masalis transporti</t>
  </si>
  <si>
    <r>
      <t xml:space="preserve"> xarjTaRricxva</t>
    </r>
    <r>
      <rPr>
        <b/>
        <sz val="11"/>
        <rFont val="Times New Roman"/>
        <family val="1"/>
        <charset val="204"/>
      </rPr>
      <t xml:space="preserve">  N2</t>
    </r>
  </si>
  <si>
    <r>
      <t xml:space="preserve"> xarjTaRricxva</t>
    </r>
    <r>
      <rPr>
        <b/>
        <sz val="11"/>
        <rFont val="Times New Roman"/>
        <family val="1"/>
        <charset val="204"/>
      </rPr>
      <t xml:space="preserve">  N1</t>
    </r>
  </si>
  <si>
    <r>
      <t xml:space="preserve"> xarjTaRricxva</t>
    </r>
    <r>
      <rPr>
        <b/>
        <sz val="11"/>
        <rFont val="Times New Roman"/>
        <family val="1"/>
        <charset val="204"/>
      </rPr>
      <t xml:space="preserve">  N3</t>
    </r>
  </si>
  <si>
    <r>
      <t>xarjTaRricxva</t>
    </r>
    <r>
      <rPr>
        <b/>
        <sz val="11"/>
        <rFont val="Times New Roman"/>
        <family val="1"/>
        <charset val="204"/>
      </rPr>
      <t xml:space="preserve">  N4</t>
    </r>
  </si>
  <si>
    <r>
      <t xml:space="preserve"> xarjTaRricxva</t>
    </r>
    <r>
      <rPr>
        <b/>
        <sz val="11"/>
        <rFont val="Times New Roman"/>
        <family val="1"/>
        <charset val="204"/>
      </rPr>
      <t xml:space="preserve">  N5</t>
    </r>
  </si>
  <si>
    <t xml:space="preserve">zednadebi xarJebi </t>
  </si>
  <si>
    <r>
      <t xml:space="preserve"> xarjTaRricxva</t>
    </r>
    <r>
      <rPr>
        <b/>
        <sz val="11"/>
        <rFont val="Times New Roman"/>
        <family val="1"/>
        <charset val="204"/>
      </rPr>
      <t xml:space="preserve">  N6</t>
    </r>
  </si>
  <si>
    <t>N+AA5:J21</t>
  </si>
  <si>
    <r>
      <t xml:space="preserve"> xarjTaRricxva</t>
    </r>
    <r>
      <rPr>
        <b/>
        <sz val="11"/>
        <rFont val="Times New Roman"/>
        <family val="1"/>
        <charset val="204"/>
      </rPr>
      <t xml:space="preserve">  N7</t>
    </r>
  </si>
  <si>
    <t xml:space="preserve">gegmiuri mogeba </t>
  </si>
  <si>
    <t xml:space="preserve">satransporto xarjebi masalaze </t>
  </si>
  <si>
    <t>რაოდენობა</t>
  </si>
  <si>
    <t>მასალა</t>
  </si>
  <si>
    <t>ხელფასი</t>
  </si>
  <si>
    <t>qalaq gorSi atenis quCis saniaRvre sistemis reabilitaciის ხარჯთაღრიცხვა</t>
  </si>
  <si>
    <t>xelfasi (l)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</si>
</sst>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_-* #,##0.000_р_._-;\-* #,##0.000_р_._-;_-* &quot;-&quot;??_р_._-;_-@_-"/>
    <numFmt numFmtId="170" formatCode="_(* #,##0.0000_);_(* \(#,##0.0000\);_(* &quot;-&quot;??_);_(@_)"/>
    <numFmt numFmtId="171" formatCode="_-* #,##0.0000_р_._-;\-* #,##0.0000_р_._-;_-* &quot;-&quot;??_р_._-;_-@_-"/>
    <numFmt numFmtId="172" formatCode="_(* #,##0.000_);_(* \(#,##0.000\);_(* &quot;-&quot;??_);_(@_)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 Cyr"/>
      <family val="2"/>
      <charset val="204"/>
    </font>
    <font>
      <sz val="11"/>
      <name val="AcadNusx"/>
    </font>
    <font>
      <b/>
      <sz val="11"/>
      <name val="AcadNusx"/>
    </font>
    <font>
      <b/>
      <i/>
      <sz val="12"/>
      <name val="AcadMtavr"/>
    </font>
    <font>
      <b/>
      <i/>
      <sz val="12"/>
      <name val="AcadNusx"/>
    </font>
    <font>
      <sz val="11"/>
      <name val="Arial Cyr"/>
      <family val="2"/>
      <charset val="204"/>
    </font>
    <font>
      <sz val="10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b/>
      <i/>
      <sz val="11"/>
      <name val="AcadNusx"/>
    </font>
    <font>
      <sz val="10.5"/>
      <name val="AcadNusx"/>
    </font>
    <font>
      <b/>
      <sz val="11"/>
      <name val="Times New Roman"/>
      <family val="1"/>
      <charset val="204"/>
    </font>
    <font>
      <i/>
      <u/>
      <sz val="12"/>
      <name val="AcadNusx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</font>
    <font>
      <b/>
      <sz val="11"/>
      <name val="LitNusx"/>
    </font>
    <font>
      <sz val="11"/>
      <name val="Lit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i/>
      <u/>
      <sz val="11"/>
      <name val="AcadNusx"/>
    </font>
    <font>
      <i/>
      <u/>
      <sz val="11"/>
      <name val="AcadNusx"/>
    </font>
    <font>
      <b/>
      <sz val="10.5"/>
      <name val="AcadNusx"/>
    </font>
    <font>
      <i/>
      <sz val="11"/>
      <name val="AcadNusx"/>
    </font>
    <font>
      <i/>
      <sz val="11"/>
      <name val="LitNusx"/>
    </font>
    <font>
      <b/>
      <i/>
      <sz val="11"/>
      <name val="LitNusx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2" fillId="0" borderId="0"/>
    <xf numFmtId="0" fontId="18" fillId="0" borderId="0"/>
    <xf numFmtId="0" fontId="10" fillId="0" borderId="0"/>
    <xf numFmtId="0" fontId="2" fillId="0" borderId="0"/>
    <xf numFmtId="165" fontId="22" fillId="0" borderId="0" applyFont="0" applyFill="0" applyBorder="0" applyAlignment="0" applyProtection="0"/>
    <xf numFmtId="0" fontId="23" fillId="0" borderId="0"/>
    <xf numFmtId="0" fontId="10" fillId="0" borderId="0"/>
    <xf numFmtId="0" fontId="10" fillId="0" borderId="0"/>
    <xf numFmtId="164" fontId="2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0" xfId="5" applyFont="1" applyFill="1" applyBorder="1" applyAlignment="1">
      <alignment horizontal="right" vertical="center" wrapText="1"/>
    </xf>
    <xf numFmtId="0" fontId="4" fillId="2" borderId="0" xfId="5" applyFont="1" applyFill="1" applyBorder="1" applyAlignment="1">
      <alignment horizontal="center" vertical="center"/>
    </xf>
    <xf numFmtId="167" fontId="4" fillId="2" borderId="0" xfId="5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/>
    <xf numFmtId="16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0" fontId="4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 applyAlignment="1">
      <alignment horizontal="justify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9" fillId="2" borderId="0" xfId="0" applyFont="1" applyFill="1"/>
    <xf numFmtId="1" fontId="5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2" fontId="5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2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2" fontId="4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0" xfId="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4" fillId="2" borderId="0" xfId="5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2" fontId="16" fillId="2" borderId="1" xfId="4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0" xfId="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0" xfId="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 wrapText="1"/>
    </xf>
    <xf numFmtId="2" fontId="4" fillId="4" borderId="1" xfId="3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9" fillId="2" borderId="0" xfId="10" applyFont="1" applyFill="1"/>
    <xf numFmtId="0" fontId="4" fillId="2" borderId="0" xfId="10" applyFont="1" applyFill="1" applyAlignment="1">
      <alignment horizontal="center" vertical="center"/>
    </xf>
    <xf numFmtId="0" fontId="21" fillId="2" borderId="0" xfId="10" applyFont="1" applyFill="1" applyBorder="1" applyAlignment="1">
      <alignment horizontal="center" vertical="center"/>
    </xf>
    <xf numFmtId="0" fontId="4" fillId="2" borderId="0" xfId="11" applyFont="1" applyFill="1" applyAlignment="1">
      <alignment horizontal="center" vertical="center"/>
    </xf>
    <xf numFmtId="0" fontId="4" fillId="2" borderId="0" xfId="10" applyFont="1" applyFill="1"/>
    <xf numFmtId="0" fontId="24" fillId="2" borderId="0" xfId="10" applyFont="1" applyFill="1" applyAlignment="1">
      <alignment horizontal="center"/>
    </xf>
    <xf numFmtId="0" fontId="4" fillId="2" borderId="0" xfId="10" applyFont="1" applyFill="1" applyBorder="1"/>
    <xf numFmtId="0" fontId="4" fillId="2" borderId="0" xfId="12" applyFont="1" applyFill="1" applyAlignment="1">
      <alignment horizontal="right"/>
    </xf>
    <xf numFmtId="167" fontId="5" fillId="2" borderId="0" xfId="12" applyNumberFormat="1" applyFont="1" applyFill="1" applyAlignment="1">
      <alignment horizontal="center"/>
    </xf>
    <xf numFmtId="0" fontId="4" fillId="2" borderId="0" xfId="12" applyFont="1" applyFill="1" applyAlignment="1">
      <alignment horizontal="center"/>
    </xf>
    <xf numFmtId="0" fontId="13" fillId="2" borderId="0" xfId="10" applyFont="1" applyFill="1" applyAlignment="1">
      <alignment vertical="center"/>
    </xf>
    <xf numFmtId="0" fontId="4" fillId="2" borderId="1" xfId="1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/>
    </xf>
    <xf numFmtId="0" fontId="4" fillId="2" borderId="8" xfId="10" applyFont="1" applyFill="1" applyBorder="1" applyAlignment="1">
      <alignment horizontal="center"/>
    </xf>
    <xf numFmtId="0" fontId="4" fillId="2" borderId="12" xfId="10" applyFont="1" applyFill="1" applyBorder="1" applyAlignment="1">
      <alignment horizontal="center"/>
    </xf>
    <xf numFmtId="0" fontId="4" fillId="2" borderId="13" xfId="10" applyFont="1" applyFill="1" applyBorder="1" applyAlignment="1">
      <alignment horizontal="center"/>
    </xf>
    <xf numFmtId="0" fontId="15" fillId="2" borderId="1" xfId="10" applyFont="1" applyFill="1" applyBorder="1" applyAlignment="1">
      <alignment horizontal="center" vertical="center" wrapText="1"/>
    </xf>
    <xf numFmtId="2" fontId="13" fillId="2" borderId="1" xfId="10" applyNumberFormat="1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horizontal="center" vertical="center"/>
    </xf>
    <xf numFmtId="166" fontId="4" fillId="2" borderId="1" xfId="10" applyNumberFormat="1" applyFont="1" applyFill="1" applyBorder="1" applyAlignment="1">
      <alignment horizontal="center" vertical="center"/>
    </xf>
    <xf numFmtId="2" fontId="4" fillId="2" borderId="1" xfId="10" applyNumberFormat="1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horizontal="center" vertical="center" wrapText="1"/>
    </xf>
    <xf numFmtId="2" fontId="4" fillId="2" borderId="0" xfId="10" applyNumberFormat="1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horizontal="center" vertical="top"/>
    </xf>
    <xf numFmtId="2" fontId="5" fillId="2" borderId="1" xfId="10" applyNumberFormat="1" applyFont="1" applyFill="1" applyBorder="1" applyAlignment="1">
      <alignment horizontal="center" vertical="top"/>
    </xf>
    <xf numFmtId="2" fontId="4" fillId="2" borderId="1" xfId="10" applyNumberFormat="1" applyFont="1" applyFill="1" applyBorder="1" applyAlignment="1">
      <alignment horizontal="center" vertical="top"/>
    </xf>
    <xf numFmtId="0" fontId="13" fillId="0" borderId="0" xfId="10" applyFont="1" applyFill="1" applyAlignment="1">
      <alignment vertical="center"/>
    </xf>
    <xf numFmtId="0" fontId="20" fillId="2" borderId="1" xfId="10" applyFont="1" applyFill="1" applyBorder="1" applyAlignment="1">
      <alignment horizontal="center" vertical="center" wrapText="1"/>
    </xf>
    <xf numFmtId="0" fontId="4" fillId="2" borderId="0" xfId="10" applyFont="1" applyFill="1" applyAlignment="1">
      <alignment vertical="top"/>
    </xf>
    <xf numFmtId="0" fontId="5" fillId="2" borderId="1" xfId="3" applyFont="1" applyFill="1" applyBorder="1" applyAlignment="1">
      <alignment horizontal="center" vertical="center" wrapText="1"/>
    </xf>
    <xf numFmtId="0" fontId="19" fillId="2" borderId="1" xfId="10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 vertical="center" wrapText="1"/>
    </xf>
    <xf numFmtId="1" fontId="5" fillId="2" borderId="1" xfId="3" applyNumberFormat="1" applyFont="1" applyFill="1" applyBorder="1" applyAlignment="1">
      <alignment horizontal="center" vertical="center" wrapText="1"/>
    </xf>
    <xf numFmtId="2" fontId="13" fillId="2" borderId="0" xfId="10" applyNumberFormat="1" applyFont="1" applyFill="1" applyAlignment="1">
      <alignment vertical="center"/>
    </xf>
    <xf numFmtId="0" fontId="27" fillId="2" borderId="1" xfId="3" applyFont="1" applyFill="1" applyBorder="1" applyAlignment="1">
      <alignment horizontal="left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8" fillId="2" borderId="1" xfId="1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29" fillId="2" borderId="1" xfId="10" applyFont="1" applyFill="1" applyBorder="1" applyAlignment="1">
      <alignment horizontal="center" vertical="center" wrapText="1"/>
    </xf>
    <xf numFmtId="2" fontId="5" fillId="2" borderId="1" xfId="10" applyNumberFormat="1" applyFont="1" applyFill="1" applyBorder="1" applyAlignment="1">
      <alignment horizontal="center" vertical="center"/>
    </xf>
    <xf numFmtId="0" fontId="4" fillId="2" borderId="0" xfId="10" applyFont="1" applyFill="1" applyAlignment="1">
      <alignment vertical="center"/>
    </xf>
    <xf numFmtId="0" fontId="4" fillId="2" borderId="0" xfId="10" applyFont="1" applyFill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19" fillId="4" borderId="1" xfId="10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 wrapText="1"/>
    </xf>
    <xf numFmtId="1" fontId="5" fillId="4" borderId="1" xfId="3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top"/>
    </xf>
    <xf numFmtId="2" fontId="5" fillId="0" borderId="1" xfId="6" applyNumberFormat="1" applyFont="1" applyFill="1" applyBorder="1" applyAlignment="1">
      <alignment horizontal="center" vertical="top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/>
    </xf>
    <xf numFmtId="169" fontId="5" fillId="0" borderId="1" xfId="4" applyNumberFormat="1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 wrapText="1"/>
    </xf>
    <xf numFmtId="167" fontId="4" fillId="2" borderId="1" xfId="3" applyNumberFormat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top" wrapText="1"/>
    </xf>
    <xf numFmtId="168" fontId="5" fillId="2" borderId="1" xfId="3" applyNumberFormat="1" applyFont="1" applyFill="1" applyBorder="1" applyAlignment="1">
      <alignment horizontal="center" vertical="top" wrapText="1"/>
    </xf>
    <xf numFmtId="0" fontId="4" fillId="4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170" fontId="5" fillId="2" borderId="1" xfId="4" applyNumberFormat="1" applyFont="1" applyFill="1" applyBorder="1" applyAlignment="1">
      <alignment horizontal="center" vertical="center"/>
    </xf>
    <xf numFmtId="165" fontId="5" fillId="0" borderId="1" xfId="4" applyNumberFormat="1" applyFont="1" applyFill="1" applyBorder="1" applyAlignment="1">
      <alignment horizontal="center" vertical="top"/>
    </xf>
    <xf numFmtId="169" fontId="5" fillId="0" borderId="1" xfId="3" applyNumberFormat="1" applyFont="1" applyFill="1" applyBorder="1" applyAlignment="1">
      <alignment horizontal="center" vertical="top" wrapText="1"/>
    </xf>
    <xf numFmtId="0" fontId="4" fillId="4" borderId="1" xfId="3" applyFont="1" applyFill="1" applyBorder="1" applyAlignment="1">
      <alignment horizontal="center" vertical="center" wrapText="1"/>
    </xf>
    <xf numFmtId="167" fontId="4" fillId="4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 applyAlignment="1">
      <alignment horizontal="center" vertical="top" wrapText="1"/>
    </xf>
    <xf numFmtId="0" fontId="5" fillId="2" borderId="1" xfId="6" applyFont="1" applyFill="1" applyBorder="1" applyAlignment="1">
      <alignment horizontal="center" vertical="center" wrapText="1"/>
    </xf>
    <xf numFmtId="2" fontId="5" fillId="2" borderId="1" xfId="6" applyNumberFormat="1" applyFont="1" applyFill="1" applyBorder="1" applyAlignment="1">
      <alignment horizontal="center" vertical="top"/>
    </xf>
    <xf numFmtId="2" fontId="5" fillId="2" borderId="1" xfId="4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17" fillId="0" borderId="1" xfId="4" applyNumberFormat="1" applyFont="1" applyFill="1" applyBorder="1" applyAlignment="1">
      <alignment horizontal="center" vertical="top"/>
    </xf>
    <xf numFmtId="2" fontId="5" fillId="0" borderId="1" xfId="3" applyNumberFormat="1" applyFont="1" applyFill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 vertical="top" wrapText="1"/>
    </xf>
    <xf numFmtId="171" fontId="5" fillId="0" borderId="1" xfId="1" applyNumberFormat="1" applyFont="1" applyFill="1" applyBorder="1" applyAlignment="1">
      <alignment horizontal="center" vertical="center"/>
    </xf>
    <xf numFmtId="168" fontId="5" fillId="0" borderId="1" xfId="4" applyNumberFormat="1" applyFont="1" applyFill="1" applyBorder="1" applyAlignment="1">
      <alignment horizontal="center" vertical="top"/>
    </xf>
    <xf numFmtId="168" fontId="5" fillId="0" borderId="1" xfId="3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72" fontId="5" fillId="2" borderId="1" xfId="4" applyNumberFormat="1" applyFont="1" applyFill="1" applyBorder="1" applyAlignment="1">
      <alignment horizontal="left" vertical="center"/>
    </xf>
    <xf numFmtId="171" fontId="5" fillId="0" borderId="1" xfId="4" applyNumberFormat="1" applyFont="1" applyFill="1" applyBorder="1" applyAlignment="1">
      <alignment horizontal="center" vertical="top"/>
    </xf>
    <xf numFmtId="171" fontId="5" fillId="0" borderId="1" xfId="3" applyNumberFormat="1" applyFont="1" applyFill="1" applyBorder="1" applyAlignment="1">
      <alignment horizontal="center" vertical="top" wrapText="1"/>
    </xf>
    <xf numFmtId="167" fontId="5" fillId="0" borderId="1" xfId="4" applyNumberFormat="1" applyFont="1" applyFill="1" applyBorder="1" applyAlignment="1">
      <alignment horizontal="center" vertical="top"/>
    </xf>
    <xf numFmtId="0" fontId="5" fillId="0" borderId="1" xfId="10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top" wrapText="1"/>
    </xf>
    <xf numFmtId="2" fontId="13" fillId="0" borderId="1" xfId="10" applyNumberFormat="1" applyFont="1" applyFill="1" applyBorder="1" applyAlignment="1">
      <alignment horizontal="center" vertical="center"/>
    </xf>
    <xf numFmtId="0" fontId="25" fillId="2" borderId="1" xfId="1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2" fontId="5" fillId="0" borderId="1" xfId="1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4" fillId="2" borderId="1" xfId="10" applyFont="1" applyFill="1" applyBorder="1" applyAlignment="1">
      <alignment vertical="center"/>
    </xf>
    <xf numFmtId="167" fontId="5" fillId="2" borderId="1" xfId="4" applyNumberFormat="1" applyFont="1" applyFill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top"/>
    </xf>
    <xf numFmtId="2" fontId="5" fillId="2" borderId="1" xfId="4" applyNumberFormat="1" applyFont="1" applyFill="1" applyBorder="1" applyAlignment="1">
      <alignment horizontal="center" vertical="top"/>
    </xf>
    <xf numFmtId="2" fontId="17" fillId="2" borderId="1" xfId="4" applyNumberFormat="1" applyFont="1" applyFill="1" applyBorder="1" applyAlignment="1">
      <alignment horizontal="center" vertical="top"/>
    </xf>
    <xf numFmtId="167" fontId="19" fillId="2" borderId="1" xfId="10" applyNumberFormat="1" applyFont="1" applyFill="1" applyBorder="1" applyAlignment="1">
      <alignment horizontal="center" vertical="top" wrapText="1"/>
    </xf>
    <xf numFmtId="0" fontId="5" fillId="2" borderId="1" xfId="10" applyFont="1" applyFill="1" applyBorder="1" applyAlignment="1">
      <alignment horizontal="center" vertical="top" wrapText="1"/>
    </xf>
    <xf numFmtId="0" fontId="19" fillId="2" borderId="1" xfId="10" applyFont="1" applyFill="1" applyBorder="1" applyAlignment="1">
      <alignment horizontal="center" vertical="top" wrapText="1"/>
    </xf>
    <xf numFmtId="2" fontId="26" fillId="4" borderId="1" xfId="10" applyNumberFormat="1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1" fontId="4" fillId="0" borderId="1" xfId="10" applyNumberFormat="1" applyFont="1" applyFill="1" applyBorder="1" applyAlignment="1">
      <alignment horizontal="center" vertical="center"/>
    </xf>
    <xf numFmtId="2" fontId="4" fillId="0" borderId="1" xfId="1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2" fontId="26" fillId="2" borderId="1" xfId="1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2" fontId="4" fillId="2" borderId="0" xfId="5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21" fillId="2" borderId="0" xfId="10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4" fillId="2" borderId="3" xfId="11" applyFont="1" applyFill="1" applyBorder="1" applyAlignment="1">
      <alignment horizontal="left" vertical="center"/>
    </xf>
    <xf numFmtId="0" fontId="4" fillId="2" borderId="4" xfId="10" applyFont="1" applyFill="1" applyBorder="1" applyAlignment="1">
      <alignment horizontal="center" vertical="center"/>
    </xf>
    <xf numFmtId="0" fontId="4" fillId="2" borderId="2" xfId="10" applyFont="1" applyFill="1" applyBorder="1" applyAlignment="1">
      <alignment horizontal="center" vertical="center"/>
    </xf>
    <xf numFmtId="0" fontId="4" fillId="2" borderId="5" xfId="10" applyFont="1" applyFill="1" applyBorder="1" applyAlignment="1">
      <alignment horizontal="center" vertical="center"/>
    </xf>
    <xf numFmtId="0" fontId="4" fillId="2" borderId="7" xfId="10" applyFont="1" applyFill="1" applyBorder="1" applyAlignment="1">
      <alignment horizontal="center"/>
    </xf>
    <xf numFmtId="0" fontId="4" fillId="2" borderId="6" xfId="10" applyFont="1" applyFill="1" applyBorder="1" applyAlignment="1">
      <alignment horizontal="center"/>
    </xf>
    <xf numFmtId="0" fontId="4" fillId="2" borderId="7" xfId="10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0" fontId="4" fillId="2" borderId="9" xfId="10" applyFont="1" applyFill="1" applyBorder="1" applyAlignment="1">
      <alignment horizontal="center" vertical="center"/>
    </xf>
    <xf numFmtId="0" fontId="4" fillId="2" borderId="10" xfId="10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/>
    </xf>
    <xf numFmtId="0" fontId="4" fillId="2" borderId="9" xfId="10" applyFont="1" applyFill="1" applyBorder="1" applyAlignment="1">
      <alignment horizontal="center"/>
    </xf>
    <xf numFmtId="0" fontId="4" fillId="2" borderId="3" xfId="10" applyFont="1" applyFill="1" applyBorder="1" applyAlignment="1">
      <alignment horizontal="center"/>
    </xf>
    <xf numFmtId="0" fontId="4" fillId="2" borderId="10" xfId="10" applyFont="1" applyFill="1" applyBorder="1" applyAlignment="1">
      <alignment horizontal="center"/>
    </xf>
    <xf numFmtId="0" fontId="4" fillId="2" borderId="4" xfId="10" applyFont="1" applyFill="1" applyBorder="1" applyAlignment="1">
      <alignment horizontal="center" vertical="center" wrapText="1"/>
    </xf>
    <xf numFmtId="0" fontId="4" fillId="2" borderId="5" xfId="10" applyFont="1" applyFill="1" applyBorder="1" applyAlignment="1">
      <alignment horizontal="center" vertical="center" wrapText="1"/>
    </xf>
    <xf numFmtId="0" fontId="12" fillId="2" borderId="1" xfId="10" applyFont="1" applyFill="1" applyBorder="1" applyAlignment="1">
      <alignment horizontal="center"/>
    </xf>
    <xf numFmtId="0" fontId="12" fillId="2" borderId="12" xfId="10" applyFont="1" applyFill="1" applyBorder="1" applyAlignment="1">
      <alignment horizontal="center"/>
    </xf>
    <xf numFmtId="0" fontId="12" fillId="2" borderId="8" xfId="10" applyFont="1" applyFill="1" applyBorder="1" applyAlignment="1">
      <alignment horizontal="center"/>
    </xf>
    <xf numFmtId="0" fontId="12" fillId="2" borderId="1" xfId="3" applyFont="1" applyFill="1" applyBorder="1" applyAlignment="1">
      <alignment horizontal="left" vertical="center"/>
    </xf>
    <xf numFmtId="10" fontId="27" fillId="2" borderId="1" xfId="3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5" fillId="4" borderId="1" xfId="4" applyFont="1" applyFill="1" applyBorder="1" applyAlignment="1">
      <alignment horizontal="center" vertical="center"/>
    </xf>
    <xf numFmtId="2" fontId="4" fillId="4" borderId="1" xfId="4" applyNumberFormat="1" applyFont="1" applyFill="1" applyBorder="1" applyAlignment="1">
      <alignment horizontal="center" vertical="center"/>
    </xf>
    <xf numFmtId="2" fontId="16" fillId="4" borderId="1" xfId="4" applyNumberFormat="1" applyFont="1" applyFill="1" applyBorder="1" applyAlignment="1">
      <alignment horizontal="center" vertical="center"/>
    </xf>
    <xf numFmtId="1" fontId="4" fillId="4" borderId="1" xfId="3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</cellXfs>
  <cellStyles count="15">
    <cellStyle name="Comma" xfId="1" builtinId="3"/>
    <cellStyle name="Comma 2" xfId="9"/>
    <cellStyle name="Comma 3" xfId="13"/>
    <cellStyle name="Hyperlink_Sindisis#15_metali_4_sarTuliani" xfId="14"/>
    <cellStyle name="Normal" xfId="0" builtinId="0"/>
    <cellStyle name="Normal 10" xfId="2"/>
    <cellStyle name="Normal 2" xfId="10"/>
    <cellStyle name="Normal_daba aspinZis wyalmomaragebis sistemis sruli reabilitacia" xfId="7"/>
    <cellStyle name="Normal_gare wyalsadfenigagarini" xfId="11"/>
    <cellStyle name="Normal_senaki keTilmowyoba" xfId="3"/>
    <cellStyle name="Normal_senaki keTilmowyoba_xarj-va keTilmowyobis" xfId="4"/>
    <cellStyle name="Normal_sida wyalsadeni" xfId="12"/>
    <cellStyle name="Style 1" xfId="6"/>
    <cellStyle name="Обычный 2" xfId="8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27</xdr:row>
      <xdr:rowOff>0</xdr:rowOff>
    </xdr:from>
    <xdr:to>
      <xdr:col>1</xdr:col>
      <xdr:colOff>801243</xdr:colOff>
      <xdr:row>27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20650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27</xdr:row>
      <xdr:rowOff>0</xdr:rowOff>
    </xdr:from>
    <xdr:to>
      <xdr:col>1</xdr:col>
      <xdr:colOff>801243</xdr:colOff>
      <xdr:row>27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20650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27</xdr:row>
      <xdr:rowOff>0</xdr:rowOff>
    </xdr:from>
    <xdr:to>
      <xdr:col>1</xdr:col>
      <xdr:colOff>801243</xdr:colOff>
      <xdr:row>27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206502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27</xdr:row>
      <xdr:rowOff>0</xdr:rowOff>
    </xdr:from>
    <xdr:to>
      <xdr:col>1</xdr:col>
      <xdr:colOff>801243</xdr:colOff>
      <xdr:row>27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206502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27</xdr:row>
      <xdr:rowOff>0</xdr:rowOff>
    </xdr:from>
    <xdr:to>
      <xdr:col>1</xdr:col>
      <xdr:colOff>801243</xdr:colOff>
      <xdr:row>27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206502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27</xdr:row>
      <xdr:rowOff>0</xdr:rowOff>
    </xdr:from>
    <xdr:to>
      <xdr:col>1</xdr:col>
      <xdr:colOff>801243</xdr:colOff>
      <xdr:row>27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206502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59651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59651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60223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60223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60223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60223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261651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30</xdr:row>
      <xdr:rowOff>0</xdr:rowOff>
    </xdr:from>
    <xdr:to>
      <xdr:col>1</xdr:col>
      <xdr:colOff>801243</xdr:colOff>
      <xdr:row>30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261651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302037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302037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302037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302037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302037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302037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302037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801243</xdr:colOff>
      <xdr:row>33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302037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801243</xdr:colOff>
      <xdr:row>38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371951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801243</xdr:colOff>
      <xdr:row>38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371951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801243</xdr:colOff>
      <xdr:row>38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371951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801243</xdr:colOff>
      <xdr:row>38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371951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371951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371951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371951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371951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65151</xdr:rowOff>
    </xdr:to>
    <xdr:sp macro="" textlink="">
      <xdr:nvSpPr>
        <xdr:cNvPr id="32" name="Text Box 107"/>
        <xdr:cNvSpPr txBox="1">
          <a:spLocks noChangeArrowheads="1"/>
        </xdr:cNvSpPr>
      </xdr:nvSpPr>
      <xdr:spPr bwMode="auto">
        <a:xfrm>
          <a:off x="1733550" y="369951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65151</xdr:rowOff>
    </xdr:to>
    <xdr:sp macro="" textlink="">
      <xdr:nvSpPr>
        <xdr:cNvPr id="33" name="Text Box 108"/>
        <xdr:cNvSpPr txBox="1">
          <a:spLocks noChangeArrowheads="1"/>
        </xdr:cNvSpPr>
      </xdr:nvSpPr>
      <xdr:spPr bwMode="auto">
        <a:xfrm>
          <a:off x="1733550" y="369951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1524</xdr:rowOff>
    </xdr:to>
    <xdr:sp macro="" textlink="">
      <xdr:nvSpPr>
        <xdr:cNvPr id="34" name="Text Box 107"/>
        <xdr:cNvSpPr txBox="1">
          <a:spLocks noChangeArrowheads="1"/>
        </xdr:cNvSpPr>
      </xdr:nvSpPr>
      <xdr:spPr bwMode="auto">
        <a:xfrm>
          <a:off x="1733550" y="370522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1524</xdr:rowOff>
    </xdr:to>
    <xdr:sp macro="" textlink="">
      <xdr:nvSpPr>
        <xdr:cNvPr id="35" name="Text Box 108"/>
        <xdr:cNvSpPr txBox="1">
          <a:spLocks noChangeArrowheads="1"/>
        </xdr:cNvSpPr>
      </xdr:nvSpPr>
      <xdr:spPr bwMode="auto">
        <a:xfrm>
          <a:off x="1733550" y="370522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205930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205930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20593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20593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20593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20593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59080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59080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59651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59651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59651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59651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2610802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2610802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300894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300894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300894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300894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300894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300894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300894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300894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30260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30260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30260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30260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302609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302609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302609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302609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28</xdr:row>
      <xdr:rowOff>0</xdr:rowOff>
    </xdr:from>
    <xdr:to>
      <xdr:col>1</xdr:col>
      <xdr:colOff>801243</xdr:colOff>
      <xdr:row>28</xdr:row>
      <xdr:rowOff>65151</xdr:rowOff>
    </xdr:to>
    <xdr:sp macro="" textlink="">
      <xdr:nvSpPr>
        <xdr:cNvPr id="32" name="Text Box 107"/>
        <xdr:cNvSpPr txBox="1">
          <a:spLocks noChangeArrowheads="1"/>
        </xdr:cNvSpPr>
      </xdr:nvSpPr>
      <xdr:spPr bwMode="auto">
        <a:xfrm>
          <a:off x="1733550" y="27508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28</xdr:row>
      <xdr:rowOff>0</xdr:rowOff>
    </xdr:from>
    <xdr:to>
      <xdr:col>1</xdr:col>
      <xdr:colOff>801243</xdr:colOff>
      <xdr:row>28</xdr:row>
      <xdr:rowOff>65151</xdr:rowOff>
    </xdr:to>
    <xdr:sp macro="" textlink="">
      <xdr:nvSpPr>
        <xdr:cNvPr id="33" name="Text Box 108"/>
        <xdr:cNvSpPr txBox="1">
          <a:spLocks noChangeArrowheads="1"/>
        </xdr:cNvSpPr>
      </xdr:nvSpPr>
      <xdr:spPr bwMode="auto">
        <a:xfrm>
          <a:off x="1733550" y="27508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28</xdr:row>
      <xdr:rowOff>0</xdr:rowOff>
    </xdr:from>
    <xdr:to>
      <xdr:col>1</xdr:col>
      <xdr:colOff>801243</xdr:colOff>
      <xdr:row>28</xdr:row>
      <xdr:rowOff>1524</xdr:rowOff>
    </xdr:to>
    <xdr:sp macro="" textlink="">
      <xdr:nvSpPr>
        <xdr:cNvPr id="34" name="Text Box 107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28</xdr:row>
      <xdr:rowOff>0</xdr:rowOff>
    </xdr:from>
    <xdr:to>
      <xdr:col>1</xdr:col>
      <xdr:colOff>801243</xdr:colOff>
      <xdr:row>28</xdr:row>
      <xdr:rowOff>1524</xdr:rowOff>
    </xdr:to>
    <xdr:sp macro="" textlink="">
      <xdr:nvSpPr>
        <xdr:cNvPr id="35" name="Text Box 108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28</xdr:row>
      <xdr:rowOff>0</xdr:rowOff>
    </xdr:from>
    <xdr:to>
      <xdr:col>1</xdr:col>
      <xdr:colOff>801243</xdr:colOff>
      <xdr:row>28</xdr:row>
      <xdr:rowOff>1524</xdr:rowOff>
    </xdr:to>
    <xdr:sp macro="" textlink="">
      <xdr:nvSpPr>
        <xdr:cNvPr id="36" name="Text Box 107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28</xdr:row>
      <xdr:rowOff>0</xdr:rowOff>
    </xdr:from>
    <xdr:to>
      <xdr:col>1</xdr:col>
      <xdr:colOff>801243</xdr:colOff>
      <xdr:row>28</xdr:row>
      <xdr:rowOff>1524</xdr:rowOff>
    </xdr:to>
    <xdr:sp macro="" textlink="">
      <xdr:nvSpPr>
        <xdr:cNvPr id="37" name="Text Box 108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158400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158400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158400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158400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158400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158400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53174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53174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53746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53746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53746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53746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255174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255174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295179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295179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295179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2951797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295179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295179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295179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801243</xdr:colOff>
      <xdr:row>32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2951797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801243</xdr:colOff>
      <xdr:row>37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365855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801243</xdr:colOff>
      <xdr:row>37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365855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801243</xdr:colOff>
      <xdr:row>37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365855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801243</xdr:colOff>
      <xdr:row>37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365855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1246632</xdr:colOff>
      <xdr:row>37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363855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1246632</xdr:colOff>
      <xdr:row>37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363855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1246632</xdr:colOff>
      <xdr:row>37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364426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37</xdr:row>
      <xdr:rowOff>0</xdr:rowOff>
    </xdr:from>
    <xdr:to>
      <xdr:col>1</xdr:col>
      <xdr:colOff>1246632</xdr:colOff>
      <xdr:row>37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364426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17306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17306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17306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17306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17306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17306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5307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5307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5307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5307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5307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5307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2530792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2530792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253079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253079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253079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253079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253079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253079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253079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253079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25307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253079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25307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253079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253079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253079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253079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253079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2" name="Text Box 107"/>
        <xdr:cNvSpPr txBox="1">
          <a:spLocks noChangeArrowheads="1"/>
        </xdr:cNvSpPr>
      </xdr:nvSpPr>
      <xdr:spPr bwMode="auto">
        <a:xfrm>
          <a:off x="1733550" y="225742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3" name="Text Box 108"/>
        <xdr:cNvSpPr txBox="1">
          <a:spLocks noChangeArrowheads="1"/>
        </xdr:cNvSpPr>
      </xdr:nvSpPr>
      <xdr:spPr bwMode="auto">
        <a:xfrm>
          <a:off x="1733550" y="225742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4" name="Text Box 107"/>
        <xdr:cNvSpPr txBox="1">
          <a:spLocks noChangeArrowheads="1"/>
        </xdr:cNvSpPr>
      </xdr:nvSpPr>
      <xdr:spPr bwMode="auto">
        <a:xfrm>
          <a:off x="1733550" y="226314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5" name="Text Box 108"/>
        <xdr:cNvSpPr txBox="1">
          <a:spLocks noChangeArrowheads="1"/>
        </xdr:cNvSpPr>
      </xdr:nvSpPr>
      <xdr:spPr bwMode="auto">
        <a:xfrm>
          <a:off x="1733550" y="226314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6" name="Text Box 107"/>
        <xdr:cNvSpPr txBox="1">
          <a:spLocks noChangeArrowheads="1"/>
        </xdr:cNvSpPr>
      </xdr:nvSpPr>
      <xdr:spPr bwMode="auto">
        <a:xfrm>
          <a:off x="1733550" y="226314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7" name="Text Box 108"/>
        <xdr:cNvSpPr txBox="1">
          <a:spLocks noChangeArrowheads="1"/>
        </xdr:cNvSpPr>
      </xdr:nvSpPr>
      <xdr:spPr bwMode="auto">
        <a:xfrm>
          <a:off x="1733550" y="226314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166497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166497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16649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16649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16649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16649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21170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21170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2117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2117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2117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2117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22117050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22117050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2211705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2211705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2211705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2211705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2211705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2211705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2211705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2211705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221170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221170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22117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801243</xdr:colOff>
      <xdr:row>31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221170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221170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221170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221170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221170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65151</xdr:rowOff>
    </xdr:to>
    <xdr:sp macro="" textlink="">
      <xdr:nvSpPr>
        <xdr:cNvPr id="32" name="Text Box 107"/>
        <xdr:cNvSpPr txBox="1">
          <a:spLocks noChangeArrowheads="1"/>
        </xdr:cNvSpPr>
      </xdr:nvSpPr>
      <xdr:spPr bwMode="auto">
        <a:xfrm>
          <a:off x="1733550" y="219170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65151</xdr:rowOff>
    </xdr:to>
    <xdr:sp macro="" textlink="">
      <xdr:nvSpPr>
        <xdr:cNvPr id="33" name="Text Box 108"/>
        <xdr:cNvSpPr txBox="1">
          <a:spLocks noChangeArrowheads="1"/>
        </xdr:cNvSpPr>
      </xdr:nvSpPr>
      <xdr:spPr bwMode="auto">
        <a:xfrm>
          <a:off x="1733550" y="219170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34" name="Text Box 107"/>
        <xdr:cNvSpPr txBox="1">
          <a:spLocks noChangeArrowheads="1"/>
        </xdr:cNvSpPr>
      </xdr:nvSpPr>
      <xdr:spPr bwMode="auto">
        <a:xfrm>
          <a:off x="1733550" y="219741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35" name="Text Box 108"/>
        <xdr:cNvSpPr txBox="1">
          <a:spLocks noChangeArrowheads="1"/>
        </xdr:cNvSpPr>
      </xdr:nvSpPr>
      <xdr:spPr bwMode="auto">
        <a:xfrm>
          <a:off x="1733550" y="219741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36" name="Text Box 107"/>
        <xdr:cNvSpPr txBox="1">
          <a:spLocks noChangeArrowheads="1"/>
        </xdr:cNvSpPr>
      </xdr:nvSpPr>
      <xdr:spPr bwMode="auto">
        <a:xfrm>
          <a:off x="1733550" y="219741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37" name="Text Box 108"/>
        <xdr:cNvSpPr txBox="1">
          <a:spLocks noChangeArrowheads="1"/>
        </xdr:cNvSpPr>
      </xdr:nvSpPr>
      <xdr:spPr bwMode="auto">
        <a:xfrm>
          <a:off x="1733550" y="219741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8" name="Text Box 107"/>
        <xdr:cNvSpPr txBox="1">
          <a:spLocks noChangeArrowheads="1"/>
        </xdr:cNvSpPr>
      </xdr:nvSpPr>
      <xdr:spPr bwMode="auto">
        <a:xfrm>
          <a:off x="1733550" y="219932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9" name="Text Box 108"/>
        <xdr:cNvSpPr txBox="1">
          <a:spLocks noChangeArrowheads="1"/>
        </xdr:cNvSpPr>
      </xdr:nvSpPr>
      <xdr:spPr bwMode="auto">
        <a:xfrm>
          <a:off x="1733550" y="2199322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40" name="Text Box 107"/>
        <xdr:cNvSpPr txBox="1">
          <a:spLocks noChangeArrowheads="1"/>
        </xdr:cNvSpPr>
      </xdr:nvSpPr>
      <xdr:spPr bwMode="auto">
        <a:xfrm>
          <a:off x="1733550" y="219932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41" name="Text Box 108"/>
        <xdr:cNvSpPr txBox="1">
          <a:spLocks noChangeArrowheads="1"/>
        </xdr:cNvSpPr>
      </xdr:nvSpPr>
      <xdr:spPr bwMode="auto">
        <a:xfrm>
          <a:off x="1733550" y="219932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42" name="Text Box 107"/>
        <xdr:cNvSpPr txBox="1">
          <a:spLocks noChangeArrowheads="1"/>
        </xdr:cNvSpPr>
      </xdr:nvSpPr>
      <xdr:spPr bwMode="auto">
        <a:xfrm>
          <a:off x="1733550" y="219932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43" name="Text Box 108"/>
        <xdr:cNvSpPr txBox="1">
          <a:spLocks noChangeArrowheads="1"/>
        </xdr:cNvSpPr>
      </xdr:nvSpPr>
      <xdr:spPr bwMode="auto">
        <a:xfrm>
          <a:off x="1733550" y="219932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65151</xdr:rowOff>
    </xdr:to>
    <xdr:sp macro="" textlink="">
      <xdr:nvSpPr>
        <xdr:cNvPr id="44" name="Text Box 107"/>
        <xdr:cNvSpPr txBox="1">
          <a:spLocks noChangeArrowheads="1"/>
        </xdr:cNvSpPr>
      </xdr:nvSpPr>
      <xdr:spPr bwMode="auto">
        <a:xfrm>
          <a:off x="1733550" y="272605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65151</xdr:rowOff>
    </xdr:to>
    <xdr:sp macro="" textlink="">
      <xdr:nvSpPr>
        <xdr:cNvPr id="45" name="Text Box 108"/>
        <xdr:cNvSpPr txBox="1">
          <a:spLocks noChangeArrowheads="1"/>
        </xdr:cNvSpPr>
      </xdr:nvSpPr>
      <xdr:spPr bwMode="auto">
        <a:xfrm>
          <a:off x="1733550" y="272605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46" name="Text Box 107"/>
        <xdr:cNvSpPr txBox="1">
          <a:spLocks noChangeArrowheads="1"/>
        </xdr:cNvSpPr>
      </xdr:nvSpPr>
      <xdr:spPr bwMode="auto">
        <a:xfrm>
          <a:off x="1733550" y="27317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47" name="Text Box 108"/>
        <xdr:cNvSpPr txBox="1">
          <a:spLocks noChangeArrowheads="1"/>
        </xdr:cNvSpPr>
      </xdr:nvSpPr>
      <xdr:spPr bwMode="auto">
        <a:xfrm>
          <a:off x="1733550" y="27317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48" name="Text Box 107"/>
        <xdr:cNvSpPr txBox="1">
          <a:spLocks noChangeArrowheads="1"/>
        </xdr:cNvSpPr>
      </xdr:nvSpPr>
      <xdr:spPr bwMode="auto">
        <a:xfrm>
          <a:off x="1733550" y="27317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26</xdr:row>
      <xdr:rowOff>0</xdr:rowOff>
    </xdr:from>
    <xdr:to>
      <xdr:col>1</xdr:col>
      <xdr:colOff>801243</xdr:colOff>
      <xdr:row>26</xdr:row>
      <xdr:rowOff>1524</xdr:rowOff>
    </xdr:to>
    <xdr:sp macro="" textlink="">
      <xdr:nvSpPr>
        <xdr:cNvPr id="49" name="Text Box 108"/>
        <xdr:cNvSpPr txBox="1">
          <a:spLocks noChangeArrowheads="1"/>
        </xdr:cNvSpPr>
      </xdr:nvSpPr>
      <xdr:spPr bwMode="auto">
        <a:xfrm>
          <a:off x="1733550" y="273177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65151</xdr:rowOff>
    </xdr:to>
    <xdr:sp macro="" textlink="">
      <xdr:nvSpPr>
        <xdr:cNvPr id="50" name="Text Box 107"/>
        <xdr:cNvSpPr txBox="1">
          <a:spLocks noChangeArrowheads="1"/>
        </xdr:cNvSpPr>
      </xdr:nvSpPr>
      <xdr:spPr bwMode="auto">
        <a:xfrm>
          <a:off x="1733550" y="370046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65151</xdr:rowOff>
    </xdr:to>
    <xdr:sp macro="" textlink="">
      <xdr:nvSpPr>
        <xdr:cNvPr id="51" name="Text Box 108"/>
        <xdr:cNvSpPr txBox="1">
          <a:spLocks noChangeArrowheads="1"/>
        </xdr:cNvSpPr>
      </xdr:nvSpPr>
      <xdr:spPr bwMode="auto">
        <a:xfrm>
          <a:off x="1733550" y="370046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1524</xdr:rowOff>
    </xdr:to>
    <xdr:sp macro="" textlink="">
      <xdr:nvSpPr>
        <xdr:cNvPr id="52" name="Text Box 107"/>
        <xdr:cNvSpPr txBox="1">
          <a:spLocks noChangeArrowheads="1"/>
        </xdr:cNvSpPr>
      </xdr:nvSpPr>
      <xdr:spPr bwMode="auto">
        <a:xfrm>
          <a:off x="1733550" y="3706177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31</xdr:row>
      <xdr:rowOff>0</xdr:rowOff>
    </xdr:from>
    <xdr:to>
      <xdr:col>1</xdr:col>
      <xdr:colOff>1246632</xdr:colOff>
      <xdr:row>31</xdr:row>
      <xdr:rowOff>1524</xdr:rowOff>
    </xdr:to>
    <xdr:sp macro="" textlink="">
      <xdr:nvSpPr>
        <xdr:cNvPr id="53" name="Text Box 108"/>
        <xdr:cNvSpPr txBox="1">
          <a:spLocks noChangeArrowheads="1"/>
        </xdr:cNvSpPr>
      </xdr:nvSpPr>
      <xdr:spPr bwMode="auto">
        <a:xfrm>
          <a:off x="1733550" y="3706177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112966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112966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112966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112966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112966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112966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167640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167640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167640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167640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167640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167640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16764000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16764000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167640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167640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167640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167640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167640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167640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167640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167640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167640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167640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167640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1676400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167640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167640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1676400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1676400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2" name="Text Box 107"/>
        <xdr:cNvSpPr txBox="1">
          <a:spLocks noChangeArrowheads="1"/>
        </xdr:cNvSpPr>
      </xdr:nvSpPr>
      <xdr:spPr bwMode="auto">
        <a:xfrm>
          <a:off x="1733550" y="165639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3" name="Text Box 108"/>
        <xdr:cNvSpPr txBox="1">
          <a:spLocks noChangeArrowheads="1"/>
        </xdr:cNvSpPr>
      </xdr:nvSpPr>
      <xdr:spPr bwMode="auto">
        <a:xfrm>
          <a:off x="1733550" y="165639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4" name="Text Box 107"/>
        <xdr:cNvSpPr txBox="1">
          <a:spLocks noChangeArrowheads="1"/>
        </xdr:cNvSpPr>
      </xdr:nvSpPr>
      <xdr:spPr bwMode="auto">
        <a:xfrm>
          <a:off x="1733550" y="166211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5" name="Text Box 108"/>
        <xdr:cNvSpPr txBox="1">
          <a:spLocks noChangeArrowheads="1"/>
        </xdr:cNvSpPr>
      </xdr:nvSpPr>
      <xdr:spPr bwMode="auto">
        <a:xfrm>
          <a:off x="1733550" y="166211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6" name="Text Box 107"/>
        <xdr:cNvSpPr txBox="1">
          <a:spLocks noChangeArrowheads="1"/>
        </xdr:cNvSpPr>
      </xdr:nvSpPr>
      <xdr:spPr bwMode="auto">
        <a:xfrm>
          <a:off x="1733550" y="166211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37" name="Text Box 108"/>
        <xdr:cNvSpPr txBox="1">
          <a:spLocks noChangeArrowheads="1"/>
        </xdr:cNvSpPr>
      </xdr:nvSpPr>
      <xdr:spPr bwMode="auto">
        <a:xfrm>
          <a:off x="1733550" y="166211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221932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221932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20</xdr:row>
      <xdr:rowOff>0</xdr:rowOff>
    </xdr:from>
    <xdr:to>
      <xdr:col>1</xdr:col>
      <xdr:colOff>801243</xdr:colOff>
      <xdr:row>20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7508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7508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314229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314229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423195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423195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423195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423195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421195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421195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4217670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1246632</xdr:colOff>
      <xdr:row>23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4217670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32</xdr:row>
      <xdr:rowOff>0</xdr:rowOff>
    </xdr:from>
    <xdr:to>
      <xdr:col>1</xdr:col>
      <xdr:colOff>1246632</xdr:colOff>
      <xdr:row>32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90700" y="243173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1246632</xdr:colOff>
      <xdr:row>32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90700" y="243173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9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5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26" name="Text Box 2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44" name="Text Box 3795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45" name="Text Box 379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46" name="Text Box 3797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47" name="Text Box 3798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64879</xdr:rowOff>
    </xdr:to>
    <xdr:sp macro="" textlink="">
      <xdr:nvSpPr>
        <xdr:cNvPr id="592" name="Text Box 451"/>
        <xdr:cNvSpPr txBox="1">
          <a:spLocks noChangeArrowheads="1"/>
        </xdr:cNvSpPr>
      </xdr:nvSpPr>
      <xdr:spPr bwMode="auto">
        <a:xfrm>
          <a:off x="3419475" y="56902350"/>
          <a:ext cx="76200" cy="6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3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6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7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8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99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0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2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3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5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6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7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608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609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0" name="Text Box 18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1" name="Text Box 184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2" name="Text Box 185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3" name="Text Box 186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4" name="Text Box 187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5" name="Text Box 188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6" name="Text Box 189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7" name="Text Box 190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8" name="Text Box 191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19" name="Text Box 192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620" name="Text Box 19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637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672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673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674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705" name="Text Box 18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64771</xdr:rowOff>
    </xdr:to>
    <xdr:sp macro="" textlink="">
      <xdr:nvSpPr>
        <xdr:cNvPr id="706" name="Text Box 182"/>
        <xdr:cNvSpPr txBox="1">
          <a:spLocks noChangeArrowheads="1"/>
        </xdr:cNvSpPr>
      </xdr:nvSpPr>
      <xdr:spPr bwMode="auto">
        <a:xfrm>
          <a:off x="3419475" y="56902350"/>
          <a:ext cx="76200" cy="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707" name="Text Box 18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64771</xdr:rowOff>
    </xdr:to>
    <xdr:sp macro="" textlink="">
      <xdr:nvSpPr>
        <xdr:cNvPr id="708" name="Text Box 182"/>
        <xdr:cNvSpPr txBox="1">
          <a:spLocks noChangeArrowheads="1"/>
        </xdr:cNvSpPr>
      </xdr:nvSpPr>
      <xdr:spPr bwMode="auto">
        <a:xfrm>
          <a:off x="3419475" y="56902350"/>
          <a:ext cx="76200" cy="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741" name="Text Box 3795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742" name="Text Box 3797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743" name="Text Box 3798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69</xdr:row>
      <xdr:rowOff>0</xdr:rowOff>
    </xdr:from>
    <xdr:to>
      <xdr:col>1</xdr:col>
      <xdr:colOff>231648</xdr:colOff>
      <xdr:row>69</xdr:row>
      <xdr:rowOff>63245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1104900" y="56902350"/>
          <a:ext cx="117348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69</xdr:row>
      <xdr:rowOff>0</xdr:rowOff>
    </xdr:from>
    <xdr:to>
      <xdr:col>1</xdr:col>
      <xdr:colOff>908304</xdr:colOff>
      <xdr:row>69</xdr:row>
      <xdr:rowOff>63245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562100" y="56902350"/>
          <a:ext cx="336804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1048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049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1050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051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1052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053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086" name="Text Box 3795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087" name="Text Box 3797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088" name="Text Box 3798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64771</xdr:rowOff>
    </xdr:to>
    <xdr:sp macro="" textlink="">
      <xdr:nvSpPr>
        <xdr:cNvPr id="1393" name="Text Box 182"/>
        <xdr:cNvSpPr txBox="1">
          <a:spLocks noChangeArrowheads="1"/>
        </xdr:cNvSpPr>
      </xdr:nvSpPr>
      <xdr:spPr bwMode="auto">
        <a:xfrm>
          <a:off x="3419475" y="56902350"/>
          <a:ext cx="76200" cy="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1394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1395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96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1397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398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431" name="Text Box 3795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432" name="Text Box 3797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433" name="Text Box 3798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67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69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1738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1739" name="Text Box 182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746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47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0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1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2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3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5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6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7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8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59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60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61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62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763" name="Text Box 2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764" name="Text Box 2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765" name="Text Box 2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66" name="Text Box 2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67" name="Text Box 2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68" name="Text Box 3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1" name="Text Box 3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2" name="Text Box 3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3" name="Text Box 3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5" name="Text Box 3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6" name="Text Box 3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7" name="Text Box 3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78" name="Text Box 4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79" name="Text Box 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0" name="Text Box 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1" name="Text Box 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2" name="Text Box 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3" name="Text Box 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4" name="Text Box 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5" name="Text Box 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786" name="Text Box 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87" name="Text Box 4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88" name="Text Box 5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89" name="Text Box 5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0" name="Text Box 5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1" name="Text Box 5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2" name="Text Box 5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3" name="Text Box 5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4" name="Text Box 5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5" name="Text Box 5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796" name="Text Box 5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97" name="Text Box 5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98" name="Text Box 6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799" name="Text Box 6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00" name="Text Box 6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01" name="Text Box 6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02" name="Text Box 6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03" name="Text Box 6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04" name="Text Box 6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05" name="Text Box 6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06" name="Text Box 6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07" name="Text Box 6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08" name="Text Box 7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09" name="Text Box 71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10" name="Text Box 7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11" name="Text Box 7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12" name="Text Box 7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1813" name="Text Box 75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1814" name="Text Box 76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15" name="Text Box 77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16" name="Text Box 78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17" name="Text Box 79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18" name="Text Box 80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19" name="Text Box 81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20" name="Text Box 82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21" name="Text Box 83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1822" name="Text Box 84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25" name="Text Box 8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26" name="Text Box 8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27" name="Text Box 8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1836" name="Text Box 98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1837" name="Text Box 99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1838" name="Text Box 100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4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3" name="Text Box 11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4" name="Text Box 11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5" name="Text Box 11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6" name="Text Box 11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7" name="Text Box 11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8" name="Text Box 12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59" name="Text Box 12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1860" name="Text Box 12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1" name="Text Box 12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2" name="Text Box 12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3" name="Text Box 12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4" name="Text Box 12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5" name="Text Box 12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6" name="Text Box 12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7" name="Text Box 12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8" name="Text Box 13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69" name="Text Box 13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70" name="Text Box 13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1" name="Text Box 13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2" name="Text Box 13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3" name="Text Box 135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4" name="Text Box 136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5" name="Text Box 13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6" name="Text Box 13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7" name="Text Box 13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1878" name="Text Box 14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1879" name="Text Box 141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1880" name="Text Box 142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881" name="Text Box 3795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1882" name="Text Box 379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883" name="Text Box 3797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1884" name="Text Box 3798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86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1887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1888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1889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1920" name="Text Box 18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1" name="Text Box 18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2" name="Text Box 18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3" name="Text Box 18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4" name="Text Box 186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5" name="Text Box 187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6" name="Text Box 188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7" name="Text Box 189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8" name="Text Box 190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29" name="Text Box 191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30" name="Text Box 192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1931" name="Text Box 19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45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49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53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64" name="Text Box 22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65" name="Text Box 22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66" name="Text Box 22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67" name="Text Box 22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68" name="Text Box 23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69" name="Text Box 23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70" name="Text Box 23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71" name="Text Box 23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72" name="Text Box 23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73" name="Text Box 23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1974" name="Text Box 23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8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199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1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39" name="Text Box 30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0" name="Text Box 30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1" name="Text Box 30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2" name="Text Box 30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3" name="Text Box 30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4" name="Text Box 30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5" name="Text Box 30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6" name="Text Box 30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7" name="Text Box 30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8" name="Text Box 31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2049" name="Text Box 31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5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7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78" name="Text Box 44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79" name="Text Box 4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0" name="Text Box 4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1" name="Text Box 4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2" name="Text Box 4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3" name="Text Box 4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4" name="Text Box 4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5" name="Text Box 4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6" name="Text Box 4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7" name="Text Box 44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2188" name="Text Box 45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89" name="Text Box 45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0" name="Text Box 45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1" name="Text Box 45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2" name="Text Box 45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3" name="Text Box 45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4" name="Text Box 45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5" name="Text Box 45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6" name="Text Box 45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7" name="Text Box 45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8" name="Text Box 46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199" name="Text Box 46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2200" name="Text Box 46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3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5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232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64879</xdr:rowOff>
    </xdr:to>
    <xdr:sp macro="" textlink="">
      <xdr:nvSpPr>
        <xdr:cNvPr id="2329" name="Text Box 451"/>
        <xdr:cNvSpPr txBox="1">
          <a:spLocks noChangeArrowheads="1"/>
        </xdr:cNvSpPr>
      </xdr:nvSpPr>
      <xdr:spPr bwMode="auto">
        <a:xfrm>
          <a:off x="3419475" y="56902350"/>
          <a:ext cx="76200" cy="6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0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1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2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3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4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5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6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7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8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39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40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42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43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44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2345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2346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47" name="Text Box 18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48" name="Text Box 184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49" name="Text Box 185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0" name="Text Box 186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1" name="Text Box 187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2" name="Text Box 188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3" name="Text Box 189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4" name="Text Box 190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5" name="Text Box 191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6" name="Text Box 192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2357" name="Text Box 19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59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7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71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2374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76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9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96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2409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2410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2411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1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2442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2443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47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2476" name="Text Box 3795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2477" name="Text Box 3797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2478" name="Text Box 3798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82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8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9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251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28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3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7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70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270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271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2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2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3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5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6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64771</xdr:rowOff>
    </xdr:to>
    <xdr:sp macro="" textlink="">
      <xdr:nvSpPr>
        <xdr:cNvPr id="2783" name="Text Box 182"/>
        <xdr:cNvSpPr txBox="1">
          <a:spLocks noChangeArrowheads="1"/>
        </xdr:cNvSpPr>
      </xdr:nvSpPr>
      <xdr:spPr bwMode="auto">
        <a:xfrm>
          <a:off x="3419475" y="56902350"/>
          <a:ext cx="76200" cy="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2784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2785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2786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2787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2788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2790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79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79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0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0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281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21" name="Text Box 3795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22" name="Text Box 3797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2823" name="Text Box 3798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3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3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3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3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4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4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5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6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73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7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7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88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89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291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2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3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5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6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7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298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8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4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6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7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8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8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0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1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1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2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2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3128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3129" name="Text Box 182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4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2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8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3184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8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8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6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7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7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7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0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35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36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37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38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39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0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1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2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3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4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5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6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7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8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49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351" name="Text Box 2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352" name="Text Box 2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353" name="Text Box 2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54" name="Text Box 2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55" name="Text Box 2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56" name="Text Box 3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358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59" name="Text Box 3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0" name="Text Box 3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1" name="Text Box 3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2" name="Text Box 3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3" name="Text Box 3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4" name="Text Box 3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5" name="Text Box 3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66" name="Text Box 4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67" name="Text Box 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68" name="Text Box 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69" name="Text Box 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70" name="Text Box 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71" name="Text Box 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72" name="Text Box 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73" name="Text Box 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374" name="Text Box 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75" name="Text Box 4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76" name="Text Box 5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77" name="Text Box 5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78" name="Text Box 5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79" name="Text Box 5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80" name="Text Box 5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81" name="Text Box 5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82" name="Text Box 5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83" name="Text Box 5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384" name="Text Box 5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85" name="Text Box 5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86" name="Text Box 6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87" name="Text Box 6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88" name="Text Box 6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89" name="Text Box 6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90" name="Text Box 6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91" name="Text Box 6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392" name="Text Box 6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3" name="Text Box 6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4" name="Text Box 6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5" name="Text Box 6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6" name="Text Box 7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7" name="Text Box 71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8" name="Text Box 7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399" name="Text Box 7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00" name="Text Box 7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3401" name="Text Box 75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3402" name="Text Box 76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3" name="Text Box 77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4" name="Text Box 78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5" name="Text Box 79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6" name="Text Box 80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7" name="Text Box 81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8" name="Text Box 82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09" name="Text Box 83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3410" name="Text Box 84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13" name="Text Box 8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14" name="Text Box 8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15" name="Text Box 8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19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3424" name="Text Box 98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3425" name="Text Box 99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3426" name="Text Box 100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3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1" name="Text Box 11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2" name="Text Box 11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3" name="Text Box 11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4" name="Text Box 11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5" name="Text Box 11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6" name="Text Box 12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7" name="Text Box 12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3448" name="Text Box 12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49" name="Text Box 12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0" name="Text Box 12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1" name="Text Box 12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2" name="Text Box 12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3" name="Text Box 12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4" name="Text Box 12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5" name="Text Box 12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6" name="Text Box 13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7" name="Text Box 13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58" name="Text Box 13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59" name="Text Box 13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0" name="Text Box 13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1" name="Text Box 135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2" name="Text Box 136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3" name="Text Box 13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4" name="Text Box 13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5" name="Text Box 13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466" name="Text Box 14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3467" name="Text Box 141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3468" name="Text Box 142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469" name="Text Box 3795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470" name="Text Box 379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471" name="Text Box 3797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472" name="Text Box 3798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74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3475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3476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3477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8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508" name="Text Box 18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09" name="Text Box 18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0" name="Text Box 18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1" name="Text Box 18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2" name="Text Box 186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3" name="Text Box 187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4" name="Text Box 188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5" name="Text Box 189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6" name="Text Box 190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7" name="Text Box 191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8" name="Text Box 192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3519" name="Text Box 19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35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37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39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2" name="Text Box 22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3" name="Text Box 22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4" name="Text Box 22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5" name="Text Box 22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6" name="Text Box 23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7" name="Text Box 23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8" name="Text Box 23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59" name="Text Box 23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60" name="Text Box 23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61" name="Text Box 23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562" name="Text Box 23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8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8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9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0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27" name="Text Box 30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28" name="Text Box 30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29" name="Text Box 30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0" name="Text Box 30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1" name="Text Box 30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2" name="Text Box 30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3" name="Text Box 30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4" name="Text Box 30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5" name="Text Box 30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6" name="Text Box 31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3637" name="Text Box 31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4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4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6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7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7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7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8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8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9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69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69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0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0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1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1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2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3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3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4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4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5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5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5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66" name="Text Box 44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67" name="Text Box 4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68" name="Text Box 4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69" name="Text Box 4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0" name="Text Box 4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1" name="Text Box 4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2" name="Text Box 4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3" name="Text Box 4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4" name="Text Box 4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5" name="Text Box 44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3776" name="Text Box 45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7" name="Text Box 45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8" name="Text Box 45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79" name="Text Box 45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0" name="Text Box 45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1" name="Text Box 45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2" name="Text Box 45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3" name="Text Box 45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4" name="Text Box 45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5" name="Text Box 45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6" name="Text Box 46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7" name="Text Box 46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3788" name="Text Box 46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79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3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7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0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64879</xdr:rowOff>
    </xdr:to>
    <xdr:sp macro="" textlink="">
      <xdr:nvSpPr>
        <xdr:cNvPr id="3917" name="Text Box 451"/>
        <xdr:cNvSpPr txBox="1">
          <a:spLocks noChangeArrowheads="1"/>
        </xdr:cNvSpPr>
      </xdr:nvSpPr>
      <xdr:spPr bwMode="auto">
        <a:xfrm>
          <a:off x="3419475" y="56902350"/>
          <a:ext cx="76200" cy="6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18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0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2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3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4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5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6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7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8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29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30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31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32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3933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3934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35" name="Text Box 18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36" name="Text Box 184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37" name="Text Box 185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38" name="Text Box 186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39" name="Text Box 187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40" name="Text Box 188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41" name="Text Box 189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42" name="Text Box 190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43" name="Text Box 191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44" name="Text Box 192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3945" name="Text Box 19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1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3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7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3962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3997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3998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3999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0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4030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4031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064" name="Text Box 3795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065" name="Text Box 3797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066" name="Text Box 3798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7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8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8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9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0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04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1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1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1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2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2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422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2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3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4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4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64771</xdr:rowOff>
    </xdr:to>
    <xdr:sp macro="" textlink="">
      <xdr:nvSpPr>
        <xdr:cNvPr id="4371" name="Text Box 182"/>
        <xdr:cNvSpPr txBox="1">
          <a:spLocks noChangeArrowheads="1"/>
        </xdr:cNvSpPr>
      </xdr:nvSpPr>
      <xdr:spPr bwMode="auto">
        <a:xfrm>
          <a:off x="3419475" y="56902350"/>
          <a:ext cx="76200" cy="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4372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4373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4374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4375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4376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39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39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4409" name="Text Box 3795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4410" name="Text Box 3797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4411" name="Text Box 3798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1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1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2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3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3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444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4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5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57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5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69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7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49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450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0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1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2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59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1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5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6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6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6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6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6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7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7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7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7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7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8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8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9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0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0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1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4716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4717" name="Text Box 182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4718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3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73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4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75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2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6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70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3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5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5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6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6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6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7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8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8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9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9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0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1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1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1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4918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2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2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3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5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495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56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58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6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3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3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05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5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6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6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6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7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7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7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8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9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9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09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02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08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1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1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2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3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4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5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6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7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29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0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1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2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3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4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5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36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137" name="Text Box 2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138" name="Text Box 2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139" name="Text Box 2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40" name="Text Box 2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41" name="Text Box 2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42" name="Text Box 3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45" name="Text Box 3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46" name="Text Box 3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47" name="Text Box 3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48" name="Text Box 3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49" name="Text Box 3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50" name="Text Box 3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51" name="Text Box 3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52" name="Text Box 4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3" name="Text Box 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4" name="Text Box 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5" name="Text Box 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6" name="Text Box 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7" name="Text Box 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8" name="Text Box 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59" name="Text Box 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160" name="Text Box 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1" name="Text Box 4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2" name="Text Box 5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3" name="Text Box 5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4" name="Text Box 5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5" name="Text Box 5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6" name="Text Box 5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7" name="Text Box 5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8" name="Text Box 5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69" name="Text Box 5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70" name="Text Box 5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1" name="Text Box 5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2" name="Text Box 6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3" name="Text Box 6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4" name="Text Box 6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5" name="Text Box 63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6" name="Text Box 64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7" name="Text Box 6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178" name="Text Box 6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79" name="Text Box 6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0" name="Text Box 6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1" name="Text Box 6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2" name="Text Box 7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3" name="Text Box 71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4" name="Text Box 7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5" name="Text Box 7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186" name="Text Box 7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5187" name="Text Box 75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5188" name="Text Box 76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89" name="Text Box 77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0" name="Text Box 78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1" name="Text Box 79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2" name="Text Box 80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3" name="Text Box 81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4" name="Text Box 82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5" name="Text Box 83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65531</xdr:rowOff>
    </xdr:to>
    <xdr:sp macro="" textlink="">
      <xdr:nvSpPr>
        <xdr:cNvPr id="5196" name="Text Box 84"/>
        <xdr:cNvSpPr txBox="1">
          <a:spLocks noChangeArrowheads="1"/>
        </xdr:cNvSpPr>
      </xdr:nvSpPr>
      <xdr:spPr bwMode="auto">
        <a:xfrm>
          <a:off x="3419475" y="56902350"/>
          <a:ext cx="76200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199" name="Text Box 8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00" name="Text Box 8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01" name="Text Box 8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0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0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09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5210" name="Text Box 98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5211" name="Text Box 99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5212" name="Text Box 100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1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27" name="Text Box 115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28" name="Text Box 116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29" name="Text Box 117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30" name="Text Box 118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31" name="Text Box 119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32" name="Text Box 120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33" name="Text Box 121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64770</xdr:rowOff>
    </xdr:to>
    <xdr:sp macro="" textlink="">
      <xdr:nvSpPr>
        <xdr:cNvPr id="5234" name="Text Box 122"/>
        <xdr:cNvSpPr txBox="1">
          <a:spLocks noChangeArrowheads="1"/>
        </xdr:cNvSpPr>
      </xdr:nvSpPr>
      <xdr:spPr bwMode="auto">
        <a:xfrm>
          <a:off x="3419475" y="56902350"/>
          <a:ext cx="76200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35" name="Text Box 12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36" name="Text Box 12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37" name="Text Box 12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38" name="Text Box 12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39" name="Text Box 12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40" name="Text Box 12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41" name="Text Box 12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42" name="Text Box 13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43" name="Text Box 13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44" name="Text Box 13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45" name="Text Box 133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46" name="Text Box 134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47" name="Text Box 135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48" name="Text Box 136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49" name="Text Box 137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50" name="Text Box 138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51" name="Text Box 139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252" name="Text Box 140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5253" name="Text Box 141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62864</xdr:rowOff>
    </xdr:to>
    <xdr:sp macro="" textlink="">
      <xdr:nvSpPr>
        <xdr:cNvPr id="5254" name="Text Box 142"/>
        <xdr:cNvSpPr txBox="1">
          <a:spLocks noChangeArrowheads="1"/>
        </xdr:cNvSpPr>
      </xdr:nvSpPr>
      <xdr:spPr bwMode="auto">
        <a:xfrm>
          <a:off x="3419475" y="56902350"/>
          <a:ext cx="76200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255" name="Text Box 3795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256" name="Text Box 379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257" name="Text Box 3797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258" name="Text Box 3798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5261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5262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5263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6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67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6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71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75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79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8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83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87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65150</xdr:rowOff>
    </xdr:to>
    <xdr:sp macro="" textlink="">
      <xdr:nvSpPr>
        <xdr:cNvPr id="5291" name="Text Box 4"/>
        <xdr:cNvSpPr txBox="1">
          <a:spLocks noChangeArrowheads="1"/>
        </xdr:cNvSpPr>
      </xdr:nvSpPr>
      <xdr:spPr bwMode="auto">
        <a:xfrm>
          <a:off x="1790700" y="56902350"/>
          <a:ext cx="446532" cy="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529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294" name="Text Box 18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295" name="Text Box 18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296" name="Text Box 184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297" name="Text Box 185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298" name="Text Box 186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299" name="Text Box 187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300" name="Text Box 188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301" name="Text Box 189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302" name="Text Box 190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303" name="Text Box 191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304" name="Text Box 192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63246</xdr:rowOff>
    </xdr:to>
    <xdr:sp macro="" textlink="">
      <xdr:nvSpPr>
        <xdr:cNvPr id="5305" name="Text Box 193"/>
        <xdr:cNvSpPr txBox="1">
          <a:spLocks noChangeArrowheads="1"/>
        </xdr:cNvSpPr>
      </xdr:nvSpPr>
      <xdr:spPr bwMode="auto">
        <a:xfrm>
          <a:off x="3419475" y="56902350"/>
          <a:ext cx="76200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06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07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08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09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10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11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1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15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16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17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19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22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23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26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27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29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30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31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32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33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63138</xdr:rowOff>
    </xdr:to>
    <xdr:sp macro="" textlink="">
      <xdr:nvSpPr>
        <xdr:cNvPr id="5335" name="Text Box 4"/>
        <xdr:cNvSpPr txBox="1">
          <a:spLocks noChangeArrowheads="1"/>
        </xdr:cNvSpPr>
      </xdr:nvSpPr>
      <xdr:spPr bwMode="auto">
        <a:xfrm>
          <a:off x="1790700" y="56902350"/>
          <a:ext cx="446532" cy="63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5337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38" name="Text Box 22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39" name="Text Box 22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0" name="Text Box 22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1" name="Text Box 22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2" name="Text Box 23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3" name="Text Box 23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4" name="Text Box 23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5" name="Text Box 23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6" name="Text Box 23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7" name="Text Box 23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348" name="Text Box 23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62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74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82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86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90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406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64763</xdr:rowOff>
    </xdr:to>
    <xdr:sp macro="" textlink="">
      <xdr:nvSpPr>
        <xdr:cNvPr id="5410" name="Text Box 4"/>
        <xdr:cNvSpPr txBox="1">
          <a:spLocks noChangeArrowheads="1"/>
        </xdr:cNvSpPr>
      </xdr:nvSpPr>
      <xdr:spPr bwMode="auto">
        <a:xfrm>
          <a:off x="1790700" y="56902350"/>
          <a:ext cx="446532" cy="64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63434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790700" y="56902350"/>
          <a:ext cx="446532" cy="6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3" name="Text Box 30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4" name="Text Box 302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5" name="Text Box 303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6" name="Text Box 304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7" name="Text Box 305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8" name="Text Box 306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19" name="Text Box 307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20" name="Text Box 308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21" name="Text Box 309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22" name="Text Box 310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65043</xdr:rowOff>
    </xdr:to>
    <xdr:sp macro="" textlink="">
      <xdr:nvSpPr>
        <xdr:cNvPr id="5423" name="Text Box 311"/>
        <xdr:cNvSpPr txBox="1">
          <a:spLocks noChangeArrowheads="1"/>
        </xdr:cNvSpPr>
      </xdr:nvSpPr>
      <xdr:spPr bwMode="auto">
        <a:xfrm>
          <a:off x="3419475" y="56902350"/>
          <a:ext cx="76200" cy="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2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2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2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2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2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3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3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3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3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3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4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4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4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4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4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5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5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5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5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6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6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6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6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6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7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7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7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7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7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7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7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8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8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8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8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9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9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9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9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9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49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9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49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0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0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0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0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0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0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1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1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1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1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2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2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2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2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2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3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3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33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34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35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37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38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39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40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41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43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44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45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47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62943</xdr:rowOff>
    </xdr:to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1790700" y="56902350"/>
          <a:ext cx="446532" cy="62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50" name="Text Box 3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63433</xdr:rowOff>
    </xdr:to>
    <xdr:sp macro="" textlink="">
      <xdr:nvSpPr>
        <xdr:cNvPr id="5551" name="Text Box 4"/>
        <xdr:cNvSpPr txBox="1">
          <a:spLocks noChangeArrowheads="1"/>
        </xdr:cNvSpPr>
      </xdr:nvSpPr>
      <xdr:spPr bwMode="auto">
        <a:xfrm>
          <a:off x="1790700" y="56902350"/>
          <a:ext cx="446532" cy="6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2" name="Text Box 44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3" name="Text Box 44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4" name="Text Box 44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5" name="Text Box 44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6" name="Text Box 44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7" name="Text Box 44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8" name="Text Box 44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59" name="Text Box 44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0" name="Text Box 44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1" name="Text Box 44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63333</xdr:rowOff>
    </xdr:to>
    <xdr:sp macro="" textlink="">
      <xdr:nvSpPr>
        <xdr:cNvPr id="5562" name="Text Box 450"/>
        <xdr:cNvSpPr txBox="1">
          <a:spLocks noChangeArrowheads="1"/>
        </xdr:cNvSpPr>
      </xdr:nvSpPr>
      <xdr:spPr bwMode="auto">
        <a:xfrm>
          <a:off x="3419475" y="56902350"/>
          <a:ext cx="76200" cy="6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3" name="Text Box 45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4" name="Text Box 45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5" name="Text Box 453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6" name="Text Box 454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7" name="Text Box 455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8" name="Text Box 456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69" name="Text Box 457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70" name="Text Box 458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71" name="Text Box 459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72" name="Text Box 460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73" name="Text Box 461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64009</xdr:rowOff>
    </xdr:to>
    <xdr:sp macro="" textlink="">
      <xdr:nvSpPr>
        <xdr:cNvPr id="5574" name="Text Box 462"/>
        <xdr:cNvSpPr txBox="1">
          <a:spLocks noChangeArrowheads="1"/>
        </xdr:cNvSpPr>
      </xdr:nvSpPr>
      <xdr:spPr bwMode="auto">
        <a:xfrm>
          <a:off x="3419475" y="56902350"/>
          <a:ext cx="76200" cy="6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7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8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9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9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0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1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1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1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1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2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2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2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2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3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3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3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4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4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5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5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5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6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6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6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7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7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7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7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8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84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86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88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9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9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69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65152</xdr:rowOff>
    </xdr:to>
    <xdr:sp macro="" textlink="">
      <xdr:nvSpPr>
        <xdr:cNvPr id="5700" name="Text Box 4"/>
        <xdr:cNvSpPr txBox="1">
          <a:spLocks noChangeArrowheads="1"/>
        </xdr:cNvSpPr>
      </xdr:nvSpPr>
      <xdr:spPr bwMode="auto">
        <a:xfrm>
          <a:off x="1790700" y="56902350"/>
          <a:ext cx="446532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570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64879</xdr:rowOff>
    </xdr:to>
    <xdr:sp macro="" textlink="">
      <xdr:nvSpPr>
        <xdr:cNvPr id="5703" name="Text Box 451"/>
        <xdr:cNvSpPr txBox="1">
          <a:spLocks noChangeArrowheads="1"/>
        </xdr:cNvSpPr>
      </xdr:nvSpPr>
      <xdr:spPr bwMode="auto">
        <a:xfrm>
          <a:off x="3419475" y="56902350"/>
          <a:ext cx="76200" cy="6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04" name="Text Box 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05" name="Text Box 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06" name="Text Box 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07" name="Text Box 1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08" name="Text Box 1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09" name="Text Box 1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0" name="Text Box 13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1" name="Text Box 14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2" name="Text Box 15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3" name="Text Box 16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4" name="Text Box 17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5" name="Text Box 18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6" name="Text Box 19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7" name="Text Box 20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8" name="Text Box 21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64008</xdr:rowOff>
    </xdr:to>
    <xdr:sp macro="" textlink="">
      <xdr:nvSpPr>
        <xdr:cNvPr id="5719" name="Text Box 22"/>
        <xdr:cNvSpPr txBox="1">
          <a:spLocks noChangeArrowheads="1"/>
        </xdr:cNvSpPr>
      </xdr:nvSpPr>
      <xdr:spPr bwMode="auto">
        <a:xfrm>
          <a:off x="3419475" y="56902350"/>
          <a:ext cx="76200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5720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1" name="Text Box 18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2" name="Text Box 184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3" name="Text Box 185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4" name="Text Box 186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5" name="Text Box 187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6" name="Text Box 188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7" name="Text Box 189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8" name="Text Box 190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29" name="Text Box 191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30" name="Text Box 192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63627</xdr:rowOff>
    </xdr:to>
    <xdr:sp macro="" textlink="">
      <xdr:nvSpPr>
        <xdr:cNvPr id="5731" name="Text Box 193"/>
        <xdr:cNvSpPr txBox="1">
          <a:spLocks noChangeArrowheads="1"/>
        </xdr:cNvSpPr>
      </xdr:nvSpPr>
      <xdr:spPr bwMode="auto">
        <a:xfrm>
          <a:off x="3419475" y="56902350"/>
          <a:ext cx="76200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1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3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4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6" name="Text Box 3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64008</xdr:rowOff>
    </xdr:to>
    <xdr:sp macro="" textlink="">
      <xdr:nvSpPr>
        <xdr:cNvPr id="5747" name="Text Box 4"/>
        <xdr:cNvSpPr txBox="1">
          <a:spLocks noChangeArrowheads="1"/>
        </xdr:cNvSpPr>
      </xdr:nvSpPr>
      <xdr:spPr bwMode="auto">
        <a:xfrm>
          <a:off x="1790700" y="569023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64280</xdr:rowOff>
    </xdr:to>
    <xdr:sp macro="" textlink="">
      <xdr:nvSpPr>
        <xdr:cNvPr id="5748" name="Text Box 182"/>
        <xdr:cNvSpPr txBox="1">
          <a:spLocks noChangeArrowheads="1"/>
        </xdr:cNvSpPr>
      </xdr:nvSpPr>
      <xdr:spPr bwMode="auto">
        <a:xfrm>
          <a:off x="3419475" y="56902350"/>
          <a:ext cx="76200" cy="6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5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5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6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64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66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70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7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76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7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80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82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5783" name="Text Box 149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5784" name="Text Box 150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64093</xdr:rowOff>
    </xdr:to>
    <xdr:sp macro="" textlink="">
      <xdr:nvSpPr>
        <xdr:cNvPr id="5785" name="Text Box 151"/>
        <xdr:cNvSpPr txBox="1">
          <a:spLocks noChangeArrowheads="1"/>
        </xdr:cNvSpPr>
      </xdr:nvSpPr>
      <xdr:spPr bwMode="auto">
        <a:xfrm>
          <a:off x="3419475" y="56902350"/>
          <a:ext cx="76200" cy="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87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9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9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0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02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06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07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10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11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1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14" name="Text Box 3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64007</xdr:rowOff>
    </xdr:to>
    <xdr:sp macro="" textlink="">
      <xdr:nvSpPr>
        <xdr:cNvPr id="5815" name="Text Box 4"/>
        <xdr:cNvSpPr txBox="1">
          <a:spLocks noChangeArrowheads="1"/>
        </xdr:cNvSpPr>
      </xdr:nvSpPr>
      <xdr:spPr bwMode="auto">
        <a:xfrm>
          <a:off x="1790700" y="56902350"/>
          <a:ext cx="446532" cy="64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5816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65151</xdr:rowOff>
    </xdr:to>
    <xdr:sp macro="" textlink="">
      <xdr:nvSpPr>
        <xdr:cNvPr id="5817" name="Text Box 182"/>
        <xdr:cNvSpPr txBox="1">
          <a:spLocks noChangeArrowheads="1"/>
        </xdr:cNvSpPr>
      </xdr:nvSpPr>
      <xdr:spPr bwMode="auto">
        <a:xfrm>
          <a:off x="3419475" y="56902350"/>
          <a:ext cx="76200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64389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790700" y="569023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820" name="Text Box 3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2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2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2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26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27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30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32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34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36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38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39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40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41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64390</xdr:rowOff>
    </xdr:to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1790700" y="56902350"/>
          <a:ext cx="446532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850" name="Text Box 3795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851" name="Text Box 3797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5852" name="Text Box 3798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5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5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5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66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72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78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64388</xdr:rowOff>
    </xdr:to>
    <xdr:sp macro="" textlink="">
      <xdr:nvSpPr>
        <xdr:cNvPr id="5882" name="Text Box 4"/>
        <xdr:cNvSpPr txBox="1">
          <a:spLocks noChangeArrowheads="1"/>
        </xdr:cNvSpPr>
      </xdr:nvSpPr>
      <xdr:spPr bwMode="auto">
        <a:xfrm>
          <a:off x="1790700" y="56902350"/>
          <a:ext cx="446532" cy="6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5884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8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9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94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02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04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06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10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65424</xdr:rowOff>
    </xdr:to>
    <xdr:sp macro="" textlink="">
      <xdr:nvSpPr>
        <xdr:cNvPr id="5914" name="Text Box 4"/>
        <xdr:cNvSpPr txBox="1">
          <a:spLocks noChangeArrowheads="1"/>
        </xdr:cNvSpPr>
      </xdr:nvSpPr>
      <xdr:spPr bwMode="auto">
        <a:xfrm>
          <a:off x="1790700" y="56902350"/>
          <a:ext cx="446532" cy="6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5916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1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2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4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6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62672</xdr:rowOff>
    </xdr:to>
    <xdr:sp macro="" textlink="">
      <xdr:nvSpPr>
        <xdr:cNvPr id="5948" name="Text Box 4"/>
        <xdr:cNvSpPr txBox="1">
          <a:spLocks noChangeArrowheads="1"/>
        </xdr:cNvSpPr>
      </xdr:nvSpPr>
      <xdr:spPr bwMode="auto">
        <a:xfrm>
          <a:off x="1790700" y="56902350"/>
          <a:ext cx="446532" cy="6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4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10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62671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1790700" y="56902350"/>
          <a:ext cx="446532" cy="62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8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0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4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62866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1790700" y="56902350"/>
          <a:ext cx="446532" cy="62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7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0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2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4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6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90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63246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1790700" y="56902350"/>
          <a:ext cx="446532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09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09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09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09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0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0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0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0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1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1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1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2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2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2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2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3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3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38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41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42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45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46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50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53" name="Text Box 3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64769</xdr:rowOff>
    </xdr:to>
    <xdr:sp macro="" textlink="">
      <xdr:nvSpPr>
        <xdr:cNvPr id="6154" name="Text Box 4"/>
        <xdr:cNvSpPr txBox="1">
          <a:spLocks noChangeArrowheads="1"/>
        </xdr:cNvSpPr>
      </xdr:nvSpPr>
      <xdr:spPr bwMode="auto">
        <a:xfrm>
          <a:off x="1790700" y="56902350"/>
          <a:ext cx="446532" cy="6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63245</xdr:rowOff>
    </xdr:to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1790700" y="56902350"/>
          <a:ext cx="446532" cy="6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64771</xdr:rowOff>
    </xdr:to>
    <xdr:sp macro="" textlink="">
      <xdr:nvSpPr>
        <xdr:cNvPr id="6157" name="Text Box 182"/>
        <xdr:cNvSpPr txBox="1">
          <a:spLocks noChangeArrowheads="1"/>
        </xdr:cNvSpPr>
      </xdr:nvSpPr>
      <xdr:spPr bwMode="auto">
        <a:xfrm>
          <a:off x="3419475" y="56902350"/>
          <a:ext cx="76200" cy="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6158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6159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65152</xdr:rowOff>
    </xdr:to>
    <xdr:sp macro="" textlink="">
      <xdr:nvSpPr>
        <xdr:cNvPr id="6160" name="Text Box 182"/>
        <xdr:cNvSpPr txBox="1">
          <a:spLocks noChangeArrowheads="1"/>
        </xdr:cNvSpPr>
      </xdr:nvSpPr>
      <xdr:spPr bwMode="auto">
        <a:xfrm>
          <a:off x="3419475" y="56902350"/>
          <a:ext cx="76200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64390</xdr:rowOff>
    </xdr:to>
    <xdr:sp macro="" textlink="">
      <xdr:nvSpPr>
        <xdr:cNvPr id="6161" name="Text Box 182"/>
        <xdr:cNvSpPr txBox="1">
          <a:spLocks noChangeArrowheads="1"/>
        </xdr:cNvSpPr>
      </xdr:nvSpPr>
      <xdr:spPr bwMode="auto">
        <a:xfrm>
          <a:off x="3419475" y="56902350"/>
          <a:ext cx="76200" cy="6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65152</xdr:rowOff>
    </xdr:to>
    <xdr:sp macro="" textlink="">
      <xdr:nvSpPr>
        <xdr:cNvPr id="6162" name="Text Box 182"/>
        <xdr:cNvSpPr txBox="1">
          <a:spLocks noChangeArrowheads="1"/>
        </xdr:cNvSpPr>
      </xdr:nvSpPr>
      <xdr:spPr bwMode="auto">
        <a:xfrm>
          <a:off x="3419475" y="56902350"/>
          <a:ext cx="76200" cy="6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63627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1790700" y="56902350"/>
          <a:ext cx="446532" cy="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6166" name="Text Box 4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170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172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174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177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178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82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85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88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90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63628</xdr:rowOff>
    </xdr:to>
    <xdr:sp macro="" textlink="">
      <xdr:nvSpPr>
        <xdr:cNvPr id="6192" name="Text Box 4"/>
        <xdr:cNvSpPr txBox="1">
          <a:spLocks noChangeArrowheads="1"/>
        </xdr:cNvSpPr>
      </xdr:nvSpPr>
      <xdr:spPr bwMode="auto">
        <a:xfrm>
          <a:off x="1790700" y="56902350"/>
          <a:ext cx="446532" cy="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194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6195" name="Text Box 3795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6196" name="Text Box 3797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64770</xdr:rowOff>
    </xdr:to>
    <xdr:sp macro="" textlink="">
      <xdr:nvSpPr>
        <xdr:cNvPr id="6197" name="Text Box 3798"/>
        <xdr:cNvSpPr txBox="1">
          <a:spLocks noChangeArrowheads="1"/>
        </xdr:cNvSpPr>
      </xdr:nvSpPr>
      <xdr:spPr bwMode="auto">
        <a:xfrm>
          <a:off x="1790700" y="56902350"/>
          <a:ext cx="446532" cy="6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19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19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0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0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0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0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0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0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0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1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1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12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1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16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17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1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1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2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2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24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25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22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28" name="Text Box 3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65531</xdr:rowOff>
    </xdr:to>
    <xdr:sp macro="" textlink="">
      <xdr:nvSpPr>
        <xdr:cNvPr id="6229" name="Text Box 4"/>
        <xdr:cNvSpPr txBox="1">
          <a:spLocks noChangeArrowheads="1"/>
        </xdr:cNvSpPr>
      </xdr:nvSpPr>
      <xdr:spPr bwMode="auto">
        <a:xfrm>
          <a:off x="1790700" y="56902350"/>
          <a:ext cx="446532" cy="6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3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3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3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3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3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39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4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43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48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49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50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51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52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53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54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55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56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57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58" name="Text Box 3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64662</xdr:rowOff>
    </xdr:to>
    <xdr:sp macro="" textlink="">
      <xdr:nvSpPr>
        <xdr:cNvPr id="6259" name="Text Box 4"/>
        <xdr:cNvSpPr txBox="1">
          <a:spLocks noChangeArrowheads="1"/>
        </xdr:cNvSpPr>
      </xdr:nvSpPr>
      <xdr:spPr bwMode="auto">
        <a:xfrm>
          <a:off x="1790700" y="56902350"/>
          <a:ext cx="446532" cy="64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62484</xdr:rowOff>
    </xdr:to>
    <xdr:sp macro="" textlink="">
      <xdr:nvSpPr>
        <xdr:cNvPr id="6261" name="Text Box 4"/>
        <xdr:cNvSpPr txBox="1">
          <a:spLocks noChangeArrowheads="1"/>
        </xdr:cNvSpPr>
      </xdr:nvSpPr>
      <xdr:spPr bwMode="auto">
        <a:xfrm>
          <a:off x="1790700" y="56902350"/>
          <a:ext cx="446532" cy="62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6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7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8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89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91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65339</xdr:rowOff>
    </xdr:to>
    <xdr:sp macro="" textlink="">
      <xdr:nvSpPr>
        <xdr:cNvPr id="6293" name="Text Box 4"/>
        <xdr:cNvSpPr txBox="1">
          <a:spLocks noChangeArrowheads="1"/>
        </xdr:cNvSpPr>
      </xdr:nvSpPr>
      <xdr:spPr bwMode="auto">
        <a:xfrm>
          <a:off x="1790700" y="56902350"/>
          <a:ext cx="446532" cy="65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29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29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29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0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1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2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49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0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1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3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5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65338</xdr:rowOff>
    </xdr:to>
    <xdr:sp macro="" textlink="">
      <xdr:nvSpPr>
        <xdr:cNvPr id="6357" name="Text Box 4"/>
        <xdr:cNvSpPr txBox="1">
          <a:spLocks noChangeArrowheads="1"/>
        </xdr:cNvSpPr>
      </xdr:nvSpPr>
      <xdr:spPr bwMode="auto">
        <a:xfrm>
          <a:off x="1790700" y="56902350"/>
          <a:ext cx="446532" cy="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5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5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2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3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6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7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6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2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3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4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6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7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7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2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3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4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5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6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7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8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2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4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5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6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7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39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3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7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0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3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5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6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7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8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19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20" name="Text Box 3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62485</xdr:rowOff>
    </xdr:to>
    <xdr:sp macro="" textlink="">
      <xdr:nvSpPr>
        <xdr:cNvPr id="6421" name="Text Box 4"/>
        <xdr:cNvSpPr txBox="1">
          <a:spLocks noChangeArrowheads="1"/>
        </xdr:cNvSpPr>
      </xdr:nvSpPr>
      <xdr:spPr bwMode="auto">
        <a:xfrm>
          <a:off x="1790700" y="56902350"/>
          <a:ext cx="446532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8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29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0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1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2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3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4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5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6" name="Text Box 3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62865</xdr:rowOff>
    </xdr:to>
    <xdr:sp macro="" textlink="">
      <xdr:nvSpPr>
        <xdr:cNvPr id="6437" name="Text Box 4"/>
        <xdr:cNvSpPr txBox="1">
          <a:spLocks noChangeArrowheads="1"/>
        </xdr:cNvSpPr>
      </xdr:nvSpPr>
      <xdr:spPr bwMode="auto">
        <a:xfrm>
          <a:off x="1790700" y="56902350"/>
          <a:ext cx="446532" cy="6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3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3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40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41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4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4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4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4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4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5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5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52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53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5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5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56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57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5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61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6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6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6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6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7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72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73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7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7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76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7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7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80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81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82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83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86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87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88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89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90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91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92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93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94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95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96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497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98" name="Text Box 3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63626</xdr:rowOff>
    </xdr:to>
    <xdr:sp macro="" textlink="">
      <xdr:nvSpPr>
        <xdr:cNvPr id="6499" name="Text Box 4"/>
        <xdr:cNvSpPr txBox="1">
          <a:spLocks noChangeArrowheads="1"/>
        </xdr:cNvSpPr>
      </xdr:nvSpPr>
      <xdr:spPr bwMode="auto">
        <a:xfrm>
          <a:off x="1790700" y="56902350"/>
          <a:ext cx="446532" cy="6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500" name="Text Box 3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62864</xdr:rowOff>
    </xdr:to>
    <xdr:sp macro="" textlink="">
      <xdr:nvSpPr>
        <xdr:cNvPr id="6501" name="Text Box 4"/>
        <xdr:cNvSpPr txBox="1">
          <a:spLocks noChangeArrowheads="1"/>
        </xdr:cNvSpPr>
      </xdr:nvSpPr>
      <xdr:spPr bwMode="auto">
        <a:xfrm>
          <a:off x="1790700" y="56902350"/>
          <a:ext cx="446532" cy="62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62485</xdr:rowOff>
    </xdr:to>
    <xdr:sp macro="" textlink="">
      <xdr:nvSpPr>
        <xdr:cNvPr id="6502" name="Text Box 182"/>
        <xdr:cNvSpPr txBox="1">
          <a:spLocks noChangeArrowheads="1"/>
        </xdr:cNvSpPr>
      </xdr:nvSpPr>
      <xdr:spPr bwMode="auto">
        <a:xfrm>
          <a:off x="3419475" y="56902350"/>
          <a:ext cx="76200" cy="62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63247</xdr:rowOff>
    </xdr:to>
    <xdr:sp macro="" textlink="">
      <xdr:nvSpPr>
        <xdr:cNvPr id="6503" name="Text Box 182"/>
        <xdr:cNvSpPr txBox="1">
          <a:spLocks noChangeArrowheads="1"/>
        </xdr:cNvSpPr>
      </xdr:nvSpPr>
      <xdr:spPr bwMode="auto">
        <a:xfrm>
          <a:off x="3419475" y="56902350"/>
          <a:ext cx="76200" cy="63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6504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69</xdr:row>
      <xdr:rowOff>0</xdr:rowOff>
    </xdr:from>
    <xdr:to>
      <xdr:col>1</xdr:col>
      <xdr:colOff>1246632</xdr:colOff>
      <xdr:row>69</xdr:row>
      <xdr:rowOff>65151</xdr:rowOff>
    </xdr:to>
    <xdr:sp macro="" textlink="">
      <xdr:nvSpPr>
        <xdr:cNvPr id="6505" name="Text Box 4"/>
        <xdr:cNvSpPr txBox="1">
          <a:spLocks noChangeArrowheads="1"/>
        </xdr:cNvSpPr>
      </xdr:nvSpPr>
      <xdr:spPr bwMode="auto">
        <a:xfrm>
          <a:off x="1790700" y="569023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1246632</xdr:colOff>
      <xdr:row>32</xdr:row>
      <xdr:rowOff>1524</xdr:rowOff>
    </xdr:to>
    <xdr:sp macro="" textlink="">
      <xdr:nvSpPr>
        <xdr:cNvPr id="6506" name="Text Box 107"/>
        <xdr:cNvSpPr txBox="1">
          <a:spLocks noChangeArrowheads="1"/>
        </xdr:cNvSpPr>
      </xdr:nvSpPr>
      <xdr:spPr bwMode="auto">
        <a:xfrm>
          <a:off x="1790700" y="2437447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1246632</xdr:colOff>
      <xdr:row>32</xdr:row>
      <xdr:rowOff>1524</xdr:rowOff>
    </xdr:to>
    <xdr:sp macro="" textlink="">
      <xdr:nvSpPr>
        <xdr:cNvPr id="6507" name="Text Box 108"/>
        <xdr:cNvSpPr txBox="1">
          <a:spLocks noChangeArrowheads="1"/>
        </xdr:cNvSpPr>
      </xdr:nvSpPr>
      <xdr:spPr bwMode="auto">
        <a:xfrm>
          <a:off x="1790700" y="2437447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08" name="Text Box 107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09" name="Text Box 108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10" name="Text Box 107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11" name="Text Box 108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12" name="Text Box 107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13" name="Text Box 108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14" name="Text Box 107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64389</xdr:rowOff>
    </xdr:to>
    <xdr:sp macro="" textlink="">
      <xdr:nvSpPr>
        <xdr:cNvPr id="6515" name="Text Box 108"/>
        <xdr:cNvSpPr txBox="1">
          <a:spLocks noChangeArrowheads="1"/>
        </xdr:cNvSpPr>
      </xdr:nvSpPr>
      <xdr:spPr bwMode="auto">
        <a:xfrm>
          <a:off x="1790700" y="3326130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133350</xdr:rowOff>
    </xdr:to>
    <xdr:sp macro="" textlink="">
      <xdr:nvSpPr>
        <xdr:cNvPr id="6516" name="Text Box 107"/>
        <xdr:cNvSpPr txBox="1">
          <a:spLocks noChangeArrowheads="1"/>
        </xdr:cNvSpPr>
      </xdr:nvSpPr>
      <xdr:spPr bwMode="auto">
        <a:xfrm>
          <a:off x="1790700" y="26603325"/>
          <a:ext cx="44653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133350</xdr:rowOff>
    </xdr:to>
    <xdr:sp macro="" textlink="">
      <xdr:nvSpPr>
        <xdr:cNvPr id="6517" name="Text Box 108"/>
        <xdr:cNvSpPr txBox="1">
          <a:spLocks noChangeArrowheads="1"/>
        </xdr:cNvSpPr>
      </xdr:nvSpPr>
      <xdr:spPr bwMode="auto">
        <a:xfrm>
          <a:off x="1790700" y="26603325"/>
          <a:ext cx="44653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4953</xdr:rowOff>
    </xdr:to>
    <xdr:sp macro="" textlink="">
      <xdr:nvSpPr>
        <xdr:cNvPr id="6518" name="Text Box 107"/>
        <xdr:cNvSpPr txBox="1">
          <a:spLocks noChangeArrowheads="1"/>
        </xdr:cNvSpPr>
      </xdr:nvSpPr>
      <xdr:spPr bwMode="auto">
        <a:xfrm>
          <a:off x="1790700" y="266033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4953</xdr:rowOff>
    </xdr:to>
    <xdr:sp macro="" textlink="">
      <xdr:nvSpPr>
        <xdr:cNvPr id="6519" name="Text Box 108"/>
        <xdr:cNvSpPr txBox="1">
          <a:spLocks noChangeArrowheads="1"/>
        </xdr:cNvSpPr>
      </xdr:nvSpPr>
      <xdr:spPr bwMode="auto">
        <a:xfrm>
          <a:off x="1790700" y="266033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4953</xdr:rowOff>
    </xdr:to>
    <xdr:sp macro="" textlink="">
      <xdr:nvSpPr>
        <xdr:cNvPr id="6520" name="Text Box 107"/>
        <xdr:cNvSpPr txBox="1">
          <a:spLocks noChangeArrowheads="1"/>
        </xdr:cNvSpPr>
      </xdr:nvSpPr>
      <xdr:spPr bwMode="auto">
        <a:xfrm>
          <a:off x="1790700" y="266033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4953</xdr:rowOff>
    </xdr:to>
    <xdr:sp macro="" textlink="">
      <xdr:nvSpPr>
        <xdr:cNvPr id="6521" name="Text Box 108"/>
        <xdr:cNvSpPr txBox="1">
          <a:spLocks noChangeArrowheads="1"/>
        </xdr:cNvSpPr>
      </xdr:nvSpPr>
      <xdr:spPr bwMode="auto">
        <a:xfrm>
          <a:off x="1790700" y="266033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64008</xdr:rowOff>
    </xdr:to>
    <xdr:sp macro="" textlink="">
      <xdr:nvSpPr>
        <xdr:cNvPr id="6522" name="Text Box 107"/>
        <xdr:cNvSpPr txBox="1">
          <a:spLocks noChangeArrowheads="1"/>
        </xdr:cNvSpPr>
      </xdr:nvSpPr>
      <xdr:spPr bwMode="auto">
        <a:xfrm>
          <a:off x="1790700" y="3326130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64008</xdr:rowOff>
    </xdr:to>
    <xdr:sp macro="" textlink="">
      <xdr:nvSpPr>
        <xdr:cNvPr id="6523" name="Text Box 108"/>
        <xdr:cNvSpPr txBox="1">
          <a:spLocks noChangeArrowheads="1"/>
        </xdr:cNvSpPr>
      </xdr:nvSpPr>
      <xdr:spPr bwMode="auto">
        <a:xfrm>
          <a:off x="1790700" y="3326130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64008</xdr:rowOff>
    </xdr:to>
    <xdr:sp macro="" textlink="">
      <xdr:nvSpPr>
        <xdr:cNvPr id="6524" name="Text Box 107"/>
        <xdr:cNvSpPr txBox="1">
          <a:spLocks noChangeArrowheads="1"/>
        </xdr:cNvSpPr>
      </xdr:nvSpPr>
      <xdr:spPr bwMode="auto">
        <a:xfrm>
          <a:off x="1790700" y="3326130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3810</xdr:rowOff>
    </xdr:to>
    <xdr:sp macro="" textlink="">
      <xdr:nvSpPr>
        <xdr:cNvPr id="6525" name="Text Box 107"/>
        <xdr:cNvSpPr txBox="1">
          <a:spLocks noChangeArrowheads="1"/>
        </xdr:cNvSpPr>
      </xdr:nvSpPr>
      <xdr:spPr bwMode="auto">
        <a:xfrm>
          <a:off x="1790700" y="266033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3810</xdr:rowOff>
    </xdr:to>
    <xdr:sp macro="" textlink="">
      <xdr:nvSpPr>
        <xdr:cNvPr id="6526" name="Text Box 108"/>
        <xdr:cNvSpPr txBox="1">
          <a:spLocks noChangeArrowheads="1"/>
        </xdr:cNvSpPr>
      </xdr:nvSpPr>
      <xdr:spPr bwMode="auto">
        <a:xfrm>
          <a:off x="1790700" y="266033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3810</xdr:rowOff>
    </xdr:to>
    <xdr:sp macro="" textlink="">
      <xdr:nvSpPr>
        <xdr:cNvPr id="6527" name="Text Box 107"/>
        <xdr:cNvSpPr txBox="1">
          <a:spLocks noChangeArrowheads="1"/>
        </xdr:cNvSpPr>
      </xdr:nvSpPr>
      <xdr:spPr bwMode="auto">
        <a:xfrm>
          <a:off x="1790700" y="266033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33</xdr:row>
      <xdr:rowOff>0</xdr:rowOff>
    </xdr:from>
    <xdr:to>
      <xdr:col>1</xdr:col>
      <xdr:colOff>1246632</xdr:colOff>
      <xdr:row>33</xdr:row>
      <xdr:rowOff>3810</xdr:rowOff>
    </xdr:to>
    <xdr:sp macro="" textlink="">
      <xdr:nvSpPr>
        <xdr:cNvPr id="6528" name="Text Box 108"/>
        <xdr:cNvSpPr txBox="1">
          <a:spLocks noChangeArrowheads="1"/>
        </xdr:cNvSpPr>
      </xdr:nvSpPr>
      <xdr:spPr bwMode="auto">
        <a:xfrm>
          <a:off x="1790700" y="266033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65151</xdr:rowOff>
    </xdr:to>
    <xdr:sp macro="" textlink="">
      <xdr:nvSpPr>
        <xdr:cNvPr id="6529" name="Text Box 107"/>
        <xdr:cNvSpPr txBox="1">
          <a:spLocks noChangeArrowheads="1"/>
        </xdr:cNvSpPr>
      </xdr:nvSpPr>
      <xdr:spPr bwMode="auto">
        <a:xfrm>
          <a:off x="1790700" y="3306127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65151</xdr:rowOff>
    </xdr:to>
    <xdr:sp macro="" textlink="">
      <xdr:nvSpPr>
        <xdr:cNvPr id="6530" name="Text Box 108"/>
        <xdr:cNvSpPr txBox="1">
          <a:spLocks noChangeArrowheads="1"/>
        </xdr:cNvSpPr>
      </xdr:nvSpPr>
      <xdr:spPr bwMode="auto">
        <a:xfrm>
          <a:off x="1790700" y="3306127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1524</xdr:rowOff>
    </xdr:to>
    <xdr:sp macro="" textlink="">
      <xdr:nvSpPr>
        <xdr:cNvPr id="6531" name="Text Box 107"/>
        <xdr:cNvSpPr txBox="1">
          <a:spLocks noChangeArrowheads="1"/>
        </xdr:cNvSpPr>
      </xdr:nvSpPr>
      <xdr:spPr bwMode="auto">
        <a:xfrm>
          <a:off x="1790700" y="331184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1246632</xdr:colOff>
      <xdr:row>38</xdr:row>
      <xdr:rowOff>1524</xdr:rowOff>
    </xdr:to>
    <xdr:sp macro="" textlink="">
      <xdr:nvSpPr>
        <xdr:cNvPr id="6532" name="Text Box 108"/>
        <xdr:cNvSpPr txBox="1">
          <a:spLocks noChangeArrowheads="1"/>
        </xdr:cNvSpPr>
      </xdr:nvSpPr>
      <xdr:spPr bwMode="auto">
        <a:xfrm>
          <a:off x="1790700" y="331184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1246632</xdr:colOff>
      <xdr:row>32</xdr:row>
      <xdr:rowOff>1524</xdr:rowOff>
    </xdr:to>
    <xdr:sp macro="" textlink="">
      <xdr:nvSpPr>
        <xdr:cNvPr id="6533" name="Text Box 107"/>
        <xdr:cNvSpPr txBox="1">
          <a:spLocks noChangeArrowheads="1"/>
        </xdr:cNvSpPr>
      </xdr:nvSpPr>
      <xdr:spPr bwMode="auto">
        <a:xfrm>
          <a:off x="1790700" y="2437447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32</xdr:row>
      <xdr:rowOff>0</xdr:rowOff>
    </xdr:from>
    <xdr:to>
      <xdr:col>1</xdr:col>
      <xdr:colOff>1246632</xdr:colOff>
      <xdr:row>32</xdr:row>
      <xdr:rowOff>1524</xdr:rowOff>
    </xdr:to>
    <xdr:sp macro="" textlink="">
      <xdr:nvSpPr>
        <xdr:cNvPr id="6534" name="Text Box 108"/>
        <xdr:cNvSpPr txBox="1">
          <a:spLocks noChangeArrowheads="1"/>
        </xdr:cNvSpPr>
      </xdr:nvSpPr>
      <xdr:spPr bwMode="auto">
        <a:xfrm>
          <a:off x="1790700" y="2437447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21</xdr:row>
      <xdr:rowOff>0</xdr:rowOff>
    </xdr:from>
    <xdr:to>
      <xdr:col>1</xdr:col>
      <xdr:colOff>876300</xdr:colOff>
      <xdr:row>21</xdr:row>
      <xdr:rowOff>266700</xdr:rowOff>
    </xdr:to>
    <xdr:sp macro="" textlink="">
      <xdr:nvSpPr>
        <xdr:cNvPr id="6535" name="Text Box 4"/>
        <xdr:cNvSpPr txBox="1">
          <a:spLocks noChangeArrowheads="1"/>
        </xdr:cNvSpPr>
      </xdr:nvSpPr>
      <xdr:spPr bwMode="auto">
        <a:xfrm>
          <a:off x="1790700" y="76962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65151</xdr:rowOff>
    </xdr:to>
    <xdr:sp macro="" textlink="">
      <xdr:nvSpPr>
        <xdr:cNvPr id="6536" name="Text Box 107"/>
        <xdr:cNvSpPr txBox="1">
          <a:spLocks noChangeArrowheads="1"/>
        </xdr:cNvSpPr>
      </xdr:nvSpPr>
      <xdr:spPr bwMode="auto">
        <a:xfrm>
          <a:off x="1790700" y="549021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65151</xdr:rowOff>
    </xdr:to>
    <xdr:sp macro="" textlink="">
      <xdr:nvSpPr>
        <xdr:cNvPr id="6537" name="Text Box 108"/>
        <xdr:cNvSpPr txBox="1">
          <a:spLocks noChangeArrowheads="1"/>
        </xdr:cNvSpPr>
      </xdr:nvSpPr>
      <xdr:spPr bwMode="auto">
        <a:xfrm>
          <a:off x="1790700" y="5490210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1524</xdr:rowOff>
    </xdr:to>
    <xdr:sp macro="" textlink="">
      <xdr:nvSpPr>
        <xdr:cNvPr id="6538" name="Text Box 107"/>
        <xdr:cNvSpPr txBox="1">
          <a:spLocks noChangeArrowheads="1"/>
        </xdr:cNvSpPr>
      </xdr:nvSpPr>
      <xdr:spPr bwMode="auto">
        <a:xfrm>
          <a:off x="1790700" y="549592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1524</xdr:rowOff>
    </xdr:to>
    <xdr:sp macro="" textlink="">
      <xdr:nvSpPr>
        <xdr:cNvPr id="6539" name="Text Box 108"/>
        <xdr:cNvSpPr txBox="1">
          <a:spLocks noChangeArrowheads="1"/>
        </xdr:cNvSpPr>
      </xdr:nvSpPr>
      <xdr:spPr bwMode="auto">
        <a:xfrm>
          <a:off x="1790700" y="549592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0" name="Text Box 107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1" name="Text Box 108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2" name="Text Box 107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3" name="Text Box 108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4" name="Text Box 107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5" name="Text Box 108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6" name="Text Box 107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64389</xdr:rowOff>
    </xdr:to>
    <xdr:sp macro="" textlink="">
      <xdr:nvSpPr>
        <xdr:cNvPr id="6547" name="Text Box 108"/>
        <xdr:cNvSpPr txBox="1">
          <a:spLocks noChangeArrowheads="1"/>
        </xdr:cNvSpPr>
      </xdr:nvSpPr>
      <xdr:spPr bwMode="auto">
        <a:xfrm>
          <a:off x="1790700" y="55102125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133350</xdr:rowOff>
    </xdr:to>
    <xdr:sp macro="" textlink="">
      <xdr:nvSpPr>
        <xdr:cNvPr id="6548" name="Text Box 107"/>
        <xdr:cNvSpPr txBox="1">
          <a:spLocks noChangeArrowheads="1"/>
        </xdr:cNvSpPr>
      </xdr:nvSpPr>
      <xdr:spPr bwMode="auto">
        <a:xfrm>
          <a:off x="1790700" y="55102125"/>
          <a:ext cx="44653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133350</xdr:rowOff>
    </xdr:to>
    <xdr:sp macro="" textlink="">
      <xdr:nvSpPr>
        <xdr:cNvPr id="6549" name="Text Box 108"/>
        <xdr:cNvSpPr txBox="1">
          <a:spLocks noChangeArrowheads="1"/>
        </xdr:cNvSpPr>
      </xdr:nvSpPr>
      <xdr:spPr bwMode="auto">
        <a:xfrm>
          <a:off x="1790700" y="55102125"/>
          <a:ext cx="44653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4953</xdr:rowOff>
    </xdr:to>
    <xdr:sp macro="" textlink="">
      <xdr:nvSpPr>
        <xdr:cNvPr id="6550" name="Text Box 107"/>
        <xdr:cNvSpPr txBox="1">
          <a:spLocks noChangeArrowheads="1"/>
        </xdr:cNvSpPr>
      </xdr:nvSpPr>
      <xdr:spPr bwMode="auto">
        <a:xfrm>
          <a:off x="1790700" y="551021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4953</xdr:rowOff>
    </xdr:to>
    <xdr:sp macro="" textlink="">
      <xdr:nvSpPr>
        <xdr:cNvPr id="6551" name="Text Box 108"/>
        <xdr:cNvSpPr txBox="1">
          <a:spLocks noChangeArrowheads="1"/>
        </xdr:cNvSpPr>
      </xdr:nvSpPr>
      <xdr:spPr bwMode="auto">
        <a:xfrm>
          <a:off x="1790700" y="551021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4953</xdr:rowOff>
    </xdr:to>
    <xdr:sp macro="" textlink="">
      <xdr:nvSpPr>
        <xdr:cNvPr id="6552" name="Text Box 107"/>
        <xdr:cNvSpPr txBox="1">
          <a:spLocks noChangeArrowheads="1"/>
        </xdr:cNvSpPr>
      </xdr:nvSpPr>
      <xdr:spPr bwMode="auto">
        <a:xfrm>
          <a:off x="1790700" y="551021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4953</xdr:rowOff>
    </xdr:to>
    <xdr:sp macro="" textlink="">
      <xdr:nvSpPr>
        <xdr:cNvPr id="6553" name="Text Box 108"/>
        <xdr:cNvSpPr txBox="1">
          <a:spLocks noChangeArrowheads="1"/>
        </xdr:cNvSpPr>
      </xdr:nvSpPr>
      <xdr:spPr bwMode="auto">
        <a:xfrm>
          <a:off x="1790700" y="55102125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64008</xdr:rowOff>
    </xdr:to>
    <xdr:sp macro="" textlink="">
      <xdr:nvSpPr>
        <xdr:cNvPr id="6554" name="Text Box 107"/>
        <xdr:cNvSpPr txBox="1">
          <a:spLocks noChangeArrowheads="1"/>
        </xdr:cNvSpPr>
      </xdr:nvSpPr>
      <xdr:spPr bwMode="auto">
        <a:xfrm>
          <a:off x="1790700" y="55102125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64008</xdr:rowOff>
    </xdr:to>
    <xdr:sp macro="" textlink="">
      <xdr:nvSpPr>
        <xdr:cNvPr id="6555" name="Text Box 108"/>
        <xdr:cNvSpPr txBox="1">
          <a:spLocks noChangeArrowheads="1"/>
        </xdr:cNvSpPr>
      </xdr:nvSpPr>
      <xdr:spPr bwMode="auto">
        <a:xfrm>
          <a:off x="1790700" y="55102125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64008</xdr:rowOff>
    </xdr:to>
    <xdr:sp macro="" textlink="">
      <xdr:nvSpPr>
        <xdr:cNvPr id="6556" name="Text Box 107"/>
        <xdr:cNvSpPr txBox="1">
          <a:spLocks noChangeArrowheads="1"/>
        </xdr:cNvSpPr>
      </xdr:nvSpPr>
      <xdr:spPr bwMode="auto">
        <a:xfrm>
          <a:off x="1790700" y="55102125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3810</xdr:rowOff>
    </xdr:to>
    <xdr:sp macro="" textlink="">
      <xdr:nvSpPr>
        <xdr:cNvPr id="6557" name="Text Box 107"/>
        <xdr:cNvSpPr txBox="1">
          <a:spLocks noChangeArrowheads="1"/>
        </xdr:cNvSpPr>
      </xdr:nvSpPr>
      <xdr:spPr bwMode="auto">
        <a:xfrm>
          <a:off x="1790700" y="551021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3810</xdr:rowOff>
    </xdr:to>
    <xdr:sp macro="" textlink="">
      <xdr:nvSpPr>
        <xdr:cNvPr id="6558" name="Text Box 108"/>
        <xdr:cNvSpPr txBox="1">
          <a:spLocks noChangeArrowheads="1"/>
        </xdr:cNvSpPr>
      </xdr:nvSpPr>
      <xdr:spPr bwMode="auto">
        <a:xfrm>
          <a:off x="1790700" y="551021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3810</xdr:rowOff>
    </xdr:to>
    <xdr:sp macro="" textlink="">
      <xdr:nvSpPr>
        <xdr:cNvPr id="6559" name="Text Box 107"/>
        <xdr:cNvSpPr txBox="1">
          <a:spLocks noChangeArrowheads="1"/>
        </xdr:cNvSpPr>
      </xdr:nvSpPr>
      <xdr:spPr bwMode="auto">
        <a:xfrm>
          <a:off x="1790700" y="551021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3810</xdr:rowOff>
    </xdr:to>
    <xdr:sp macro="" textlink="">
      <xdr:nvSpPr>
        <xdr:cNvPr id="6560" name="Text Box 108"/>
        <xdr:cNvSpPr txBox="1">
          <a:spLocks noChangeArrowheads="1"/>
        </xdr:cNvSpPr>
      </xdr:nvSpPr>
      <xdr:spPr bwMode="auto">
        <a:xfrm>
          <a:off x="1790700" y="55102125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65151</xdr:rowOff>
    </xdr:to>
    <xdr:sp macro="" textlink="">
      <xdr:nvSpPr>
        <xdr:cNvPr id="6561" name="Text Box 107"/>
        <xdr:cNvSpPr txBox="1">
          <a:spLocks noChangeArrowheads="1"/>
        </xdr:cNvSpPr>
      </xdr:nvSpPr>
      <xdr:spPr bwMode="auto">
        <a:xfrm>
          <a:off x="1790700" y="551021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65151</xdr:rowOff>
    </xdr:to>
    <xdr:sp macro="" textlink="">
      <xdr:nvSpPr>
        <xdr:cNvPr id="6562" name="Text Box 108"/>
        <xdr:cNvSpPr txBox="1">
          <a:spLocks noChangeArrowheads="1"/>
        </xdr:cNvSpPr>
      </xdr:nvSpPr>
      <xdr:spPr bwMode="auto">
        <a:xfrm>
          <a:off x="1790700" y="55102125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1524</xdr:rowOff>
    </xdr:to>
    <xdr:sp macro="" textlink="">
      <xdr:nvSpPr>
        <xdr:cNvPr id="6563" name="Text Box 107"/>
        <xdr:cNvSpPr txBox="1">
          <a:spLocks noChangeArrowheads="1"/>
        </xdr:cNvSpPr>
      </xdr:nvSpPr>
      <xdr:spPr bwMode="auto">
        <a:xfrm>
          <a:off x="1790700" y="551021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1524</xdr:rowOff>
    </xdr:to>
    <xdr:sp macro="" textlink="">
      <xdr:nvSpPr>
        <xdr:cNvPr id="6564" name="Text Box 108"/>
        <xdr:cNvSpPr txBox="1">
          <a:spLocks noChangeArrowheads="1"/>
        </xdr:cNvSpPr>
      </xdr:nvSpPr>
      <xdr:spPr bwMode="auto">
        <a:xfrm>
          <a:off x="1790700" y="55102125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1524</xdr:rowOff>
    </xdr:to>
    <xdr:sp macro="" textlink="">
      <xdr:nvSpPr>
        <xdr:cNvPr id="6565" name="Text Box 107"/>
        <xdr:cNvSpPr txBox="1">
          <a:spLocks noChangeArrowheads="1"/>
        </xdr:cNvSpPr>
      </xdr:nvSpPr>
      <xdr:spPr bwMode="auto">
        <a:xfrm>
          <a:off x="1790700" y="549592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61</xdr:row>
      <xdr:rowOff>0</xdr:rowOff>
    </xdr:from>
    <xdr:to>
      <xdr:col>1</xdr:col>
      <xdr:colOff>1246632</xdr:colOff>
      <xdr:row>61</xdr:row>
      <xdr:rowOff>1524</xdr:rowOff>
    </xdr:to>
    <xdr:sp macro="" textlink="">
      <xdr:nvSpPr>
        <xdr:cNvPr id="6566" name="Text Box 108"/>
        <xdr:cNvSpPr txBox="1">
          <a:spLocks noChangeArrowheads="1"/>
        </xdr:cNvSpPr>
      </xdr:nvSpPr>
      <xdr:spPr bwMode="auto">
        <a:xfrm>
          <a:off x="1790700" y="549592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50</xdr:row>
      <xdr:rowOff>0</xdr:rowOff>
    </xdr:from>
    <xdr:to>
      <xdr:col>1</xdr:col>
      <xdr:colOff>876300</xdr:colOff>
      <xdr:row>51</xdr:row>
      <xdr:rowOff>66675</xdr:rowOff>
    </xdr:to>
    <xdr:sp macro="" textlink="">
      <xdr:nvSpPr>
        <xdr:cNvPr id="6567" name="Text Box 4"/>
        <xdr:cNvSpPr txBox="1">
          <a:spLocks noChangeArrowheads="1"/>
        </xdr:cNvSpPr>
      </xdr:nvSpPr>
      <xdr:spPr bwMode="auto">
        <a:xfrm>
          <a:off x="1790700" y="39052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68" name="Text Box 107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69" name="Text Box 108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70" name="Text Box 107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71" name="Text Box 108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72" name="Text Box 107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73" name="Text Box 108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74" name="Text Box 107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389"/>
    <xdr:sp macro="" textlink="">
      <xdr:nvSpPr>
        <xdr:cNvPr id="6575" name="Text Box 108"/>
        <xdr:cNvSpPr txBox="1">
          <a:spLocks noChangeArrowheads="1"/>
        </xdr:cNvSpPr>
      </xdr:nvSpPr>
      <xdr:spPr bwMode="auto">
        <a:xfrm>
          <a:off x="1790700" y="55302150"/>
          <a:ext cx="446532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133350"/>
    <xdr:sp macro="" textlink="">
      <xdr:nvSpPr>
        <xdr:cNvPr id="6576" name="Text Box 107"/>
        <xdr:cNvSpPr txBox="1">
          <a:spLocks noChangeArrowheads="1"/>
        </xdr:cNvSpPr>
      </xdr:nvSpPr>
      <xdr:spPr bwMode="auto">
        <a:xfrm>
          <a:off x="1790700" y="55302150"/>
          <a:ext cx="44653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133350"/>
    <xdr:sp macro="" textlink="">
      <xdr:nvSpPr>
        <xdr:cNvPr id="6577" name="Text Box 108"/>
        <xdr:cNvSpPr txBox="1">
          <a:spLocks noChangeArrowheads="1"/>
        </xdr:cNvSpPr>
      </xdr:nvSpPr>
      <xdr:spPr bwMode="auto">
        <a:xfrm>
          <a:off x="1790700" y="55302150"/>
          <a:ext cx="44653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4953"/>
    <xdr:sp macro="" textlink="">
      <xdr:nvSpPr>
        <xdr:cNvPr id="6578" name="Text Box 107"/>
        <xdr:cNvSpPr txBox="1">
          <a:spLocks noChangeArrowheads="1"/>
        </xdr:cNvSpPr>
      </xdr:nvSpPr>
      <xdr:spPr bwMode="auto">
        <a:xfrm>
          <a:off x="1790700" y="55302150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4953"/>
    <xdr:sp macro="" textlink="">
      <xdr:nvSpPr>
        <xdr:cNvPr id="6579" name="Text Box 108"/>
        <xdr:cNvSpPr txBox="1">
          <a:spLocks noChangeArrowheads="1"/>
        </xdr:cNvSpPr>
      </xdr:nvSpPr>
      <xdr:spPr bwMode="auto">
        <a:xfrm>
          <a:off x="1790700" y="55302150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4953"/>
    <xdr:sp macro="" textlink="">
      <xdr:nvSpPr>
        <xdr:cNvPr id="6580" name="Text Box 107"/>
        <xdr:cNvSpPr txBox="1">
          <a:spLocks noChangeArrowheads="1"/>
        </xdr:cNvSpPr>
      </xdr:nvSpPr>
      <xdr:spPr bwMode="auto">
        <a:xfrm>
          <a:off x="1790700" y="55302150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4953"/>
    <xdr:sp macro="" textlink="">
      <xdr:nvSpPr>
        <xdr:cNvPr id="6581" name="Text Box 108"/>
        <xdr:cNvSpPr txBox="1">
          <a:spLocks noChangeArrowheads="1"/>
        </xdr:cNvSpPr>
      </xdr:nvSpPr>
      <xdr:spPr bwMode="auto">
        <a:xfrm>
          <a:off x="1790700" y="55302150"/>
          <a:ext cx="446532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008"/>
    <xdr:sp macro="" textlink="">
      <xdr:nvSpPr>
        <xdr:cNvPr id="6582" name="Text Box 107"/>
        <xdr:cNvSpPr txBox="1">
          <a:spLocks noChangeArrowheads="1"/>
        </xdr:cNvSpPr>
      </xdr:nvSpPr>
      <xdr:spPr bwMode="auto">
        <a:xfrm>
          <a:off x="1790700" y="553021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008"/>
    <xdr:sp macro="" textlink="">
      <xdr:nvSpPr>
        <xdr:cNvPr id="6583" name="Text Box 108"/>
        <xdr:cNvSpPr txBox="1">
          <a:spLocks noChangeArrowheads="1"/>
        </xdr:cNvSpPr>
      </xdr:nvSpPr>
      <xdr:spPr bwMode="auto">
        <a:xfrm>
          <a:off x="1790700" y="553021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4008"/>
    <xdr:sp macro="" textlink="">
      <xdr:nvSpPr>
        <xdr:cNvPr id="6584" name="Text Box 107"/>
        <xdr:cNvSpPr txBox="1">
          <a:spLocks noChangeArrowheads="1"/>
        </xdr:cNvSpPr>
      </xdr:nvSpPr>
      <xdr:spPr bwMode="auto">
        <a:xfrm>
          <a:off x="1790700" y="55302150"/>
          <a:ext cx="446532" cy="6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3810"/>
    <xdr:sp macro="" textlink="">
      <xdr:nvSpPr>
        <xdr:cNvPr id="6585" name="Text Box 107"/>
        <xdr:cNvSpPr txBox="1">
          <a:spLocks noChangeArrowheads="1"/>
        </xdr:cNvSpPr>
      </xdr:nvSpPr>
      <xdr:spPr bwMode="auto">
        <a:xfrm>
          <a:off x="1790700" y="55302150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3810"/>
    <xdr:sp macro="" textlink="">
      <xdr:nvSpPr>
        <xdr:cNvPr id="6586" name="Text Box 108"/>
        <xdr:cNvSpPr txBox="1">
          <a:spLocks noChangeArrowheads="1"/>
        </xdr:cNvSpPr>
      </xdr:nvSpPr>
      <xdr:spPr bwMode="auto">
        <a:xfrm>
          <a:off x="1790700" y="55302150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3810"/>
    <xdr:sp macro="" textlink="">
      <xdr:nvSpPr>
        <xdr:cNvPr id="6587" name="Text Box 107"/>
        <xdr:cNvSpPr txBox="1">
          <a:spLocks noChangeArrowheads="1"/>
        </xdr:cNvSpPr>
      </xdr:nvSpPr>
      <xdr:spPr bwMode="auto">
        <a:xfrm>
          <a:off x="1790700" y="55302150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3810"/>
    <xdr:sp macro="" textlink="">
      <xdr:nvSpPr>
        <xdr:cNvPr id="6588" name="Text Box 108"/>
        <xdr:cNvSpPr txBox="1">
          <a:spLocks noChangeArrowheads="1"/>
        </xdr:cNvSpPr>
      </xdr:nvSpPr>
      <xdr:spPr bwMode="auto">
        <a:xfrm>
          <a:off x="1790700" y="55302150"/>
          <a:ext cx="44653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5151"/>
    <xdr:sp macro="" textlink="">
      <xdr:nvSpPr>
        <xdr:cNvPr id="6589" name="Text Box 107"/>
        <xdr:cNvSpPr txBox="1">
          <a:spLocks noChangeArrowheads="1"/>
        </xdr:cNvSpPr>
      </xdr:nvSpPr>
      <xdr:spPr bwMode="auto">
        <a:xfrm>
          <a:off x="1790700" y="553021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65151"/>
    <xdr:sp macro="" textlink="">
      <xdr:nvSpPr>
        <xdr:cNvPr id="6590" name="Text Box 108"/>
        <xdr:cNvSpPr txBox="1">
          <a:spLocks noChangeArrowheads="1"/>
        </xdr:cNvSpPr>
      </xdr:nvSpPr>
      <xdr:spPr bwMode="auto">
        <a:xfrm>
          <a:off x="1790700" y="553021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1524"/>
    <xdr:sp macro="" textlink="">
      <xdr:nvSpPr>
        <xdr:cNvPr id="6591" name="Text Box 107"/>
        <xdr:cNvSpPr txBox="1">
          <a:spLocks noChangeArrowheads="1"/>
        </xdr:cNvSpPr>
      </xdr:nvSpPr>
      <xdr:spPr bwMode="auto">
        <a:xfrm>
          <a:off x="1790700" y="553021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800100</xdr:colOff>
      <xdr:row>62</xdr:row>
      <xdr:rowOff>0</xdr:rowOff>
    </xdr:from>
    <xdr:ext cx="446532" cy="1524"/>
    <xdr:sp macro="" textlink="">
      <xdr:nvSpPr>
        <xdr:cNvPr id="6592" name="Text Box 108"/>
        <xdr:cNvSpPr txBox="1">
          <a:spLocks noChangeArrowheads="1"/>
        </xdr:cNvSpPr>
      </xdr:nvSpPr>
      <xdr:spPr bwMode="auto">
        <a:xfrm>
          <a:off x="1790700" y="553021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"/>
  <sheetViews>
    <sheetView tabSelected="1" workbookViewId="0">
      <selection activeCell="D9" sqref="D9"/>
    </sheetView>
  </sheetViews>
  <sheetFormatPr defaultRowHeight="13.5"/>
  <cols>
    <col min="1" max="1" width="6" style="37" customWidth="1"/>
    <col min="2" max="2" width="13.85546875" style="37" customWidth="1"/>
    <col min="3" max="3" width="49.28515625" style="37" customWidth="1"/>
    <col min="4" max="4" width="14.28515625" style="37" customWidth="1"/>
    <col min="5" max="5" width="12.7109375" style="37" customWidth="1"/>
    <col min="6" max="6" width="13.7109375" style="37" customWidth="1"/>
    <col min="7" max="7" width="10.42578125" style="37" customWidth="1"/>
    <col min="8" max="8" width="15.5703125" style="37" customWidth="1"/>
    <col min="9" max="9" width="0.140625" style="18" customWidth="1"/>
    <col min="10" max="10" width="9.140625" style="18" hidden="1" customWidth="1"/>
    <col min="11" max="16384" width="9.140625" style="18"/>
  </cols>
  <sheetData>
    <row r="1" spans="1:246" s="2" customFormat="1" ht="31.5" customHeight="1">
      <c r="A1" s="228" t="s">
        <v>14</v>
      </c>
      <c r="B1" s="228"/>
      <c r="C1" s="228"/>
      <c r="D1" s="228"/>
      <c r="E1" s="228"/>
      <c r="F1" s="228"/>
      <c r="G1" s="228"/>
      <c r="H1" s="22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246" ht="36.75" customHeight="1">
      <c r="A2" s="229" t="s">
        <v>30</v>
      </c>
      <c r="B2" s="229"/>
      <c r="C2" s="229"/>
      <c r="D2" s="229"/>
      <c r="E2" s="229"/>
      <c r="F2" s="229"/>
      <c r="G2" s="229"/>
      <c r="H2" s="229"/>
    </row>
    <row r="3" spans="1:246" ht="15.75">
      <c r="A3" s="230"/>
      <c r="B3" s="230"/>
      <c r="C3" s="230"/>
      <c r="D3" s="19"/>
      <c r="E3" s="20"/>
      <c r="F3" s="21"/>
      <c r="G3" s="21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ht="15.75">
      <c r="A4" s="231"/>
      <c r="B4" s="231"/>
      <c r="C4" s="231"/>
      <c r="D4" s="231"/>
      <c r="E4" s="231"/>
      <c r="F4" s="231"/>
      <c r="G4" s="231"/>
      <c r="H4" s="23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 ht="33.75" customHeight="1">
      <c r="A5" s="232" t="s">
        <v>15</v>
      </c>
      <c r="B5" s="233" t="s">
        <v>16</v>
      </c>
      <c r="C5" s="233" t="s">
        <v>17</v>
      </c>
      <c r="D5" s="232" t="s">
        <v>18</v>
      </c>
      <c r="E5" s="232"/>
      <c r="F5" s="232"/>
      <c r="G5" s="232"/>
      <c r="H5" s="233" t="s">
        <v>19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pans="1:246" ht="33.75" customHeight="1">
      <c r="A6" s="232"/>
      <c r="B6" s="233"/>
      <c r="C6" s="233"/>
      <c r="D6" s="16" t="s">
        <v>20</v>
      </c>
      <c r="E6" s="16" t="s">
        <v>21</v>
      </c>
      <c r="F6" s="16" t="s">
        <v>22</v>
      </c>
      <c r="G6" s="16" t="s">
        <v>23</v>
      </c>
      <c r="H6" s="23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pans="1:246" ht="15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</row>
    <row r="8" spans="1:246" ht="24" customHeight="1">
      <c r="A8" s="90">
        <v>1</v>
      </c>
      <c r="B8" s="90">
        <v>1</v>
      </c>
      <c r="C8" s="24" t="s">
        <v>68</v>
      </c>
      <c r="D8" s="25">
        <f>'მარაბდელის I'!K46/1000</f>
        <v>0</v>
      </c>
      <c r="E8" s="90"/>
      <c r="F8" s="90"/>
      <c r="G8" s="90"/>
      <c r="H8" s="25">
        <f>D8</f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</row>
    <row r="9" spans="1:246" ht="24.95" customHeight="1">
      <c r="A9" s="85">
        <v>2</v>
      </c>
      <c r="B9" s="85">
        <v>2</v>
      </c>
      <c r="C9" s="24" t="s">
        <v>49</v>
      </c>
      <c r="D9" s="25">
        <f>'მარაბდელის II'!K37/1000</f>
        <v>0</v>
      </c>
      <c r="E9" s="85"/>
      <c r="F9" s="85"/>
      <c r="G9" s="85"/>
      <c r="H9" s="25">
        <f t="shared" ref="H9:H14" si="0">D9</f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ht="24.95" customHeight="1">
      <c r="A10" s="86">
        <v>3</v>
      </c>
      <c r="B10" s="86">
        <v>3</v>
      </c>
      <c r="C10" s="24" t="s">
        <v>50</v>
      </c>
      <c r="D10" s="25">
        <f>'გაბაშვილის ქუჩა (1 მონ)'!K45/1000</f>
        <v>0</v>
      </c>
      <c r="E10" s="86"/>
      <c r="F10" s="86"/>
      <c r="G10" s="86"/>
      <c r="H10" s="25">
        <f t="shared" si="0"/>
        <v>0</v>
      </c>
      <c r="I10" s="84"/>
      <c r="J10" s="8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246" ht="24.95" customHeight="1">
      <c r="A11" s="85">
        <v>4</v>
      </c>
      <c r="B11" s="85">
        <v>4</v>
      </c>
      <c r="C11" s="24" t="s">
        <v>51</v>
      </c>
      <c r="D11" s="25">
        <f>'გაბაშვილის I ჩიხი'!K31/1000</f>
        <v>0</v>
      </c>
      <c r="E11" s="85"/>
      <c r="F11" s="85"/>
      <c r="G11" s="85"/>
      <c r="H11" s="25">
        <f t="shared" si="0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ht="20.25" customHeight="1">
      <c r="A12" s="85">
        <v>5</v>
      </c>
      <c r="B12" s="85">
        <v>5</v>
      </c>
      <c r="C12" s="24" t="s">
        <v>52</v>
      </c>
      <c r="D12" s="25">
        <f>'გაბაშვილის II ჩიხი '!K39/1000</f>
        <v>0</v>
      </c>
      <c r="E12" s="85"/>
      <c r="F12" s="85"/>
      <c r="G12" s="85"/>
      <c r="H12" s="25">
        <f t="shared" si="0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</row>
    <row r="13" spans="1:246" ht="24.95" customHeight="1">
      <c r="A13" s="85">
        <v>6</v>
      </c>
      <c r="B13" s="85">
        <v>6</v>
      </c>
      <c r="C13" s="24" t="s">
        <v>53</v>
      </c>
      <c r="D13" s="25">
        <f>'თრიქლექთის ქუჩა'!K31/1000</f>
        <v>0</v>
      </c>
      <c r="E13" s="85"/>
      <c r="F13" s="85"/>
      <c r="G13" s="85"/>
      <c r="H13" s="25">
        <f t="shared" si="0"/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ht="24.95" customHeight="1">
      <c r="A14" s="85">
        <v>7</v>
      </c>
      <c r="B14" s="85">
        <v>7</v>
      </c>
      <c r="C14" s="24" t="s">
        <v>54</v>
      </c>
      <c r="D14" s="25">
        <f>'კეცხოველის ჩიხი'!K31/1000</f>
        <v>0</v>
      </c>
      <c r="E14" s="85"/>
      <c r="F14" s="85"/>
      <c r="G14" s="85"/>
      <c r="H14" s="25">
        <f t="shared" si="0"/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</row>
    <row r="15" spans="1:246" ht="24.95" customHeight="1">
      <c r="A15" s="89">
        <v>8</v>
      </c>
      <c r="B15" s="89">
        <v>8</v>
      </c>
      <c r="C15" s="24" t="s">
        <v>71</v>
      </c>
      <c r="D15" s="25">
        <f>'ატენის ქუჩა'!K69/1000</f>
        <v>0</v>
      </c>
      <c r="E15" s="89"/>
      <c r="F15" s="89"/>
      <c r="G15" s="89"/>
      <c r="H15" s="25">
        <f>D15</f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6" ht="15.75">
      <c r="A16" s="17"/>
      <c r="B16" s="17"/>
      <c r="C16" s="41" t="s">
        <v>10</v>
      </c>
      <c r="D16" s="26">
        <f>SUM(D8:D15)</f>
        <v>0</v>
      </c>
      <c r="E16" s="27"/>
      <c r="F16" s="27"/>
      <c r="G16" s="27"/>
      <c r="H16" s="26">
        <f>SUM(H8:H15)</f>
        <v>0</v>
      </c>
      <c r="I16" s="23"/>
      <c r="J16" s="23"/>
      <c r="K16" s="9"/>
      <c r="L16" s="9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</row>
    <row r="17" spans="1:246" ht="17.25" customHeight="1">
      <c r="A17" s="17"/>
      <c r="B17" s="16"/>
      <c r="C17" s="28" t="s">
        <v>12</v>
      </c>
      <c r="D17" s="29"/>
      <c r="E17" s="29"/>
      <c r="F17" s="29"/>
      <c r="G17" s="29"/>
      <c r="H17" s="25">
        <f>H16*3%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pans="1:246" ht="19.5" customHeight="1">
      <c r="A18" s="17"/>
      <c r="B18" s="17"/>
      <c r="C18" s="28" t="s">
        <v>24</v>
      </c>
      <c r="D18" s="28"/>
      <c r="E18" s="29"/>
      <c r="F18" s="29"/>
      <c r="G18" s="29"/>
      <c r="H18" s="25">
        <f>H16+H17</f>
        <v>0</v>
      </c>
      <c r="I18" s="9"/>
      <c r="J18" s="3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pans="1:246" ht="19.5" customHeight="1">
      <c r="A19" s="17"/>
      <c r="B19" s="17"/>
      <c r="C19" s="28" t="s">
        <v>25</v>
      </c>
      <c r="D19" s="29"/>
      <c r="E19" s="29"/>
      <c r="F19" s="29"/>
      <c r="G19" s="31"/>
      <c r="H19" s="25">
        <f>H18*18%</f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pans="1:246" ht="21.75" customHeight="1">
      <c r="A20" s="17"/>
      <c r="B20" s="17"/>
      <c r="C20" s="53" t="s">
        <v>24</v>
      </c>
      <c r="D20" s="32"/>
      <c r="E20" s="32"/>
      <c r="F20" s="32"/>
      <c r="G20" s="33"/>
      <c r="H20" s="26">
        <f>SUM(H18:H19)</f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pans="1:246" s="1" customFormat="1" ht="13.5" customHeight="1">
      <c r="A21" s="4"/>
      <c r="B21" s="4"/>
      <c r="C21" s="34"/>
      <c r="D21" s="35"/>
      <c r="E21" s="35"/>
      <c r="F21" s="35"/>
      <c r="G21" s="36"/>
      <c r="H21" s="19"/>
      <c r="I21" s="9"/>
      <c r="J21" s="9"/>
      <c r="K21" s="227"/>
      <c r="L21" s="227"/>
      <c r="M21" s="22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pans="1:246" s="1" customFormat="1" ht="13.5" customHeight="1">
      <c r="A22" s="4"/>
      <c r="B22" s="4"/>
      <c r="C22" s="34"/>
      <c r="D22" s="35"/>
      <c r="E22" s="35"/>
      <c r="F22" s="35"/>
      <c r="G22" s="36"/>
      <c r="H22" s="19"/>
      <c r="I22" s="9"/>
      <c r="J22" s="9"/>
      <c r="K22" s="227"/>
      <c r="L22" s="227"/>
      <c r="M22" s="22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pans="1:246" s="1" customFormat="1" ht="15.75">
      <c r="A23" s="37"/>
      <c r="B23" s="37"/>
      <c r="C23" s="37"/>
      <c r="D23" s="37"/>
      <c r="E23" s="37"/>
      <c r="F23" s="37"/>
      <c r="G23" s="37"/>
      <c r="H23" s="3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</row>
    <row r="24" spans="1:246" s="1" customFormat="1" ht="15.75">
      <c r="A24" s="37"/>
      <c r="B24" s="37"/>
      <c r="C24" s="37"/>
      <c r="D24" s="37"/>
      <c r="E24" s="37"/>
      <c r="F24" s="37"/>
      <c r="G24" s="37"/>
      <c r="H24" s="3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</row>
    <row r="25" spans="1:246" s="1" customFormat="1" ht="15.75">
      <c r="A25" s="37"/>
      <c r="B25" s="37"/>
      <c r="C25" s="37"/>
      <c r="D25" s="37"/>
      <c r="E25" s="37"/>
      <c r="F25" s="37"/>
      <c r="G25" s="37"/>
      <c r="H25" s="3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</row>
    <row r="26" spans="1:246" s="1" customFormat="1" ht="15.75">
      <c r="A26" s="37"/>
      <c r="B26" s="37"/>
      <c r="C26" s="37"/>
      <c r="D26" s="37"/>
      <c r="E26" s="37"/>
      <c r="F26" s="37"/>
      <c r="G26" s="37"/>
      <c r="H26" s="3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</row>
    <row r="27" spans="1:246" s="1" customFormat="1" ht="15.75">
      <c r="A27" s="37"/>
      <c r="B27" s="37"/>
      <c r="C27" s="37"/>
      <c r="D27" s="37"/>
      <c r="E27" s="37"/>
      <c r="F27" s="37"/>
      <c r="G27" s="37"/>
      <c r="H27" s="3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</row>
    <row r="28" spans="1:246" s="1" customFormat="1" ht="15.75">
      <c r="A28" s="37"/>
      <c r="B28" s="37"/>
      <c r="C28" s="37"/>
      <c r="D28" s="37"/>
      <c r="E28" s="37"/>
      <c r="F28" s="37"/>
      <c r="G28" s="37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</row>
    <row r="29" spans="1:246" s="1" customFormat="1" ht="15.75">
      <c r="A29" s="37"/>
      <c r="B29" s="37"/>
      <c r="C29" s="37"/>
      <c r="D29" s="37"/>
      <c r="E29" s="37"/>
      <c r="F29" s="37"/>
      <c r="G29" s="37"/>
      <c r="H29" s="3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</row>
    <row r="30" spans="1:246" s="1" customFormat="1" ht="15.75">
      <c r="A30" s="37"/>
      <c r="B30" s="37"/>
      <c r="C30" s="37"/>
      <c r="D30" s="37"/>
      <c r="E30" s="37"/>
      <c r="F30" s="37"/>
      <c r="G30" s="37"/>
      <c r="H30" s="3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</row>
    <row r="31" spans="1:246" s="1" customFormat="1" ht="15.75">
      <c r="A31" s="37"/>
      <c r="B31" s="37"/>
      <c r="C31" s="37"/>
      <c r="D31" s="37"/>
      <c r="E31" s="37"/>
      <c r="F31" s="37"/>
      <c r="G31" s="37"/>
      <c r="H31" s="3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</row>
    <row r="32" spans="1:246" s="1" customFormat="1" ht="15.75">
      <c r="A32" s="37"/>
      <c r="B32" s="37"/>
      <c r="C32" s="37"/>
      <c r="D32" s="37"/>
      <c r="E32" s="37"/>
      <c r="F32" s="37"/>
      <c r="G32" s="37"/>
      <c r="H32" s="3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</row>
    <row r="33" spans="1:246" s="1" customFormat="1" ht="15.75">
      <c r="A33" s="37"/>
      <c r="B33" s="37"/>
      <c r="C33" s="37"/>
      <c r="D33" s="37"/>
      <c r="E33" s="37"/>
      <c r="F33" s="37"/>
      <c r="G33" s="37"/>
      <c r="H33" s="3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</row>
    <row r="34" spans="1:246" s="1" customFormat="1" ht="15.75">
      <c r="A34" s="37"/>
      <c r="B34" s="37"/>
      <c r="C34" s="37"/>
      <c r="D34" s="37"/>
      <c r="E34" s="37"/>
      <c r="F34" s="37"/>
      <c r="G34" s="37"/>
      <c r="H34" s="3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</row>
    <row r="35" spans="1:246" s="1" customFormat="1" ht="15.75">
      <c r="A35" s="37"/>
      <c r="B35" s="37"/>
      <c r="C35" s="37"/>
      <c r="D35" s="37"/>
      <c r="E35" s="37"/>
      <c r="F35" s="37"/>
      <c r="G35" s="37"/>
      <c r="H35" s="3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</row>
    <row r="36" spans="1:246" s="1" customFormat="1" ht="15.75">
      <c r="A36" s="37"/>
      <c r="B36" s="37"/>
      <c r="C36" s="37"/>
      <c r="D36" s="37"/>
      <c r="E36" s="37"/>
      <c r="F36" s="37"/>
      <c r="G36" s="37"/>
      <c r="H36" s="3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</row>
    <row r="37" spans="1:246" s="1" customFormat="1" ht="15.75">
      <c r="A37" s="37"/>
      <c r="B37" s="37"/>
      <c r="C37" s="37"/>
      <c r="D37" s="37"/>
      <c r="E37" s="37"/>
      <c r="F37" s="37"/>
      <c r="G37" s="37"/>
      <c r="H37" s="3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</row>
    <row r="38" spans="1:246" s="1" customFormat="1" ht="15.75">
      <c r="A38" s="37"/>
      <c r="B38" s="37"/>
      <c r="C38" s="37"/>
      <c r="D38" s="37"/>
      <c r="E38" s="37"/>
      <c r="F38" s="37"/>
      <c r="G38" s="37"/>
      <c r="H38" s="3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</row>
    <row r="39" spans="1:246" s="1" customFormat="1" ht="15.75">
      <c r="A39" s="37"/>
      <c r="B39" s="37"/>
      <c r="C39" s="37"/>
      <c r="D39" s="37"/>
      <c r="E39" s="37"/>
      <c r="F39" s="37"/>
      <c r="G39" s="37"/>
      <c r="H39" s="3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</row>
    <row r="40" spans="1:246" s="1" customFormat="1" ht="15.75">
      <c r="A40" s="37"/>
      <c r="B40" s="37"/>
      <c r="C40" s="37"/>
      <c r="D40" s="37"/>
      <c r="E40" s="37"/>
      <c r="F40" s="37"/>
      <c r="G40" s="37"/>
      <c r="H40" s="3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</row>
    <row r="41" spans="1:246" s="1" customFormat="1" ht="15.75">
      <c r="A41" s="37"/>
      <c r="B41" s="37"/>
      <c r="C41" s="37"/>
      <c r="D41" s="37"/>
      <c r="E41" s="37"/>
      <c r="F41" s="37"/>
      <c r="G41" s="37"/>
      <c r="H41" s="3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</row>
    <row r="42" spans="1:246" s="1" customFormat="1" ht="15.75">
      <c r="A42" s="37"/>
      <c r="B42" s="37"/>
      <c r="C42" s="37"/>
      <c r="D42" s="37"/>
      <c r="E42" s="37"/>
      <c r="F42" s="37"/>
      <c r="G42" s="37"/>
      <c r="H42" s="3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</row>
    <row r="43" spans="1:246" s="1" customFormat="1" ht="15.75">
      <c r="A43" s="37"/>
      <c r="B43" s="37"/>
      <c r="C43" s="37"/>
      <c r="D43" s="37"/>
      <c r="E43" s="37"/>
      <c r="F43" s="37"/>
      <c r="G43" s="37"/>
      <c r="H43" s="3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</row>
    <row r="44" spans="1:246" s="1" customFormat="1" ht="15.75">
      <c r="A44" s="37"/>
      <c r="B44" s="37"/>
      <c r="C44" s="37"/>
      <c r="D44" s="37"/>
      <c r="E44" s="37"/>
      <c r="F44" s="37"/>
      <c r="G44" s="37"/>
      <c r="H44" s="3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</row>
    <row r="45" spans="1:246" s="1" customFormat="1" ht="15.75">
      <c r="A45" s="37"/>
      <c r="B45" s="37"/>
      <c r="C45" s="37"/>
      <c r="D45" s="37"/>
      <c r="E45" s="37"/>
      <c r="F45" s="37"/>
      <c r="G45" s="37"/>
      <c r="H45" s="3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</row>
    <row r="46" spans="1:246" s="1" customFormat="1" ht="15.75">
      <c r="A46" s="37"/>
      <c r="B46" s="37"/>
      <c r="C46" s="37"/>
      <c r="D46" s="37"/>
      <c r="E46" s="37"/>
      <c r="F46" s="37"/>
      <c r="G46" s="37"/>
      <c r="H46" s="3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</row>
    <row r="47" spans="1:246" s="1" customFormat="1" ht="15.75">
      <c r="A47" s="37"/>
      <c r="B47" s="37"/>
      <c r="C47" s="37"/>
      <c r="D47" s="37"/>
      <c r="E47" s="37"/>
      <c r="F47" s="37"/>
      <c r="G47" s="37"/>
      <c r="H47" s="3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</row>
    <row r="48" spans="1:246" s="1" customFormat="1" ht="15.75">
      <c r="A48" s="37"/>
      <c r="B48" s="37"/>
      <c r="C48" s="37"/>
      <c r="D48" s="37"/>
      <c r="E48" s="37"/>
      <c r="F48" s="37"/>
      <c r="G48" s="37"/>
      <c r="H48" s="3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</row>
    <row r="49" spans="1:246" s="1" customFormat="1" ht="15.75">
      <c r="A49" s="37"/>
      <c r="B49" s="37"/>
      <c r="C49" s="37"/>
      <c r="D49" s="37"/>
      <c r="E49" s="37"/>
      <c r="F49" s="37"/>
      <c r="G49" s="37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</row>
    <row r="50" spans="1:246" s="1" customFormat="1" ht="15.75">
      <c r="A50" s="37"/>
      <c r="B50" s="37"/>
      <c r="C50" s="37"/>
      <c r="D50" s="37"/>
      <c r="E50" s="37"/>
      <c r="F50" s="37"/>
      <c r="G50" s="37"/>
      <c r="H50" s="3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</row>
    <row r="51" spans="1:246" s="1" customFormat="1" ht="15.75">
      <c r="A51" s="37"/>
      <c r="B51" s="37"/>
      <c r="C51" s="37"/>
      <c r="D51" s="37"/>
      <c r="E51" s="37"/>
      <c r="F51" s="37"/>
      <c r="G51" s="37"/>
      <c r="H51" s="3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</row>
    <row r="52" spans="1:246" s="1" customFormat="1" ht="15.75">
      <c r="A52" s="37"/>
      <c r="B52" s="37"/>
      <c r="C52" s="37"/>
      <c r="D52" s="37"/>
      <c r="E52" s="37"/>
      <c r="F52" s="37"/>
      <c r="G52" s="37"/>
      <c r="H52" s="3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</row>
    <row r="53" spans="1:246" s="1" customFormat="1" ht="15.75">
      <c r="A53" s="37"/>
      <c r="B53" s="37"/>
      <c r="C53" s="37"/>
      <c r="D53" s="37"/>
      <c r="E53" s="37"/>
      <c r="F53" s="37"/>
      <c r="G53" s="37"/>
      <c r="H53" s="3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</row>
    <row r="54" spans="1:246" s="1" customFormat="1" ht="15.75">
      <c r="A54" s="37"/>
      <c r="B54" s="37"/>
      <c r="C54" s="37"/>
      <c r="D54" s="37"/>
      <c r="E54" s="37"/>
      <c r="F54" s="37"/>
      <c r="G54" s="37"/>
      <c r="H54" s="3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</row>
    <row r="55" spans="1:246" s="1" customFormat="1" ht="15.75">
      <c r="A55" s="37"/>
      <c r="B55" s="37"/>
      <c r="C55" s="37"/>
      <c r="D55" s="37"/>
      <c r="E55" s="37"/>
      <c r="F55" s="37"/>
      <c r="G55" s="37"/>
      <c r="H55" s="3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</row>
    <row r="56" spans="1:246" s="1" customFormat="1" ht="15.75">
      <c r="A56" s="37"/>
      <c r="B56" s="37"/>
      <c r="C56" s="37"/>
      <c r="D56" s="37"/>
      <c r="E56" s="37"/>
      <c r="F56" s="37"/>
      <c r="G56" s="37"/>
      <c r="H56" s="3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</row>
    <row r="57" spans="1:246" s="1" customFormat="1" ht="15.75">
      <c r="A57" s="37"/>
      <c r="B57" s="37"/>
      <c r="C57" s="37"/>
      <c r="D57" s="37"/>
      <c r="E57" s="37"/>
      <c r="F57" s="37"/>
      <c r="G57" s="37"/>
      <c r="H57" s="3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</row>
    <row r="58" spans="1:246" s="1" customFormat="1" ht="15.75">
      <c r="A58" s="37"/>
      <c r="B58" s="37"/>
      <c r="C58" s="37"/>
      <c r="D58" s="37"/>
      <c r="E58" s="37"/>
      <c r="F58" s="37"/>
      <c r="G58" s="37"/>
      <c r="H58" s="3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</row>
    <row r="59" spans="1:246" s="1" customFormat="1" ht="15.75">
      <c r="A59" s="37"/>
      <c r="B59" s="37"/>
      <c r="C59" s="37"/>
      <c r="D59" s="37"/>
      <c r="E59" s="37"/>
      <c r="F59" s="37"/>
      <c r="G59" s="37"/>
      <c r="H59" s="3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</row>
    <row r="60" spans="1:246" s="1" customFormat="1" ht="15.75">
      <c r="A60" s="37"/>
      <c r="B60" s="37"/>
      <c r="C60" s="37"/>
      <c r="D60" s="37"/>
      <c r="E60" s="37"/>
      <c r="F60" s="37"/>
      <c r="G60" s="37"/>
      <c r="H60" s="3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</row>
    <row r="61" spans="1:246" s="1" customFormat="1" ht="15.75">
      <c r="A61" s="37"/>
      <c r="B61" s="37"/>
      <c r="C61" s="37"/>
      <c r="D61" s="37"/>
      <c r="E61" s="37"/>
      <c r="F61" s="37"/>
      <c r="G61" s="37"/>
      <c r="H61" s="3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</row>
    <row r="62" spans="1:246" s="1" customFormat="1" ht="15.75">
      <c r="A62" s="37"/>
      <c r="B62" s="37"/>
      <c r="C62" s="37"/>
      <c r="D62" s="37"/>
      <c r="E62" s="37"/>
      <c r="F62" s="37"/>
      <c r="G62" s="37"/>
      <c r="H62" s="3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</row>
    <row r="63" spans="1:246" s="1" customFormat="1" ht="15.75">
      <c r="A63" s="37"/>
      <c r="B63" s="37"/>
      <c r="C63" s="37"/>
      <c r="D63" s="37"/>
      <c r="E63" s="37"/>
      <c r="F63" s="37"/>
      <c r="G63" s="37"/>
      <c r="H63" s="3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</row>
    <row r="64" spans="1:246" s="1" customFormat="1" ht="15.75">
      <c r="A64" s="37"/>
      <c r="B64" s="37"/>
      <c r="C64" s="37"/>
      <c r="D64" s="37"/>
      <c r="E64" s="37"/>
      <c r="F64" s="37"/>
      <c r="G64" s="37"/>
      <c r="H64" s="3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</row>
    <row r="65" spans="1:246" s="1" customFormat="1" ht="15.75">
      <c r="A65" s="37"/>
      <c r="B65" s="37"/>
      <c r="C65" s="37"/>
      <c r="D65" s="37"/>
      <c r="E65" s="37"/>
      <c r="F65" s="37"/>
      <c r="G65" s="37"/>
      <c r="H65" s="3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</row>
    <row r="66" spans="1:246" s="1" customFormat="1" ht="15.75">
      <c r="A66" s="37"/>
      <c r="B66" s="37"/>
      <c r="C66" s="37"/>
      <c r="D66" s="37"/>
      <c r="E66" s="37"/>
      <c r="F66" s="37"/>
      <c r="G66" s="37"/>
      <c r="H66" s="3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</row>
    <row r="67" spans="1:246" s="1" customFormat="1" ht="15.75">
      <c r="A67" s="37"/>
      <c r="B67" s="37"/>
      <c r="C67" s="37"/>
      <c r="D67" s="37"/>
      <c r="E67" s="37"/>
      <c r="F67" s="37"/>
      <c r="G67" s="37"/>
      <c r="H67" s="3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1" customFormat="1" ht="15.75">
      <c r="A68" s="37"/>
      <c r="B68" s="37"/>
      <c r="C68" s="37"/>
      <c r="D68" s="37"/>
      <c r="E68" s="37"/>
      <c r="F68" s="37"/>
      <c r="G68" s="37"/>
      <c r="H68" s="3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</row>
    <row r="69" spans="1:246" s="1" customFormat="1" ht="15.75">
      <c r="A69" s="37"/>
      <c r="B69" s="37"/>
      <c r="C69" s="37"/>
      <c r="D69" s="37"/>
      <c r="E69" s="37"/>
      <c r="F69" s="37"/>
      <c r="G69" s="37"/>
      <c r="H69" s="3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</row>
    <row r="70" spans="1:246" s="1" customFormat="1" ht="15.75">
      <c r="A70" s="37"/>
      <c r="B70" s="37"/>
      <c r="C70" s="37"/>
      <c r="D70" s="37"/>
      <c r="E70" s="37"/>
      <c r="F70" s="37"/>
      <c r="G70" s="37"/>
      <c r="H70" s="3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</row>
    <row r="71" spans="1:246" s="1" customFormat="1" ht="15.75">
      <c r="A71" s="37"/>
      <c r="B71" s="37"/>
      <c r="C71" s="37"/>
      <c r="D71" s="37"/>
      <c r="E71" s="37"/>
      <c r="F71" s="37"/>
      <c r="G71" s="37"/>
      <c r="H71" s="3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</row>
    <row r="72" spans="1:246" s="1" customFormat="1" ht="15.75">
      <c r="A72" s="37"/>
      <c r="B72" s="37"/>
      <c r="C72" s="37"/>
      <c r="D72" s="37"/>
      <c r="E72" s="37"/>
      <c r="F72" s="37"/>
      <c r="G72" s="37"/>
      <c r="H72" s="3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</row>
    <row r="73" spans="1:246" s="1" customFormat="1" ht="15.75">
      <c r="A73" s="37"/>
      <c r="B73" s="37"/>
      <c r="C73" s="37"/>
      <c r="D73" s="37"/>
      <c r="E73" s="37"/>
      <c r="F73" s="37"/>
      <c r="G73" s="37"/>
      <c r="H73" s="3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</row>
    <row r="74" spans="1:246" s="1" customFormat="1" ht="15.75">
      <c r="A74" s="37"/>
      <c r="B74" s="37"/>
      <c r="C74" s="37"/>
      <c r="D74" s="37"/>
      <c r="E74" s="37"/>
      <c r="F74" s="37"/>
      <c r="G74" s="37"/>
      <c r="H74" s="3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</row>
    <row r="75" spans="1:246" s="1" customFormat="1" ht="15.75">
      <c r="A75" s="37"/>
      <c r="B75" s="37"/>
      <c r="C75" s="37"/>
      <c r="D75" s="37"/>
      <c r="E75" s="37"/>
      <c r="F75" s="37"/>
      <c r="G75" s="37"/>
      <c r="H75" s="3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</row>
    <row r="76" spans="1:246" s="1" customFormat="1" ht="15.75">
      <c r="A76" s="37"/>
      <c r="B76" s="37"/>
      <c r="C76" s="37"/>
      <c r="D76" s="37"/>
      <c r="E76" s="37"/>
      <c r="F76" s="37"/>
      <c r="G76" s="37"/>
      <c r="H76" s="3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</row>
    <row r="77" spans="1:246" s="1" customFormat="1" ht="15.75">
      <c r="A77" s="37"/>
      <c r="B77" s="37"/>
      <c r="C77" s="37"/>
      <c r="D77" s="37"/>
      <c r="E77" s="37"/>
      <c r="F77" s="37"/>
      <c r="G77" s="37"/>
      <c r="H77" s="3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</row>
    <row r="78" spans="1:246" s="1" customFormat="1" ht="15.75">
      <c r="A78" s="37"/>
      <c r="B78" s="37"/>
      <c r="C78" s="37"/>
      <c r="D78" s="37"/>
      <c r="E78" s="37"/>
      <c r="F78" s="37"/>
      <c r="G78" s="37"/>
      <c r="H78" s="3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</row>
    <row r="79" spans="1:246" s="1" customFormat="1" ht="15.75">
      <c r="A79" s="37"/>
      <c r="B79" s="37"/>
      <c r="C79" s="37"/>
      <c r="D79" s="37"/>
      <c r="E79" s="37"/>
      <c r="F79" s="37"/>
      <c r="G79" s="37"/>
      <c r="H79" s="3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</row>
    <row r="80" spans="1:246" s="1" customFormat="1" ht="15.75">
      <c r="A80" s="37"/>
      <c r="B80" s="37"/>
      <c r="C80" s="37"/>
      <c r="D80" s="37"/>
      <c r="E80" s="37"/>
      <c r="F80" s="37"/>
      <c r="G80" s="37"/>
      <c r="H80" s="3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</row>
    <row r="81" spans="1:246" s="1" customFormat="1" ht="15.75">
      <c r="A81" s="37"/>
      <c r="B81" s="37"/>
      <c r="C81" s="37"/>
      <c r="D81" s="37"/>
      <c r="E81" s="37"/>
      <c r="F81" s="37"/>
      <c r="G81" s="37"/>
      <c r="H81" s="3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</row>
    <row r="82" spans="1:246" s="1" customFormat="1" ht="15.75">
      <c r="A82" s="37"/>
      <c r="B82" s="37"/>
      <c r="C82" s="37"/>
      <c r="D82" s="37"/>
      <c r="E82" s="37"/>
      <c r="F82" s="37"/>
      <c r="G82" s="37"/>
      <c r="H82" s="3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</row>
    <row r="83" spans="1:246" s="1" customFormat="1" ht="15.75">
      <c r="A83" s="37"/>
      <c r="B83" s="37"/>
      <c r="C83" s="37"/>
      <c r="D83" s="37"/>
      <c r="E83" s="37"/>
      <c r="F83" s="37"/>
      <c r="G83" s="37"/>
      <c r="H83" s="3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</row>
    <row r="84" spans="1:246" s="1" customFormat="1" ht="15.75">
      <c r="A84" s="37"/>
      <c r="B84" s="37"/>
      <c r="C84" s="37"/>
      <c r="D84" s="37"/>
      <c r="E84" s="37"/>
      <c r="F84" s="37"/>
      <c r="G84" s="37"/>
      <c r="H84" s="3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</row>
    <row r="85" spans="1:246" s="1" customFormat="1" ht="15.75">
      <c r="A85" s="37"/>
      <c r="B85" s="37"/>
      <c r="C85" s="37"/>
      <c r="D85" s="37"/>
      <c r="E85" s="37"/>
      <c r="F85" s="37"/>
      <c r="G85" s="37"/>
      <c r="H85" s="3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</row>
    <row r="86" spans="1:246" s="1" customFormat="1" ht="15.75">
      <c r="A86" s="37"/>
      <c r="B86" s="37"/>
      <c r="C86" s="37"/>
      <c r="D86" s="37"/>
      <c r="E86" s="37"/>
      <c r="F86" s="37"/>
      <c r="G86" s="37"/>
      <c r="H86" s="3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</row>
    <row r="87" spans="1:246" s="1" customFormat="1" ht="15.75">
      <c r="A87" s="37"/>
      <c r="B87" s="37"/>
      <c r="C87" s="37"/>
      <c r="D87" s="37"/>
      <c r="E87" s="37"/>
      <c r="F87" s="37"/>
      <c r="G87" s="37"/>
      <c r="H87" s="3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</row>
    <row r="88" spans="1:246" s="1" customFormat="1" ht="15.75">
      <c r="A88" s="37"/>
      <c r="B88" s="37"/>
      <c r="C88" s="37"/>
      <c r="D88" s="37"/>
      <c r="E88" s="37"/>
      <c r="F88" s="37"/>
      <c r="G88" s="37"/>
      <c r="H88" s="3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</row>
    <row r="89" spans="1:246" s="1" customFormat="1" ht="15.75">
      <c r="A89" s="37"/>
      <c r="B89" s="37"/>
      <c r="C89" s="37"/>
      <c r="D89" s="37"/>
      <c r="E89" s="37"/>
      <c r="F89" s="37"/>
      <c r="G89" s="37"/>
      <c r="H89" s="3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</row>
    <row r="90" spans="1:246" s="1" customFormat="1" ht="15.75">
      <c r="A90" s="37"/>
      <c r="B90" s="37"/>
      <c r="C90" s="37"/>
      <c r="D90" s="37"/>
      <c r="E90" s="37"/>
      <c r="F90" s="37"/>
      <c r="G90" s="37"/>
      <c r="H90" s="37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</row>
    <row r="91" spans="1:246" s="1" customFormat="1" ht="15.75">
      <c r="A91" s="37"/>
      <c r="B91" s="37"/>
      <c r="C91" s="37"/>
      <c r="D91" s="37"/>
      <c r="E91" s="37"/>
      <c r="F91" s="37"/>
      <c r="G91" s="37"/>
      <c r="H91" s="3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</row>
    <row r="92" spans="1:246" s="1" customFormat="1" ht="15.75">
      <c r="A92" s="37"/>
      <c r="B92" s="37"/>
      <c r="C92" s="37"/>
      <c r="D92" s="37"/>
      <c r="E92" s="37"/>
      <c r="F92" s="37"/>
      <c r="G92" s="37"/>
      <c r="H92" s="3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</row>
    <row r="93" spans="1:246" s="1" customFormat="1" ht="15.75">
      <c r="A93" s="37"/>
      <c r="B93" s="37"/>
      <c r="C93" s="37"/>
      <c r="D93" s="37"/>
      <c r="E93" s="37"/>
      <c r="F93" s="37"/>
      <c r="G93" s="37"/>
      <c r="H93" s="3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</row>
    <row r="94" spans="1:246" s="1" customFormat="1" ht="15.75">
      <c r="A94" s="37"/>
      <c r="B94" s="37"/>
      <c r="C94" s="37"/>
      <c r="D94" s="37"/>
      <c r="E94" s="37"/>
      <c r="F94" s="37"/>
      <c r="G94" s="37"/>
      <c r="H94" s="37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</row>
    <row r="95" spans="1:246" s="1" customFormat="1" ht="15.75">
      <c r="A95" s="37"/>
      <c r="B95" s="37"/>
      <c r="C95" s="37"/>
      <c r="D95" s="37"/>
      <c r="E95" s="37"/>
      <c r="F95" s="37"/>
      <c r="G95" s="37"/>
      <c r="H95" s="3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</row>
    <row r="96" spans="1:246" s="1" customFormat="1" ht="15.75">
      <c r="A96" s="37"/>
      <c r="B96" s="37"/>
      <c r="C96" s="37"/>
      <c r="D96" s="37"/>
      <c r="E96" s="37"/>
      <c r="F96" s="37"/>
      <c r="G96" s="37"/>
      <c r="H96" s="3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</row>
    <row r="97" spans="1:246" s="1" customFormat="1" ht="15.75">
      <c r="A97" s="37"/>
      <c r="B97" s="37"/>
      <c r="C97" s="37"/>
      <c r="D97" s="37"/>
      <c r="E97" s="37"/>
      <c r="F97" s="37"/>
      <c r="G97" s="37"/>
      <c r="H97" s="3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</row>
    <row r="98" spans="1:246" s="1" customFormat="1" ht="15.75">
      <c r="A98" s="37"/>
      <c r="B98" s="37"/>
      <c r="C98" s="37"/>
      <c r="D98" s="37"/>
      <c r="E98" s="37"/>
      <c r="F98" s="37"/>
      <c r="G98" s="37"/>
      <c r="H98" s="3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</row>
    <row r="99" spans="1:246" s="1" customFormat="1" ht="15.75">
      <c r="A99" s="37"/>
      <c r="B99" s="37"/>
      <c r="C99" s="37"/>
      <c r="D99" s="37"/>
      <c r="E99" s="37"/>
      <c r="F99" s="37"/>
      <c r="G99" s="37"/>
      <c r="H99" s="3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</row>
    <row r="100" spans="1:246" s="1" customFormat="1" ht="15.75">
      <c r="A100" s="37"/>
      <c r="B100" s="37"/>
      <c r="C100" s="37"/>
      <c r="D100" s="37"/>
      <c r="E100" s="37"/>
      <c r="F100" s="37"/>
      <c r="G100" s="37"/>
      <c r="H100" s="37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</row>
    <row r="101" spans="1:246" s="1" customFormat="1" ht="15.75">
      <c r="A101" s="37"/>
      <c r="B101" s="37"/>
      <c r="C101" s="37"/>
      <c r="D101" s="37"/>
      <c r="E101" s="37"/>
      <c r="F101" s="37"/>
      <c r="G101" s="37"/>
      <c r="H101" s="3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</row>
    <row r="102" spans="1:246" s="1" customFormat="1" ht="15.75">
      <c r="A102" s="37"/>
      <c r="B102" s="37"/>
      <c r="C102" s="37"/>
      <c r="D102" s="37"/>
      <c r="E102" s="37"/>
      <c r="F102" s="37"/>
      <c r="G102" s="37"/>
      <c r="H102" s="3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</row>
    <row r="103" spans="1:246" s="1" customFormat="1" ht="15.75">
      <c r="A103" s="37"/>
      <c r="B103" s="37"/>
      <c r="C103" s="37"/>
      <c r="D103" s="37"/>
      <c r="E103" s="37"/>
      <c r="F103" s="37"/>
      <c r="G103" s="37"/>
      <c r="H103" s="3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</row>
    <row r="104" spans="1:246" s="1" customFormat="1" ht="15.75">
      <c r="A104" s="37"/>
      <c r="B104" s="37"/>
      <c r="C104" s="37"/>
      <c r="D104" s="37"/>
      <c r="E104" s="37"/>
      <c r="F104" s="37"/>
      <c r="G104" s="37"/>
      <c r="H104" s="3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</row>
    <row r="105" spans="1:246" s="1" customFormat="1" ht="15.75">
      <c r="A105" s="37"/>
      <c r="B105" s="37"/>
      <c r="C105" s="37"/>
      <c r="D105" s="37"/>
      <c r="E105" s="37"/>
      <c r="F105" s="37"/>
      <c r="G105" s="37"/>
      <c r="H105" s="37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</row>
    <row r="106" spans="1:246" s="1" customFormat="1" ht="15.75">
      <c r="A106" s="37"/>
      <c r="B106" s="37"/>
      <c r="C106" s="37"/>
      <c r="D106" s="37"/>
      <c r="E106" s="37"/>
      <c r="F106" s="37"/>
      <c r="G106" s="37"/>
      <c r="H106" s="3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</row>
    <row r="107" spans="1:246" s="1" customFormat="1" ht="15.75">
      <c r="A107" s="37"/>
      <c r="B107" s="37"/>
      <c r="C107" s="37"/>
      <c r="D107" s="37"/>
      <c r="E107" s="37"/>
      <c r="F107" s="37"/>
      <c r="G107" s="37"/>
      <c r="H107" s="3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</row>
    <row r="108" spans="1:246" s="1" customFormat="1" ht="15.75">
      <c r="A108" s="37"/>
      <c r="B108" s="37"/>
      <c r="C108" s="37"/>
      <c r="D108" s="37"/>
      <c r="E108" s="37"/>
      <c r="F108" s="37"/>
      <c r="G108" s="37"/>
      <c r="H108" s="37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</row>
    <row r="109" spans="1:246" s="1" customFormat="1" ht="15.75">
      <c r="A109" s="37"/>
      <c r="B109" s="37"/>
      <c r="C109" s="37"/>
      <c r="D109" s="37"/>
      <c r="E109" s="37"/>
      <c r="F109" s="37"/>
      <c r="G109" s="37"/>
      <c r="H109" s="3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</row>
    <row r="110" spans="1:246" s="1" customFormat="1" ht="15.75">
      <c r="A110" s="37"/>
      <c r="B110" s="37"/>
      <c r="C110" s="37"/>
      <c r="D110" s="37"/>
      <c r="E110" s="37"/>
      <c r="F110" s="37"/>
      <c r="G110" s="37"/>
      <c r="H110" s="3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</row>
    <row r="111" spans="1:246" s="1" customFormat="1" ht="15.75">
      <c r="A111" s="37"/>
      <c r="B111" s="37"/>
      <c r="C111" s="37"/>
      <c r="D111" s="37"/>
      <c r="E111" s="37"/>
      <c r="F111" s="37"/>
      <c r="G111" s="37"/>
      <c r="H111" s="3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</row>
    <row r="112" spans="1:246" s="1" customFormat="1" ht="15.75">
      <c r="A112" s="37"/>
      <c r="B112" s="37"/>
      <c r="C112" s="37"/>
      <c r="D112" s="37"/>
      <c r="E112" s="37"/>
      <c r="F112" s="37"/>
      <c r="G112" s="37"/>
      <c r="H112" s="3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</row>
    <row r="113" spans="1:246" s="1" customFormat="1" ht="15.75">
      <c r="A113" s="37"/>
      <c r="B113" s="37"/>
      <c r="C113" s="37"/>
      <c r="D113" s="37"/>
      <c r="E113" s="37"/>
      <c r="F113" s="37"/>
      <c r="G113" s="37"/>
      <c r="H113" s="3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</row>
    <row r="114" spans="1:246" s="1" customFormat="1" ht="15.75">
      <c r="A114" s="37"/>
      <c r="B114" s="37"/>
      <c r="C114" s="37"/>
      <c r="D114" s="37"/>
      <c r="E114" s="37"/>
      <c r="F114" s="37"/>
      <c r="G114" s="37"/>
      <c r="H114" s="3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</row>
    <row r="115" spans="1:246" s="1" customFormat="1" ht="15.75">
      <c r="A115" s="37"/>
      <c r="B115" s="37"/>
      <c r="C115" s="37"/>
      <c r="D115" s="37"/>
      <c r="E115" s="37"/>
      <c r="F115" s="37"/>
      <c r="G115" s="37"/>
      <c r="H115" s="3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</row>
    <row r="116" spans="1:246" s="1" customFormat="1" ht="15.75">
      <c r="A116" s="37"/>
      <c r="B116" s="37"/>
      <c r="C116" s="37"/>
      <c r="D116" s="37"/>
      <c r="E116" s="37"/>
      <c r="F116" s="37"/>
      <c r="G116" s="37"/>
      <c r="H116" s="3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</row>
    <row r="117" spans="1:246" s="1" customFormat="1" ht="15.75">
      <c r="A117" s="37"/>
      <c r="B117" s="37"/>
      <c r="C117" s="37"/>
      <c r="D117" s="37"/>
      <c r="E117" s="37"/>
      <c r="F117" s="37"/>
      <c r="G117" s="37"/>
      <c r="H117" s="3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</row>
    <row r="118" spans="1:246" s="1" customFormat="1" ht="15.75">
      <c r="A118" s="37"/>
      <c r="B118" s="37"/>
      <c r="C118" s="37"/>
      <c r="D118" s="37"/>
      <c r="E118" s="37"/>
      <c r="F118" s="37"/>
      <c r="G118" s="37"/>
      <c r="H118" s="3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</row>
    <row r="119" spans="1:246" s="1" customFormat="1" ht="15.75">
      <c r="A119" s="37"/>
      <c r="B119" s="37"/>
      <c r="C119" s="37"/>
      <c r="D119" s="37"/>
      <c r="E119" s="37"/>
      <c r="F119" s="37"/>
      <c r="G119" s="37"/>
      <c r="H119" s="3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</row>
    <row r="120" spans="1:246" s="1" customFormat="1" ht="15.75">
      <c r="A120" s="37"/>
      <c r="B120" s="37"/>
      <c r="C120" s="37"/>
      <c r="D120" s="37"/>
      <c r="E120" s="37"/>
      <c r="F120" s="37"/>
      <c r="G120" s="37"/>
      <c r="H120" s="3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</row>
    <row r="121" spans="1:246" s="1" customFormat="1" ht="15.75">
      <c r="A121" s="37"/>
      <c r="B121" s="37"/>
      <c r="C121" s="37"/>
      <c r="D121" s="37"/>
      <c r="E121" s="37"/>
      <c r="F121" s="37"/>
      <c r="G121" s="37"/>
      <c r="H121" s="3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</row>
    <row r="122" spans="1:246" s="1" customFormat="1" ht="15.75">
      <c r="A122" s="37"/>
      <c r="B122" s="37"/>
      <c r="C122" s="37"/>
      <c r="D122" s="37"/>
      <c r="E122" s="37"/>
      <c r="F122" s="37"/>
      <c r="G122" s="37"/>
      <c r="H122" s="3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</row>
    <row r="123" spans="1:246" s="1" customFormat="1" ht="15.75">
      <c r="A123" s="37"/>
      <c r="B123" s="37"/>
      <c r="C123" s="37"/>
      <c r="D123" s="37"/>
      <c r="E123" s="37"/>
      <c r="F123" s="37"/>
      <c r="G123" s="37"/>
      <c r="H123" s="3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</row>
    <row r="124" spans="1:246" s="1" customFormat="1" ht="15.75">
      <c r="A124" s="37"/>
      <c r="B124" s="37"/>
      <c r="C124" s="37"/>
      <c r="D124" s="37"/>
      <c r="E124" s="37"/>
      <c r="F124" s="37"/>
      <c r="G124" s="37"/>
      <c r="H124" s="3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</row>
    <row r="125" spans="1:246" s="1" customFormat="1" ht="15.75">
      <c r="A125" s="37"/>
      <c r="B125" s="37"/>
      <c r="C125" s="37"/>
      <c r="D125" s="37"/>
      <c r="E125" s="37"/>
      <c r="F125" s="37"/>
      <c r="G125" s="37"/>
      <c r="H125" s="3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</row>
    <row r="126" spans="1:246" s="1" customFormat="1" ht="15.75">
      <c r="A126" s="37"/>
      <c r="B126" s="37"/>
      <c r="C126" s="37"/>
      <c r="D126" s="37"/>
      <c r="E126" s="37"/>
      <c r="F126" s="37"/>
      <c r="G126" s="37"/>
      <c r="H126" s="3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</row>
    <row r="127" spans="1:246" s="1" customFormat="1" ht="15.75">
      <c r="A127" s="37"/>
      <c r="B127" s="37"/>
      <c r="C127" s="37"/>
      <c r="D127" s="37"/>
      <c r="E127" s="37"/>
      <c r="F127" s="37"/>
      <c r="G127" s="37"/>
      <c r="H127" s="3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</row>
    <row r="128" spans="1:246" s="1" customFormat="1" ht="15.75">
      <c r="A128" s="37"/>
      <c r="B128" s="37"/>
      <c r="C128" s="37"/>
      <c r="D128" s="37"/>
      <c r="E128" s="37"/>
      <c r="F128" s="37"/>
      <c r="G128" s="37"/>
      <c r="H128" s="3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</row>
    <row r="129" spans="1:246" s="1" customFormat="1" ht="15.75">
      <c r="A129" s="37"/>
      <c r="B129" s="37"/>
      <c r="C129" s="37"/>
      <c r="D129" s="37"/>
      <c r="E129" s="37"/>
      <c r="F129" s="37"/>
      <c r="G129" s="37"/>
      <c r="H129" s="3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</row>
    <row r="130" spans="1:246" s="1" customFormat="1" ht="15.75">
      <c r="A130" s="37"/>
      <c r="B130" s="37"/>
      <c r="C130" s="37"/>
      <c r="D130" s="37"/>
      <c r="E130" s="37"/>
      <c r="F130" s="37"/>
      <c r="G130" s="37"/>
      <c r="H130" s="3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</row>
    <row r="131" spans="1:246" s="1" customFormat="1" ht="15.75">
      <c r="A131" s="37"/>
      <c r="B131" s="37"/>
      <c r="C131" s="37"/>
      <c r="D131" s="37"/>
      <c r="E131" s="37"/>
      <c r="F131" s="37"/>
      <c r="G131" s="37"/>
      <c r="H131" s="3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</row>
    <row r="132" spans="1:246" s="1" customFormat="1" ht="15.75">
      <c r="A132" s="37"/>
      <c r="B132" s="37"/>
      <c r="C132" s="37"/>
      <c r="D132" s="37"/>
      <c r="E132" s="37"/>
      <c r="F132" s="37"/>
      <c r="G132" s="37"/>
      <c r="H132" s="3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</row>
    <row r="133" spans="1:246" s="1" customFormat="1" ht="15.75">
      <c r="A133" s="37"/>
      <c r="B133" s="37"/>
      <c r="C133" s="37"/>
      <c r="D133" s="37"/>
      <c r="E133" s="37"/>
      <c r="F133" s="37"/>
      <c r="G133" s="37"/>
      <c r="H133" s="3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</row>
    <row r="134" spans="1:246" s="1" customFormat="1" ht="15.75">
      <c r="A134" s="37"/>
      <c r="B134" s="37"/>
      <c r="C134" s="37"/>
      <c r="D134" s="37"/>
      <c r="E134" s="37"/>
      <c r="F134" s="37"/>
      <c r="G134" s="37"/>
      <c r="H134" s="3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</row>
    <row r="135" spans="1:246" s="1" customFormat="1" ht="15.75">
      <c r="A135" s="37"/>
      <c r="B135" s="37"/>
      <c r="C135" s="37"/>
      <c r="D135" s="37"/>
      <c r="E135" s="37"/>
      <c r="F135" s="37"/>
      <c r="G135" s="37"/>
      <c r="H135" s="3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</row>
    <row r="136" spans="1:246" s="1" customFormat="1" ht="15.75">
      <c r="A136" s="37"/>
      <c r="B136" s="37"/>
      <c r="C136" s="37"/>
      <c r="D136" s="37"/>
      <c r="E136" s="37"/>
      <c r="F136" s="37"/>
      <c r="G136" s="37"/>
      <c r="H136" s="3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</row>
    <row r="137" spans="1:246" s="1" customFormat="1" ht="15.75">
      <c r="A137" s="37"/>
      <c r="B137" s="37"/>
      <c r="C137" s="37"/>
      <c r="D137" s="37"/>
      <c r="E137" s="37"/>
      <c r="F137" s="37"/>
      <c r="G137" s="37"/>
      <c r="H137" s="3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</row>
    <row r="138" spans="1:246" s="1" customFormat="1" ht="15.75">
      <c r="A138" s="37"/>
      <c r="B138" s="37"/>
      <c r="C138" s="37"/>
      <c r="D138" s="37"/>
      <c r="E138" s="37"/>
      <c r="F138" s="37"/>
      <c r="G138" s="37"/>
      <c r="H138" s="3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</row>
  </sheetData>
  <mergeCells count="10">
    <mergeCell ref="K21:M22"/>
    <mergeCell ref="A1:H1"/>
    <mergeCell ref="A2:H2"/>
    <mergeCell ref="A3:C3"/>
    <mergeCell ref="A4:H4"/>
    <mergeCell ref="A5:A6"/>
    <mergeCell ref="B5:B6"/>
    <mergeCell ref="C5:C6"/>
    <mergeCell ref="D5:G5"/>
    <mergeCell ref="H5:H6"/>
  </mergeCells>
  <phoneticPr fontId="3" type="noConversion"/>
  <pageMargins left="0.15748031496062992" right="0.23622047244094491" top="0.27559055118110237" bottom="0.35433070866141736" header="0.23622047244094491" footer="0.15748031496062992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49"/>
  <sheetViews>
    <sheetView topLeftCell="A32" workbookViewId="0">
      <selection activeCell="K36" sqref="K36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1" style="23" customWidth="1"/>
    <col min="5" max="5" width="8" style="3" customWidth="1"/>
    <col min="6" max="6" width="10.28515625" style="3" customWidth="1"/>
    <col min="7" max="7" width="6.42578125" style="3" bestFit="1" customWidth="1"/>
    <col min="8" max="8" width="9.140625" style="3" customWidth="1"/>
    <col min="9" max="9" width="8.28515625" style="3" customWidth="1"/>
    <col min="10" max="10" width="8.85546875" style="3" customWidth="1"/>
    <col min="11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106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92"/>
      <c r="B3" s="92"/>
      <c r="C3" s="237" t="s">
        <v>68</v>
      </c>
      <c r="D3" s="237"/>
      <c r="E3" s="237"/>
      <c r="F3" s="237"/>
      <c r="G3" s="92"/>
      <c r="H3" s="92"/>
      <c r="I3" s="92"/>
      <c r="J3" s="92"/>
      <c r="K3" s="92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32" t="s">
        <v>7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3</v>
      </c>
      <c r="H5" s="232"/>
      <c r="I5" s="233" t="s">
        <v>4</v>
      </c>
      <c r="J5" s="233"/>
      <c r="K5" s="143" t="s">
        <v>5</v>
      </c>
    </row>
    <row r="6" spans="1:12" ht="31.5">
      <c r="A6" s="232"/>
      <c r="B6" s="233"/>
      <c r="C6" s="233"/>
      <c r="D6" s="233"/>
      <c r="E6" s="144" t="s">
        <v>48</v>
      </c>
      <c r="F6" s="6" t="s">
        <v>10</v>
      </c>
      <c r="G6" s="144" t="s">
        <v>48</v>
      </c>
      <c r="H6" s="6" t="s">
        <v>10</v>
      </c>
      <c r="I6" s="144" t="s">
        <v>48</v>
      </c>
      <c r="J6" s="6" t="s">
        <v>9</v>
      </c>
      <c r="K6" s="143" t="s">
        <v>11</v>
      </c>
    </row>
    <row r="7" spans="1:12">
      <c r="A7" s="143">
        <v>1</v>
      </c>
      <c r="B7" s="144">
        <v>2</v>
      </c>
      <c r="C7" s="144">
        <v>3</v>
      </c>
      <c r="D7" s="144">
        <v>4</v>
      </c>
      <c r="E7" s="143">
        <v>5</v>
      </c>
      <c r="F7" s="7">
        <v>6</v>
      </c>
      <c r="G7" s="143">
        <v>7</v>
      </c>
      <c r="H7" s="7">
        <v>8</v>
      </c>
      <c r="I7" s="143">
        <v>9</v>
      </c>
      <c r="J7" s="7">
        <v>10</v>
      </c>
      <c r="K7" s="143">
        <v>11</v>
      </c>
    </row>
    <row r="8" spans="1:12" s="44" customFormat="1" ht="16.5">
      <c r="A8" s="143"/>
      <c r="B8" s="43" t="s">
        <v>31</v>
      </c>
      <c r="C8" s="143"/>
      <c r="D8" s="143"/>
      <c r="E8" s="143"/>
      <c r="F8" s="143"/>
      <c r="G8" s="143"/>
      <c r="H8" s="143"/>
      <c r="I8" s="143"/>
      <c r="J8" s="143"/>
      <c r="K8" s="40"/>
    </row>
    <row r="9" spans="1:12" s="44" customFormat="1">
      <c r="A9" s="143">
        <v>1</v>
      </c>
      <c r="B9" s="42" t="s">
        <v>32</v>
      </c>
      <c r="C9" s="42" t="s">
        <v>13</v>
      </c>
      <c r="D9" s="42">
        <v>0.13300000000000001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143">
        <v>2</v>
      </c>
      <c r="B10" s="10" t="s">
        <v>33</v>
      </c>
      <c r="C10" s="129" t="s">
        <v>6</v>
      </c>
      <c r="D10" s="76">
        <v>7</v>
      </c>
      <c r="E10" s="65"/>
      <c r="F10" s="65"/>
      <c r="G10" s="77"/>
      <c r="H10" s="77"/>
      <c r="I10" s="77"/>
      <c r="J10" s="77"/>
      <c r="K10" s="66"/>
    </row>
    <row r="11" spans="1:12" s="9" customFormat="1" ht="51.75" customHeight="1">
      <c r="A11" s="143">
        <v>3</v>
      </c>
      <c r="B11" s="10" t="s">
        <v>34</v>
      </c>
      <c r="C11" s="129" t="s">
        <v>6</v>
      </c>
      <c r="D11" s="76">
        <v>1</v>
      </c>
      <c r="E11" s="65"/>
      <c r="F11" s="65"/>
      <c r="G11" s="77"/>
      <c r="H11" s="77"/>
      <c r="I11" s="77"/>
      <c r="J11" s="77"/>
      <c r="K11" s="66"/>
      <c r="L11" s="38"/>
    </row>
    <row r="12" spans="1:12" s="9" customFormat="1" ht="51.75" customHeight="1">
      <c r="A12" s="143">
        <v>4</v>
      </c>
      <c r="B12" s="10" t="s">
        <v>59</v>
      </c>
      <c r="C12" s="129" t="s">
        <v>6</v>
      </c>
      <c r="D12" s="76">
        <v>4</v>
      </c>
      <c r="E12" s="65"/>
      <c r="F12" s="65"/>
      <c r="G12" s="77"/>
      <c r="H12" s="77"/>
      <c r="I12" s="77"/>
      <c r="J12" s="77"/>
      <c r="K12" s="66"/>
      <c r="L12" s="38"/>
    </row>
    <row r="13" spans="1:12" s="44" customFormat="1" ht="16.5">
      <c r="A13" s="143"/>
      <c r="B13" s="43" t="s">
        <v>35</v>
      </c>
      <c r="C13" s="63"/>
      <c r="D13" s="64"/>
      <c r="E13" s="65"/>
      <c r="F13" s="65"/>
      <c r="G13" s="65"/>
      <c r="H13" s="65"/>
      <c r="I13" s="65"/>
      <c r="J13" s="65"/>
      <c r="K13" s="6"/>
    </row>
    <row r="14" spans="1:12" s="44" customFormat="1" ht="31.5">
      <c r="A14" s="149">
        <v>1</v>
      </c>
      <c r="B14" s="182" t="s">
        <v>37</v>
      </c>
      <c r="C14" s="157" t="s">
        <v>26</v>
      </c>
      <c r="D14" s="158">
        <v>152.13999999999999</v>
      </c>
      <c r="E14" s="183"/>
      <c r="F14" s="183"/>
      <c r="G14" s="183"/>
      <c r="H14" s="183"/>
      <c r="I14" s="183"/>
      <c r="J14" s="183"/>
      <c r="K14" s="6"/>
    </row>
    <row r="15" spans="1:12" s="44" customFormat="1" ht="31.5">
      <c r="A15" s="143">
        <v>2</v>
      </c>
      <c r="B15" s="10" t="s">
        <v>38</v>
      </c>
      <c r="C15" s="82" t="s">
        <v>26</v>
      </c>
      <c r="D15" s="68">
        <f>D14*0.1</f>
        <v>15.213999999999999</v>
      </c>
      <c r="E15" s="45"/>
      <c r="F15" s="45"/>
      <c r="G15" s="45"/>
      <c r="H15" s="45"/>
      <c r="I15" s="45"/>
      <c r="J15" s="45"/>
      <c r="K15" s="6"/>
    </row>
    <row r="16" spans="1:12" s="44" customFormat="1" ht="47.25">
      <c r="A16" s="143">
        <v>3</v>
      </c>
      <c r="B16" s="10" t="s">
        <v>39</v>
      </c>
      <c r="C16" s="82" t="s">
        <v>26</v>
      </c>
      <c r="D16" s="68">
        <f>D15</f>
        <v>15.213999999999999</v>
      </c>
      <c r="E16" s="45"/>
      <c r="F16" s="45"/>
      <c r="G16" s="45"/>
      <c r="H16" s="45"/>
      <c r="I16" s="45"/>
      <c r="J16" s="45"/>
      <c r="K16" s="6"/>
    </row>
    <row r="17" spans="1:240" s="44" customFormat="1" ht="31.5">
      <c r="A17" s="143">
        <v>4</v>
      </c>
      <c r="B17" s="10" t="s">
        <v>40</v>
      </c>
      <c r="C17" s="82" t="s">
        <v>36</v>
      </c>
      <c r="D17" s="68">
        <f>(D16+D14)*1.75</f>
        <v>292.86949999999996</v>
      </c>
      <c r="E17" s="45"/>
      <c r="F17" s="45"/>
      <c r="G17" s="45"/>
      <c r="H17" s="45"/>
      <c r="I17" s="46"/>
      <c r="J17" s="46"/>
      <c r="K17" s="6"/>
    </row>
    <row r="18" spans="1:240" ht="31.5">
      <c r="A18" s="143">
        <v>5</v>
      </c>
      <c r="B18" s="159" t="s">
        <v>55</v>
      </c>
      <c r="C18" s="159" t="s">
        <v>29</v>
      </c>
      <c r="D18" s="160">
        <v>0.20630000000000001</v>
      </c>
      <c r="E18" s="184"/>
      <c r="F18" s="184"/>
      <c r="G18" s="184"/>
      <c r="H18" s="184"/>
      <c r="I18" s="184"/>
      <c r="J18" s="184"/>
      <c r="K18" s="6"/>
    </row>
    <row r="19" spans="1:240" s="44" customFormat="1" ht="16.5">
      <c r="A19" s="143"/>
      <c r="B19" s="43" t="s">
        <v>62</v>
      </c>
      <c r="C19" s="143"/>
      <c r="D19" s="6"/>
      <c r="E19" s="6"/>
      <c r="F19" s="6"/>
      <c r="G19" s="6"/>
      <c r="H19" s="6"/>
      <c r="I19" s="6"/>
      <c r="J19" s="6"/>
      <c r="K19" s="6"/>
    </row>
    <row r="20" spans="1:240" s="44" customFormat="1" ht="31.5">
      <c r="A20" s="143">
        <v>1</v>
      </c>
      <c r="B20" s="165" t="s">
        <v>41</v>
      </c>
      <c r="C20" s="161" t="s">
        <v>42</v>
      </c>
      <c r="D20" s="162">
        <v>0.76900000000000002</v>
      </c>
      <c r="E20" s="185"/>
      <c r="F20" s="185"/>
      <c r="G20" s="185"/>
      <c r="H20" s="185"/>
      <c r="I20" s="185"/>
      <c r="J20" s="185"/>
      <c r="K20" s="47"/>
    </row>
    <row r="21" spans="1:240" s="44" customFormat="1" ht="31.5">
      <c r="A21" s="143">
        <v>2</v>
      </c>
      <c r="B21" s="10" t="s">
        <v>27</v>
      </c>
      <c r="C21" s="129" t="s">
        <v>26</v>
      </c>
      <c r="D21" s="42">
        <f>D20*100*0.15*0.1</f>
        <v>1.1535</v>
      </c>
      <c r="E21" s="42"/>
      <c r="F21" s="27"/>
      <c r="G21" s="42"/>
      <c r="H21" s="42"/>
      <c r="I21" s="42"/>
      <c r="J21" s="27"/>
      <c r="K21" s="27"/>
    </row>
    <row r="22" spans="1:240" s="48" customFormat="1" ht="47.25">
      <c r="A22" s="146">
        <v>3</v>
      </c>
      <c r="B22" s="165" t="s">
        <v>69</v>
      </c>
      <c r="C22" s="161" t="s">
        <v>42</v>
      </c>
      <c r="D22" s="162">
        <v>0.27</v>
      </c>
      <c r="E22" s="185"/>
      <c r="F22" s="185"/>
      <c r="G22" s="185"/>
      <c r="H22" s="185"/>
      <c r="I22" s="185"/>
      <c r="J22" s="185"/>
      <c r="K22" s="47"/>
    </row>
    <row r="23" spans="1:240" s="52" customFormat="1" ht="31.5">
      <c r="A23" s="146">
        <v>4</v>
      </c>
      <c r="B23" s="186" t="s">
        <v>27</v>
      </c>
      <c r="C23" s="163" t="s">
        <v>26</v>
      </c>
      <c r="D23" s="164">
        <f>D22*100*0.1*0.15</f>
        <v>0.40500000000000003</v>
      </c>
      <c r="E23" s="164"/>
      <c r="F23" s="187"/>
      <c r="G23" s="164"/>
      <c r="H23" s="164"/>
      <c r="I23" s="164"/>
      <c r="J23" s="187"/>
      <c r="K23" s="18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</row>
    <row r="24" spans="1:240" s="44" customFormat="1" ht="16.5">
      <c r="A24" s="80"/>
      <c r="B24" s="75" t="s">
        <v>57</v>
      </c>
      <c r="C24" s="71"/>
      <c r="D24" s="72"/>
      <c r="E24" s="73"/>
      <c r="F24" s="73"/>
      <c r="G24" s="73"/>
      <c r="H24" s="73"/>
      <c r="I24" s="74"/>
      <c r="J24" s="74"/>
      <c r="K24" s="6"/>
    </row>
    <row r="25" spans="1:240" s="44" customFormat="1" ht="47.25">
      <c r="A25" s="143">
        <v>1</v>
      </c>
      <c r="B25" s="159" t="s">
        <v>43</v>
      </c>
      <c r="C25" s="159" t="s">
        <v>29</v>
      </c>
      <c r="D25" s="160">
        <f>D28*0.15</f>
        <v>0.14624999999999999</v>
      </c>
      <c r="E25" s="184"/>
      <c r="F25" s="184"/>
      <c r="G25" s="184"/>
      <c r="H25" s="184"/>
      <c r="I25" s="184"/>
      <c r="J25" s="184"/>
      <c r="K25" s="6"/>
    </row>
    <row r="26" spans="1:240" ht="33.75">
      <c r="A26" s="146">
        <v>2</v>
      </c>
      <c r="B26" s="165" t="s">
        <v>27</v>
      </c>
      <c r="C26" s="165" t="s">
        <v>28</v>
      </c>
      <c r="D26" s="166">
        <v>0.97499999999999998</v>
      </c>
      <c r="E26" s="164"/>
      <c r="F26" s="187"/>
      <c r="G26" s="164"/>
      <c r="H26" s="187"/>
      <c r="I26" s="164"/>
      <c r="J26" s="187"/>
      <c r="K26" s="187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</row>
    <row r="27" spans="1:240" ht="33.75">
      <c r="A27" s="146">
        <v>3</v>
      </c>
      <c r="B27" s="168" t="s">
        <v>74</v>
      </c>
      <c r="C27" s="164" t="s">
        <v>36</v>
      </c>
      <c r="D27" s="167">
        <f>D26*1000*0.0006</f>
        <v>0.58499999999999996</v>
      </c>
      <c r="E27" s="185"/>
      <c r="F27" s="185"/>
      <c r="G27" s="185"/>
      <c r="H27" s="185"/>
      <c r="I27" s="188"/>
      <c r="J27" s="188"/>
      <c r="K27" s="47"/>
    </row>
    <row r="28" spans="1:240" s="44" customFormat="1" ht="94.5">
      <c r="A28" s="146">
        <v>4</v>
      </c>
      <c r="B28" s="168" t="s">
        <v>70</v>
      </c>
      <c r="C28" s="168" t="s">
        <v>28</v>
      </c>
      <c r="D28" s="162">
        <v>0.97499999999999998</v>
      </c>
      <c r="E28" s="185"/>
      <c r="F28" s="185"/>
      <c r="G28" s="185"/>
      <c r="H28" s="185"/>
      <c r="I28" s="188"/>
      <c r="J28" s="188"/>
      <c r="K28" s="47"/>
    </row>
    <row r="29" spans="1:240" s="44" customFormat="1" ht="33.75">
      <c r="A29" s="146">
        <v>5</v>
      </c>
      <c r="B29" s="168" t="s">
        <v>75</v>
      </c>
      <c r="C29" s="164" t="s">
        <v>36</v>
      </c>
      <c r="D29" s="167">
        <f>D28*1000*0.00035</f>
        <v>0.34125</v>
      </c>
      <c r="E29" s="185"/>
      <c r="F29" s="185"/>
      <c r="G29" s="185"/>
      <c r="H29" s="185"/>
      <c r="I29" s="188"/>
      <c r="J29" s="188"/>
      <c r="K29" s="47"/>
    </row>
    <row r="30" spans="1:240" s="44" customFormat="1" ht="82.5" customHeight="1">
      <c r="A30" s="146">
        <v>6</v>
      </c>
      <c r="B30" s="168" t="s">
        <v>44</v>
      </c>
      <c r="C30" s="168" t="s">
        <v>28</v>
      </c>
      <c r="D30" s="168">
        <v>0.97499999999999998</v>
      </c>
      <c r="E30" s="189"/>
      <c r="F30" s="189"/>
      <c r="G30" s="189"/>
      <c r="H30" s="189"/>
      <c r="I30" s="189"/>
      <c r="J30" s="189"/>
      <c r="K30" s="47"/>
    </row>
    <row r="31" spans="1:240" s="50" customFormat="1" ht="33">
      <c r="A31" s="143"/>
      <c r="B31" s="49" t="s">
        <v>66</v>
      </c>
      <c r="C31" s="63"/>
      <c r="D31" s="169"/>
      <c r="E31" s="51"/>
      <c r="F31" s="51"/>
      <c r="G31" s="51"/>
      <c r="H31" s="51"/>
      <c r="I31" s="51"/>
      <c r="J31" s="51"/>
      <c r="K31" s="190"/>
    </row>
    <row r="32" spans="1:240" s="50" customFormat="1" ht="31.5">
      <c r="A32" s="143">
        <v>1</v>
      </c>
      <c r="B32" s="159" t="s">
        <v>27</v>
      </c>
      <c r="C32" s="159" t="s">
        <v>45</v>
      </c>
      <c r="D32" s="170">
        <v>1.1047</v>
      </c>
      <c r="E32" s="131"/>
      <c r="F32" s="131"/>
      <c r="G32" s="131"/>
      <c r="H32" s="131"/>
      <c r="I32" s="131"/>
      <c r="J32" s="131"/>
      <c r="K32" s="6"/>
    </row>
    <row r="33" spans="1:23" s="50" customFormat="1" ht="96.75">
      <c r="A33" s="143">
        <v>2</v>
      </c>
      <c r="B33" s="171" t="s">
        <v>46</v>
      </c>
      <c r="C33" s="171" t="s">
        <v>45</v>
      </c>
      <c r="D33" s="172">
        <f>D32</f>
        <v>1.1047</v>
      </c>
      <c r="E33" s="191"/>
      <c r="F33" s="191"/>
      <c r="G33" s="191"/>
      <c r="H33" s="191"/>
      <c r="I33" s="191"/>
      <c r="J33" s="191"/>
      <c r="K33" s="6"/>
    </row>
    <row r="34" spans="1:23" s="50" customFormat="1" ht="33">
      <c r="A34" s="143"/>
      <c r="B34" s="49" t="s">
        <v>67</v>
      </c>
      <c r="C34" s="63"/>
      <c r="D34" s="169"/>
      <c r="E34" s="51"/>
      <c r="F34" s="51"/>
      <c r="G34" s="51"/>
      <c r="H34" s="51"/>
      <c r="I34" s="51"/>
      <c r="J34" s="51"/>
      <c r="K34" s="6"/>
    </row>
    <row r="35" spans="1:23" s="50" customFormat="1" ht="47.25">
      <c r="A35" s="143">
        <v>1</v>
      </c>
      <c r="B35" s="159" t="s">
        <v>43</v>
      </c>
      <c r="C35" s="159" t="s">
        <v>29</v>
      </c>
      <c r="D35" s="160">
        <v>1.6E-2</v>
      </c>
      <c r="E35" s="184"/>
      <c r="F35" s="184"/>
      <c r="G35" s="184"/>
      <c r="H35" s="184"/>
      <c r="I35" s="184"/>
      <c r="J35" s="184"/>
      <c r="K35" s="6"/>
    </row>
    <row r="36" spans="1:23" s="50" customFormat="1" ht="33.75">
      <c r="A36" s="143">
        <v>2</v>
      </c>
      <c r="B36" s="159" t="s">
        <v>27</v>
      </c>
      <c r="C36" s="159" t="s">
        <v>28</v>
      </c>
      <c r="D36" s="160">
        <v>1.082E-2</v>
      </c>
      <c r="E36" s="184"/>
      <c r="F36" s="184"/>
      <c r="G36" s="184"/>
      <c r="H36" s="184"/>
      <c r="I36" s="184"/>
      <c r="J36" s="184"/>
      <c r="K36" s="6"/>
    </row>
    <row r="37" spans="1:23" s="50" customFormat="1" ht="33.75">
      <c r="A37" s="146">
        <v>3</v>
      </c>
      <c r="B37" s="168" t="s">
        <v>74</v>
      </c>
      <c r="C37" s="164" t="s">
        <v>36</v>
      </c>
      <c r="D37" s="167">
        <f>D36*1000*0.0006</f>
        <v>6.4919999999999995E-3</v>
      </c>
      <c r="E37" s="185"/>
      <c r="F37" s="185"/>
      <c r="G37" s="185"/>
      <c r="H37" s="185"/>
      <c r="I37" s="188"/>
      <c r="J37" s="188"/>
      <c r="K37" s="47"/>
    </row>
    <row r="38" spans="1:23" s="50" customFormat="1" ht="78.75">
      <c r="A38" s="143">
        <v>4</v>
      </c>
      <c r="B38" s="171" t="s">
        <v>47</v>
      </c>
      <c r="C38" s="171" t="s">
        <v>28</v>
      </c>
      <c r="D38" s="171">
        <f>D36</f>
        <v>1.082E-2</v>
      </c>
      <c r="E38" s="191"/>
      <c r="F38" s="191"/>
      <c r="G38" s="191"/>
      <c r="H38" s="191"/>
      <c r="I38" s="191"/>
      <c r="J38" s="191"/>
      <c r="K38" s="6"/>
    </row>
    <row r="39" spans="1:23">
      <c r="A39" s="90"/>
      <c r="B39" s="15"/>
      <c r="C39" s="90"/>
      <c r="D39" s="6"/>
      <c r="E39" s="90"/>
      <c r="F39" s="6"/>
      <c r="G39" s="90"/>
      <c r="H39" s="6"/>
      <c r="I39" s="90"/>
      <c r="J39" s="6"/>
      <c r="K39" s="6"/>
      <c r="R39" s="70"/>
      <c r="S39" s="70"/>
      <c r="T39" s="70"/>
      <c r="U39" s="70"/>
      <c r="V39" s="70"/>
      <c r="W39" s="70"/>
    </row>
    <row r="40" spans="1:23">
      <c r="A40" s="90"/>
      <c r="B40" s="41" t="s">
        <v>10</v>
      </c>
      <c r="C40" s="90"/>
      <c r="D40" s="6"/>
      <c r="E40" s="90"/>
      <c r="F40" s="27">
        <f>SUM(F8:F38)</f>
        <v>0</v>
      </c>
      <c r="G40" s="27"/>
      <c r="H40" s="27">
        <f>SUM(H8:H38)</f>
        <v>0</v>
      </c>
      <c r="I40" s="27"/>
      <c r="J40" s="27">
        <f>SUM(J8:J38)</f>
        <v>0</v>
      </c>
      <c r="K40" s="27">
        <f>SUM(K8:K38)</f>
        <v>0</v>
      </c>
    </row>
    <row r="41" spans="1:23">
      <c r="A41" s="90"/>
      <c r="B41" s="15" t="s">
        <v>100</v>
      </c>
      <c r="C41" s="266"/>
      <c r="D41" s="6"/>
      <c r="E41" s="90"/>
      <c r="F41" s="6"/>
      <c r="G41" s="90"/>
      <c r="H41" s="6"/>
      <c r="I41" s="90"/>
      <c r="K41" s="6">
        <f>H40*C41</f>
        <v>0</v>
      </c>
    </row>
    <row r="42" spans="1:23">
      <c r="A42" s="90"/>
      <c r="B42" s="41" t="s">
        <v>10</v>
      </c>
      <c r="C42" s="266"/>
      <c r="D42" s="6"/>
      <c r="E42" s="90"/>
      <c r="F42" s="6"/>
      <c r="G42" s="90"/>
      <c r="H42" s="6"/>
      <c r="I42" s="90"/>
      <c r="J42" s="6"/>
      <c r="K42" s="27">
        <f>SUM(K40:K41)</f>
        <v>0</v>
      </c>
      <c r="T42" s="70"/>
    </row>
    <row r="43" spans="1:23">
      <c r="A43" s="90"/>
      <c r="B43" s="15" t="s">
        <v>101</v>
      </c>
      <c r="C43" s="266"/>
      <c r="D43" s="6"/>
      <c r="E43" s="90"/>
      <c r="F43" s="6"/>
      <c r="G43" s="90"/>
      <c r="H43" s="6"/>
      <c r="I43" s="90"/>
      <c r="J43" s="6"/>
      <c r="K43" s="6">
        <f>K42*C43</f>
        <v>0</v>
      </c>
    </row>
    <row r="44" spans="1:23">
      <c r="A44" s="90"/>
      <c r="B44" s="41" t="s">
        <v>10</v>
      </c>
      <c r="C44" s="266"/>
      <c r="D44" s="6"/>
      <c r="E44" s="90"/>
      <c r="F44" s="6"/>
      <c r="G44" s="90"/>
      <c r="H44" s="6"/>
      <c r="I44" s="90"/>
      <c r="J44" s="6"/>
      <c r="K44" s="27">
        <f>SUM(K42:K43)</f>
        <v>0</v>
      </c>
    </row>
    <row r="45" spans="1:23">
      <c r="A45" s="90"/>
      <c r="B45" s="15" t="s">
        <v>102</v>
      </c>
      <c r="C45" s="266"/>
      <c r="D45" s="6"/>
      <c r="E45" s="90"/>
      <c r="F45" s="6"/>
      <c r="G45" s="90"/>
      <c r="H45" s="6"/>
      <c r="I45" s="90"/>
      <c r="J45" s="6"/>
      <c r="K45" s="6">
        <f>K44*C45</f>
        <v>0</v>
      </c>
    </row>
    <row r="46" spans="1:23">
      <c r="A46" s="90"/>
      <c r="B46" s="41" t="s">
        <v>10</v>
      </c>
      <c r="C46" s="90"/>
      <c r="D46" s="6"/>
      <c r="E46" s="90"/>
      <c r="F46" s="6"/>
      <c r="G46" s="90"/>
      <c r="H46" s="6"/>
      <c r="I46" s="90"/>
      <c r="J46" s="6"/>
      <c r="K46" s="27">
        <f>SUM(K44:K45)</f>
        <v>0</v>
      </c>
    </row>
    <row r="47" spans="1:23">
      <c r="A47" s="4"/>
      <c r="B47" s="11"/>
      <c r="C47" s="12"/>
      <c r="D47" s="13"/>
      <c r="E47" s="12"/>
      <c r="F47" s="239"/>
      <c r="G47" s="239"/>
      <c r="H47" s="239"/>
      <c r="I47" s="12"/>
      <c r="J47" s="91"/>
      <c r="K47" s="91"/>
    </row>
    <row r="49" spans="1:11">
      <c r="A49" s="4"/>
      <c r="B49" s="11"/>
      <c r="C49" s="12"/>
      <c r="D49" s="13"/>
      <c r="E49" s="12"/>
      <c r="F49" s="239"/>
      <c r="G49" s="239"/>
      <c r="H49" s="239"/>
      <c r="I49" s="12"/>
      <c r="J49" s="91"/>
      <c r="K49" s="91"/>
    </row>
  </sheetData>
  <mergeCells count="13">
    <mergeCell ref="F47:H47"/>
    <mergeCell ref="F49:H49"/>
    <mergeCell ref="E5:F5"/>
    <mergeCell ref="G5:H5"/>
    <mergeCell ref="I5:J5"/>
    <mergeCell ref="A1:K1"/>
    <mergeCell ref="A2:K2"/>
    <mergeCell ref="C3:F3"/>
    <mergeCell ref="C4:K4"/>
    <mergeCell ref="A5:A6"/>
    <mergeCell ref="B5:B6"/>
    <mergeCell ref="C5:C6"/>
    <mergeCell ref="D5:D6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39"/>
  <sheetViews>
    <sheetView workbookViewId="0">
      <selection activeCell="K37" sqref="K37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1" style="23" customWidth="1"/>
    <col min="5" max="5" width="8" style="3" customWidth="1"/>
    <col min="6" max="6" width="10.28515625" style="3" customWidth="1"/>
    <col min="7" max="7" width="6.42578125" style="3" bestFit="1" customWidth="1"/>
    <col min="8" max="8" width="9.140625" style="3" customWidth="1"/>
    <col min="9" max="9" width="10" style="3" customWidth="1"/>
    <col min="10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105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56"/>
      <c r="B3" s="56"/>
      <c r="C3" s="237" t="s">
        <v>49</v>
      </c>
      <c r="D3" s="237"/>
      <c r="E3" s="237"/>
      <c r="F3" s="237"/>
      <c r="G3" s="56"/>
      <c r="H3" s="56"/>
      <c r="I3" s="56"/>
      <c r="J3" s="56"/>
      <c r="K3" s="56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32" t="s">
        <v>7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3</v>
      </c>
      <c r="H5" s="232"/>
      <c r="I5" s="233" t="s">
        <v>4</v>
      </c>
      <c r="J5" s="233"/>
      <c r="K5" s="143" t="s">
        <v>5</v>
      </c>
    </row>
    <row r="6" spans="1:12" ht="31.5">
      <c r="A6" s="232"/>
      <c r="B6" s="233"/>
      <c r="C6" s="233"/>
      <c r="D6" s="233"/>
      <c r="E6" s="144" t="s">
        <v>48</v>
      </c>
      <c r="F6" s="6" t="s">
        <v>10</v>
      </c>
      <c r="G6" s="144" t="s">
        <v>48</v>
      </c>
      <c r="H6" s="6" t="s">
        <v>10</v>
      </c>
      <c r="I6" s="144" t="s">
        <v>48</v>
      </c>
      <c r="J6" s="6" t="s">
        <v>9</v>
      </c>
      <c r="K6" s="143" t="s">
        <v>11</v>
      </c>
    </row>
    <row r="7" spans="1:12">
      <c r="A7" s="143">
        <v>1</v>
      </c>
      <c r="B7" s="144">
        <v>2</v>
      </c>
      <c r="C7" s="144">
        <v>3</v>
      </c>
      <c r="D7" s="144">
        <v>4</v>
      </c>
      <c r="E7" s="143">
        <v>5</v>
      </c>
      <c r="F7" s="7">
        <v>6</v>
      </c>
      <c r="G7" s="143">
        <v>7</v>
      </c>
      <c r="H7" s="7">
        <v>8</v>
      </c>
      <c r="I7" s="143">
        <v>9</v>
      </c>
      <c r="J7" s="7">
        <v>10</v>
      </c>
      <c r="K7" s="143">
        <v>11</v>
      </c>
    </row>
    <row r="8" spans="1:12" s="44" customFormat="1" ht="16.5">
      <c r="A8" s="143"/>
      <c r="B8" s="43" t="s">
        <v>31</v>
      </c>
      <c r="C8" s="143"/>
      <c r="D8" s="143"/>
      <c r="E8" s="143"/>
      <c r="F8" s="143"/>
      <c r="G8" s="143"/>
      <c r="H8" s="143"/>
      <c r="I8" s="143"/>
      <c r="J8" s="143"/>
      <c r="K8" s="40"/>
    </row>
    <row r="9" spans="1:12" s="44" customFormat="1">
      <c r="A9" s="143">
        <v>1</v>
      </c>
      <c r="B9" s="42" t="s">
        <v>32</v>
      </c>
      <c r="C9" s="42" t="s">
        <v>13</v>
      </c>
      <c r="D9" s="42">
        <v>0.106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143">
        <v>2</v>
      </c>
      <c r="B10" s="10" t="s">
        <v>33</v>
      </c>
      <c r="C10" s="129" t="s">
        <v>6</v>
      </c>
      <c r="D10" s="76">
        <v>4</v>
      </c>
      <c r="E10" s="65"/>
      <c r="F10" s="65"/>
      <c r="G10" s="77"/>
      <c r="H10" s="77"/>
      <c r="I10" s="77"/>
      <c r="J10" s="77"/>
      <c r="K10" s="66"/>
    </row>
    <row r="11" spans="1:12" s="9" customFormat="1" ht="51.75" customHeight="1">
      <c r="A11" s="143">
        <v>3</v>
      </c>
      <c r="B11" s="10" t="s">
        <v>34</v>
      </c>
      <c r="C11" s="129" t="s">
        <v>6</v>
      </c>
      <c r="D11" s="76">
        <v>5</v>
      </c>
      <c r="E11" s="65"/>
      <c r="F11" s="65"/>
      <c r="G11" s="77"/>
      <c r="H11" s="77"/>
      <c r="I11" s="77"/>
      <c r="J11" s="77"/>
      <c r="K11" s="66"/>
      <c r="L11" s="38"/>
    </row>
    <row r="12" spans="1:12" s="9" customFormat="1" ht="51.75" customHeight="1">
      <c r="A12" s="143">
        <v>4</v>
      </c>
      <c r="B12" s="10" t="s">
        <v>59</v>
      </c>
      <c r="C12" s="129" t="s">
        <v>6</v>
      </c>
      <c r="D12" s="76">
        <v>6</v>
      </c>
      <c r="E12" s="65"/>
      <c r="F12" s="65"/>
      <c r="G12" s="77"/>
      <c r="H12" s="77"/>
      <c r="I12" s="77"/>
      <c r="J12" s="77"/>
      <c r="K12" s="66"/>
      <c r="L12" s="38"/>
    </row>
    <row r="13" spans="1:12" s="44" customFormat="1" ht="16.5">
      <c r="A13" s="143"/>
      <c r="B13" s="43" t="s">
        <v>35</v>
      </c>
      <c r="C13" s="63"/>
      <c r="D13" s="79"/>
      <c r="E13" s="65"/>
      <c r="F13" s="65"/>
      <c r="G13" s="65"/>
      <c r="H13" s="65"/>
      <c r="I13" s="65"/>
      <c r="J13" s="65"/>
      <c r="K13" s="6"/>
    </row>
    <row r="14" spans="1:12" s="44" customFormat="1" ht="31.5">
      <c r="A14" s="149">
        <v>1</v>
      </c>
      <c r="B14" s="182" t="s">
        <v>37</v>
      </c>
      <c r="C14" s="157" t="s">
        <v>26</v>
      </c>
      <c r="D14" s="158">
        <v>55.93</v>
      </c>
      <c r="E14" s="183"/>
      <c r="F14" s="183"/>
      <c r="G14" s="183"/>
      <c r="H14" s="183"/>
      <c r="I14" s="183"/>
      <c r="J14" s="183"/>
      <c r="K14" s="6"/>
    </row>
    <row r="15" spans="1:12" s="44" customFormat="1" ht="31.5">
      <c r="A15" s="143">
        <v>2</v>
      </c>
      <c r="B15" s="10" t="s">
        <v>38</v>
      </c>
      <c r="C15" s="82" t="s">
        <v>26</v>
      </c>
      <c r="D15" s="68">
        <f>D14*0.1</f>
        <v>5.593</v>
      </c>
      <c r="E15" s="45"/>
      <c r="F15" s="45"/>
      <c r="G15" s="45"/>
      <c r="H15" s="45"/>
      <c r="I15" s="45"/>
      <c r="J15" s="45"/>
      <c r="K15" s="6"/>
    </row>
    <row r="16" spans="1:12" s="44" customFormat="1" ht="47.25">
      <c r="A16" s="143">
        <v>3</v>
      </c>
      <c r="B16" s="10" t="s">
        <v>39</v>
      </c>
      <c r="C16" s="82" t="s">
        <v>26</v>
      </c>
      <c r="D16" s="68">
        <f>D15</f>
        <v>5.593</v>
      </c>
      <c r="E16" s="45"/>
      <c r="F16" s="45"/>
      <c r="G16" s="45"/>
      <c r="H16" s="45"/>
      <c r="I16" s="45"/>
      <c r="J16" s="45"/>
      <c r="K16" s="6"/>
    </row>
    <row r="17" spans="1:238" s="44" customFormat="1" ht="31.5">
      <c r="A17" s="143">
        <v>4</v>
      </c>
      <c r="B17" s="10" t="s">
        <v>40</v>
      </c>
      <c r="C17" s="82" t="s">
        <v>36</v>
      </c>
      <c r="D17" s="68">
        <f>(D16+D14)*1.75</f>
        <v>107.66524999999999</v>
      </c>
      <c r="E17" s="45"/>
      <c r="F17" s="45"/>
      <c r="G17" s="45"/>
      <c r="H17" s="45"/>
      <c r="I17" s="46"/>
      <c r="J17" s="46"/>
      <c r="K17" s="6"/>
    </row>
    <row r="18" spans="1:238" ht="31.5">
      <c r="A18" s="143">
        <v>5</v>
      </c>
      <c r="B18" s="159" t="s">
        <v>55</v>
      </c>
      <c r="C18" s="159" t="s">
        <v>29</v>
      </c>
      <c r="D18" s="160">
        <v>0.23860000000000001</v>
      </c>
      <c r="E18" s="184"/>
      <c r="F18" s="184"/>
      <c r="G18" s="184"/>
      <c r="H18" s="184"/>
      <c r="I18" s="184"/>
      <c r="J18" s="184"/>
      <c r="K18" s="6"/>
    </row>
    <row r="19" spans="1:238" s="44" customFormat="1" ht="16.5">
      <c r="A19" s="143"/>
      <c r="B19" s="43" t="s">
        <v>62</v>
      </c>
      <c r="C19" s="143"/>
      <c r="D19" s="6"/>
      <c r="E19" s="6"/>
      <c r="F19" s="6"/>
      <c r="G19" s="6"/>
      <c r="H19" s="6"/>
      <c r="I19" s="6"/>
      <c r="J19" s="6"/>
      <c r="K19" s="6"/>
    </row>
    <row r="20" spans="1:238" s="48" customFormat="1" ht="47.25">
      <c r="A20" s="146">
        <v>1</v>
      </c>
      <c r="B20" s="165" t="s">
        <v>56</v>
      </c>
      <c r="C20" s="161" t="s">
        <v>42</v>
      </c>
      <c r="D20" s="162">
        <v>0.08</v>
      </c>
      <c r="E20" s="185"/>
      <c r="F20" s="185"/>
      <c r="G20" s="185"/>
      <c r="H20" s="185"/>
      <c r="I20" s="185"/>
      <c r="J20" s="185"/>
      <c r="K20" s="47"/>
    </row>
    <row r="21" spans="1:238" s="52" customFormat="1" ht="31.5">
      <c r="A21" s="146">
        <v>2</v>
      </c>
      <c r="B21" s="186" t="s">
        <v>27</v>
      </c>
      <c r="C21" s="163" t="s">
        <v>26</v>
      </c>
      <c r="D21" s="164">
        <f>D20*100*0.1*0.15</f>
        <v>0.12</v>
      </c>
      <c r="E21" s="164"/>
      <c r="F21" s="187"/>
      <c r="G21" s="164"/>
      <c r="H21" s="164"/>
      <c r="I21" s="164"/>
      <c r="J21" s="187"/>
      <c r="K21" s="18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s="44" customFormat="1" ht="16.5">
      <c r="A22" s="80"/>
      <c r="B22" s="75" t="s">
        <v>57</v>
      </c>
      <c r="C22" s="71"/>
      <c r="D22" s="72"/>
      <c r="E22" s="73"/>
      <c r="F22" s="73"/>
      <c r="G22" s="73"/>
      <c r="H22" s="73"/>
      <c r="I22" s="74"/>
      <c r="J22" s="74"/>
      <c r="K22" s="6"/>
    </row>
    <row r="23" spans="1:238" s="44" customFormat="1" ht="47.25">
      <c r="A23" s="143">
        <v>1</v>
      </c>
      <c r="B23" s="159" t="s">
        <v>43</v>
      </c>
      <c r="C23" s="159" t="s">
        <v>29</v>
      </c>
      <c r="D23" s="160">
        <v>1.288</v>
      </c>
      <c r="E23" s="184"/>
      <c r="F23" s="184"/>
      <c r="G23" s="184"/>
      <c r="H23" s="184"/>
      <c r="I23" s="184"/>
      <c r="J23" s="184"/>
      <c r="K23" s="6"/>
    </row>
    <row r="24" spans="1:238" ht="33.75">
      <c r="A24" s="146">
        <v>2</v>
      </c>
      <c r="B24" s="165" t="s">
        <v>27</v>
      </c>
      <c r="C24" s="165" t="s">
        <v>28</v>
      </c>
      <c r="D24" s="192">
        <v>0.85880000000000001</v>
      </c>
      <c r="E24" s="164"/>
      <c r="F24" s="187"/>
      <c r="G24" s="164"/>
      <c r="H24" s="187"/>
      <c r="I24" s="164"/>
      <c r="J24" s="187"/>
      <c r="K24" s="187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</row>
    <row r="25" spans="1:238" ht="33.75">
      <c r="A25" s="146">
        <v>3</v>
      </c>
      <c r="B25" s="168" t="s">
        <v>74</v>
      </c>
      <c r="C25" s="164" t="s">
        <v>36</v>
      </c>
      <c r="D25" s="167">
        <f>D24*1000*0.0006</f>
        <v>0.51527999999999996</v>
      </c>
      <c r="E25" s="185"/>
      <c r="F25" s="185"/>
      <c r="G25" s="185"/>
      <c r="H25" s="185"/>
      <c r="I25" s="188"/>
      <c r="J25" s="188"/>
      <c r="K25" s="47"/>
    </row>
    <row r="26" spans="1:238" s="44" customFormat="1" ht="99.75" customHeight="1">
      <c r="A26" s="146">
        <v>4</v>
      </c>
      <c r="B26" s="168" t="s">
        <v>70</v>
      </c>
      <c r="C26" s="168" t="s">
        <v>28</v>
      </c>
      <c r="D26" s="193">
        <f>D24</f>
        <v>0.85880000000000001</v>
      </c>
      <c r="E26" s="185"/>
      <c r="F26" s="185"/>
      <c r="G26" s="185"/>
      <c r="H26" s="185"/>
      <c r="I26" s="188"/>
      <c r="J26" s="188"/>
      <c r="K26" s="47"/>
    </row>
    <row r="27" spans="1:238" s="44" customFormat="1" ht="33.75">
      <c r="A27" s="146">
        <v>5</v>
      </c>
      <c r="B27" s="168" t="s">
        <v>75</v>
      </c>
      <c r="C27" s="164" t="s">
        <v>36</v>
      </c>
      <c r="D27" s="167">
        <f>D26*1000*0.00035</f>
        <v>0.30057999999999996</v>
      </c>
      <c r="E27" s="185"/>
      <c r="F27" s="185"/>
      <c r="G27" s="185"/>
      <c r="H27" s="185"/>
      <c r="I27" s="188"/>
      <c r="J27" s="188"/>
      <c r="K27" s="47"/>
    </row>
    <row r="28" spans="1:238" s="44" customFormat="1" ht="78.75">
      <c r="A28" s="146">
        <v>6</v>
      </c>
      <c r="B28" s="168" t="s">
        <v>44</v>
      </c>
      <c r="C28" s="168" t="s">
        <v>28</v>
      </c>
      <c r="D28" s="194">
        <f>D26</f>
        <v>0.85880000000000001</v>
      </c>
      <c r="E28" s="189"/>
      <c r="F28" s="189"/>
      <c r="G28" s="189"/>
      <c r="H28" s="189"/>
      <c r="I28" s="189"/>
      <c r="J28" s="189"/>
      <c r="K28" s="47"/>
    </row>
    <row r="29" spans="1:238" s="44" customFormat="1" ht="78.75">
      <c r="A29" s="143">
        <v>7</v>
      </c>
      <c r="B29" s="195" t="s">
        <v>76</v>
      </c>
      <c r="C29" s="82" t="s">
        <v>26</v>
      </c>
      <c r="D29" s="181">
        <v>15.78</v>
      </c>
      <c r="E29" s="191"/>
      <c r="F29" s="191"/>
      <c r="G29" s="191"/>
      <c r="H29" s="191"/>
      <c r="I29" s="191"/>
      <c r="J29" s="191"/>
      <c r="K29" s="6"/>
    </row>
    <row r="30" spans="1:238">
      <c r="A30" s="54"/>
      <c r="B30" s="15"/>
      <c r="C30" s="54"/>
      <c r="D30" s="6"/>
      <c r="E30" s="54"/>
      <c r="F30" s="6"/>
      <c r="G30" s="54"/>
      <c r="H30" s="6"/>
      <c r="I30" s="54"/>
      <c r="J30" s="6"/>
      <c r="K30" s="6"/>
    </row>
    <row r="31" spans="1:238">
      <c r="A31" s="54"/>
      <c r="B31" s="41" t="s">
        <v>10</v>
      </c>
      <c r="C31" s="54"/>
      <c r="D31" s="6"/>
      <c r="E31" s="54"/>
      <c r="F31" s="27">
        <f>SUM(F9:F29)</f>
        <v>0</v>
      </c>
      <c r="G31" s="42"/>
      <c r="H31" s="27">
        <f>SUM(H9:H29)</f>
        <v>0</v>
      </c>
      <c r="I31" s="42"/>
      <c r="J31" s="27">
        <f>SUM(J9:J29)</f>
        <v>0</v>
      </c>
      <c r="K31" s="27">
        <f>SUM(K8:K29)</f>
        <v>0</v>
      </c>
      <c r="R31" s="70"/>
      <c r="S31" s="70"/>
      <c r="T31" s="70"/>
      <c r="U31" s="70"/>
      <c r="V31" s="70"/>
      <c r="W31" s="70"/>
    </row>
    <row r="32" spans="1:238">
      <c r="A32" s="54"/>
      <c r="B32" s="15" t="s">
        <v>104</v>
      </c>
      <c r="C32" s="266"/>
      <c r="D32" s="6"/>
      <c r="E32" s="54"/>
      <c r="F32" s="6"/>
      <c r="G32" s="54"/>
      <c r="H32" s="6"/>
      <c r="I32" s="54"/>
      <c r="K32" s="6">
        <f>H31*C32</f>
        <v>0</v>
      </c>
    </row>
    <row r="33" spans="1:11">
      <c r="A33" s="54"/>
      <c r="B33" s="41" t="s">
        <v>10</v>
      </c>
      <c r="C33" s="266"/>
      <c r="D33" s="6"/>
      <c r="E33" s="54"/>
      <c r="F33" s="6"/>
      <c r="G33" s="54"/>
      <c r="H33" s="6"/>
      <c r="I33" s="54"/>
      <c r="J33" s="6"/>
      <c r="K33" s="27">
        <f>SUM(K31:K32)</f>
        <v>0</v>
      </c>
    </row>
    <row r="34" spans="1:11">
      <c r="A34" s="54"/>
      <c r="B34" s="15" t="s">
        <v>101</v>
      </c>
      <c r="C34" s="266"/>
      <c r="D34" s="6"/>
      <c r="E34" s="54"/>
      <c r="F34" s="6"/>
      <c r="G34" s="54"/>
      <c r="H34" s="6"/>
      <c r="I34" s="54"/>
      <c r="J34" s="6"/>
      <c r="K34" s="6">
        <f>K33*C34</f>
        <v>0</v>
      </c>
    </row>
    <row r="35" spans="1:11">
      <c r="A35" s="54"/>
      <c r="B35" s="41" t="s">
        <v>10</v>
      </c>
      <c r="C35" s="266"/>
      <c r="D35" s="6"/>
      <c r="E35" s="54"/>
      <c r="F35" s="6"/>
      <c r="G35" s="54"/>
      <c r="H35" s="6"/>
      <c r="I35" s="54"/>
      <c r="J35" s="6"/>
      <c r="K35" s="27">
        <f>SUM(K33:K34)</f>
        <v>0</v>
      </c>
    </row>
    <row r="36" spans="1:11">
      <c r="A36" s="54"/>
      <c r="B36" s="15" t="s">
        <v>102</v>
      </c>
      <c r="C36" s="266"/>
      <c r="D36" s="6"/>
      <c r="E36" s="54"/>
      <c r="F36" s="6"/>
      <c r="G36" s="54"/>
      <c r="H36" s="6"/>
      <c r="I36" s="54"/>
      <c r="J36" s="6"/>
      <c r="K36" s="6">
        <f>K35*C36</f>
        <v>0</v>
      </c>
    </row>
    <row r="37" spans="1:11">
      <c r="A37" s="54"/>
      <c r="B37" s="41" t="s">
        <v>10</v>
      </c>
      <c r="C37" s="54"/>
      <c r="D37" s="6"/>
      <c r="E37" s="54"/>
      <c r="F37" s="6"/>
      <c r="G37" s="54"/>
      <c r="H37" s="6"/>
      <c r="I37" s="54"/>
      <c r="J37" s="6"/>
      <c r="K37" s="27">
        <f>SUM(K35:K36)</f>
        <v>0</v>
      </c>
    </row>
    <row r="38" spans="1:11">
      <c r="A38" s="4"/>
      <c r="B38" s="83"/>
      <c r="C38" s="4"/>
      <c r="D38" s="14"/>
      <c r="E38" s="4"/>
      <c r="F38" s="14"/>
      <c r="G38" s="4"/>
      <c r="H38" s="14"/>
      <c r="I38" s="4"/>
      <c r="J38" s="14"/>
      <c r="K38" s="273"/>
    </row>
    <row r="39" spans="1:11">
      <c r="A39" s="4"/>
      <c r="B39" s="11"/>
      <c r="C39" s="12"/>
      <c r="D39" s="13"/>
      <c r="E39" s="12"/>
      <c r="F39" s="239"/>
      <c r="G39" s="239"/>
      <c r="H39" s="239"/>
      <c r="I39" s="12"/>
      <c r="J39" s="55"/>
      <c r="K39" s="55"/>
    </row>
  </sheetData>
  <mergeCells count="12">
    <mergeCell ref="F39:H39"/>
    <mergeCell ref="A1:K1"/>
    <mergeCell ref="A2:K2"/>
    <mergeCell ref="C3:F3"/>
    <mergeCell ref="C4:K4"/>
    <mergeCell ref="A5:A6"/>
    <mergeCell ref="B5:B6"/>
    <mergeCell ref="C5:C6"/>
    <mergeCell ref="D5:D6"/>
    <mergeCell ref="G5:H5"/>
    <mergeCell ref="I5:J5"/>
    <mergeCell ref="E5:F5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48"/>
  <sheetViews>
    <sheetView topLeftCell="A37" workbookViewId="0">
      <selection activeCell="K45" sqref="K45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1" style="23" customWidth="1"/>
    <col min="5" max="5" width="8" style="3" customWidth="1"/>
    <col min="6" max="6" width="10.28515625" style="3" customWidth="1"/>
    <col min="7" max="7" width="8.7109375" style="3" customWidth="1"/>
    <col min="8" max="8" width="9.140625" style="3" customWidth="1"/>
    <col min="9" max="9" width="10" style="3" customWidth="1"/>
    <col min="10" max="10" width="9.28515625" style="3" customWidth="1"/>
    <col min="11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88"/>
      <c r="B3" s="88"/>
      <c r="C3" s="237" t="s">
        <v>72</v>
      </c>
      <c r="D3" s="237"/>
      <c r="E3" s="237"/>
      <c r="F3" s="237"/>
      <c r="G3" s="88"/>
      <c r="H3" s="88"/>
      <c r="I3" s="88"/>
      <c r="J3" s="88"/>
      <c r="K3" s="88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32" t="s">
        <v>7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3</v>
      </c>
      <c r="H5" s="232"/>
      <c r="I5" s="233" t="s">
        <v>4</v>
      </c>
      <c r="J5" s="233"/>
      <c r="K5" s="225" t="s">
        <v>5</v>
      </c>
    </row>
    <row r="6" spans="1:12" ht="31.5">
      <c r="A6" s="232"/>
      <c r="B6" s="233"/>
      <c r="C6" s="233"/>
      <c r="D6" s="233"/>
      <c r="E6" s="226" t="s">
        <v>48</v>
      </c>
      <c r="F6" s="6" t="s">
        <v>10</v>
      </c>
      <c r="G6" s="226" t="s">
        <v>48</v>
      </c>
      <c r="H6" s="6" t="s">
        <v>10</v>
      </c>
      <c r="I6" s="226" t="s">
        <v>48</v>
      </c>
      <c r="J6" s="6" t="s">
        <v>9</v>
      </c>
      <c r="K6" s="225" t="s">
        <v>11</v>
      </c>
    </row>
    <row r="7" spans="1:12">
      <c r="A7" s="225">
        <v>1</v>
      </c>
      <c r="B7" s="226">
        <v>2</v>
      </c>
      <c r="C7" s="226">
        <v>3</v>
      </c>
      <c r="D7" s="226">
        <v>4</v>
      </c>
      <c r="E7" s="225">
        <v>5</v>
      </c>
      <c r="F7" s="7">
        <v>6</v>
      </c>
      <c r="G7" s="225">
        <v>7</v>
      </c>
      <c r="H7" s="7">
        <v>8</v>
      </c>
      <c r="I7" s="225">
        <v>9</v>
      </c>
      <c r="J7" s="7">
        <v>10</v>
      </c>
      <c r="K7" s="225">
        <v>11</v>
      </c>
    </row>
    <row r="8" spans="1:12" s="44" customFormat="1" ht="16.5">
      <c r="A8" s="93"/>
      <c r="B8" s="97" t="s">
        <v>31</v>
      </c>
      <c r="C8" s="93"/>
      <c r="D8" s="93"/>
      <c r="E8" s="93"/>
      <c r="F8" s="93"/>
      <c r="G8" s="93"/>
      <c r="H8" s="93"/>
      <c r="I8" s="93"/>
      <c r="J8" s="93"/>
      <c r="K8" s="98"/>
    </row>
    <row r="9" spans="1:12" s="44" customFormat="1">
      <c r="A9" s="225">
        <v>1</v>
      </c>
      <c r="B9" s="42" t="s">
        <v>32</v>
      </c>
      <c r="C9" s="42" t="s">
        <v>13</v>
      </c>
      <c r="D9" s="42">
        <v>0.249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225">
        <v>2</v>
      </c>
      <c r="B10" s="10" t="s">
        <v>33</v>
      </c>
      <c r="C10" s="129" t="s">
        <v>6</v>
      </c>
      <c r="D10" s="76">
        <v>14</v>
      </c>
      <c r="E10" s="65"/>
      <c r="F10" s="65"/>
      <c r="G10" s="77"/>
      <c r="H10" s="77"/>
      <c r="I10" s="77"/>
      <c r="J10" s="77"/>
      <c r="K10" s="66"/>
    </row>
    <row r="11" spans="1:12" s="9" customFormat="1" ht="51.75" customHeight="1">
      <c r="A11" s="225">
        <v>3</v>
      </c>
      <c r="B11" s="10" t="s">
        <v>34</v>
      </c>
      <c r="C11" s="129" t="s">
        <v>6</v>
      </c>
      <c r="D11" s="76">
        <v>22</v>
      </c>
      <c r="E11" s="65"/>
      <c r="F11" s="65"/>
      <c r="G11" s="77"/>
      <c r="H11" s="77"/>
      <c r="I11" s="77"/>
      <c r="J11" s="77"/>
      <c r="K11" s="66"/>
      <c r="L11" s="38"/>
    </row>
    <row r="12" spans="1:12" s="44" customFormat="1" ht="16.5">
      <c r="A12" s="225"/>
      <c r="B12" s="43" t="s">
        <v>35</v>
      </c>
      <c r="C12" s="63"/>
      <c r="D12" s="64"/>
      <c r="E12" s="65"/>
      <c r="F12" s="65"/>
      <c r="G12" s="65"/>
      <c r="H12" s="65"/>
      <c r="I12" s="65"/>
      <c r="J12" s="65"/>
      <c r="K12" s="6"/>
    </row>
    <row r="13" spans="1:12" s="44" customFormat="1" ht="31.5">
      <c r="A13" s="149">
        <v>8</v>
      </c>
      <c r="B13" s="182" t="s">
        <v>37</v>
      </c>
      <c r="C13" s="157" t="s">
        <v>26</v>
      </c>
      <c r="D13" s="158">
        <v>725.77</v>
      </c>
      <c r="E13" s="183"/>
      <c r="F13" s="183"/>
      <c r="G13" s="183"/>
      <c r="H13" s="183"/>
      <c r="I13" s="183"/>
      <c r="J13" s="183"/>
      <c r="K13" s="6"/>
    </row>
    <row r="14" spans="1:12" s="44" customFormat="1" ht="31.5">
      <c r="A14" s="225">
        <v>9</v>
      </c>
      <c r="B14" s="10" t="s">
        <v>38</v>
      </c>
      <c r="C14" s="82" t="s">
        <v>26</v>
      </c>
      <c r="D14" s="68">
        <f>D13*0.1</f>
        <v>72.576999999999998</v>
      </c>
      <c r="E14" s="45"/>
      <c r="F14" s="45"/>
      <c r="G14" s="45"/>
      <c r="H14" s="45"/>
      <c r="I14" s="45"/>
      <c r="J14" s="45"/>
      <c r="K14" s="6"/>
    </row>
    <row r="15" spans="1:12" s="44" customFormat="1" ht="47.25">
      <c r="A15" s="225">
        <v>10</v>
      </c>
      <c r="B15" s="10" t="s">
        <v>39</v>
      </c>
      <c r="C15" s="82" t="s">
        <v>26</v>
      </c>
      <c r="D15" s="68">
        <f>D14</f>
        <v>72.576999999999998</v>
      </c>
      <c r="E15" s="45"/>
      <c r="F15" s="45"/>
      <c r="G15" s="45"/>
      <c r="H15" s="45"/>
      <c r="I15" s="45"/>
      <c r="J15" s="45"/>
      <c r="K15" s="6"/>
    </row>
    <row r="16" spans="1:12" s="44" customFormat="1" ht="31.5">
      <c r="A16" s="225">
        <v>11</v>
      </c>
      <c r="B16" s="10" t="s">
        <v>65</v>
      </c>
      <c r="C16" s="82" t="s">
        <v>36</v>
      </c>
      <c r="D16" s="68">
        <v>1397.11</v>
      </c>
      <c r="E16" s="45"/>
      <c r="F16" s="45"/>
      <c r="G16" s="45"/>
      <c r="H16" s="45"/>
      <c r="I16" s="46"/>
      <c r="J16" s="46"/>
      <c r="K16" s="6"/>
    </row>
    <row r="17" spans="1:232" ht="31.5">
      <c r="A17" s="225">
        <v>12</v>
      </c>
      <c r="B17" s="159" t="s">
        <v>55</v>
      </c>
      <c r="C17" s="159" t="s">
        <v>29</v>
      </c>
      <c r="D17" s="160">
        <v>0.44290000000000002</v>
      </c>
      <c r="E17" s="184"/>
      <c r="F17" s="184"/>
      <c r="G17" s="184"/>
      <c r="H17" s="184"/>
      <c r="I17" s="184"/>
      <c r="J17" s="184"/>
      <c r="K17" s="6"/>
    </row>
    <row r="18" spans="1:232" s="44" customFormat="1" ht="16.5">
      <c r="A18" s="93"/>
      <c r="B18" s="97" t="s">
        <v>62</v>
      </c>
      <c r="C18" s="93"/>
      <c r="D18" s="96"/>
      <c r="E18" s="96"/>
      <c r="F18" s="96"/>
      <c r="G18" s="96"/>
      <c r="H18" s="96"/>
      <c r="I18" s="96"/>
      <c r="J18" s="96"/>
      <c r="K18" s="96"/>
    </row>
    <row r="19" spans="1:232" s="44" customFormat="1" ht="31.5">
      <c r="A19" s="225">
        <v>1</v>
      </c>
      <c r="B19" s="165" t="s">
        <v>41</v>
      </c>
      <c r="C19" s="161" t="s">
        <v>42</v>
      </c>
      <c r="D19" s="162">
        <v>4.585</v>
      </c>
      <c r="E19" s="185"/>
      <c r="F19" s="185"/>
      <c r="G19" s="185"/>
      <c r="H19" s="185"/>
      <c r="I19" s="185"/>
      <c r="J19" s="185"/>
      <c r="K19" s="47"/>
    </row>
    <row r="20" spans="1:232" s="44" customFormat="1" ht="31.5">
      <c r="A20" s="225">
        <v>2</v>
      </c>
      <c r="B20" s="10" t="s">
        <v>27</v>
      </c>
      <c r="C20" s="129" t="s">
        <v>26</v>
      </c>
      <c r="D20" s="26">
        <f>D19*100*0.15*0.1</f>
        <v>6.8774999999999995</v>
      </c>
      <c r="E20" s="42"/>
      <c r="F20" s="27"/>
      <c r="G20" s="42"/>
      <c r="H20" s="42"/>
      <c r="I20" s="42"/>
      <c r="J20" s="27"/>
      <c r="K20" s="27"/>
    </row>
    <row r="21" spans="1:232" s="48" customFormat="1" ht="47.25">
      <c r="A21" s="225">
        <v>3</v>
      </c>
      <c r="B21" s="165" t="s">
        <v>73</v>
      </c>
      <c r="C21" s="161" t="s">
        <v>42</v>
      </c>
      <c r="D21" s="162">
        <v>0.21</v>
      </c>
      <c r="E21" s="185"/>
      <c r="F21" s="185"/>
      <c r="G21" s="185"/>
      <c r="H21" s="185"/>
      <c r="I21" s="185"/>
      <c r="J21" s="185"/>
      <c r="K21" s="47"/>
    </row>
    <row r="22" spans="1:232" ht="31.5">
      <c r="A22" s="225">
        <v>4</v>
      </c>
      <c r="B22" s="10" t="s">
        <v>27</v>
      </c>
      <c r="C22" s="129" t="s">
        <v>26</v>
      </c>
      <c r="D22" s="42">
        <f>D21*100*0.1*0.15</f>
        <v>0.315</v>
      </c>
      <c r="E22" s="42"/>
      <c r="F22" s="27"/>
      <c r="G22" s="42"/>
      <c r="H22" s="42"/>
      <c r="I22" s="42"/>
      <c r="J22" s="27"/>
      <c r="K22" s="2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</row>
    <row r="23" spans="1:232" s="44" customFormat="1" ht="16.5">
      <c r="A23" s="267"/>
      <c r="B23" s="268" t="s">
        <v>57</v>
      </c>
      <c r="C23" s="173"/>
      <c r="D23" s="174"/>
      <c r="E23" s="269"/>
      <c r="F23" s="269"/>
      <c r="G23" s="269"/>
      <c r="H23" s="269"/>
      <c r="I23" s="270"/>
      <c r="J23" s="270"/>
      <c r="K23" s="96"/>
    </row>
    <row r="24" spans="1:232" s="44" customFormat="1" ht="47.25">
      <c r="A24" s="225">
        <v>1</v>
      </c>
      <c r="B24" s="159" t="s">
        <v>43</v>
      </c>
      <c r="C24" s="159" t="s">
        <v>29</v>
      </c>
      <c r="D24" s="175">
        <v>2.2545000000000002</v>
      </c>
      <c r="E24" s="184"/>
      <c r="F24" s="184"/>
      <c r="G24" s="184"/>
      <c r="H24" s="184"/>
      <c r="I24" s="184"/>
      <c r="J24" s="184"/>
      <c r="K24" s="6"/>
    </row>
    <row r="25" spans="1:232" s="44" customFormat="1" ht="33.75">
      <c r="A25" s="146">
        <v>2</v>
      </c>
      <c r="B25" s="165" t="s">
        <v>27</v>
      </c>
      <c r="C25" s="165" t="s">
        <v>28</v>
      </c>
      <c r="D25" s="166">
        <v>1.5031699999999999</v>
      </c>
      <c r="E25" s="164"/>
      <c r="F25" s="187"/>
      <c r="G25" s="164"/>
      <c r="H25" s="187"/>
      <c r="I25" s="164"/>
      <c r="J25" s="187"/>
      <c r="K25" s="187"/>
    </row>
    <row r="26" spans="1:232" ht="33.75">
      <c r="A26" s="146">
        <v>3</v>
      </c>
      <c r="B26" s="168" t="s">
        <v>74</v>
      </c>
      <c r="C26" s="164" t="s">
        <v>36</v>
      </c>
      <c r="D26" s="176">
        <f>D25*0.0006*1000</f>
        <v>0.90190199999999987</v>
      </c>
      <c r="E26" s="185"/>
      <c r="F26" s="185"/>
      <c r="G26" s="185"/>
      <c r="H26" s="185"/>
      <c r="I26" s="188"/>
      <c r="J26" s="188"/>
      <c r="K26" s="47"/>
    </row>
    <row r="27" spans="1:232" s="44" customFormat="1" ht="99.75" customHeight="1">
      <c r="A27" s="146">
        <v>4</v>
      </c>
      <c r="B27" s="168" t="s">
        <v>70</v>
      </c>
      <c r="C27" s="168" t="s">
        <v>28</v>
      </c>
      <c r="D27" s="167">
        <f>D25</f>
        <v>1.5031699999999999</v>
      </c>
      <c r="E27" s="185"/>
      <c r="F27" s="185"/>
      <c r="G27" s="185"/>
      <c r="H27" s="185"/>
      <c r="I27" s="188"/>
      <c r="J27" s="188"/>
      <c r="K27" s="47"/>
    </row>
    <row r="28" spans="1:232" s="44" customFormat="1" ht="33.75">
      <c r="A28" s="146">
        <v>5</v>
      </c>
      <c r="B28" s="168" t="s">
        <v>75</v>
      </c>
      <c r="C28" s="164" t="s">
        <v>36</v>
      </c>
      <c r="D28" s="176">
        <f>D27*1000*0.00035</f>
        <v>0.5261094999999999</v>
      </c>
      <c r="E28" s="185"/>
      <c r="F28" s="185"/>
      <c r="G28" s="185"/>
      <c r="H28" s="185"/>
      <c r="I28" s="188"/>
      <c r="J28" s="188"/>
      <c r="K28" s="47"/>
    </row>
    <row r="29" spans="1:232" s="44" customFormat="1" ht="82.5" customHeight="1">
      <c r="A29" s="146">
        <v>6</v>
      </c>
      <c r="B29" s="168" t="s">
        <v>44</v>
      </c>
      <c r="C29" s="168" t="s">
        <v>28</v>
      </c>
      <c r="D29" s="177">
        <f>D27</f>
        <v>1.5031699999999999</v>
      </c>
      <c r="E29" s="189"/>
      <c r="F29" s="189"/>
      <c r="G29" s="189"/>
      <c r="H29" s="189"/>
      <c r="I29" s="189"/>
      <c r="J29" s="189"/>
      <c r="K29" s="47"/>
    </row>
    <row r="30" spans="1:232" s="50" customFormat="1" ht="33">
      <c r="A30" s="93"/>
      <c r="B30" s="94" t="s">
        <v>66</v>
      </c>
      <c r="C30" s="178"/>
      <c r="D30" s="179"/>
      <c r="E30" s="95"/>
      <c r="F30" s="95"/>
      <c r="G30" s="95"/>
      <c r="H30" s="95"/>
      <c r="I30" s="95"/>
      <c r="J30" s="95"/>
      <c r="K30" s="271"/>
    </row>
    <row r="31" spans="1:232" s="50" customFormat="1" ht="31.5">
      <c r="A31" s="225">
        <v>1</v>
      </c>
      <c r="B31" s="159" t="s">
        <v>27</v>
      </c>
      <c r="C31" s="159" t="s">
        <v>45</v>
      </c>
      <c r="D31" s="180">
        <v>9.0619999999999994</v>
      </c>
      <c r="E31" s="131"/>
      <c r="F31" s="131"/>
      <c r="G31" s="131"/>
      <c r="H31" s="131"/>
      <c r="I31" s="131"/>
      <c r="J31" s="131"/>
      <c r="K31" s="6"/>
    </row>
    <row r="32" spans="1:232" s="50" customFormat="1" ht="98.25" customHeight="1">
      <c r="A32" s="225">
        <v>2</v>
      </c>
      <c r="B32" s="171" t="s">
        <v>46</v>
      </c>
      <c r="C32" s="171" t="s">
        <v>45</v>
      </c>
      <c r="D32" s="181">
        <f>D31</f>
        <v>9.0619999999999994</v>
      </c>
      <c r="E32" s="191"/>
      <c r="F32" s="191"/>
      <c r="G32" s="191"/>
      <c r="H32" s="191"/>
      <c r="I32" s="191"/>
      <c r="J32" s="191"/>
      <c r="K32" s="6"/>
    </row>
    <row r="33" spans="1:21" s="50" customFormat="1" ht="39" customHeight="1">
      <c r="A33" s="93"/>
      <c r="B33" s="94" t="s">
        <v>67</v>
      </c>
      <c r="C33" s="178"/>
      <c r="D33" s="179"/>
      <c r="E33" s="95"/>
      <c r="F33" s="95"/>
      <c r="G33" s="95"/>
      <c r="H33" s="95"/>
      <c r="I33" s="95"/>
      <c r="J33" s="95"/>
      <c r="K33" s="96"/>
    </row>
    <row r="34" spans="1:21" s="44" customFormat="1" ht="47.25">
      <c r="A34" s="225">
        <v>1</v>
      </c>
      <c r="B34" s="159" t="s">
        <v>43</v>
      </c>
      <c r="C34" s="159" t="s">
        <v>29</v>
      </c>
      <c r="D34" s="160">
        <v>0.29399999999999998</v>
      </c>
      <c r="E34" s="184"/>
      <c r="F34" s="184"/>
      <c r="G34" s="184"/>
      <c r="H34" s="184"/>
      <c r="I34" s="184"/>
      <c r="J34" s="184"/>
      <c r="K34" s="6"/>
    </row>
    <row r="35" spans="1:21" s="44" customFormat="1" ht="33.75">
      <c r="A35" s="225">
        <v>2</v>
      </c>
      <c r="B35" s="159" t="s">
        <v>27</v>
      </c>
      <c r="C35" s="159" t="s">
        <v>28</v>
      </c>
      <c r="D35" s="160">
        <v>0.1958</v>
      </c>
      <c r="E35" s="184"/>
      <c r="F35" s="184"/>
      <c r="G35" s="184"/>
      <c r="H35" s="184"/>
      <c r="I35" s="184"/>
      <c r="J35" s="184"/>
      <c r="K35" s="6"/>
    </row>
    <row r="36" spans="1:21" s="44" customFormat="1" ht="33.75">
      <c r="A36" s="146">
        <v>3</v>
      </c>
      <c r="B36" s="168" t="s">
        <v>74</v>
      </c>
      <c r="C36" s="164" t="s">
        <v>36</v>
      </c>
      <c r="D36" s="167">
        <f>D35*0.0006*1000</f>
        <v>0.11747999999999999</v>
      </c>
      <c r="E36" s="185"/>
      <c r="F36" s="185"/>
      <c r="G36" s="185"/>
      <c r="H36" s="185"/>
      <c r="I36" s="188"/>
      <c r="J36" s="188"/>
      <c r="K36" s="47"/>
    </row>
    <row r="37" spans="1:21" s="44" customFormat="1" ht="78.75">
      <c r="A37" s="225">
        <v>4</v>
      </c>
      <c r="B37" s="171" t="s">
        <v>47</v>
      </c>
      <c r="C37" s="171" t="s">
        <v>28</v>
      </c>
      <c r="D37" s="171">
        <f>D35</f>
        <v>0.1958</v>
      </c>
      <c r="E37" s="191"/>
      <c r="F37" s="191"/>
      <c r="G37" s="191"/>
      <c r="H37" s="191"/>
      <c r="I37" s="191"/>
      <c r="J37" s="191"/>
      <c r="K37" s="6"/>
    </row>
    <row r="38" spans="1:21">
      <c r="A38" s="86"/>
      <c r="B38" s="15"/>
      <c r="C38" s="86"/>
      <c r="D38" s="6"/>
      <c r="E38" s="86"/>
      <c r="F38" s="6"/>
      <c r="G38" s="86"/>
      <c r="H38" s="6"/>
      <c r="I38" s="86"/>
      <c r="J38" s="6"/>
      <c r="K38" s="6"/>
    </row>
    <row r="39" spans="1:21">
      <c r="A39" s="86"/>
      <c r="B39" s="41" t="s">
        <v>10</v>
      </c>
      <c r="C39" s="86"/>
      <c r="D39" s="6"/>
      <c r="E39" s="86"/>
      <c r="F39" s="27">
        <f>SUM(F9:F37)</f>
        <v>0</v>
      </c>
      <c r="G39" s="42"/>
      <c r="H39" s="27">
        <f>SUM(H9:H37)</f>
        <v>0</v>
      </c>
      <c r="I39" s="42"/>
      <c r="J39" s="27">
        <f>SUM(J9:J37)</f>
        <v>0</v>
      </c>
      <c r="K39" s="27">
        <f>SUM(K8:K37)</f>
        <v>0</v>
      </c>
      <c r="S39" s="70"/>
      <c r="U39" s="70"/>
    </row>
    <row r="40" spans="1:21">
      <c r="A40" s="86"/>
      <c r="B40" s="15" t="s">
        <v>100</v>
      </c>
      <c r="C40" s="266"/>
      <c r="D40" s="6"/>
      <c r="E40" s="86"/>
      <c r="F40" s="6"/>
      <c r="G40" s="86"/>
      <c r="H40" s="6"/>
      <c r="I40" s="86"/>
      <c r="K40" s="6">
        <f>H39*C40</f>
        <v>0</v>
      </c>
    </row>
    <row r="41" spans="1:21">
      <c r="A41" s="86"/>
      <c r="B41" s="41" t="s">
        <v>10</v>
      </c>
      <c r="C41" s="266"/>
      <c r="D41" s="6"/>
      <c r="E41" s="86"/>
      <c r="F41" s="6"/>
      <c r="G41" s="86"/>
      <c r="H41" s="6"/>
      <c r="I41" s="86"/>
      <c r="J41" s="6"/>
      <c r="K41" s="27">
        <f>SUM(K39:K40)</f>
        <v>0</v>
      </c>
    </row>
    <row r="42" spans="1:21">
      <c r="A42" s="86"/>
      <c r="B42" s="15" t="s">
        <v>101</v>
      </c>
      <c r="C42" s="266"/>
      <c r="D42" s="6"/>
      <c r="E42" s="86"/>
      <c r="F42" s="6"/>
      <c r="G42" s="86"/>
      <c r="H42" s="6"/>
      <c r="I42" s="86"/>
      <c r="J42" s="6"/>
      <c r="K42" s="6">
        <f>K41*C42</f>
        <v>0</v>
      </c>
    </row>
    <row r="43" spans="1:21">
      <c r="A43" s="86"/>
      <c r="B43" s="41" t="s">
        <v>10</v>
      </c>
      <c r="C43" s="266"/>
      <c r="D43" s="6"/>
      <c r="E43" s="86"/>
      <c r="F43" s="6"/>
      <c r="G43" s="86"/>
      <c r="H43" s="6"/>
      <c r="I43" s="86"/>
      <c r="J43" s="6"/>
      <c r="K43" s="27">
        <f>SUM(K41:K42)</f>
        <v>0</v>
      </c>
    </row>
    <row r="44" spans="1:21">
      <c r="A44" s="86"/>
      <c r="B44" s="15" t="s">
        <v>102</v>
      </c>
      <c r="C44" s="266"/>
      <c r="D44" s="6"/>
      <c r="E44" s="86"/>
      <c r="F44" s="6"/>
      <c r="G44" s="86"/>
      <c r="H44" s="6"/>
      <c r="I44" s="86"/>
      <c r="J44" s="6"/>
      <c r="K44" s="6">
        <f>K43*C44</f>
        <v>0</v>
      </c>
    </row>
    <row r="45" spans="1:21">
      <c r="A45" s="93"/>
      <c r="B45" s="99" t="s">
        <v>10</v>
      </c>
      <c r="C45" s="93"/>
      <c r="D45" s="96"/>
      <c r="E45" s="93"/>
      <c r="F45" s="96"/>
      <c r="G45" s="93"/>
      <c r="H45" s="96"/>
      <c r="I45" s="93"/>
      <c r="J45" s="96"/>
      <c r="K45" s="272">
        <f>SUM(K43:K44)</f>
        <v>0</v>
      </c>
    </row>
    <row r="46" spans="1:21">
      <c r="A46" s="4"/>
      <c r="B46" s="11"/>
      <c r="C46" s="12"/>
      <c r="D46" s="13"/>
      <c r="E46" s="12"/>
      <c r="F46" s="239"/>
      <c r="G46" s="239"/>
      <c r="H46" s="239"/>
      <c r="I46" s="12"/>
      <c r="J46" s="87"/>
      <c r="K46" s="87"/>
    </row>
    <row r="48" spans="1:21">
      <c r="A48" s="4"/>
      <c r="B48" s="11"/>
      <c r="C48" s="12"/>
      <c r="D48" s="13"/>
      <c r="E48" s="12"/>
      <c r="F48" s="239"/>
      <c r="G48" s="239"/>
      <c r="H48" s="239"/>
      <c r="I48" s="12"/>
      <c r="J48" s="87"/>
      <c r="K48" s="87"/>
    </row>
  </sheetData>
  <mergeCells count="13">
    <mergeCell ref="F46:H46"/>
    <mergeCell ref="F48:H48"/>
    <mergeCell ref="E5:F5"/>
    <mergeCell ref="G5:H5"/>
    <mergeCell ref="I5:J5"/>
    <mergeCell ref="A1:K1"/>
    <mergeCell ref="A2:K2"/>
    <mergeCell ref="C3:F3"/>
    <mergeCell ref="C4:K4"/>
    <mergeCell ref="A5:A6"/>
    <mergeCell ref="B5:B6"/>
    <mergeCell ref="C5:C6"/>
    <mergeCell ref="D5:D6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4"/>
  <sheetViews>
    <sheetView topLeftCell="A16" workbookViewId="0">
      <selection activeCell="K31" sqref="K31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2.7109375" style="23" customWidth="1"/>
    <col min="5" max="5" width="8" style="3" customWidth="1"/>
    <col min="6" max="6" width="10.28515625" style="3" customWidth="1"/>
    <col min="7" max="7" width="6.42578125" style="3" bestFit="1" customWidth="1"/>
    <col min="8" max="8" width="9.140625" style="3" customWidth="1"/>
    <col min="9" max="9" width="10" style="3" customWidth="1"/>
    <col min="10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56"/>
      <c r="B3" s="56"/>
      <c r="C3" s="237" t="s">
        <v>51</v>
      </c>
      <c r="D3" s="237"/>
      <c r="E3" s="237"/>
      <c r="F3" s="237"/>
      <c r="G3" s="56"/>
      <c r="H3" s="56"/>
      <c r="I3" s="56"/>
      <c r="J3" s="56"/>
      <c r="K3" s="56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32" t="s">
        <v>7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3</v>
      </c>
      <c r="H5" s="232"/>
      <c r="I5" s="233" t="s">
        <v>4</v>
      </c>
      <c r="J5" s="233"/>
      <c r="K5" s="143" t="s">
        <v>5</v>
      </c>
    </row>
    <row r="6" spans="1:12" ht="31.5">
      <c r="A6" s="232"/>
      <c r="B6" s="233"/>
      <c r="C6" s="233"/>
      <c r="D6" s="233"/>
      <c r="E6" s="144" t="s">
        <v>48</v>
      </c>
      <c r="F6" s="6" t="s">
        <v>10</v>
      </c>
      <c r="G6" s="144" t="s">
        <v>48</v>
      </c>
      <c r="H6" s="6" t="s">
        <v>10</v>
      </c>
      <c r="I6" s="144" t="s">
        <v>48</v>
      </c>
      <c r="J6" s="6" t="s">
        <v>9</v>
      </c>
      <c r="K6" s="143" t="s">
        <v>11</v>
      </c>
    </row>
    <row r="7" spans="1:12">
      <c r="A7" s="143">
        <v>1</v>
      </c>
      <c r="B7" s="144">
        <v>2</v>
      </c>
      <c r="C7" s="144">
        <v>3</v>
      </c>
      <c r="D7" s="144">
        <v>4</v>
      </c>
      <c r="E7" s="143">
        <v>5</v>
      </c>
      <c r="F7" s="7">
        <v>6</v>
      </c>
      <c r="G7" s="143">
        <v>7</v>
      </c>
      <c r="H7" s="7">
        <v>8</v>
      </c>
      <c r="I7" s="143">
        <v>9</v>
      </c>
      <c r="J7" s="7">
        <v>10</v>
      </c>
      <c r="K7" s="143">
        <v>11</v>
      </c>
    </row>
    <row r="8" spans="1:12" s="44" customFormat="1" ht="16.5">
      <c r="A8" s="143"/>
      <c r="B8" s="43" t="s">
        <v>31</v>
      </c>
      <c r="C8" s="143"/>
      <c r="D8" s="143"/>
      <c r="E8" s="143"/>
      <c r="F8" s="143"/>
      <c r="G8" s="143"/>
      <c r="H8" s="143"/>
      <c r="I8" s="143"/>
      <c r="J8" s="143"/>
      <c r="K8" s="40"/>
    </row>
    <row r="9" spans="1:12" s="44" customFormat="1">
      <c r="A9" s="143">
        <v>1</v>
      </c>
      <c r="B9" s="42" t="s">
        <v>32</v>
      </c>
      <c r="C9" s="42" t="s">
        <v>13</v>
      </c>
      <c r="D9" s="42">
        <v>3.9E-2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143">
        <v>2</v>
      </c>
      <c r="B10" s="10" t="s">
        <v>33</v>
      </c>
      <c r="C10" s="129" t="s">
        <v>6</v>
      </c>
      <c r="D10" s="76">
        <v>3</v>
      </c>
      <c r="E10" s="65"/>
      <c r="F10" s="65"/>
      <c r="G10" s="77"/>
      <c r="H10" s="77"/>
      <c r="I10" s="77"/>
      <c r="J10" s="77"/>
      <c r="K10" s="66"/>
    </row>
    <row r="11" spans="1:12" s="9" customFormat="1" ht="51.75" customHeight="1">
      <c r="A11" s="143">
        <v>3</v>
      </c>
      <c r="B11" s="10" t="s">
        <v>34</v>
      </c>
      <c r="C11" s="129" t="s">
        <v>6</v>
      </c>
      <c r="D11" s="76">
        <v>4</v>
      </c>
      <c r="E11" s="65"/>
      <c r="F11" s="65"/>
      <c r="G11" s="77"/>
      <c r="H11" s="77"/>
      <c r="I11" s="77"/>
      <c r="J11" s="77"/>
      <c r="K11" s="66"/>
      <c r="L11" s="38"/>
    </row>
    <row r="12" spans="1:12" s="48" customFormat="1" ht="16.5">
      <c r="A12" s="146"/>
      <c r="B12" s="78" t="s">
        <v>35</v>
      </c>
      <c r="C12" s="69"/>
      <c r="D12" s="79"/>
      <c r="E12" s="67"/>
      <c r="F12" s="67"/>
      <c r="G12" s="67"/>
      <c r="H12" s="67"/>
      <c r="I12" s="67"/>
      <c r="J12" s="67"/>
      <c r="K12" s="47"/>
    </row>
    <row r="13" spans="1:12" s="44" customFormat="1" ht="31.5">
      <c r="A13" s="149">
        <v>1</v>
      </c>
      <c r="B13" s="182" t="s">
        <v>37</v>
      </c>
      <c r="C13" s="157" t="s">
        <v>26</v>
      </c>
      <c r="D13" s="158">
        <v>59.35</v>
      </c>
      <c r="E13" s="183"/>
      <c r="F13" s="183"/>
      <c r="G13" s="183"/>
      <c r="H13" s="183"/>
      <c r="I13" s="183"/>
      <c r="J13" s="183"/>
      <c r="K13" s="6"/>
    </row>
    <row r="14" spans="1:12" s="44" customFormat="1" ht="31.5">
      <c r="A14" s="143">
        <v>2</v>
      </c>
      <c r="B14" s="10" t="s">
        <v>38</v>
      </c>
      <c r="C14" s="82" t="s">
        <v>26</v>
      </c>
      <c r="D14" s="68">
        <f>D13*0.1</f>
        <v>5.9350000000000005</v>
      </c>
      <c r="E14" s="45"/>
      <c r="F14" s="45"/>
      <c r="G14" s="45"/>
      <c r="H14" s="45"/>
      <c r="I14" s="45"/>
      <c r="J14" s="45"/>
      <c r="K14" s="6"/>
    </row>
    <row r="15" spans="1:12" s="44" customFormat="1" ht="47.25">
      <c r="A15" s="143">
        <v>3</v>
      </c>
      <c r="B15" s="10" t="s">
        <v>39</v>
      </c>
      <c r="C15" s="82" t="s">
        <v>26</v>
      </c>
      <c r="D15" s="68">
        <f>D14</f>
        <v>5.9350000000000005</v>
      </c>
      <c r="E15" s="45"/>
      <c r="F15" s="45"/>
      <c r="G15" s="45"/>
      <c r="H15" s="45"/>
      <c r="I15" s="45"/>
      <c r="J15" s="45"/>
      <c r="K15" s="6"/>
    </row>
    <row r="16" spans="1:12" s="44" customFormat="1" ht="31.5">
      <c r="A16" s="143">
        <v>4</v>
      </c>
      <c r="B16" s="10" t="s">
        <v>40</v>
      </c>
      <c r="C16" s="82" t="s">
        <v>36</v>
      </c>
      <c r="D16" s="68">
        <f>(D15+D13)*1.75</f>
        <v>114.24875</v>
      </c>
      <c r="E16" s="45"/>
      <c r="F16" s="45"/>
      <c r="G16" s="45"/>
      <c r="H16" s="45"/>
      <c r="I16" s="46"/>
      <c r="J16" s="46"/>
      <c r="K16" s="6"/>
    </row>
    <row r="17" spans="1:246" s="44" customFormat="1" ht="16.5">
      <c r="A17" s="80"/>
      <c r="B17" s="75" t="s">
        <v>63</v>
      </c>
      <c r="C17" s="71"/>
      <c r="D17" s="72"/>
      <c r="E17" s="73"/>
      <c r="F17" s="73"/>
      <c r="G17" s="73"/>
      <c r="H17" s="73"/>
      <c r="I17" s="74"/>
      <c r="J17" s="74"/>
      <c r="K17" s="6"/>
    </row>
    <row r="18" spans="1:246" s="44" customFormat="1" ht="47.25">
      <c r="A18" s="143">
        <v>1</v>
      </c>
      <c r="B18" s="159" t="s">
        <v>43</v>
      </c>
      <c r="C18" s="159" t="s">
        <v>29</v>
      </c>
      <c r="D18" s="196">
        <v>0.32500000000000001</v>
      </c>
      <c r="E18" s="184"/>
      <c r="F18" s="184"/>
      <c r="G18" s="184"/>
      <c r="H18" s="184"/>
      <c r="I18" s="184"/>
      <c r="J18" s="184"/>
      <c r="K18" s="6"/>
    </row>
    <row r="19" spans="1:246" ht="33.75">
      <c r="A19" s="146">
        <v>2</v>
      </c>
      <c r="B19" s="165" t="s">
        <v>27</v>
      </c>
      <c r="C19" s="165" t="s">
        <v>28</v>
      </c>
      <c r="D19" s="192">
        <v>0.2175</v>
      </c>
      <c r="E19" s="164"/>
      <c r="F19" s="187"/>
      <c r="G19" s="164"/>
      <c r="H19" s="187"/>
      <c r="I19" s="164"/>
      <c r="J19" s="187"/>
      <c r="K19" s="187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</row>
    <row r="20" spans="1:246" ht="33.75">
      <c r="A20" s="146">
        <v>3</v>
      </c>
      <c r="B20" s="168" t="s">
        <v>74</v>
      </c>
      <c r="C20" s="164" t="s">
        <v>36</v>
      </c>
      <c r="D20" s="167">
        <f>D19*1000*0.0006</f>
        <v>0.13049999999999998</v>
      </c>
      <c r="E20" s="185"/>
      <c r="F20" s="185"/>
      <c r="G20" s="185"/>
      <c r="H20" s="185"/>
      <c r="I20" s="188"/>
      <c r="J20" s="188"/>
      <c r="K20" s="47"/>
    </row>
    <row r="21" spans="1:246" s="44" customFormat="1" ht="75" customHeight="1">
      <c r="A21" s="146">
        <v>4</v>
      </c>
      <c r="B21" s="168" t="s">
        <v>70</v>
      </c>
      <c r="C21" s="168" t="s">
        <v>28</v>
      </c>
      <c r="D21" s="197">
        <f>D19</f>
        <v>0.2175</v>
      </c>
      <c r="E21" s="185"/>
      <c r="F21" s="185"/>
      <c r="G21" s="185"/>
      <c r="H21" s="185"/>
      <c r="I21" s="188"/>
      <c r="J21" s="188"/>
      <c r="K21" s="47"/>
    </row>
    <row r="22" spans="1:246" s="44" customFormat="1" ht="33.75">
      <c r="A22" s="146">
        <v>5</v>
      </c>
      <c r="B22" s="168" t="s">
        <v>75</v>
      </c>
      <c r="C22" s="164" t="s">
        <v>36</v>
      </c>
      <c r="D22" s="167">
        <f>D21*1000*0.00035</f>
        <v>7.6124999999999998E-2</v>
      </c>
      <c r="E22" s="185"/>
      <c r="F22" s="185"/>
      <c r="G22" s="185"/>
      <c r="H22" s="185"/>
      <c r="I22" s="188"/>
      <c r="J22" s="188"/>
      <c r="K22" s="47"/>
    </row>
    <row r="23" spans="1:246" s="44" customFormat="1" ht="78.75">
      <c r="A23" s="146">
        <v>6</v>
      </c>
      <c r="B23" s="168" t="s">
        <v>44</v>
      </c>
      <c r="C23" s="168" t="s">
        <v>28</v>
      </c>
      <c r="D23" s="198">
        <f>D21</f>
        <v>0.2175</v>
      </c>
      <c r="E23" s="189"/>
      <c r="F23" s="189"/>
      <c r="G23" s="189"/>
      <c r="H23" s="189"/>
      <c r="I23" s="189"/>
      <c r="J23" s="189"/>
      <c r="K23" s="47"/>
    </row>
    <row r="24" spans="1:246">
      <c r="A24" s="54"/>
      <c r="B24" s="15"/>
      <c r="C24" s="54"/>
      <c r="D24" s="6"/>
      <c r="E24" s="54"/>
      <c r="F24" s="6"/>
      <c r="G24" s="54"/>
      <c r="H24" s="6"/>
      <c r="I24" s="54"/>
      <c r="J24" s="6"/>
      <c r="K24" s="6"/>
    </row>
    <row r="25" spans="1:246">
      <c r="A25" s="54"/>
      <c r="B25" s="41" t="s">
        <v>10</v>
      </c>
      <c r="C25" s="54"/>
      <c r="D25" s="6"/>
      <c r="E25" s="54"/>
      <c r="F25" s="27">
        <f>SUM(F9:F23)</f>
        <v>0</v>
      </c>
      <c r="G25" s="42"/>
      <c r="H25" s="27">
        <f>SUM(H9:H23)</f>
        <v>0</v>
      </c>
      <c r="I25" s="42"/>
      <c r="J25" s="27">
        <f>SUM(J9:J23)</f>
        <v>0</v>
      </c>
      <c r="K25" s="27">
        <f>SUM(K9:K23)</f>
        <v>0</v>
      </c>
      <c r="R25" s="70"/>
      <c r="S25" s="70"/>
      <c r="T25" s="70"/>
      <c r="U25" s="70"/>
      <c r="V25" s="70"/>
      <c r="W25" s="70"/>
    </row>
    <row r="26" spans="1:246">
      <c r="A26" s="54"/>
      <c r="B26" s="15" t="s">
        <v>100</v>
      </c>
      <c r="C26" s="266"/>
      <c r="D26" s="6"/>
      <c r="E26" s="54"/>
      <c r="F26" s="6"/>
      <c r="G26" s="54"/>
      <c r="H26" s="6"/>
      <c r="I26" s="54"/>
      <c r="K26" s="6">
        <f>H25*C26</f>
        <v>0</v>
      </c>
    </row>
    <row r="27" spans="1:246">
      <c r="A27" s="54"/>
      <c r="B27" s="41" t="s">
        <v>10</v>
      </c>
      <c r="C27" s="266"/>
      <c r="D27" s="6"/>
      <c r="E27" s="54"/>
      <c r="F27" s="6"/>
      <c r="G27" s="54"/>
      <c r="H27" s="6"/>
      <c r="I27" s="54"/>
      <c r="J27" s="6"/>
      <c r="K27" s="27">
        <f>SUM(K25:K26)</f>
        <v>0</v>
      </c>
    </row>
    <row r="28" spans="1:246">
      <c r="A28" s="54"/>
      <c r="B28" s="15" t="s">
        <v>101</v>
      </c>
      <c r="C28" s="266"/>
      <c r="D28" s="6"/>
      <c r="E28" s="54"/>
      <c r="F28" s="6"/>
      <c r="G28" s="54"/>
      <c r="H28" s="6"/>
      <c r="I28" s="54"/>
      <c r="J28" s="6"/>
      <c r="K28" s="6">
        <f>K27*C28</f>
        <v>0</v>
      </c>
    </row>
    <row r="29" spans="1:246">
      <c r="A29" s="54"/>
      <c r="B29" s="41" t="s">
        <v>10</v>
      </c>
      <c r="C29" s="266"/>
      <c r="D29" s="6"/>
      <c r="E29" s="54"/>
      <c r="F29" s="6"/>
      <c r="G29" s="54"/>
      <c r="H29" s="6"/>
      <c r="I29" s="54"/>
      <c r="J29" s="6"/>
      <c r="K29" s="27">
        <f>SUM(K27:K28)</f>
        <v>0</v>
      </c>
    </row>
    <row r="30" spans="1:246">
      <c r="A30" s="54"/>
      <c r="B30" s="15" t="s">
        <v>102</v>
      </c>
      <c r="C30" s="266"/>
      <c r="D30" s="6"/>
      <c r="E30" s="54"/>
      <c r="F30" s="6"/>
      <c r="G30" s="54"/>
      <c r="H30" s="6"/>
      <c r="I30" s="54"/>
      <c r="J30" s="6"/>
      <c r="K30" s="6">
        <f>K29*C30</f>
        <v>0</v>
      </c>
    </row>
    <row r="31" spans="1:246">
      <c r="A31" s="54"/>
      <c r="B31" s="41" t="s">
        <v>10</v>
      </c>
      <c r="C31" s="54"/>
      <c r="D31" s="6"/>
      <c r="E31" s="54"/>
      <c r="F31" s="6"/>
      <c r="G31" s="54"/>
      <c r="H31" s="6"/>
      <c r="I31" s="54"/>
      <c r="J31" s="6"/>
      <c r="K31" s="27">
        <f>SUM(K29:K30)</f>
        <v>0</v>
      </c>
    </row>
    <row r="32" spans="1:246">
      <c r="A32" s="4"/>
      <c r="B32" s="11"/>
      <c r="C32" s="12"/>
      <c r="D32" s="13"/>
      <c r="E32" s="12"/>
      <c r="F32" s="239"/>
      <c r="G32" s="239"/>
      <c r="H32" s="239"/>
      <c r="I32" s="12"/>
      <c r="J32" s="55"/>
      <c r="K32" s="55"/>
    </row>
    <row r="34" spans="1:11">
      <c r="A34" s="4"/>
      <c r="B34" s="11"/>
      <c r="C34" s="12"/>
      <c r="D34" s="13"/>
      <c r="E34" s="12"/>
      <c r="F34" s="239"/>
      <c r="G34" s="239"/>
      <c r="H34" s="239"/>
      <c r="I34" s="12"/>
      <c r="J34" s="55"/>
      <c r="K34" s="55"/>
    </row>
  </sheetData>
  <mergeCells count="13">
    <mergeCell ref="F32:H32"/>
    <mergeCell ref="F34:H34"/>
    <mergeCell ref="A1:K1"/>
    <mergeCell ref="A2:K2"/>
    <mergeCell ref="C3:F3"/>
    <mergeCell ref="C4:K4"/>
    <mergeCell ref="A5:A6"/>
    <mergeCell ref="B5:B6"/>
    <mergeCell ref="C5:C6"/>
    <mergeCell ref="D5:D6"/>
    <mergeCell ref="E5:F5"/>
    <mergeCell ref="G5:H5"/>
    <mergeCell ref="I5:J5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42"/>
  <sheetViews>
    <sheetView topLeftCell="A28" workbookViewId="0">
      <selection activeCell="K39" sqref="K39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1.85546875" style="23" customWidth="1"/>
    <col min="5" max="5" width="8" style="3" customWidth="1"/>
    <col min="6" max="6" width="10.28515625" style="3" customWidth="1"/>
    <col min="7" max="7" width="6.42578125" style="3" bestFit="1" customWidth="1"/>
    <col min="8" max="8" width="9.140625" style="3" customWidth="1"/>
    <col min="9" max="9" width="10" style="3" customWidth="1"/>
    <col min="10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56"/>
      <c r="B3" s="56"/>
      <c r="C3" s="237" t="s">
        <v>52</v>
      </c>
      <c r="D3" s="237"/>
      <c r="E3" s="237"/>
      <c r="F3" s="237"/>
      <c r="G3" s="56"/>
      <c r="H3" s="56"/>
      <c r="I3" s="56"/>
      <c r="J3" s="56"/>
      <c r="K3" s="56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32" t="s">
        <v>7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3</v>
      </c>
      <c r="H5" s="232"/>
      <c r="I5" s="233" t="s">
        <v>4</v>
      </c>
      <c r="J5" s="233"/>
      <c r="K5" s="143" t="s">
        <v>5</v>
      </c>
    </row>
    <row r="6" spans="1:12" ht="31.5">
      <c r="A6" s="232"/>
      <c r="B6" s="233"/>
      <c r="C6" s="233"/>
      <c r="D6" s="233"/>
      <c r="E6" s="144" t="s">
        <v>48</v>
      </c>
      <c r="F6" s="6" t="s">
        <v>10</v>
      </c>
      <c r="G6" s="144" t="s">
        <v>48</v>
      </c>
      <c r="H6" s="6" t="s">
        <v>10</v>
      </c>
      <c r="I6" s="144" t="s">
        <v>48</v>
      </c>
      <c r="J6" s="6" t="s">
        <v>9</v>
      </c>
      <c r="K6" s="143" t="s">
        <v>11</v>
      </c>
    </row>
    <row r="7" spans="1:12">
      <c r="A7" s="143">
        <v>1</v>
      </c>
      <c r="B7" s="144">
        <v>3</v>
      </c>
      <c r="C7" s="144">
        <v>4</v>
      </c>
      <c r="D7" s="144">
        <v>6</v>
      </c>
      <c r="E7" s="143">
        <v>7</v>
      </c>
      <c r="F7" s="7">
        <v>8</v>
      </c>
      <c r="G7" s="143">
        <v>9</v>
      </c>
      <c r="H7" s="7">
        <v>10</v>
      </c>
      <c r="I7" s="143">
        <v>11</v>
      </c>
      <c r="J7" s="7">
        <v>12</v>
      </c>
      <c r="K7" s="143">
        <v>13</v>
      </c>
    </row>
    <row r="8" spans="1:12" s="44" customFormat="1" ht="16.5">
      <c r="A8" s="143"/>
      <c r="B8" s="43" t="s">
        <v>31</v>
      </c>
      <c r="C8" s="143"/>
      <c r="D8" s="143"/>
      <c r="E8" s="143"/>
      <c r="F8" s="143"/>
      <c r="G8" s="143"/>
      <c r="H8" s="143"/>
      <c r="I8" s="143"/>
      <c r="J8" s="143"/>
      <c r="K8" s="40"/>
    </row>
    <row r="9" spans="1:12" s="44" customFormat="1">
      <c r="A9" s="143">
        <v>1</v>
      </c>
      <c r="B9" s="42" t="s">
        <v>32</v>
      </c>
      <c r="C9" s="42" t="s">
        <v>13</v>
      </c>
      <c r="D9" s="42">
        <v>0.09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143">
        <v>2</v>
      </c>
      <c r="B10" s="10" t="s">
        <v>33</v>
      </c>
      <c r="C10" s="129" t="s">
        <v>6</v>
      </c>
      <c r="D10" s="76">
        <v>14</v>
      </c>
      <c r="E10" s="65"/>
      <c r="F10" s="65"/>
      <c r="G10" s="77"/>
      <c r="H10" s="77"/>
      <c r="I10" s="77"/>
      <c r="J10" s="77"/>
      <c r="K10" s="66"/>
    </row>
    <row r="11" spans="1:12" s="9" customFormat="1" ht="57.75" customHeight="1">
      <c r="A11" s="143">
        <v>3</v>
      </c>
      <c r="B11" s="10" t="s">
        <v>34</v>
      </c>
      <c r="C11" s="129" t="s">
        <v>6</v>
      </c>
      <c r="D11" s="76">
        <v>9</v>
      </c>
      <c r="E11" s="65"/>
      <c r="F11" s="65"/>
      <c r="G11" s="77"/>
      <c r="H11" s="77"/>
      <c r="I11" s="77"/>
      <c r="J11" s="77"/>
      <c r="K11" s="66"/>
      <c r="L11" s="38"/>
    </row>
    <row r="12" spans="1:12" s="48" customFormat="1" ht="19.5" customHeight="1">
      <c r="A12" s="146"/>
      <c r="B12" s="78" t="s">
        <v>35</v>
      </c>
      <c r="C12" s="69"/>
      <c r="D12" s="79"/>
      <c r="E12" s="67"/>
      <c r="F12" s="67"/>
      <c r="G12" s="67"/>
      <c r="H12" s="67"/>
      <c r="I12" s="67"/>
      <c r="J12" s="67"/>
      <c r="K12" s="47"/>
    </row>
    <row r="13" spans="1:12" s="44" customFormat="1" ht="31.5">
      <c r="A13" s="149">
        <v>1</v>
      </c>
      <c r="B13" s="182" t="s">
        <v>37</v>
      </c>
      <c r="C13" s="157" t="s">
        <v>26</v>
      </c>
      <c r="D13" s="158">
        <v>244.32</v>
      </c>
      <c r="E13" s="183"/>
      <c r="F13" s="183"/>
      <c r="G13" s="183"/>
      <c r="H13" s="183"/>
      <c r="I13" s="183"/>
      <c r="J13" s="183"/>
      <c r="K13" s="6"/>
    </row>
    <row r="14" spans="1:12" s="44" customFormat="1" ht="31.5">
      <c r="A14" s="143">
        <v>2</v>
      </c>
      <c r="B14" s="10" t="s">
        <v>38</v>
      </c>
      <c r="C14" s="82" t="s">
        <v>26</v>
      </c>
      <c r="D14" s="68">
        <f>D13*0.1</f>
        <v>24.432000000000002</v>
      </c>
      <c r="E14" s="45"/>
      <c r="F14" s="45"/>
      <c r="G14" s="45"/>
      <c r="H14" s="45"/>
      <c r="I14" s="45"/>
      <c r="J14" s="45"/>
      <c r="K14" s="6"/>
    </row>
    <row r="15" spans="1:12" s="44" customFormat="1" ht="47.25">
      <c r="A15" s="143">
        <v>3</v>
      </c>
      <c r="B15" s="10" t="s">
        <v>39</v>
      </c>
      <c r="C15" s="82" t="s">
        <v>26</v>
      </c>
      <c r="D15" s="68">
        <f>D14</f>
        <v>24.432000000000002</v>
      </c>
      <c r="E15" s="45"/>
      <c r="F15" s="45"/>
      <c r="G15" s="45"/>
      <c r="H15" s="45"/>
      <c r="I15" s="45"/>
      <c r="J15" s="45"/>
      <c r="K15" s="6"/>
    </row>
    <row r="16" spans="1:12" s="44" customFormat="1" ht="37.5" customHeight="1">
      <c r="A16" s="143">
        <v>4</v>
      </c>
      <c r="B16" s="10" t="s">
        <v>40</v>
      </c>
      <c r="C16" s="82" t="s">
        <v>36</v>
      </c>
      <c r="D16" s="68">
        <f>(D15+D13)*1.75</f>
        <v>470.31600000000003</v>
      </c>
      <c r="E16" s="45"/>
      <c r="F16" s="45"/>
      <c r="G16" s="45"/>
      <c r="H16" s="45"/>
      <c r="I16" s="46"/>
      <c r="J16" s="46"/>
      <c r="K16" s="6"/>
    </row>
    <row r="17" spans="1:247" s="44" customFormat="1" ht="20.25" customHeight="1">
      <c r="A17" s="143"/>
      <c r="B17" s="43" t="s">
        <v>62</v>
      </c>
      <c r="C17" s="143"/>
      <c r="D17" s="6"/>
      <c r="E17" s="6"/>
      <c r="F17" s="6"/>
      <c r="G17" s="6"/>
      <c r="H17" s="6"/>
      <c r="I17" s="6"/>
      <c r="J17" s="6"/>
      <c r="K17" s="6"/>
    </row>
    <row r="18" spans="1:247" s="48" customFormat="1" ht="63">
      <c r="A18" s="146">
        <v>1</v>
      </c>
      <c r="B18" s="165" t="s">
        <v>60</v>
      </c>
      <c r="C18" s="161" t="s">
        <v>42</v>
      </c>
      <c r="D18" s="162">
        <v>0.08</v>
      </c>
      <c r="E18" s="185"/>
      <c r="F18" s="185"/>
      <c r="G18" s="185"/>
      <c r="H18" s="185"/>
      <c r="I18" s="185"/>
      <c r="J18" s="185"/>
      <c r="K18" s="47"/>
    </row>
    <row r="19" spans="1:247" s="52" customFormat="1" ht="31.5">
      <c r="A19" s="146">
        <v>2</v>
      </c>
      <c r="B19" s="186" t="s">
        <v>27</v>
      </c>
      <c r="C19" s="163" t="s">
        <v>26</v>
      </c>
      <c r="D19" s="164">
        <f>D18*100*0.1*0.15</f>
        <v>0.12</v>
      </c>
      <c r="E19" s="164"/>
      <c r="F19" s="187"/>
      <c r="G19" s="164"/>
      <c r="H19" s="164"/>
      <c r="I19" s="164"/>
      <c r="J19" s="187"/>
      <c r="K19" s="18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s="52" customFormat="1" ht="16.5">
      <c r="A20" s="80"/>
      <c r="B20" s="75" t="s">
        <v>57</v>
      </c>
      <c r="C20" s="71"/>
      <c r="D20" s="72"/>
      <c r="E20" s="73"/>
      <c r="F20" s="73"/>
      <c r="G20" s="73"/>
      <c r="H20" s="73"/>
      <c r="I20" s="74"/>
      <c r="J20" s="74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s="52" customFormat="1" ht="47.25">
      <c r="A21" s="143">
        <v>1</v>
      </c>
      <c r="B21" s="159" t="s">
        <v>43</v>
      </c>
      <c r="C21" s="159" t="s">
        <v>29</v>
      </c>
      <c r="D21" s="160">
        <v>1.268</v>
      </c>
      <c r="E21" s="184"/>
      <c r="F21" s="184"/>
      <c r="G21" s="184"/>
      <c r="H21" s="184"/>
      <c r="I21" s="184"/>
      <c r="J21" s="184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s="52" customFormat="1" ht="33.75">
      <c r="A22" s="146">
        <v>2</v>
      </c>
      <c r="B22" s="165" t="s">
        <v>27</v>
      </c>
      <c r="C22" s="165" t="s">
        <v>28</v>
      </c>
      <c r="D22" s="192">
        <v>0.84540000000000004</v>
      </c>
      <c r="E22" s="164"/>
      <c r="F22" s="187"/>
      <c r="G22" s="164"/>
      <c r="H22" s="187"/>
      <c r="I22" s="164"/>
      <c r="J22" s="187"/>
      <c r="K22" s="18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s="52" customFormat="1" ht="33.75">
      <c r="A23" s="146">
        <v>3</v>
      </c>
      <c r="B23" s="168" t="s">
        <v>74</v>
      </c>
      <c r="C23" s="164" t="s">
        <v>36</v>
      </c>
      <c r="D23" s="167">
        <f>D22*1000*0.0006</f>
        <v>0.50724000000000002</v>
      </c>
      <c r="E23" s="185"/>
      <c r="F23" s="185"/>
      <c r="G23" s="185"/>
      <c r="H23" s="185"/>
      <c r="I23" s="188"/>
      <c r="J23" s="188"/>
      <c r="K23" s="4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s="52" customFormat="1" ht="94.5">
      <c r="A24" s="146">
        <v>3</v>
      </c>
      <c r="B24" s="168" t="s">
        <v>70</v>
      </c>
      <c r="C24" s="168" t="s">
        <v>28</v>
      </c>
      <c r="D24" s="197">
        <f>D22</f>
        <v>0.84540000000000004</v>
      </c>
      <c r="E24" s="185"/>
      <c r="F24" s="185"/>
      <c r="G24" s="185"/>
      <c r="H24" s="185"/>
      <c r="I24" s="188"/>
      <c r="J24" s="188"/>
      <c r="K24" s="4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s="52" customFormat="1" ht="33.75">
      <c r="A25" s="146">
        <v>5</v>
      </c>
      <c r="B25" s="168" t="s">
        <v>75</v>
      </c>
      <c r="C25" s="164" t="s">
        <v>36</v>
      </c>
      <c r="D25" s="167">
        <f>D24*1000*0.00035</f>
        <v>0.29589000000000004</v>
      </c>
      <c r="E25" s="185"/>
      <c r="F25" s="185"/>
      <c r="G25" s="185"/>
      <c r="H25" s="185"/>
      <c r="I25" s="188"/>
      <c r="J25" s="188"/>
      <c r="K25" s="4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s="52" customFormat="1" ht="78.75">
      <c r="A26" s="146">
        <v>4</v>
      </c>
      <c r="B26" s="168" t="s">
        <v>44</v>
      </c>
      <c r="C26" s="168" t="s">
        <v>28</v>
      </c>
      <c r="D26" s="198">
        <f>D24</f>
        <v>0.84540000000000004</v>
      </c>
      <c r="E26" s="189"/>
      <c r="F26" s="189"/>
      <c r="G26" s="189"/>
      <c r="H26" s="189"/>
      <c r="I26" s="189"/>
      <c r="J26" s="189"/>
      <c r="K26" s="4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44" customFormat="1" ht="33">
      <c r="A27" s="143"/>
      <c r="B27" s="49" t="s">
        <v>58</v>
      </c>
      <c r="C27" s="63"/>
      <c r="D27" s="169"/>
      <c r="E27" s="51"/>
      <c r="F27" s="51"/>
      <c r="G27" s="51"/>
      <c r="H27" s="51"/>
      <c r="I27" s="51"/>
      <c r="J27" s="51"/>
      <c r="K27" s="6"/>
    </row>
    <row r="28" spans="1:247" s="44" customFormat="1" ht="47.25">
      <c r="A28" s="143">
        <v>1</v>
      </c>
      <c r="B28" s="159" t="s">
        <v>43</v>
      </c>
      <c r="C28" s="159" t="s">
        <v>29</v>
      </c>
      <c r="D28" s="160">
        <v>0.19900000000000001</v>
      </c>
      <c r="E28" s="184"/>
      <c r="F28" s="184"/>
      <c r="G28" s="184"/>
      <c r="H28" s="184"/>
      <c r="I28" s="184"/>
      <c r="J28" s="184"/>
      <c r="K28" s="6"/>
    </row>
    <row r="29" spans="1:247" ht="33.75">
      <c r="A29" s="143">
        <v>2</v>
      </c>
      <c r="B29" s="159" t="s">
        <v>27</v>
      </c>
      <c r="C29" s="159" t="s">
        <v>28</v>
      </c>
      <c r="D29" s="160">
        <v>0.13294</v>
      </c>
      <c r="E29" s="184"/>
      <c r="F29" s="184"/>
      <c r="G29" s="184"/>
      <c r="H29" s="184"/>
      <c r="I29" s="184"/>
      <c r="J29" s="184"/>
      <c r="K29" s="6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</row>
    <row r="30" spans="1:247" ht="33.75">
      <c r="A30" s="146">
        <v>3</v>
      </c>
      <c r="B30" s="168" t="s">
        <v>74</v>
      </c>
      <c r="C30" s="164" t="s">
        <v>36</v>
      </c>
      <c r="D30" s="167">
        <f>D29*1000*0.0006</f>
        <v>7.9763999999999988E-2</v>
      </c>
      <c r="E30" s="185"/>
      <c r="F30" s="185"/>
      <c r="G30" s="185"/>
      <c r="H30" s="185"/>
      <c r="I30" s="188"/>
      <c r="J30" s="188"/>
      <c r="K30" s="47"/>
    </row>
    <row r="31" spans="1:247" ht="78.75">
      <c r="A31" s="143">
        <v>3</v>
      </c>
      <c r="B31" s="171" t="s">
        <v>47</v>
      </c>
      <c r="C31" s="171" t="s">
        <v>28</v>
      </c>
      <c r="D31" s="171">
        <f>D29</f>
        <v>0.13294</v>
      </c>
      <c r="E31" s="191"/>
      <c r="F31" s="191"/>
      <c r="G31" s="191"/>
      <c r="H31" s="191"/>
      <c r="I31" s="191"/>
      <c r="J31" s="191"/>
      <c r="K31" s="6"/>
    </row>
    <row r="32" spans="1:247">
      <c r="A32" s="54"/>
      <c r="B32" s="15"/>
      <c r="C32" s="54"/>
      <c r="D32" s="6"/>
      <c r="E32" s="54"/>
      <c r="F32" s="6"/>
      <c r="G32" s="54"/>
      <c r="H32" s="6"/>
      <c r="I32" s="54"/>
      <c r="J32" s="6"/>
      <c r="K32" s="6"/>
    </row>
    <row r="33" spans="1:23">
      <c r="A33" s="54"/>
      <c r="B33" s="41" t="s">
        <v>10</v>
      </c>
      <c r="C33" s="54"/>
      <c r="D33" s="6"/>
      <c r="E33" s="54"/>
      <c r="F33" s="27">
        <f>SUM(F9:F32)</f>
        <v>0</v>
      </c>
      <c r="G33" s="42"/>
      <c r="H33" s="27">
        <f>SUM(H9:H31)</f>
        <v>0</v>
      </c>
      <c r="I33" s="42"/>
      <c r="J33" s="27">
        <f>SUM(J9:J31)</f>
        <v>0</v>
      </c>
      <c r="K33" s="27">
        <f>SUM(K8:K31)</f>
        <v>0</v>
      </c>
      <c r="R33" s="70"/>
      <c r="S33" s="70"/>
      <c r="T33" s="70"/>
      <c r="U33" s="70"/>
      <c r="V33" s="70"/>
      <c r="W33" s="70"/>
    </row>
    <row r="34" spans="1:23">
      <c r="A34" s="54"/>
      <c r="B34" s="15" t="s">
        <v>100</v>
      </c>
      <c r="C34" s="266"/>
      <c r="D34" s="6"/>
      <c r="E34" s="54"/>
      <c r="F34" s="6"/>
      <c r="G34" s="54"/>
      <c r="H34" s="6"/>
      <c r="I34" s="54"/>
      <c r="K34" s="6">
        <f>H33*C34</f>
        <v>0</v>
      </c>
    </row>
    <row r="35" spans="1:23">
      <c r="A35" s="54"/>
      <c r="B35" s="41" t="s">
        <v>10</v>
      </c>
      <c r="C35" s="266"/>
      <c r="D35" s="6"/>
      <c r="E35" s="54"/>
      <c r="F35" s="6"/>
      <c r="G35" s="54"/>
      <c r="H35" s="6"/>
      <c r="I35" s="54"/>
      <c r="J35" s="6"/>
      <c r="K35" s="27">
        <f>SUM(K33:K34)</f>
        <v>0</v>
      </c>
    </row>
    <row r="36" spans="1:23">
      <c r="A36" s="54"/>
      <c r="B36" s="15" t="s">
        <v>110</v>
      </c>
      <c r="C36" s="266"/>
      <c r="D36" s="6"/>
      <c r="E36" s="54"/>
      <c r="F36" s="6"/>
      <c r="G36" s="54"/>
      <c r="H36" s="6"/>
      <c r="I36" s="54"/>
      <c r="J36" s="6"/>
      <c r="K36" s="6">
        <f>K35*C36</f>
        <v>0</v>
      </c>
    </row>
    <row r="37" spans="1:23">
      <c r="A37" s="54"/>
      <c r="B37" s="41" t="s">
        <v>10</v>
      </c>
      <c r="C37" s="266"/>
      <c r="D37" s="6"/>
      <c r="E37" s="54"/>
      <c r="F37" s="6"/>
      <c r="G37" s="54"/>
      <c r="H37" s="6"/>
      <c r="I37" s="54"/>
      <c r="J37" s="6"/>
      <c r="K37" s="27">
        <f>SUM(K35:K36)</f>
        <v>0</v>
      </c>
    </row>
    <row r="38" spans="1:23">
      <c r="A38" s="54"/>
      <c r="B38" s="15" t="s">
        <v>102</v>
      </c>
      <c r="C38" s="266"/>
      <c r="D38" s="6"/>
      <c r="E38" s="54"/>
      <c r="F38" s="6"/>
      <c r="G38" s="54"/>
      <c r="H38" s="6"/>
      <c r="I38" s="54"/>
      <c r="J38" s="6"/>
      <c r="K38" s="6">
        <f>K37*C38</f>
        <v>0</v>
      </c>
    </row>
    <row r="39" spans="1:23">
      <c r="A39" s="54"/>
      <c r="B39" s="41" t="s">
        <v>10</v>
      </c>
      <c r="C39" s="54"/>
      <c r="D39" s="6"/>
      <c r="E39" s="54"/>
      <c r="F39" s="6"/>
      <c r="G39" s="54"/>
      <c r="H39" s="6"/>
      <c r="I39" s="54"/>
      <c r="J39" s="6"/>
      <c r="K39" s="27">
        <f>SUM(K37:K38)</f>
        <v>0</v>
      </c>
    </row>
    <row r="40" spans="1:23">
      <c r="A40" s="4"/>
      <c r="B40" s="11"/>
      <c r="C40" s="12"/>
      <c r="D40" s="13"/>
      <c r="E40" s="12"/>
      <c r="F40" s="239"/>
      <c r="G40" s="239"/>
      <c r="H40" s="239"/>
      <c r="I40" s="12"/>
      <c r="J40" s="55"/>
      <c r="K40" s="55"/>
    </row>
    <row r="42" spans="1:23">
      <c r="A42" s="4"/>
      <c r="B42" s="11"/>
      <c r="C42" s="12"/>
      <c r="D42" s="13"/>
      <c r="E42" s="12"/>
      <c r="F42" s="239"/>
      <c r="G42" s="239"/>
      <c r="H42" s="239"/>
      <c r="I42" s="12"/>
      <c r="J42" s="55"/>
      <c r="K42" s="55"/>
    </row>
  </sheetData>
  <mergeCells count="13">
    <mergeCell ref="F40:H40"/>
    <mergeCell ref="F42:H42"/>
    <mergeCell ref="A1:K1"/>
    <mergeCell ref="A2:K2"/>
    <mergeCell ref="C3:F3"/>
    <mergeCell ref="C4:K4"/>
    <mergeCell ref="A5:A6"/>
    <mergeCell ref="B5:B6"/>
    <mergeCell ref="C5:C6"/>
    <mergeCell ref="D5:D6"/>
    <mergeCell ref="E5:F5"/>
    <mergeCell ref="G5:H5"/>
    <mergeCell ref="I5:J5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34"/>
  <sheetViews>
    <sheetView topLeftCell="A16" workbookViewId="0">
      <selection activeCell="I5" sqref="I5:J5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3" style="23" customWidth="1"/>
    <col min="5" max="5" width="8" style="3" customWidth="1"/>
    <col min="6" max="6" width="10.28515625" style="3" customWidth="1"/>
    <col min="7" max="7" width="6.42578125" style="3" bestFit="1" customWidth="1"/>
    <col min="8" max="8" width="9.140625" style="3" customWidth="1"/>
    <col min="9" max="9" width="10" style="3" customWidth="1"/>
    <col min="10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111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61"/>
      <c r="B3" s="61"/>
      <c r="C3" s="237" t="s">
        <v>53</v>
      </c>
      <c r="D3" s="237"/>
      <c r="E3" s="237"/>
      <c r="F3" s="237"/>
      <c r="G3" s="61"/>
      <c r="H3" s="61"/>
      <c r="I3" s="61"/>
      <c r="J3" s="61"/>
      <c r="K3" s="61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40" t="s">
        <v>112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120</v>
      </c>
      <c r="H5" s="232"/>
      <c r="I5" s="233" t="s">
        <v>4</v>
      </c>
      <c r="J5" s="233"/>
      <c r="K5" s="57" t="s">
        <v>5</v>
      </c>
    </row>
    <row r="6" spans="1:12" ht="31.5">
      <c r="A6" s="241"/>
      <c r="B6" s="233"/>
      <c r="C6" s="233"/>
      <c r="D6" s="233"/>
      <c r="E6" s="58" t="s">
        <v>48</v>
      </c>
      <c r="F6" s="6" t="s">
        <v>10</v>
      </c>
      <c r="G6" s="58" t="s">
        <v>48</v>
      </c>
      <c r="H6" s="6" t="s">
        <v>10</v>
      </c>
      <c r="I6" s="58" t="s">
        <v>48</v>
      </c>
      <c r="J6" s="6" t="s">
        <v>9</v>
      </c>
      <c r="K6" s="57" t="s">
        <v>11</v>
      </c>
    </row>
    <row r="7" spans="1:12">
      <c r="A7" s="57">
        <v>1</v>
      </c>
      <c r="B7" s="144">
        <v>2</v>
      </c>
      <c r="C7" s="144">
        <v>3</v>
      </c>
      <c r="D7" s="144">
        <v>4</v>
      </c>
      <c r="E7" s="143">
        <v>5</v>
      </c>
      <c r="F7" s="7">
        <v>6</v>
      </c>
      <c r="G7" s="143">
        <v>7</v>
      </c>
      <c r="H7" s="7">
        <v>8</v>
      </c>
      <c r="I7" s="143">
        <v>9</v>
      </c>
      <c r="J7" s="7">
        <v>10</v>
      </c>
      <c r="K7" s="143">
        <v>11</v>
      </c>
    </row>
    <row r="8" spans="1:12" s="44" customFormat="1" ht="16.5">
      <c r="A8" s="57"/>
      <c r="B8" s="43" t="s">
        <v>31</v>
      </c>
      <c r="C8" s="143"/>
      <c r="D8" s="143"/>
      <c r="E8" s="143"/>
      <c r="F8" s="143"/>
      <c r="G8" s="143"/>
      <c r="H8" s="143"/>
      <c r="I8" s="143"/>
      <c r="J8" s="143"/>
      <c r="K8" s="40"/>
    </row>
    <row r="9" spans="1:12" s="44" customFormat="1">
      <c r="A9" s="57">
        <v>1</v>
      </c>
      <c r="B9" s="42" t="s">
        <v>32</v>
      </c>
      <c r="C9" s="42" t="s">
        <v>13</v>
      </c>
      <c r="D9" s="42">
        <v>0.10100000000000001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57">
        <v>2</v>
      </c>
      <c r="B10" s="10" t="s">
        <v>33</v>
      </c>
      <c r="C10" s="129" t="s">
        <v>6</v>
      </c>
      <c r="D10" s="76">
        <v>7</v>
      </c>
      <c r="E10" s="65"/>
      <c r="F10" s="65"/>
      <c r="G10" s="77"/>
      <c r="H10" s="77"/>
      <c r="I10" s="77"/>
      <c r="J10" s="77"/>
      <c r="K10" s="66"/>
    </row>
    <row r="11" spans="1:12" s="9" customFormat="1" ht="51.75" customHeight="1">
      <c r="A11" s="59">
        <v>3</v>
      </c>
      <c r="B11" s="10" t="s">
        <v>34</v>
      </c>
      <c r="C11" s="129" t="s">
        <v>6</v>
      </c>
      <c r="D11" s="76">
        <v>7</v>
      </c>
      <c r="E11" s="65"/>
      <c r="F11" s="65"/>
      <c r="G11" s="77"/>
      <c r="H11" s="77"/>
      <c r="I11" s="77"/>
      <c r="J11" s="77"/>
      <c r="K11" s="66"/>
      <c r="L11" s="38"/>
    </row>
    <row r="12" spans="1:12" s="48" customFormat="1" ht="16.5">
      <c r="A12" s="60"/>
      <c r="B12" s="78" t="s">
        <v>35</v>
      </c>
      <c r="C12" s="69"/>
      <c r="D12" s="79"/>
      <c r="E12" s="67"/>
      <c r="F12" s="67"/>
      <c r="G12" s="67"/>
      <c r="H12" s="67"/>
      <c r="I12" s="67"/>
      <c r="J12" s="67"/>
      <c r="K12" s="47"/>
    </row>
    <row r="13" spans="1:12" s="44" customFormat="1" ht="31.5">
      <c r="A13" s="149">
        <v>1</v>
      </c>
      <c r="B13" s="182" t="s">
        <v>37</v>
      </c>
      <c r="C13" s="157" t="s">
        <v>26</v>
      </c>
      <c r="D13" s="158">
        <v>156.47999999999999</v>
      </c>
      <c r="E13" s="183"/>
      <c r="F13" s="183"/>
      <c r="G13" s="183"/>
      <c r="H13" s="183"/>
      <c r="I13" s="183"/>
      <c r="J13" s="183"/>
      <c r="K13" s="6"/>
    </row>
    <row r="14" spans="1:12" s="44" customFormat="1" ht="34.5" customHeight="1">
      <c r="A14" s="143">
        <v>2</v>
      </c>
      <c r="B14" s="10" t="s">
        <v>38</v>
      </c>
      <c r="C14" s="82" t="s">
        <v>26</v>
      </c>
      <c r="D14" s="68">
        <f>D13*0.1</f>
        <v>15.648</v>
      </c>
      <c r="E14" s="45"/>
      <c r="F14" s="45"/>
      <c r="G14" s="45"/>
      <c r="H14" s="45"/>
      <c r="I14" s="45"/>
      <c r="J14" s="45"/>
      <c r="K14" s="6"/>
    </row>
    <row r="15" spans="1:12" s="44" customFormat="1" ht="51.75" customHeight="1">
      <c r="A15" s="143">
        <v>3</v>
      </c>
      <c r="B15" s="10" t="s">
        <v>39</v>
      </c>
      <c r="C15" s="82" t="s">
        <v>26</v>
      </c>
      <c r="D15" s="68">
        <f>D14</f>
        <v>15.648</v>
      </c>
      <c r="E15" s="45"/>
      <c r="F15" s="45"/>
      <c r="G15" s="45"/>
      <c r="H15" s="45"/>
      <c r="I15" s="45"/>
      <c r="J15" s="45"/>
      <c r="K15" s="6"/>
    </row>
    <row r="16" spans="1:12" s="44" customFormat="1" ht="31.5">
      <c r="A16" s="81">
        <v>4</v>
      </c>
      <c r="B16" s="10" t="s">
        <v>40</v>
      </c>
      <c r="C16" s="82" t="s">
        <v>36</v>
      </c>
      <c r="D16" s="68">
        <f>(D15+D13)*1.75</f>
        <v>301.22399999999999</v>
      </c>
      <c r="E16" s="45"/>
      <c r="F16" s="45"/>
      <c r="G16" s="45"/>
      <c r="H16" s="45"/>
      <c r="I16" s="46"/>
      <c r="J16" s="46"/>
      <c r="K16" s="6"/>
    </row>
    <row r="17" spans="1:247" s="44" customFormat="1" ht="19.5" customHeight="1">
      <c r="A17" s="80"/>
      <c r="B17" s="75" t="s">
        <v>63</v>
      </c>
      <c r="C17" s="71"/>
      <c r="D17" s="72"/>
      <c r="E17" s="73"/>
      <c r="F17" s="73"/>
      <c r="G17" s="73"/>
      <c r="H17" s="73"/>
      <c r="I17" s="74"/>
      <c r="J17" s="74"/>
      <c r="K17" s="6"/>
    </row>
    <row r="18" spans="1:247" s="44" customFormat="1" ht="47.25">
      <c r="A18" s="143">
        <v>1</v>
      </c>
      <c r="B18" s="159" t="s">
        <v>43</v>
      </c>
      <c r="C18" s="159" t="s">
        <v>29</v>
      </c>
      <c r="D18" s="160">
        <v>0.81869999999999998</v>
      </c>
      <c r="E18" s="184"/>
      <c r="F18" s="184"/>
      <c r="G18" s="184"/>
      <c r="H18" s="184"/>
      <c r="I18" s="184"/>
      <c r="J18" s="184"/>
      <c r="K18" s="6"/>
    </row>
    <row r="19" spans="1:247" ht="33.75">
      <c r="A19" s="145">
        <v>2</v>
      </c>
      <c r="B19" s="165" t="s">
        <v>27</v>
      </c>
      <c r="C19" s="165" t="s">
        <v>28</v>
      </c>
      <c r="D19" s="192">
        <v>0.54579999999999995</v>
      </c>
      <c r="E19" s="164"/>
      <c r="F19" s="187"/>
      <c r="G19" s="164"/>
      <c r="H19" s="187"/>
      <c r="I19" s="164"/>
      <c r="J19" s="187"/>
      <c r="K19" s="187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</row>
    <row r="20" spans="1:247" ht="33.75">
      <c r="A20" s="148">
        <v>3</v>
      </c>
      <c r="B20" s="168" t="s">
        <v>74</v>
      </c>
      <c r="C20" s="164" t="s">
        <v>36</v>
      </c>
      <c r="D20" s="167">
        <f>D19*1000*0.0006</f>
        <v>0.32747999999999994</v>
      </c>
      <c r="E20" s="185"/>
      <c r="F20" s="185"/>
      <c r="G20" s="185"/>
      <c r="H20" s="185"/>
      <c r="I20" s="188"/>
      <c r="J20" s="188"/>
      <c r="K20" s="47"/>
    </row>
    <row r="21" spans="1:247" s="44" customFormat="1" ht="95.25" customHeight="1">
      <c r="A21" s="146">
        <v>4</v>
      </c>
      <c r="B21" s="168" t="s">
        <v>70</v>
      </c>
      <c r="C21" s="168" t="s">
        <v>28</v>
      </c>
      <c r="D21" s="197">
        <f>D19</f>
        <v>0.54579999999999995</v>
      </c>
      <c r="E21" s="185"/>
      <c r="F21" s="185"/>
      <c r="G21" s="185"/>
      <c r="H21" s="185"/>
      <c r="I21" s="188"/>
      <c r="J21" s="188"/>
      <c r="K21" s="47"/>
    </row>
    <row r="22" spans="1:247" s="44" customFormat="1" ht="33.75">
      <c r="A22" s="147">
        <v>5</v>
      </c>
      <c r="B22" s="168" t="s">
        <v>75</v>
      </c>
      <c r="C22" s="164" t="s">
        <v>36</v>
      </c>
      <c r="D22" s="167">
        <f>D21*1000*0.00035</f>
        <v>0.19102999999999998</v>
      </c>
      <c r="E22" s="185"/>
      <c r="F22" s="185"/>
      <c r="G22" s="185"/>
      <c r="H22" s="185"/>
      <c r="I22" s="188"/>
      <c r="J22" s="188"/>
      <c r="K22" s="47"/>
    </row>
    <row r="23" spans="1:247" s="44" customFormat="1" ht="78.75">
      <c r="A23" s="146">
        <v>6</v>
      </c>
      <c r="B23" s="168" t="s">
        <v>44</v>
      </c>
      <c r="C23" s="168" t="s">
        <v>28</v>
      </c>
      <c r="D23" s="198">
        <f>D21</f>
        <v>0.54579999999999995</v>
      </c>
      <c r="E23" s="189"/>
      <c r="F23" s="189"/>
      <c r="G23" s="189"/>
      <c r="H23" s="189"/>
      <c r="I23" s="189"/>
      <c r="J23" s="189"/>
      <c r="K23" s="47"/>
    </row>
    <row r="24" spans="1:247">
      <c r="A24" s="57"/>
      <c r="B24" s="15"/>
      <c r="C24" s="143"/>
      <c r="D24" s="6"/>
      <c r="E24" s="143"/>
      <c r="F24" s="6"/>
      <c r="G24" s="143"/>
      <c r="H24" s="6"/>
      <c r="I24" s="143"/>
      <c r="J24" s="6"/>
      <c r="K24" s="6"/>
    </row>
    <row r="25" spans="1:247">
      <c r="A25" s="57"/>
      <c r="B25" s="41" t="s">
        <v>10</v>
      </c>
      <c r="C25" s="143"/>
      <c r="D25" s="6"/>
      <c r="E25" s="143"/>
      <c r="F25" s="27">
        <f>SUM(F9:F23)</f>
        <v>0</v>
      </c>
      <c r="G25" s="42"/>
      <c r="H25" s="27">
        <f>SUM(H9:H23)</f>
        <v>0</v>
      </c>
      <c r="I25" s="42"/>
      <c r="J25" s="27">
        <f>SUM(J9:J23)</f>
        <v>0</v>
      </c>
      <c r="K25" s="27">
        <f>SUM(K9:K23)</f>
        <v>0</v>
      </c>
      <c r="R25" s="70"/>
      <c r="T25" s="70"/>
      <c r="W25" s="70"/>
    </row>
    <row r="26" spans="1:247">
      <c r="A26" s="57"/>
      <c r="B26" s="15" t="s">
        <v>100</v>
      </c>
      <c r="C26" s="266"/>
      <c r="D26" s="6"/>
      <c r="E26" s="143"/>
      <c r="F26" s="6"/>
      <c r="G26" s="143"/>
      <c r="H26" s="6"/>
      <c r="I26" s="143"/>
      <c r="J26" s="80"/>
      <c r="K26" s="6">
        <f>H25*C26</f>
        <v>0</v>
      </c>
    </row>
    <row r="27" spans="1:247">
      <c r="A27" s="57"/>
      <c r="B27" s="41" t="s">
        <v>10</v>
      </c>
      <c r="C27" s="266"/>
      <c r="D27" s="6"/>
      <c r="E27" s="143"/>
      <c r="F27" s="6"/>
      <c r="G27" s="143"/>
      <c r="H27" s="6"/>
      <c r="I27" s="143"/>
      <c r="J27" s="6"/>
      <c r="K27" s="27">
        <f>SUM(K25:K26)</f>
        <v>0</v>
      </c>
    </row>
    <row r="28" spans="1:247">
      <c r="A28" s="57"/>
      <c r="B28" s="15" t="s">
        <v>101</v>
      </c>
      <c r="C28" s="266"/>
      <c r="D28" s="6"/>
      <c r="E28" s="143"/>
      <c r="F28" s="6"/>
      <c r="G28" s="143"/>
      <c r="H28" s="6"/>
      <c r="I28" s="143"/>
      <c r="J28" s="6"/>
      <c r="K28" s="6">
        <f>K27*C28</f>
        <v>0</v>
      </c>
    </row>
    <row r="29" spans="1:247">
      <c r="A29" s="57"/>
      <c r="B29" s="41" t="s">
        <v>10</v>
      </c>
      <c r="C29" s="266"/>
      <c r="D29" s="6"/>
      <c r="E29" s="143"/>
      <c r="F29" s="6"/>
      <c r="G29" s="143"/>
      <c r="H29" s="6"/>
      <c r="I29" s="143"/>
      <c r="J29" s="6"/>
      <c r="K29" s="27">
        <f>SUM(K27:K28)</f>
        <v>0</v>
      </c>
    </row>
    <row r="30" spans="1:247">
      <c r="A30" s="57"/>
      <c r="B30" s="15" t="s">
        <v>102</v>
      </c>
      <c r="C30" s="266"/>
      <c r="D30" s="6"/>
      <c r="E30" s="143"/>
      <c r="F30" s="6"/>
      <c r="G30" s="143"/>
      <c r="H30" s="6"/>
      <c r="I30" s="143"/>
      <c r="J30" s="6"/>
      <c r="K30" s="6">
        <f>K29*C30</f>
        <v>0</v>
      </c>
    </row>
    <row r="31" spans="1:247">
      <c r="A31" s="57"/>
      <c r="B31" s="41" t="s">
        <v>10</v>
      </c>
      <c r="C31" s="266"/>
      <c r="D31" s="6"/>
      <c r="E31" s="143"/>
      <c r="F31" s="6"/>
      <c r="G31" s="143"/>
      <c r="H31" s="6"/>
      <c r="I31" s="143"/>
      <c r="J31" s="6"/>
      <c r="K31" s="27">
        <f>SUM(K29:K30)</f>
        <v>0</v>
      </c>
    </row>
    <row r="32" spans="1:247">
      <c r="A32" s="4"/>
      <c r="B32" s="11"/>
      <c r="C32" s="12"/>
      <c r="D32" s="13"/>
      <c r="E32" s="12"/>
      <c r="F32" s="239"/>
      <c r="G32" s="239"/>
      <c r="H32" s="239"/>
      <c r="I32" s="12"/>
      <c r="J32" s="62"/>
      <c r="K32" s="62"/>
    </row>
    <row r="34" spans="1:11">
      <c r="A34" s="4"/>
      <c r="B34" s="11"/>
      <c r="C34" s="12"/>
      <c r="D34" s="13"/>
      <c r="E34" s="12"/>
      <c r="F34" s="239"/>
      <c r="G34" s="239"/>
      <c r="H34" s="239"/>
      <c r="I34" s="12"/>
      <c r="J34" s="62"/>
      <c r="K34" s="62"/>
    </row>
  </sheetData>
  <mergeCells count="13">
    <mergeCell ref="A1:K1"/>
    <mergeCell ref="A2:K2"/>
    <mergeCell ref="C3:F3"/>
    <mergeCell ref="C4:K4"/>
    <mergeCell ref="A5:A6"/>
    <mergeCell ref="B5:B6"/>
    <mergeCell ref="C5:C6"/>
    <mergeCell ref="D5:D6"/>
    <mergeCell ref="F34:H34"/>
    <mergeCell ref="E5:F5"/>
    <mergeCell ref="G5:H5"/>
    <mergeCell ref="I5:J5"/>
    <mergeCell ref="F32:H32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34"/>
  <sheetViews>
    <sheetView topLeftCell="A16" workbookViewId="0">
      <selection activeCell="C30" sqref="C30"/>
    </sheetView>
  </sheetViews>
  <sheetFormatPr defaultRowHeight="15.75"/>
  <cols>
    <col min="1" max="1" width="2.85546875" style="3" customWidth="1"/>
    <col min="2" max="2" width="38.28515625" style="3" customWidth="1"/>
    <col min="3" max="3" width="7.28515625" style="3" customWidth="1"/>
    <col min="4" max="4" width="11" style="23" customWidth="1"/>
    <col min="5" max="5" width="8" style="3" customWidth="1"/>
    <col min="6" max="6" width="10.28515625" style="3" customWidth="1"/>
    <col min="7" max="7" width="6.42578125" style="3" bestFit="1" customWidth="1"/>
    <col min="8" max="8" width="9.140625" style="3" customWidth="1"/>
    <col min="9" max="9" width="10" style="3" customWidth="1"/>
    <col min="10" max="11" width="10.140625" style="3" customWidth="1"/>
    <col min="12" max="12" width="0.28515625" style="3" hidden="1" customWidth="1"/>
    <col min="13" max="16" width="9.140625" style="3" hidden="1" customWidth="1"/>
    <col min="17" max="16384" width="9.140625" style="3"/>
  </cols>
  <sheetData>
    <row r="1" spans="1:12" ht="36" customHeight="1">
      <c r="A1" s="234" t="s">
        <v>103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>
      <c r="A2" s="236" t="s">
        <v>113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6.5">
      <c r="A3" s="61"/>
      <c r="B3" s="61"/>
      <c r="C3" s="237" t="s">
        <v>61</v>
      </c>
      <c r="D3" s="237"/>
      <c r="E3" s="237"/>
      <c r="F3" s="237"/>
      <c r="G3" s="61"/>
      <c r="H3" s="61"/>
      <c r="I3" s="61"/>
      <c r="J3" s="61"/>
      <c r="K3" s="61"/>
    </row>
    <row r="4" spans="1:12">
      <c r="A4" s="4"/>
      <c r="B4" s="5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5.75" customHeight="1">
      <c r="A5" s="232" t="s">
        <v>7</v>
      </c>
      <c r="B5" s="233" t="s">
        <v>0</v>
      </c>
      <c r="C5" s="233" t="s">
        <v>8</v>
      </c>
      <c r="D5" s="233" t="s">
        <v>1</v>
      </c>
      <c r="E5" s="232" t="s">
        <v>2</v>
      </c>
      <c r="F5" s="232"/>
      <c r="G5" s="232" t="s">
        <v>3</v>
      </c>
      <c r="H5" s="232"/>
      <c r="I5" s="233" t="s">
        <v>4</v>
      </c>
      <c r="J5" s="233"/>
      <c r="K5" s="143" t="s">
        <v>5</v>
      </c>
    </row>
    <row r="6" spans="1:12" ht="31.5">
      <c r="A6" s="232"/>
      <c r="B6" s="233"/>
      <c r="C6" s="233"/>
      <c r="D6" s="233"/>
      <c r="E6" s="144" t="s">
        <v>48</v>
      </c>
      <c r="F6" s="6" t="s">
        <v>10</v>
      </c>
      <c r="G6" s="144" t="s">
        <v>48</v>
      </c>
      <c r="H6" s="6" t="s">
        <v>10</v>
      </c>
      <c r="I6" s="144" t="s">
        <v>48</v>
      </c>
      <c r="J6" s="6" t="s">
        <v>9</v>
      </c>
      <c r="K6" s="143" t="s">
        <v>11</v>
      </c>
    </row>
    <row r="7" spans="1:12">
      <c r="A7" s="143">
        <v>1</v>
      </c>
      <c r="B7" s="144">
        <v>2</v>
      </c>
      <c r="C7" s="144">
        <v>3</v>
      </c>
      <c r="D7" s="144">
        <v>4</v>
      </c>
      <c r="E7" s="143">
        <v>5</v>
      </c>
      <c r="F7" s="7">
        <v>6</v>
      </c>
      <c r="G7" s="143">
        <v>7</v>
      </c>
      <c r="H7" s="7">
        <v>8</v>
      </c>
      <c r="I7" s="143">
        <v>9</v>
      </c>
      <c r="J7" s="7">
        <v>10</v>
      </c>
      <c r="K7" s="143">
        <v>11</v>
      </c>
    </row>
    <row r="8" spans="1:12" s="44" customFormat="1" ht="16.5">
      <c r="A8" s="143"/>
      <c r="B8" s="43" t="s">
        <v>31</v>
      </c>
      <c r="C8" s="143"/>
      <c r="D8" s="143"/>
      <c r="E8" s="143"/>
      <c r="F8" s="143"/>
      <c r="G8" s="143"/>
      <c r="H8" s="143"/>
      <c r="I8" s="143"/>
      <c r="J8" s="143"/>
      <c r="K8" s="40"/>
    </row>
    <row r="9" spans="1:12" s="44" customFormat="1">
      <c r="A9" s="143">
        <v>1</v>
      </c>
      <c r="B9" s="42" t="s">
        <v>32</v>
      </c>
      <c r="C9" s="42" t="s">
        <v>13</v>
      </c>
      <c r="D9" s="42">
        <v>0.08</v>
      </c>
      <c r="E9" s="8"/>
      <c r="F9" s="6"/>
      <c r="G9" s="42"/>
      <c r="H9" s="42"/>
      <c r="I9" s="42"/>
      <c r="J9" s="42"/>
      <c r="K9" s="6"/>
    </row>
    <row r="10" spans="1:12" s="44" customFormat="1" ht="63">
      <c r="A10" s="143">
        <v>2</v>
      </c>
      <c r="B10" s="10" t="s">
        <v>33</v>
      </c>
      <c r="C10" s="129" t="s">
        <v>6</v>
      </c>
      <c r="D10" s="76">
        <v>6</v>
      </c>
      <c r="E10" s="65"/>
      <c r="F10" s="65"/>
      <c r="G10" s="77"/>
      <c r="H10" s="77"/>
      <c r="I10" s="77"/>
      <c r="J10" s="77"/>
      <c r="K10" s="66"/>
    </row>
    <row r="11" spans="1:12" s="9" customFormat="1" ht="51.75" customHeight="1">
      <c r="A11" s="143">
        <v>3</v>
      </c>
      <c r="B11" s="10" t="s">
        <v>34</v>
      </c>
      <c r="C11" s="129" t="s">
        <v>6</v>
      </c>
      <c r="D11" s="76">
        <v>15</v>
      </c>
      <c r="E11" s="65"/>
      <c r="F11" s="65"/>
      <c r="G11" s="77"/>
      <c r="H11" s="77"/>
      <c r="I11" s="77"/>
      <c r="J11" s="77"/>
      <c r="K11" s="66"/>
      <c r="L11" s="38"/>
    </row>
    <row r="12" spans="1:12" s="44" customFormat="1" ht="17.25" customHeight="1">
      <c r="A12" s="143"/>
      <c r="B12" s="43" t="s">
        <v>35</v>
      </c>
      <c r="C12" s="63"/>
      <c r="D12" s="64"/>
      <c r="E12" s="65"/>
      <c r="F12" s="65"/>
      <c r="G12" s="65"/>
      <c r="H12" s="65"/>
      <c r="I12" s="65"/>
      <c r="J12" s="65"/>
      <c r="K12" s="6"/>
    </row>
    <row r="13" spans="1:12" s="44" customFormat="1" ht="31.5">
      <c r="A13" s="149">
        <v>1</v>
      </c>
      <c r="B13" s="182" t="s">
        <v>37</v>
      </c>
      <c r="C13" s="157" t="s">
        <v>26</v>
      </c>
      <c r="D13" s="158">
        <v>187.32</v>
      </c>
      <c r="E13" s="183"/>
      <c r="F13" s="183"/>
      <c r="G13" s="183"/>
      <c r="H13" s="183"/>
      <c r="I13" s="183"/>
      <c r="J13" s="183"/>
      <c r="K13" s="6"/>
    </row>
    <row r="14" spans="1:12" s="44" customFormat="1" ht="34.5" customHeight="1">
      <c r="A14" s="143">
        <v>2</v>
      </c>
      <c r="B14" s="10" t="s">
        <v>38</v>
      </c>
      <c r="C14" s="82" t="s">
        <v>26</v>
      </c>
      <c r="D14" s="68">
        <f>D13*0.1</f>
        <v>18.731999999999999</v>
      </c>
      <c r="E14" s="45"/>
      <c r="F14" s="45"/>
      <c r="G14" s="45"/>
      <c r="H14" s="45"/>
      <c r="I14" s="45"/>
      <c r="J14" s="45"/>
      <c r="K14" s="6"/>
    </row>
    <row r="15" spans="1:12" s="44" customFormat="1" ht="52.5" customHeight="1">
      <c r="A15" s="143">
        <v>3</v>
      </c>
      <c r="B15" s="10" t="s">
        <v>39</v>
      </c>
      <c r="C15" s="82" t="s">
        <v>26</v>
      </c>
      <c r="D15" s="68">
        <f>D14</f>
        <v>18.731999999999999</v>
      </c>
      <c r="E15" s="45"/>
      <c r="F15" s="45"/>
      <c r="G15" s="45"/>
      <c r="H15" s="45"/>
      <c r="I15" s="45"/>
      <c r="J15" s="45"/>
      <c r="K15" s="6"/>
    </row>
    <row r="16" spans="1:12" s="44" customFormat="1" ht="36.75" customHeight="1">
      <c r="A16" s="143">
        <v>4</v>
      </c>
      <c r="B16" s="10" t="s">
        <v>40</v>
      </c>
      <c r="C16" s="82" t="s">
        <v>36</v>
      </c>
      <c r="D16" s="68">
        <f>(D15+D13)*1.75</f>
        <v>360.59100000000001</v>
      </c>
      <c r="E16" s="45"/>
      <c r="F16" s="45"/>
      <c r="G16" s="45"/>
      <c r="H16" s="45"/>
      <c r="I16" s="46"/>
      <c r="J16" s="46"/>
      <c r="K16" s="6"/>
    </row>
    <row r="17" spans="1:247" s="44" customFormat="1" ht="18.75" customHeight="1">
      <c r="A17" s="80"/>
      <c r="B17" s="75" t="s">
        <v>64</v>
      </c>
      <c r="C17" s="71"/>
      <c r="D17" s="72"/>
      <c r="E17" s="73"/>
      <c r="F17" s="73"/>
      <c r="G17" s="73"/>
      <c r="H17" s="73"/>
      <c r="I17" s="74"/>
      <c r="J17" s="74"/>
      <c r="K17" s="6"/>
    </row>
    <row r="18" spans="1:247" s="44" customFormat="1" ht="47.25">
      <c r="A18" s="143">
        <v>1</v>
      </c>
      <c r="B18" s="159" t="s">
        <v>43</v>
      </c>
      <c r="C18" s="159" t="s">
        <v>29</v>
      </c>
      <c r="D18" s="160">
        <v>0.98899999999999999</v>
      </c>
      <c r="E18" s="184"/>
      <c r="F18" s="184"/>
      <c r="G18" s="184"/>
      <c r="H18" s="184"/>
      <c r="I18" s="184"/>
      <c r="J18" s="184"/>
      <c r="K18" s="6"/>
    </row>
    <row r="19" spans="1:247" ht="33.75">
      <c r="A19" s="146">
        <v>2</v>
      </c>
      <c r="B19" s="165" t="s">
        <v>27</v>
      </c>
      <c r="C19" s="165" t="s">
        <v>28</v>
      </c>
      <c r="D19" s="192">
        <v>0.65959999999999996</v>
      </c>
      <c r="E19" s="164"/>
      <c r="F19" s="187"/>
      <c r="G19" s="164"/>
      <c r="H19" s="187"/>
      <c r="I19" s="164"/>
      <c r="J19" s="187"/>
      <c r="K19" s="187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</row>
    <row r="20" spans="1:247" ht="33.75">
      <c r="A20" s="146">
        <v>3</v>
      </c>
      <c r="B20" s="168" t="s">
        <v>74</v>
      </c>
      <c r="C20" s="164" t="s">
        <v>36</v>
      </c>
      <c r="D20" s="167">
        <f>D19*1000*0.0006</f>
        <v>0.39575999999999989</v>
      </c>
      <c r="E20" s="185"/>
      <c r="F20" s="185"/>
      <c r="G20" s="185"/>
      <c r="H20" s="185"/>
      <c r="I20" s="188"/>
      <c r="J20" s="188"/>
      <c r="K20" s="47"/>
    </row>
    <row r="21" spans="1:247" s="44" customFormat="1" ht="99.75" customHeight="1">
      <c r="A21" s="146">
        <v>4</v>
      </c>
      <c r="B21" s="168" t="s">
        <v>70</v>
      </c>
      <c r="C21" s="168" t="s">
        <v>28</v>
      </c>
      <c r="D21" s="162">
        <v>0.65959999999999996</v>
      </c>
      <c r="E21" s="185"/>
      <c r="F21" s="185"/>
      <c r="G21" s="185"/>
      <c r="H21" s="185"/>
      <c r="I21" s="188"/>
      <c r="J21" s="188"/>
      <c r="K21" s="47"/>
    </row>
    <row r="22" spans="1:247" s="44" customFormat="1" ht="33.75">
      <c r="A22" s="146">
        <v>5</v>
      </c>
      <c r="B22" s="168" t="s">
        <v>75</v>
      </c>
      <c r="C22" s="164" t="s">
        <v>36</v>
      </c>
      <c r="D22" s="176">
        <f>D21*1000*0.00035</f>
        <v>0.23085999999999995</v>
      </c>
      <c r="E22" s="185"/>
      <c r="F22" s="185"/>
      <c r="G22" s="185"/>
      <c r="H22" s="185"/>
      <c r="I22" s="188"/>
      <c r="J22" s="188"/>
      <c r="K22" s="47"/>
    </row>
    <row r="23" spans="1:247" s="44" customFormat="1" ht="82.5" customHeight="1">
      <c r="A23" s="146">
        <v>6</v>
      </c>
      <c r="B23" s="168" t="s">
        <v>44</v>
      </c>
      <c r="C23" s="168" t="s">
        <v>28</v>
      </c>
      <c r="D23" s="194">
        <v>0.65959999999999996</v>
      </c>
      <c r="E23" s="189"/>
      <c r="F23" s="189"/>
      <c r="G23" s="189"/>
      <c r="H23" s="189"/>
      <c r="I23" s="189"/>
      <c r="J23" s="189"/>
      <c r="K23" s="47"/>
    </row>
    <row r="24" spans="1:247">
      <c r="A24" s="57"/>
      <c r="B24" s="15"/>
      <c r="C24" s="57"/>
      <c r="D24" s="6"/>
      <c r="E24" s="57"/>
      <c r="F24" s="6"/>
      <c r="G24" s="57"/>
      <c r="H24" s="6"/>
      <c r="I24" s="57"/>
      <c r="J24" s="6"/>
      <c r="K24" s="6"/>
    </row>
    <row r="25" spans="1:247">
      <c r="A25" s="57"/>
      <c r="B25" s="41" t="s">
        <v>10</v>
      </c>
      <c r="C25" s="57"/>
      <c r="D25" s="6"/>
      <c r="E25" s="57"/>
      <c r="F25" s="27">
        <f>SUM(F9:F23)</f>
        <v>0</v>
      </c>
      <c r="G25" s="42"/>
      <c r="H25" s="27">
        <f>SUM(H9:H23)</f>
        <v>0</v>
      </c>
      <c r="I25" s="42"/>
      <c r="J25" s="27">
        <f>SUM(J9:J23)</f>
        <v>0</v>
      </c>
      <c r="K25" s="27">
        <f>SUM(K8:K23)</f>
        <v>0</v>
      </c>
      <c r="R25" s="70"/>
      <c r="S25" s="70"/>
      <c r="U25" s="70"/>
    </row>
    <row r="26" spans="1:247">
      <c r="A26" s="57"/>
      <c r="B26" s="15" t="s">
        <v>100</v>
      </c>
      <c r="C26" s="266"/>
      <c r="D26" s="6"/>
      <c r="E26" s="57"/>
      <c r="F26" s="6"/>
      <c r="G26" s="57"/>
      <c r="H26" s="6"/>
      <c r="I26" s="57"/>
      <c r="K26" s="6">
        <f>H25*C26</f>
        <v>0</v>
      </c>
    </row>
    <row r="27" spans="1:247">
      <c r="A27" s="57"/>
      <c r="B27" s="41" t="s">
        <v>10</v>
      </c>
      <c r="C27" s="266"/>
      <c r="D27" s="6"/>
      <c r="E27" s="57"/>
      <c r="F27" s="6"/>
      <c r="G27" s="57"/>
      <c r="H27" s="6"/>
      <c r="I27" s="57"/>
      <c r="J27" s="6"/>
      <c r="K27" s="27">
        <f>SUM(K25:K26)</f>
        <v>0</v>
      </c>
    </row>
    <row r="28" spans="1:247">
      <c r="A28" s="57"/>
      <c r="B28" s="15" t="s">
        <v>101</v>
      </c>
      <c r="C28" s="266"/>
      <c r="D28" s="6"/>
      <c r="E28" s="57"/>
      <c r="F28" s="6"/>
      <c r="G28" s="57"/>
      <c r="H28" s="6"/>
      <c r="I28" s="57"/>
      <c r="J28" s="6"/>
      <c r="K28" s="6">
        <f>K27*C28</f>
        <v>0</v>
      </c>
    </row>
    <row r="29" spans="1:247">
      <c r="A29" s="57"/>
      <c r="B29" s="41" t="s">
        <v>10</v>
      </c>
      <c r="C29" s="266"/>
      <c r="D29" s="6"/>
      <c r="E29" s="57"/>
      <c r="F29" s="6"/>
      <c r="G29" s="57"/>
      <c r="H29" s="6"/>
      <c r="I29" s="57"/>
      <c r="J29" s="6"/>
      <c r="K29" s="27">
        <f>SUM(K27:K28)</f>
        <v>0</v>
      </c>
    </row>
    <row r="30" spans="1:247">
      <c r="A30" s="57"/>
      <c r="B30" s="15" t="s">
        <v>102</v>
      </c>
      <c r="C30" s="266"/>
      <c r="D30" s="6"/>
      <c r="E30" s="57"/>
      <c r="F30" s="6"/>
      <c r="G30" s="57"/>
      <c r="H30" s="6"/>
      <c r="I30" s="57"/>
      <c r="J30" s="6"/>
      <c r="K30" s="6">
        <f>K29*C30</f>
        <v>0</v>
      </c>
    </row>
    <row r="31" spans="1:247">
      <c r="A31" s="57"/>
      <c r="B31" s="41" t="s">
        <v>10</v>
      </c>
      <c r="C31" s="57"/>
      <c r="D31" s="6"/>
      <c r="E31" s="57"/>
      <c r="F31" s="6"/>
      <c r="G31" s="57"/>
      <c r="H31" s="6"/>
      <c r="I31" s="57"/>
      <c r="J31" s="6"/>
      <c r="K31" s="27">
        <f>SUM(K29:K30)</f>
        <v>0</v>
      </c>
    </row>
    <row r="32" spans="1:247">
      <c r="A32" s="4"/>
      <c r="B32" s="11"/>
      <c r="C32" s="12"/>
      <c r="D32" s="13"/>
      <c r="E32" s="12"/>
      <c r="F32" s="239"/>
      <c r="G32" s="239"/>
      <c r="H32" s="239"/>
      <c r="I32" s="12"/>
      <c r="J32" s="62"/>
      <c r="K32" s="62"/>
    </row>
    <row r="34" spans="1:11">
      <c r="A34" s="4"/>
      <c r="B34" s="11"/>
      <c r="C34" s="12"/>
      <c r="D34" s="13"/>
      <c r="E34" s="12"/>
      <c r="F34" s="239"/>
      <c r="G34" s="239"/>
      <c r="H34" s="239"/>
      <c r="I34" s="12"/>
      <c r="J34" s="62"/>
      <c r="K34" s="62"/>
    </row>
  </sheetData>
  <mergeCells count="13">
    <mergeCell ref="F34:H34"/>
    <mergeCell ref="F32:H32"/>
    <mergeCell ref="A1:K1"/>
    <mergeCell ref="A2:K2"/>
    <mergeCell ref="C3:F3"/>
    <mergeCell ref="C4:K4"/>
    <mergeCell ref="A5:A6"/>
    <mergeCell ref="B5:B6"/>
    <mergeCell ref="C5:C6"/>
    <mergeCell ref="D5:D6"/>
    <mergeCell ref="E5:F5"/>
    <mergeCell ref="G5:H5"/>
    <mergeCell ref="I5:J5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4"/>
  <sheetViews>
    <sheetView topLeftCell="A59" workbookViewId="0">
      <selection activeCell="C64" sqref="C64:C68"/>
    </sheetView>
  </sheetViews>
  <sheetFormatPr defaultRowHeight="14.25"/>
  <cols>
    <col min="1" max="1" width="2.5703125" style="110" customWidth="1"/>
    <col min="2" max="2" width="36.42578125" style="110" customWidth="1"/>
    <col min="3" max="3" width="7.28515625" style="110" customWidth="1"/>
    <col min="4" max="4" width="8.42578125" style="110" customWidth="1"/>
    <col min="5" max="5" width="6.28515625" style="110" customWidth="1"/>
    <col min="6" max="6" width="9.42578125" style="110" customWidth="1"/>
    <col min="7" max="7" width="7.5703125" style="110" customWidth="1"/>
    <col min="8" max="8" width="10.140625" style="110" customWidth="1"/>
    <col min="9" max="9" width="10" style="110" customWidth="1"/>
    <col min="10" max="10" width="10.140625" style="110" customWidth="1"/>
    <col min="11" max="11" width="11.28515625" style="110" customWidth="1"/>
    <col min="12" max="12" width="0.7109375" style="110" hidden="1" customWidth="1"/>
    <col min="13" max="16" width="9.140625" style="110" hidden="1" customWidth="1"/>
    <col min="17" max="17" width="0.42578125" style="110" hidden="1" customWidth="1"/>
    <col min="18" max="18" width="9.140625" style="110" hidden="1" customWidth="1"/>
    <col min="19" max="233" width="9.140625" style="110"/>
    <col min="234" max="234" width="3.5703125" style="110" customWidth="1"/>
    <col min="235" max="235" width="9.85546875" style="110" customWidth="1"/>
    <col min="236" max="236" width="38.28515625" style="110" customWidth="1"/>
    <col min="237" max="237" width="7.28515625" style="110" customWidth="1"/>
    <col min="238" max="238" width="8" style="110" customWidth="1"/>
    <col min="239" max="239" width="11" style="110" customWidth="1"/>
    <col min="240" max="240" width="8" style="110" customWidth="1"/>
    <col min="241" max="241" width="8.85546875" style="110" customWidth="1"/>
    <col min="242" max="242" width="9.42578125" style="110" customWidth="1"/>
    <col min="243" max="243" width="9.140625" style="110"/>
    <col min="244" max="244" width="10" style="110" customWidth="1"/>
    <col min="245" max="246" width="10.140625" style="110" customWidth="1"/>
    <col min="247" max="247" width="0.7109375" style="110" customWidth="1"/>
    <col min="248" max="251" width="0" style="110" hidden="1" customWidth="1"/>
    <col min="252" max="252" width="0.42578125" style="110" customWidth="1"/>
    <col min="253" max="253" width="0" style="110" hidden="1" customWidth="1"/>
    <col min="254" max="489" width="9.140625" style="110"/>
    <col min="490" max="490" width="3.5703125" style="110" customWidth="1"/>
    <col min="491" max="491" width="9.85546875" style="110" customWidth="1"/>
    <col min="492" max="492" width="38.28515625" style="110" customWidth="1"/>
    <col min="493" max="493" width="7.28515625" style="110" customWidth="1"/>
    <col min="494" max="494" width="8" style="110" customWidth="1"/>
    <col min="495" max="495" width="11" style="110" customWidth="1"/>
    <col min="496" max="496" width="8" style="110" customWidth="1"/>
    <col min="497" max="497" width="8.85546875" style="110" customWidth="1"/>
    <col min="498" max="498" width="9.42578125" style="110" customWidth="1"/>
    <col min="499" max="499" width="9.140625" style="110"/>
    <col min="500" max="500" width="10" style="110" customWidth="1"/>
    <col min="501" max="502" width="10.140625" style="110" customWidth="1"/>
    <col min="503" max="503" width="0.7109375" style="110" customWidth="1"/>
    <col min="504" max="507" width="0" style="110" hidden="1" customWidth="1"/>
    <col min="508" max="508" width="0.42578125" style="110" customWidth="1"/>
    <col min="509" max="509" width="0" style="110" hidden="1" customWidth="1"/>
    <col min="510" max="745" width="9.140625" style="110"/>
    <col min="746" max="746" width="3.5703125" style="110" customWidth="1"/>
    <col min="747" max="747" width="9.85546875" style="110" customWidth="1"/>
    <col min="748" max="748" width="38.28515625" style="110" customWidth="1"/>
    <col min="749" max="749" width="7.28515625" style="110" customWidth="1"/>
    <col min="750" max="750" width="8" style="110" customWidth="1"/>
    <col min="751" max="751" width="11" style="110" customWidth="1"/>
    <col min="752" max="752" width="8" style="110" customWidth="1"/>
    <col min="753" max="753" width="8.85546875" style="110" customWidth="1"/>
    <col min="754" max="754" width="9.42578125" style="110" customWidth="1"/>
    <col min="755" max="755" width="9.140625" style="110"/>
    <col min="756" max="756" width="10" style="110" customWidth="1"/>
    <col min="757" max="758" width="10.140625" style="110" customWidth="1"/>
    <col min="759" max="759" width="0.7109375" style="110" customWidth="1"/>
    <col min="760" max="763" width="0" style="110" hidden="1" customWidth="1"/>
    <col min="764" max="764" width="0.42578125" style="110" customWidth="1"/>
    <col min="765" max="765" width="0" style="110" hidden="1" customWidth="1"/>
    <col min="766" max="1001" width="9.140625" style="110"/>
    <col min="1002" max="1002" width="3.5703125" style="110" customWidth="1"/>
    <col min="1003" max="1003" width="9.85546875" style="110" customWidth="1"/>
    <col min="1004" max="1004" width="38.28515625" style="110" customWidth="1"/>
    <col min="1005" max="1005" width="7.28515625" style="110" customWidth="1"/>
    <col min="1006" max="1006" width="8" style="110" customWidth="1"/>
    <col min="1007" max="1007" width="11" style="110" customWidth="1"/>
    <col min="1008" max="1008" width="8" style="110" customWidth="1"/>
    <col min="1009" max="1009" width="8.85546875" style="110" customWidth="1"/>
    <col min="1010" max="1010" width="9.42578125" style="110" customWidth="1"/>
    <col min="1011" max="1011" width="9.140625" style="110"/>
    <col min="1012" max="1012" width="10" style="110" customWidth="1"/>
    <col min="1013" max="1014" width="10.140625" style="110" customWidth="1"/>
    <col min="1015" max="1015" width="0.7109375" style="110" customWidth="1"/>
    <col min="1016" max="1019" width="0" style="110" hidden="1" customWidth="1"/>
    <col min="1020" max="1020" width="0.42578125" style="110" customWidth="1"/>
    <col min="1021" max="1021" width="0" style="110" hidden="1" customWidth="1"/>
    <col min="1022" max="1257" width="9.140625" style="110"/>
    <col min="1258" max="1258" width="3.5703125" style="110" customWidth="1"/>
    <col min="1259" max="1259" width="9.85546875" style="110" customWidth="1"/>
    <col min="1260" max="1260" width="38.28515625" style="110" customWidth="1"/>
    <col min="1261" max="1261" width="7.28515625" style="110" customWidth="1"/>
    <col min="1262" max="1262" width="8" style="110" customWidth="1"/>
    <col min="1263" max="1263" width="11" style="110" customWidth="1"/>
    <col min="1264" max="1264" width="8" style="110" customWidth="1"/>
    <col min="1265" max="1265" width="8.85546875" style="110" customWidth="1"/>
    <col min="1266" max="1266" width="9.42578125" style="110" customWidth="1"/>
    <col min="1267" max="1267" width="9.140625" style="110"/>
    <col min="1268" max="1268" width="10" style="110" customWidth="1"/>
    <col min="1269" max="1270" width="10.140625" style="110" customWidth="1"/>
    <col min="1271" max="1271" width="0.7109375" style="110" customWidth="1"/>
    <col min="1272" max="1275" width="0" style="110" hidden="1" customWidth="1"/>
    <col min="1276" max="1276" width="0.42578125" style="110" customWidth="1"/>
    <col min="1277" max="1277" width="0" style="110" hidden="1" customWidth="1"/>
    <col min="1278" max="1513" width="9.140625" style="110"/>
    <col min="1514" max="1514" width="3.5703125" style="110" customWidth="1"/>
    <col min="1515" max="1515" width="9.85546875" style="110" customWidth="1"/>
    <col min="1516" max="1516" width="38.28515625" style="110" customWidth="1"/>
    <col min="1517" max="1517" width="7.28515625" style="110" customWidth="1"/>
    <col min="1518" max="1518" width="8" style="110" customWidth="1"/>
    <col min="1519" max="1519" width="11" style="110" customWidth="1"/>
    <col min="1520" max="1520" width="8" style="110" customWidth="1"/>
    <col min="1521" max="1521" width="8.85546875" style="110" customWidth="1"/>
    <col min="1522" max="1522" width="9.42578125" style="110" customWidth="1"/>
    <col min="1523" max="1523" width="9.140625" style="110"/>
    <col min="1524" max="1524" width="10" style="110" customWidth="1"/>
    <col min="1525" max="1526" width="10.140625" style="110" customWidth="1"/>
    <col min="1527" max="1527" width="0.7109375" style="110" customWidth="1"/>
    <col min="1528" max="1531" width="0" style="110" hidden="1" customWidth="1"/>
    <col min="1532" max="1532" width="0.42578125" style="110" customWidth="1"/>
    <col min="1533" max="1533" width="0" style="110" hidden="1" customWidth="1"/>
    <col min="1534" max="1769" width="9.140625" style="110"/>
    <col min="1770" max="1770" width="3.5703125" style="110" customWidth="1"/>
    <col min="1771" max="1771" width="9.85546875" style="110" customWidth="1"/>
    <col min="1772" max="1772" width="38.28515625" style="110" customWidth="1"/>
    <col min="1773" max="1773" width="7.28515625" style="110" customWidth="1"/>
    <col min="1774" max="1774" width="8" style="110" customWidth="1"/>
    <col min="1775" max="1775" width="11" style="110" customWidth="1"/>
    <col min="1776" max="1776" width="8" style="110" customWidth="1"/>
    <col min="1777" max="1777" width="8.85546875" style="110" customWidth="1"/>
    <col min="1778" max="1778" width="9.42578125" style="110" customWidth="1"/>
    <col min="1779" max="1779" width="9.140625" style="110"/>
    <col min="1780" max="1780" width="10" style="110" customWidth="1"/>
    <col min="1781" max="1782" width="10.140625" style="110" customWidth="1"/>
    <col min="1783" max="1783" width="0.7109375" style="110" customWidth="1"/>
    <col min="1784" max="1787" width="0" style="110" hidden="1" customWidth="1"/>
    <col min="1788" max="1788" width="0.42578125" style="110" customWidth="1"/>
    <col min="1789" max="1789" width="0" style="110" hidden="1" customWidth="1"/>
    <col min="1790" max="2025" width="9.140625" style="110"/>
    <col min="2026" max="2026" width="3.5703125" style="110" customWidth="1"/>
    <col min="2027" max="2027" width="9.85546875" style="110" customWidth="1"/>
    <col min="2028" max="2028" width="38.28515625" style="110" customWidth="1"/>
    <col min="2029" max="2029" width="7.28515625" style="110" customWidth="1"/>
    <col min="2030" max="2030" width="8" style="110" customWidth="1"/>
    <col min="2031" max="2031" width="11" style="110" customWidth="1"/>
    <col min="2032" max="2032" width="8" style="110" customWidth="1"/>
    <col min="2033" max="2033" width="8.85546875" style="110" customWidth="1"/>
    <col min="2034" max="2034" width="9.42578125" style="110" customWidth="1"/>
    <col min="2035" max="2035" width="9.140625" style="110"/>
    <col min="2036" max="2036" width="10" style="110" customWidth="1"/>
    <col min="2037" max="2038" width="10.140625" style="110" customWidth="1"/>
    <col min="2039" max="2039" width="0.7109375" style="110" customWidth="1"/>
    <col min="2040" max="2043" width="0" style="110" hidden="1" customWidth="1"/>
    <col min="2044" max="2044" width="0.42578125" style="110" customWidth="1"/>
    <col min="2045" max="2045" width="0" style="110" hidden="1" customWidth="1"/>
    <col min="2046" max="2281" width="9.140625" style="110"/>
    <col min="2282" max="2282" width="3.5703125" style="110" customWidth="1"/>
    <col min="2283" max="2283" width="9.85546875" style="110" customWidth="1"/>
    <col min="2284" max="2284" width="38.28515625" style="110" customWidth="1"/>
    <col min="2285" max="2285" width="7.28515625" style="110" customWidth="1"/>
    <col min="2286" max="2286" width="8" style="110" customWidth="1"/>
    <col min="2287" max="2287" width="11" style="110" customWidth="1"/>
    <col min="2288" max="2288" width="8" style="110" customWidth="1"/>
    <col min="2289" max="2289" width="8.85546875" style="110" customWidth="1"/>
    <col min="2290" max="2290" width="9.42578125" style="110" customWidth="1"/>
    <col min="2291" max="2291" width="9.140625" style="110"/>
    <col min="2292" max="2292" width="10" style="110" customWidth="1"/>
    <col min="2293" max="2294" width="10.140625" style="110" customWidth="1"/>
    <col min="2295" max="2295" width="0.7109375" style="110" customWidth="1"/>
    <col min="2296" max="2299" width="0" style="110" hidden="1" customWidth="1"/>
    <col min="2300" max="2300" width="0.42578125" style="110" customWidth="1"/>
    <col min="2301" max="2301" width="0" style="110" hidden="1" customWidth="1"/>
    <col min="2302" max="2537" width="9.140625" style="110"/>
    <col min="2538" max="2538" width="3.5703125" style="110" customWidth="1"/>
    <col min="2539" max="2539" width="9.85546875" style="110" customWidth="1"/>
    <col min="2540" max="2540" width="38.28515625" style="110" customWidth="1"/>
    <col min="2541" max="2541" width="7.28515625" style="110" customWidth="1"/>
    <col min="2542" max="2542" width="8" style="110" customWidth="1"/>
    <col min="2543" max="2543" width="11" style="110" customWidth="1"/>
    <col min="2544" max="2544" width="8" style="110" customWidth="1"/>
    <col min="2545" max="2545" width="8.85546875" style="110" customWidth="1"/>
    <col min="2546" max="2546" width="9.42578125" style="110" customWidth="1"/>
    <col min="2547" max="2547" width="9.140625" style="110"/>
    <col min="2548" max="2548" width="10" style="110" customWidth="1"/>
    <col min="2549" max="2550" width="10.140625" style="110" customWidth="1"/>
    <col min="2551" max="2551" width="0.7109375" style="110" customWidth="1"/>
    <col min="2552" max="2555" width="0" style="110" hidden="1" customWidth="1"/>
    <col min="2556" max="2556" width="0.42578125" style="110" customWidth="1"/>
    <col min="2557" max="2557" width="0" style="110" hidden="1" customWidth="1"/>
    <col min="2558" max="2793" width="9.140625" style="110"/>
    <col min="2794" max="2794" width="3.5703125" style="110" customWidth="1"/>
    <col min="2795" max="2795" width="9.85546875" style="110" customWidth="1"/>
    <col min="2796" max="2796" width="38.28515625" style="110" customWidth="1"/>
    <col min="2797" max="2797" width="7.28515625" style="110" customWidth="1"/>
    <col min="2798" max="2798" width="8" style="110" customWidth="1"/>
    <col min="2799" max="2799" width="11" style="110" customWidth="1"/>
    <col min="2800" max="2800" width="8" style="110" customWidth="1"/>
    <col min="2801" max="2801" width="8.85546875" style="110" customWidth="1"/>
    <col min="2802" max="2802" width="9.42578125" style="110" customWidth="1"/>
    <col min="2803" max="2803" width="9.140625" style="110"/>
    <col min="2804" max="2804" width="10" style="110" customWidth="1"/>
    <col min="2805" max="2806" width="10.140625" style="110" customWidth="1"/>
    <col min="2807" max="2807" width="0.7109375" style="110" customWidth="1"/>
    <col min="2808" max="2811" width="0" style="110" hidden="1" customWidth="1"/>
    <col min="2812" max="2812" width="0.42578125" style="110" customWidth="1"/>
    <col min="2813" max="2813" width="0" style="110" hidden="1" customWidth="1"/>
    <col min="2814" max="3049" width="9.140625" style="110"/>
    <col min="3050" max="3050" width="3.5703125" style="110" customWidth="1"/>
    <col min="3051" max="3051" width="9.85546875" style="110" customWidth="1"/>
    <col min="3052" max="3052" width="38.28515625" style="110" customWidth="1"/>
    <col min="3053" max="3053" width="7.28515625" style="110" customWidth="1"/>
    <col min="3054" max="3054" width="8" style="110" customWidth="1"/>
    <col min="3055" max="3055" width="11" style="110" customWidth="1"/>
    <col min="3056" max="3056" width="8" style="110" customWidth="1"/>
    <col min="3057" max="3057" width="8.85546875" style="110" customWidth="1"/>
    <col min="3058" max="3058" width="9.42578125" style="110" customWidth="1"/>
    <col min="3059" max="3059" width="9.140625" style="110"/>
    <col min="3060" max="3060" width="10" style="110" customWidth="1"/>
    <col min="3061" max="3062" width="10.140625" style="110" customWidth="1"/>
    <col min="3063" max="3063" width="0.7109375" style="110" customWidth="1"/>
    <col min="3064" max="3067" width="0" style="110" hidden="1" customWidth="1"/>
    <col min="3068" max="3068" width="0.42578125" style="110" customWidth="1"/>
    <col min="3069" max="3069" width="0" style="110" hidden="1" customWidth="1"/>
    <col min="3070" max="3305" width="9.140625" style="110"/>
    <col min="3306" max="3306" width="3.5703125" style="110" customWidth="1"/>
    <col min="3307" max="3307" width="9.85546875" style="110" customWidth="1"/>
    <col min="3308" max="3308" width="38.28515625" style="110" customWidth="1"/>
    <col min="3309" max="3309" width="7.28515625" style="110" customWidth="1"/>
    <col min="3310" max="3310" width="8" style="110" customWidth="1"/>
    <col min="3311" max="3311" width="11" style="110" customWidth="1"/>
    <col min="3312" max="3312" width="8" style="110" customWidth="1"/>
    <col min="3313" max="3313" width="8.85546875" style="110" customWidth="1"/>
    <col min="3314" max="3314" width="9.42578125" style="110" customWidth="1"/>
    <col min="3315" max="3315" width="9.140625" style="110"/>
    <col min="3316" max="3316" width="10" style="110" customWidth="1"/>
    <col min="3317" max="3318" width="10.140625" style="110" customWidth="1"/>
    <col min="3319" max="3319" width="0.7109375" style="110" customWidth="1"/>
    <col min="3320" max="3323" width="0" style="110" hidden="1" customWidth="1"/>
    <col min="3324" max="3324" width="0.42578125" style="110" customWidth="1"/>
    <col min="3325" max="3325" width="0" style="110" hidden="1" customWidth="1"/>
    <col min="3326" max="3561" width="9.140625" style="110"/>
    <col min="3562" max="3562" width="3.5703125" style="110" customWidth="1"/>
    <col min="3563" max="3563" width="9.85546875" style="110" customWidth="1"/>
    <col min="3564" max="3564" width="38.28515625" style="110" customWidth="1"/>
    <col min="3565" max="3565" width="7.28515625" style="110" customWidth="1"/>
    <col min="3566" max="3566" width="8" style="110" customWidth="1"/>
    <col min="3567" max="3567" width="11" style="110" customWidth="1"/>
    <col min="3568" max="3568" width="8" style="110" customWidth="1"/>
    <col min="3569" max="3569" width="8.85546875" style="110" customWidth="1"/>
    <col min="3570" max="3570" width="9.42578125" style="110" customWidth="1"/>
    <col min="3571" max="3571" width="9.140625" style="110"/>
    <col min="3572" max="3572" width="10" style="110" customWidth="1"/>
    <col min="3573" max="3574" width="10.140625" style="110" customWidth="1"/>
    <col min="3575" max="3575" width="0.7109375" style="110" customWidth="1"/>
    <col min="3576" max="3579" width="0" style="110" hidden="1" customWidth="1"/>
    <col min="3580" max="3580" width="0.42578125" style="110" customWidth="1"/>
    <col min="3581" max="3581" width="0" style="110" hidden="1" customWidth="1"/>
    <col min="3582" max="3817" width="9.140625" style="110"/>
    <col min="3818" max="3818" width="3.5703125" style="110" customWidth="1"/>
    <col min="3819" max="3819" width="9.85546875" style="110" customWidth="1"/>
    <col min="3820" max="3820" width="38.28515625" style="110" customWidth="1"/>
    <col min="3821" max="3821" width="7.28515625" style="110" customWidth="1"/>
    <col min="3822" max="3822" width="8" style="110" customWidth="1"/>
    <col min="3823" max="3823" width="11" style="110" customWidth="1"/>
    <col min="3824" max="3824" width="8" style="110" customWidth="1"/>
    <col min="3825" max="3825" width="8.85546875" style="110" customWidth="1"/>
    <col min="3826" max="3826" width="9.42578125" style="110" customWidth="1"/>
    <col min="3827" max="3827" width="9.140625" style="110"/>
    <col min="3828" max="3828" width="10" style="110" customWidth="1"/>
    <col min="3829" max="3830" width="10.140625" style="110" customWidth="1"/>
    <col min="3831" max="3831" width="0.7109375" style="110" customWidth="1"/>
    <col min="3832" max="3835" width="0" style="110" hidden="1" customWidth="1"/>
    <col min="3836" max="3836" width="0.42578125" style="110" customWidth="1"/>
    <col min="3837" max="3837" width="0" style="110" hidden="1" customWidth="1"/>
    <col min="3838" max="4073" width="9.140625" style="110"/>
    <col min="4074" max="4074" width="3.5703125" style="110" customWidth="1"/>
    <col min="4075" max="4075" width="9.85546875" style="110" customWidth="1"/>
    <col min="4076" max="4076" width="38.28515625" style="110" customWidth="1"/>
    <col min="4077" max="4077" width="7.28515625" style="110" customWidth="1"/>
    <col min="4078" max="4078" width="8" style="110" customWidth="1"/>
    <col min="4079" max="4079" width="11" style="110" customWidth="1"/>
    <col min="4080" max="4080" width="8" style="110" customWidth="1"/>
    <col min="4081" max="4081" width="8.85546875" style="110" customWidth="1"/>
    <col min="4082" max="4082" width="9.42578125" style="110" customWidth="1"/>
    <col min="4083" max="4083" width="9.140625" style="110"/>
    <col min="4084" max="4084" width="10" style="110" customWidth="1"/>
    <col min="4085" max="4086" width="10.140625" style="110" customWidth="1"/>
    <col min="4087" max="4087" width="0.7109375" style="110" customWidth="1"/>
    <col min="4088" max="4091" width="0" style="110" hidden="1" customWidth="1"/>
    <col min="4092" max="4092" width="0.42578125" style="110" customWidth="1"/>
    <col min="4093" max="4093" width="0" style="110" hidden="1" customWidth="1"/>
    <col min="4094" max="4329" width="9.140625" style="110"/>
    <col min="4330" max="4330" width="3.5703125" style="110" customWidth="1"/>
    <col min="4331" max="4331" width="9.85546875" style="110" customWidth="1"/>
    <col min="4332" max="4332" width="38.28515625" style="110" customWidth="1"/>
    <col min="4333" max="4333" width="7.28515625" style="110" customWidth="1"/>
    <col min="4334" max="4334" width="8" style="110" customWidth="1"/>
    <col min="4335" max="4335" width="11" style="110" customWidth="1"/>
    <col min="4336" max="4336" width="8" style="110" customWidth="1"/>
    <col min="4337" max="4337" width="8.85546875" style="110" customWidth="1"/>
    <col min="4338" max="4338" width="9.42578125" style="110" customWidth="1"/>
    <col min="4339" max="4339" width="9.140625" style="110"/>
    <col min="4340" max="4340" width="10" style="110" customWidth="1"/>
    <col min="4341" max="4342" width="10.140625" style="110" customWidth="1"/>
    <col min="4343" max="4343" width="0.7109375" style="110" customWidth="1"/>
    <col min="4344" max="4347" width="0" style="110" hidden="1" customWidth="1"/>
    <col min="4348" max="4348" width="0.42578125" style="110" customWidth="1"/>
    <col min="4349" max="4349" width="0" style="110" hidden="1" customWidth="1"/>
    <col min="4350" max="4585" width="9.140625" style="110"/>
    <col min="4586" max="4586" width="3.5703125" style="110" customWidth="1"/>
    <col min="4587" max="4587" width="9.85546875" style="110" customWidth="1"/>
    <col min="4588" max="4588" width="38.28515625" style="110" customWidth="1"/>
    <col min="4589" max="4589" width="7.28515625" style="110" customWidth="1"/>
    <col min="4590" max="4590" width="8" style="110" customWidth="1"/>
    <col min="4591" max="4591" width="11" style="110" customWidth="1"/>
    <col min="4592" max="4592" width="8" style="110" customWidth="1"/>
    <col min="4593" max="4593" width="8.85546875" style="110" customWidth="1"/>
    <col min="4594" max="4594" width="9.42578125" style="110" customWidth="1"/>
    <col min="4595" max="4595" width="9.140625" style="110"/>
    <col min="4596" max="4596" width="10" style="110" customWidth="1"/>
    <col min="4597" max="4598" width="10.140625" style="110" customWidth="1"/>
    <col min="4599" max="4599" width="0.7109375" style="110" customWidth="1"/>
    <col min="4600" max="4603" width="0" style="110" hidden="1" customWidth="1"/>
    <col min="4604" max="4604" width="0.42578125" style="110" customWidth="1"/>
    <col min="4605" max="4605" width="0" style="110" hidden="1" customWidth="1"/>
    <col min="4606" max="4841" width="9.140625" style="110"/>
    <col min="4842" max="4842" width="3.5703125" style="110" customWidth="1"/>
    <col min="4843" max="4843" width="9.85546875" style="110" customWidth="1"/>
    <col min="4844" max="4844" width="38.28515625" style="110" customWidth="1"/>
    <col min="4845" max="4845" width="7.28515625" style="110" customWidth="1"/>
    <col min="4846" max="4846" width="8" style="110" customWidth="1"/>
    <col min="4847" max="4847" width="11" style="110" customWidth="1"/>
    <col min="4848" max="4848" width="8" style="110" customWidth="1"/>
    <col min="4849" max="4849" width="8.85546875" style="110" customWidth="1"/>
    <col min="4850" max="4850" width="9.42578125" style="110" customWidth="1"/>
    <col min="4851" max="4851" width="9.140625" style="110"/>
    <col min="4852" max="4852" width="10" style="110" customWidth="1"/>
    <col min="4853" max="4854" width="10.140625" style="110" customWidth="1"/>
    <col min="4855" max="4855" width="0.7109375" style="110" customWidth="1"/>
    <col min="4856" max="4859" width="0" style="110" hidden="1" customWidth="1"/>
    <col min="4860" max="4860" width="0.42578125" style="110" customWidth="1"/>
    <col min="4861" max="4861" width="0" style="110" hidden="1" customWidth="1"/>
    <col min="4862" max="5097" width="9.140625" style="110"/>
    <col min="5098" max="5098" width="3.5703125" style="110" customWidth="1"/>
    <col min="5099" max="5099" width="9.85546875" style="110" customWidth="1"/>
    <col min="5100" max="5100" width="38.28515625" style="110" customWidth="1"/>
    <col min="5101" max="5101" width="7.28515625" style="110" customWidth="1"/>
    <col min="5102" max="5102" width="8" style="110" customWidth="1"/>
    <col min="5103" max="5103" width="11" style="110" customWidth="1"/>
    <col min="5104" max="5104" width="8" style="110" customWidth="1"/>
    <col min="5105" max="5105" width="8.85546875" style="110" customWidth="1"/>
    <col min="5106" max="5106" width="9.42578125" style="110" customWidth="1"/>
    <col min="5107" max="5107" width="9.140625" style="110"/>
    <col min="5108" max="5108" width="10" style="110" customWidth="1"/>
    <col min="5109" max="5110" width="10.140625" style="110" customWidth="1"/>
    <col min="5111" max="5111" width="0.7109375" style="110" customWidth="1"/>
    <col min="5112" max="5115" width="0" style="110" hidden="1" customWidth="1"/>
    <col min="5116" max="5116" width="0.42578125" style="110" customWidth="1"/>
    <col min="5117" max="5117" width="0" style="110" hidden="1" customWidth="1"/>
    <col min="5118" max="5353" width="9.140625" style="110"/>
    <col min="5354" max="5354" width="3.5703125" style="110" customWidth="1"/>
    <col min="5355" max="5355" width="9.85546875" style="110" customWidth="1"/>
    <col min="5356" max="5356" width="38.28515625" style="110" customWidth="1"/>
    <col min="5357" max="5357" width="7.28515625" style="110" customWidth="1"/>
    <col min="5358" max="5358" width="8" style="110" customWidth="1"/>
    <col min="5359" max="5359" width="11" style="110" customWidth="1"/>
    <col min="5360" max="5360" width="8" style="110" customWidth="1"/>
    <col min="5361" max="5361" width="8.85546875" style="110" customWidth="1"/>
    <col min="5362" max="5362" width="9.42578125" style="110" customWidth="1"/>
    <col min="5363" max="5363" width="9.140625" style="110"/>
    <col min="5364" max="5364" width="10" style="110" customWidth="1"/>
    <col min="5365" max="5366" width="10.140625" style="110" customWidth="1"/>
    <col min="5367" max="5367" width="0.7109375" style="110" customWidth="1"/>
    <col min="5368" max="5371" width="0" style="110" hidden="1" customWidth="1"/>
    <col min="5372" max="5372" width="0.42578125" style="110" customWidth="1"/>
    <col min="5373" max="5373" width="0" style="110" hidden="1" customWidth="1"/>
    <col min="5374" max="5609" width="9.140625" style="110"/>
    <col min="5610" max="5610" width="3.5703125" style="110" customWidth="1"/>
    <col min="5611" max="5611" width="9.85546875" style="110" customWidth="1"/>
    <col min="5612" max="5612" width="38.28515625" style="110" customWidth="1"/>
    <col min="5613" max="5613" width="7.28515625" style="110" customWidth="1"/>
    <col min="5614" max="5614" width="8" style="110" customWidth="1"/>
    <col min="5615" max="5615" width="11" style="110" customWidth="1"/>
    <col min="5616" max="5616" width="8" style="110" customWidth="1"/>
    <col min="5617" max="5617" width="8.85546875" style="110" customWidth="1"/>
    <col min="5618" max="5618" width="9.42578125" style="110" customWidth="1"/>
    <col min="5619" max="5619" width="9.140625" style="110"/>
    <col min="5620" max="5620" width="10" style="110" customWidth="1"/>
    <col min="5621" max="5622" width="10.140625" style="110" customWidth="1"/>
    <col min="5623" max="5623" width="0.7109375" style="110" customWidth="1"/>
    <col min="5624" max="5627" width="0" style="110" hidden="1" customWidth="1"/>
    <col min="5628" max="5628" width="0.42578125" style="110" customWidth="1"/>
    <col min="5629" max="5629" width="0" style="110" hidden="1" customWidth="1"/>
    <col min="5630" max="5865" width="9.140625" style="110"/>
    <col min="5866" max="5866" width="3.5703125" style="110" customWidth="1"/>
    <col min="5867" max="5867" width="9.85546875" style="110" customWidth="1"/>
    <col min="5868" max="5868" width="38.28515625" style="110" customWidth="1"/>
    <col min="5869" max="5869" width="7.28515625" style="110" customWidth="1"/>
    <col min="5870" max="5870" width="8" style="110" customWidth="1"/>
    <col min="5871" max="5871" width="11" style="110" customWidth="1"/>
    <col min="5872" max="5872" width="8" style="110" customWidth="1"/>
    <col min="5873" max="5873" width="8.85546875" style="110" customWidth="1"/>
    <col min="5874" max="5874" width="9.42578125" style="110" customWidth="1"/>
    <col min="5875" max="5875" width="9.140625" style="110"/>
    <col min="5876" max="5876" width="10" style="110" customWidth="1"/>
    <col min="5877" max="5878" width="10.140625" style="110" customWidth="1"/>
    <col min="5879" max="5879" width="0.7109375" style="110" customWidth="1"/>
    <col min="5880" max="5883" width="0" style="110" hidden="1" customWidth="1"/>
    <col min="5884" max="5884" width="0.42578125" style="110" customWidth="1"/>
    <col min="5885" max="5885" width="0" style="110" hidden="1" customWidth="1"/>
    <col min="5886" max="6121" width="9.140625" style="110"/>
    <col min="6122" max="6122" width="3.5703125" style="110" customWidth="1"/>
    <col min="6123" max="6123" width="9.85546875" style="110" customWidth="1"/>
    <col min="6124" max="6124" width="38.28515625" style="110" customWidth="1"/>
    <col min="6125" max="6125" width="7.28515625" style="110" customWidth="1"/>
    <col min="6126" max="6126" width="8" style="110" customWidth="1"/>
    <col min="6127" max="6127" width="11" style="110" customWidth="1"/>
    <col min="6128" max="6128" width="8" style="110" customWidth="1"/>
    <col min="6129" max="6129" width="8.85546875" style="110" customWidth="1"/>
    <col min="6130" max="6130" width="9.42578125" style="110" customWidth="1"/>
    <col min="6131" max="6131" width="9.140625" style="110"/>
    <col min="6132" max="6132" width="10" style="110" customWidth="1"/>
    <col min="6133" max="6134" width="10.140625" style="110" customWidth="1"/>
    <col min="6135" max="6135" width="0.7109375" style="110" customWidth="1"/>
    <col min="6136" max="6139" width="0" style="110" hidden="1" customWidth="1"/>
    <col min="6140" max="6140" width="0.42578125" style="110" customWidth="1"/>
    <col min="6141" max="6141" width="0" style="110" hidden="1" customWidth="1"/>
    <col min="6142" max="6377" width="9.140625" style="110"/>
    <col min="6378" max="6378" width="3.5703125" style="110" customWidth="1"/>
    <col min="6379" max="6379" width="9.85546875" style="110" customWidth="1"/>
    <col min="6380" max="6380" width="38.28515625" style="110" customWidth="1"/>
    <col min="6381" max="6381" width="7.28515625" style="110" customWidth="1"/>
    <col min="6382" max="6382" width="8" style="110" customWidth="1"/>
    <col min="6383" max="6383" width="11" style="110" customWidth="1"/>
    <col min="6384" max="6384" width="8" style="110" customWidth="1"/>
    <col min="6385" max="6385" width="8.85546875" style="110" customWidth="1"/>
    <col min="6386" max="6386" width="9.42578125" style="110" customWidth="1"/>
    <col min="6387" max="6387" width="9.140625" style="110"/>
    <col min="6388" max="6388" width="10" style="110" customWidth="1"/>
    <col min="6389" max="6390" width="10.140625" style="110" customWidth="1"/>
    <col min="6391" max="6391" width="0.7109375" style="110" customWidth="1"/>
    <col min="6392" max="6395" width="0" style="110" hidden="1" customWidth="1"/>
    <col min="6396" max="6396" width="0.42578125" style="110" customWidth="1"/>
    <col min="6397" max="6397" width="0" style="110" hidden="1" customWidth="1"/>
    <col min="6398" max="6633" width="9.140625" style="110"/>
    <col min="6634" max="6634" width="3.5703125" style="110" customWidth="1"/>
    <col min="6635" max="6635" width="9.85546875" style="110" customWidth="1"/>
    <col min="6636" max="6636" width="38.28515625" style="110" customWidth="1"/>
    <col min="6637" max="6637" width="7.28515625" style="110" customWidth="1"/>
    <col min="6638" max="6638" width="8" style="110" customWidth="1"/>
    <col min="6639" max="6639" width="11" style="110" customWidth="1"/>
    <col min="6640" max="6640" width="8" style="110" customWidth="1"/>
    <col min="6641" max="6641" width="8.85546875" style="110" customWidth="1"/>
    <col min="6642" max="6642" width="9.42578125" style="110" customWidth="1"/>
    <col min="6643" max="6643" width="9.140625" style="110"/>
    <col min="6644" max="6644" width="10" style="110" customWidth="1"/>
    <col min="6645" max="6646" width="10.140625" style="110" customWidth="1"/>
    <col min="6647" max="6647" width="0.7109375" style="110" customWidth="1"/>
    <col min="6648" max="6651" width="0" style="110" hidden="1" customWidth="1"/>
    <col min="6652" max="6652" width="0.42578125" style="110" customWidth="1"/>
    <col min="6653" max="6653" width="0" style="110" hidden="1" customWidth="1"/>
    <col min="6654" max="6889" width="9.140625" style="110"/>
    <col min="6890" max="6890" width="3.5703125" style="110" customWidth="1"/>
    <col min="6891" max="6891" width="9.85546875" style="110" customWidth="1"/>
    <col min="6892" max="6892" width="38.28515625" style="110" customWidth="1"/>
    <col min="6893" max="6893" width="7.28515625" style="110" customWidth="1"/>
    <col min="6894" max="6894" width="8" style="110" customWidth="1"/>
    <col min="6895" max="6895" width="11" style="110" customWidth="1"/>
    <col min="6896" max="6896" width="8" style="110" customWidth="1"/>
    <col min="6897" max="6897" width="8.85546875" style="110" customWidth="1"/>
    <col min="6898" max="6898" width="9.42578125" style="110" customWidth="1"/>
    <col min="6899" max="6899" width="9.140625" style="110"/>
    <col min="6900" max="6900" width="10" style="110" customWidth="1"/>
    <col min="6901" max="6902" width="10.140625" style="110" customWidth="1"/>
    <col min="6903" max="6903" width="0.7109375" style="110" customWidth="1"/>
    <col min="6904" max="6907" width="0" style="110" hidden="1" customWidth="1"/>
    <col min="6908" max="6908" width="0.42578125" style="110" customWidth="1"/>
    <col min="6909" max="6909" width="0" style="110" hidden="1" customWidth="1"/>
    <col min="6910" max="7145" width="9.140625" style="110"/>
    <col min="7146" max="7146" width="3.5703125" style="110" customWidth="1"/>
    <col min="7147" max="7147" width="9.85546875" style="110" customWidth="1"/>
    <col min="7148" max="7148" width="38.28515625" style="110" customWidth="1"/>
    <col min="7149" max="7149" width="7.28515625" style="110" customWidth="1"/>
    <col min="7150" max="7150" width="8" style="110" customWidth="1"/>
    <col min="7151" max="7151" width="11" style="110" customWidth="1"/>
    <col min="7152" max="7152" width="8" style="110" customWidth="1"/>
    <col min="7153" max="7153" width="8.85546875" style="110" customWidth="1"/>
    <col min="7154" max="7154" width="9.42578125" style="110" customWidth="1"/>
    <col min="7155" max="7155" width="9.140625" style="110"/>
    <col min="7156" max="7156" width="10" style="110" customWidth="1"/>
    <col min="7157" max="7158" width="10.140625" style="110" customWidth="1"/>
    <col min="7159" max="7159" width="0.7109375" style="110" customWidth="1"/>
    <col min="7160" max="7163" width="0" style="110" hidden="1" customWidth="1"/>
    <col min="7164" max="7164" width="0.42578125" style="110" customWidth="1"/>
    <col min="7165" max="7165" width="0" style="110" hidden="1" customWidth="1"/>
    <col min="7166" max="7401" width="9.140625" style="110"/>
    <col min="7402" max="7402" width="3.5703125" style="110" customWidth="1"/>
    <col min="7403" max="7403" width="9.85546875" style="110" customWidth="1"/>
    <col min="7404" max="7404" width="38.28515625" style="110" customWidth="1"/>
    <col min="7405" max="7405" width="7.28515625" style="110" customWidth="1"/>
    <col min="7406" max="7406" width="8" style="110" customWidth="1"/>
    <col min="7407" max="7407" width="11" style="110" customWidth="1"/>
    <col min="7408" max="7408" width="8" style="110" customWidth="1"/>
    <col min="7409" max="7409" width="8.85546875" style="110" customWidth="1"/>
    <col min="7410" max="7410" width="9.42578125" style="110" customWidth="1"/>
    <col min="7411" max="7411" width="9.140625" style="110"/>
    <col min="7412" max="7412" width="10" style="110" customWidth="1"/>
    <col min="7413" max="7414" width="10.140625" style="110" customWidth="1"/>
    <col min="7415" max="7415" width="0.7109375" style="110" customWidth="1"/>
    <col min="7416" max="7419" width="0" style="110" hidden="1" customWidth="1"/>
    <col min="7420" max="7420" width="0.42578125" style="110" customWidth="1"/>
    <col min="7421" max="7421" width="0" style="110" hidden="1" customWidth="1"/>
    <col min="7422" max="7657" width="9.140625" style="110"/>
    <col min="7658" max="7658" width="3.5703125" style="110" customWidth="1"/>
    <col min="7659" max="7659" width="9.85546875" style="110" customWidth="1"/>
    <col min="7660" max="7660" width="38.28515625" style="110" customWidth="1"/>
    <col min="7661" max="7661" width="7.28515625" style="110" customWidth="1"/>
    <col min="7662" max="7662" width="8" style="110" customWidth="1"/>
    <col min="7663" max="7663" width="11" style="110" customWidth="1"/>
    <col min="7664" max="7664" width="8" style="110" customWidth="1"/>
    <col min="7665" max="7665" width="8.85546875" style="110" customWidth="1"/>
    <col min="7666" max="7666" width="9.42578125" style="110" customWidth="1"/>
    <col min="7667" max="7667" width="9.140625" style="110"/>
    <col min="7668" max="7668" width="10" style="110" customWidth="1"/>
    <col min="7669" max="7670" width="10.140625" style="110" customWidth="1"/>
    <col min="7671" max="7671" width="0.7109375" style="110" customWidth="1"/>
    <col min="7672" max="7675" width="0" style="110" hidden="1" customWidth="1"/>
    <col min="7676" max="7676" width="0.42578125" style="110" customWidth="1"/>
    <col min="7677" max="7677" width="0" style="110" hidden="1" customWidth="1"/>
    <col min="7678" max="7913" width="9.140625" style="110"/>
    <col min="7914" max="7914" width="3.5703125" style="110" customWidth="1"/>
    <col min="7915" max="7915" width="9.85546875" style="110" customWidth="1"/>
    <col min="7916" max="7916" width="38.28515625" style="110" customWidth="1"/>
    <col min="7917" max="7917" width="7.28515625" style="110" customWidth="1"/>
    <col min="7918" max="7918" width="8" style="110" customWidth="1"/>
    <col min="7919" max="7919" width="11" style="110" customWidth="1"/>
    <col min="7920" max="7920" width="8" style="110" customWidth="1"/>
    <col min="7921" max="7921" width="8.85546875" style="110" customWidth="1"/>
    <col min="7922" max="7922" width="9.42578125" style="110" customWidth="1"/>
    <col min="7923" max="7923" width="9.140625" style="110"/>
    <col min="7924" max="7924" width="10" style="110" customWidth="1"/>
    <col min="7925" max="7926" width="10.140625" style="110" customWidth="1"/>
    <col min="7927" max="7927" width="0.7109375" style="110" customWidth="1"/>
    <col min="7928" max="7931" width="0" style="110" hidden="1" customWidth="1"/>
    <col min="7932" max="7932" width="0.42578125" style="110" customWidth="1"/>
    <col min="7933" max="7933" width="0" style="110" hidden="1" customWidth="1"/>
    <col min="7934" max="8169" width="9.140625" style="110"/>
    <col min="8170" max="8170" width="3.5703125" style="110" customWidth="1"/>
    <col min="8171" max="8171" width="9.85546875" style="110" customWidth="1"/>
    <col min="8172" max="8172" width="38.28515625" style="110" customWidth="1"/>
    <col min="8173" max="8173" width="7.28515625" style="110" customWidth="1"/>
    <col min="8174" max="8174" width="8" style="110" customWidth="1"/>
    <col min="8175" max="8175" width="11" style="110" customWidth="1"/>
    <col min="8176" max="8176" width="8" style="110" customWidth="1"/>
    <col min="8177" max="8177" width="8.85546875" style="110" customWidth="1"/>
    <col min="8178" max="8178" width="9.42578125" style="110" customWidth="1"/>
    <col min="8179" max="8179" width="9.140625" style="110"/>
    <col min="8180" max="8180" width="10" style="110" customWidth="1"/>
    <col min="8181" max="8182" width="10.140625" style="110" customWidth="1"/>
    <col min="8183" max="8183" width="0.7109375" style="110" customWidth="1"/>
    <col min="8184" max="8187" width="0" style="110" hidden="1" customWidth="1"/>
    <col min="8188" max="8188" width="0.42578125" style="110" customWidth="1"/>
    <col min="8189" max="8189" width="0" style="110" hidden="1" customWidth="1"/>
    <col min="8190" max="8425" width="9.140625" style="110"/>
    <col min="8426" max="8426" width="3.5703125" style="110" customWidth="1"/>
    <col min="8427" max="8427" width="9.85546875" style="110" customWidth="1"/>
    <col min="8428" max="8428" width="38.28515625" style="110" customWidth="1"/>
    <col min="8429" max="8429" width="7.28515625" style="110" customWidth="1"/>
    <col min="8430" max="8430" width="8" style="110" customWidth="1"/>
    <col min="8431" max="8431" width="11" style="110" customWidth="1"/>
    <col min="8432" max="8432" width="8" style="110" customWidth="1"/>
    <col min="8433" max="8433" width="8.85546875" style="110" customWidth="1"/>
    <col min="8434" max="8434" width="9.42578125" style="110" customWidth="1"/>
    <col min="8435" max="8435" width="9.140625" style="110"/>
    <col min="8436" max="8436" width="10" style="110" customWidth="1"/>
    <col min="8437" max="8438" width="10.140625" style="110" customWidth="1"/>
    <col min="8439" max="8439" width="0.7109375" style="110" customWidth="1"/>
    <col min="8440" max="8443" width="0" style="110" hidden="1" customWidth="1"/>
    <col min="8444" max="8444" width="0.42578125" style="110" customWidth="1"/>
    <col min="8445" max="8445" width="0" style="110" hidden="1" customWidth="1"/>
    <col min="8446" max="8681" width="9.140625" style="110"/>
    <col min="8682" max="8682" width="3.5703125" style="110" customWidth="1"/>
    <col min="8683" max="8683" width="9.85546875" style="110" customWidth="1"/>
    <col min="8684" max="8684" width="38.28515625" style="110" customWidth="1"/>
    <col min="8685" max="8685" width="7.28515625" style="110" customWidth="1"/>
    <col min="8686" max="8686" width="8" style="110" customWidth="1"/>
    <col min="8687" max="8687" width="11" style="110" customWidth="1"/>
    <col min="8688" max="8688" width="8" style="110" customWidth="1"/>
    <col min="8689" max="8689" width="8.85546875" style="110" customWidth="1"/>
    <col min="8690" max="8690" width="9.42578125" style="110" customWidth="1"/>
    <col min="8691" max="8691" width="9.140625" style="110"/>
    <col min="8692" max="8692" width="10" style="110" customWidth="1"/>
    <col min="8693" max="8694" width="10.140625" style="110" customWidth="1"/>
    <col min="8695" max="8695" width="0.7109375" style="110" customWidth="1"/>
    <col min="8696" max="8699" width="0" style="110" hidden="1" customWidth="1"/>
    <col min="8700" max="8700" width="0.42578125" style="110" customWidth="1"/>
    <col min="8701" max="8701" width="0" style="110" hidden="1" customWidth="1"/>
    <col min="8702" max="8937" width="9.140625" style="110"/>
    <col min="8938" max="8938" width="3.5703125" style="110" customWidth="1"/>
    <col min="8939" max="8939" width="9.85546875" style="110" customWidth="1"/>
    <col min="8940" max="8940" width="38.28515625" style="110" customWidth="1"/>
    <col min="8941" max="8941" width="7.28515625" style="110" customWidth="1"/>
    <col min="8942" max="8942" width="8" style="110" customWidth="1"/>
    <col min="8943" max="8943" width="11" style="110" customWidth="1"/>
    <col min="8944" max="8944" width="8" style="110" customWidth="1"/>
    <col min="8945" max="8945" width="8.85546875" style="110" customWidth="1"/>
    <col min="8946" max="8946" width="9.42578125" style="110" customWidth="1"/>
    <col min="8947" max="8947" width="9.140625" style="110"/>
    <col min="8948" max="8948" width="10" style="110" customWidth="1"/>
    <col min="8949" max="8950" width="10.140625" style="110" customWidth="1"/>
    <col min="8951" max="8951" width="0.7109375" style="110" customWidth="1"/>
    <col min="8952" max="8955" width="0" style="110" hidden="1" customWidth="1"/>
    <col min="8956" max="8956" width="0.42578125" style="110" customWidth="1"/>
    <col min="8957" max="8957" width="0" style="110" hidden="1" customWidth="1"/>
    <col min="8958" max="9193" width="9.140625" style="110"/>
    <col min="9194" max="9194" width="3.5703125" style="110" customWidth="1"/>
    <col min="9195" max="9195" width="9.85546875" style="110" customWidth="1"/>
    <col min="9196" max="9196" width="38.28515625" style="110" customWidth="1"/>
    <col min="9197" max="9197" width="7.28515625" style="110" customWidth="1"/>
    <col min="9198" max="9198" width="8" style="110" customWidth="1"/>
    <col min="9199" max="9199" width="11" style="110" customWidth="1"/>
    <col min="9200" max="9200" width="8" style="110" customWidth="1"/>
    <col min="9201" max="9201" width="8.85546875" style="110" customWidth="1"/>
    <col min="9202" max="9202" width="9.42578125" style="110" customWidth="1"/>
    <col min="9203" max="9203" width="9.140625" style="110"/>
    <col min="9204" max="9204" width="10" style="110" customWidth="1"/>
    <col min="9205" max="9206" width="10.140625" style="110" customWidth="1"/>
    <col min="9207" max="9207" width="0.7109375" style="110" customWidth="1"/>
    <col min="9208" max="9211" width="0" style="110" hidden="1" customWidth="1"/>
    <col min="9212" max="9212" width="0.42578125" style="110" customWidth="1"/>
    <col min="9213" max="9213" width="0" style="110" hidden="1" customWidth="1"/>
    <col min="9214" max="9449" width="9.140625" style="110"/>
    <col min="9450" max="9450" width="3.5703125" style="110" customWidth="1"/>
    <col min="9451" max="9451" width="9.85546875" style="110" customWidth="1"/>
    <col min="9452" max="9452" width="38.28515625" style="110" customWidth="1"/>
    <col min="9453" max="9453" width="7.28515625" style="110" customWidth="1"/>
    <col min="9454" max="9454" width="8" style="110" customWidth="1"/>
    <col min="9455" max="9455" width="11" style="110" customWidth="1"/>
    <col min="9456" max="9456" width="8" style="110" customWidth="1"/>
    <col min="9457" max="9457" width="8.85546875" style="110" customWidth="1"/>
    <col min="9458" max="9458" width="9.42578125" style="110" customWidth="1"/>
    <col min="9459" max="9459" width="9.140625" style="110"/>
    <col min="9460" max="9460" width="10" style="110" customWidth="1"/>
    <col min="9461" max="9462" width="10.140625" style="110" customWidth="1"/>
    <col min="9463" max="9463" width="0.7109375" style="110" customWidth="1"/>
    <col min="9464" max="9467" width="0" style="110" hidden="1" customWidth="1"/>
    <col min="9468" max="9468" width="0.42578125" style="110" customWidth="1"/>
    <col min="9469" max="9469" width="0" style="110" hidden="1" customWidth="1"/>
    <col min="9470" max="9705" width="9.140625" style="110"/>
    <col min="9706" max="9706" width="3.5703125" style="110" customWidth="1"/>
    <col min="9707" max="9707" width="9.85546875" style="110" customWidth="1"/>
    <col min="9708" max="9708" width="38.28515625" style="110" customWidth="1"/>
    <col min="9709" max="9709" width="7.28515625" style="110" customWidth="1"/>
    <col min="9710" max="9710" width="8" style="110" customWidth="1"/>
    <col min="9711" max="9711" width="11" style="110" customWidth="1"/>
    <col min="9712" max="9712" width="8" style="110" customWidth="1"/>
    <col min="9713" max="9713" width="8.85546875" style="110" customWidth="1"/>
    <col min="9714" max="9714" width="9.42578125" style="110" customWidth="1"/>
    <col min="9715" max="9715" width="9.140625" style="110"/>
    <col min="9716" max="9716" width="10" style="110" customWidth="1"/>
    <col min="9717" max="9718" width="10.140625" style="110" customWidth="1"/>
    <col min="9719" max="9719" width="0.7109375" style="110" customWidth="1"/>
    <col min="9720" max="9723" width="0" style="110" hidden="1" customWidth="1"/>
    <col min="9724" max="9724" width="0.42578125" style="110" customWidth="1"/>
    <col min="9725" max="9725" width="0" style="110" hidden="1" customWidth="1"/>
    <col min="9726" max="9961" width="9.140625" style="110"/>
    <col min="9962" max="9962" width="3.5703125" style="110" customWidth="1"/>
    <col min="9963" max="9963" width="9.85546875" style="110" customWidth="1"/>
    <col min="9964" max="9964" width="38.28515625" style="110" customWidth="1"/>
    <col min="9965" max="9965" width="7.28515625" style="110" customWidth="1"/>
    <col min="9966" max="9966" width="8" style="110" customWidth="1"/>
    <col min="9967" max="9967" width="11" style="110" customWidth="1"/>
    <col min="9968" max="9968" width="8" style="110" customWidth="1"/>
    <col min="9969" max="9969" width="8.85546875" style="110" customWidth="1"/>
    <col min="9970" max="9970" width="9.42578125" style="110" customWidth="1"/>
    <col min="9971" max="9971" width="9.140625" style="110"/>
    <col min="9972" max="9972" width="10" style="110" customWidth="1"/>
    <col min="9973" max="9974" width="10.140625" style="110" customWidth="1"/>
    <col min="9975" max="9975" width="0.7109375" style="110" customWidth="1"/>
    <col min="9976" max="9979" width="0" style="110" hidden="1" customWidth="1"/>
    <col min="9980" max="9980" width="0.42578125" style="110" customWidth="1"/>
    <col min="9981" max="9981" width="0" style="110" hidden="1" customWidth="1"/>
    <col min="9982" max="10217" width="9.140625" style="110"/>
    <col min="10218" max="10218" width="3.5703125" style="110" customWidth="1"/>
    <col min="10219" max="10219" width="9.85546875" style="110" customWidth="1"/>
    <col min="10220" max="10220" width="38.28515625" style="110" customWidth="1"/>
    <col min="10221" max="10221" width="7.28515625" style="110" customWidth="1"/>
    <col min="10222" max="10222" width="8" style="110" customWidth="1"/>
    <col min="10223" max="10223" width="11" style="110" customWidth="1"/>
    <col min="10224" max="10224" width="8" style="110" customWidth="1"/>
    <col min="10225" max="10225" width="8.85546875" style="110" customWidth="1"/>
    <col min="10226" max="10226" width="9.42578125" style="110" customWidth="1"/>
    <col min="10227" max="10227" width="9.140625" style="110"/>
    <col min="10228" max="10228" width="10" style="110" customWidth="1"/>
    <col min="10229" max="10230" width="10.140625" style="110" customWidth="1"/>
    <col min="10231" max="10231" width="0.7109375" style="110" customWidth="1"/>
    <col min="10232" max="10235" width="0" style="110" hidden="1" customWidth="1"/>
    <col min="10236" max="10236" width="0.42578125" style="110" customWidth="1"/>
    <col min="10237" max="10237" width="0" style="110" hidden="1" customWidth="1"/>
    <col min="10238" max="10473" width="9.140625" style="110"/>
    <col min="10474" max="10474" width="3.5703125" style="110" customWidth="1"/>
    <col min="10475" max="10475" width="9.85546875" style="110" customWidth="1"/>
    <col min="10476" max="10476" width="38.28515625" style="110" customWidth="1"/>
    <col min="10477" max="10477" width="7.28515625" style="110" customWidth="1"/>
    <col min="10478" max="10478" width="8" style="110" customWidth="1"/>
    <col min="10479" max="10479" width="11" style="110" customWidth="1"/>
    <col min="10480" max="10480" width="8" style="110" customWidth="1"/>
    <col min="10481" max="10481" width="8.85546875" style="110" customWidth="1"/>
    <col min="10482" max="10482" width="9.42578125" style="110" customWidth="1"/>
    <col min="10483" max="10483" width="9.140625" style="110"/>
    <col min="10484" max="10484" width="10" style="110" customWidth="1"/>
    <col min="10485" max="10486" width="10.140625" style="110" customWidth="1"/>
    <col min="10487" max="10487" width="0.7109375" style="110" customWidth="1"/>
    <col min="10488" max="10491" width="0" style="110" hidden="1" customWidth="1"/>
    <col min="10492" max="10492" width="0.42578125" style="110" customWidth="1"/>
    <col min="10493" max="10493" width="0" style="110" hidden="1" customWidth="1"/>
    <col min="10494" max="10729" width="9.140625" style="110"/>
    <col min="10730" max="10730" width="3.5703125" style="110" customWidth="1"/>
    <col min="10731" max="10731" width="9.85546875" style="110" customWidth="1"/>
    <col min="10732" max="10732" width="38.28515625" style="110" customWidth="1"/>
    <col min="10733" max="10733" width="7.28515625" style="110" customWidth="1"/>
    <col min="10734" max="10734" width="8" style="110" customWidth="1"/>
    <col min="10735" max="10735" width="11" style="110" customWidth="1"/>
    <col min="10736" max="10736" width="8" style="110" customWidth="1"/>
    <col min="10737" max="10737" width="8.85546875" style="110" customWidth="1"/>
    <col min="10738" max="10738" width="9.42578125" style="110" customWidth="1"/>
    <col min="10739" max="10739" width="9.140625" style="110"/>
    <col min="10740" max="10740" width="10" style="110" customWidth="1"/>
    <col min="10741" max="10742" width="10.140625" style="110" customWidth="1"/>
    <col min="10743" max="10743" width="0.7109375" style="110" customWidth="1"/>
    <col min="10744" max="10747" width="0" style="110" hidden="1" customWidth="1"/>
    <col min="10748" max="10748" width="0.42578125" style="110" customWidth="1"/>
    <col min="10749" max="10749" width="0" style="110" hidden="1" customWidth="1"/>
    <col min="10750" max="10985" width="9.140625" style="110"/>
    <col min="10986" max="10986" width="3.5703125" style="110" customWidth="1"/>
    <col min="10987" max="10987" width="9.85546875" style="110" customWidth="1"/>
    <col min="10988" max="10988" width="38.28515625" style="110" customWidth="1"/>
    <col min="10989" max="10989" width="7.28515625" style="110" customWidth="1"/>
    <col min="10990" max="10990" width="8" style="110" customWidth="1"/>
    <col min="10991" max="10991" width="11" style="110" customWidth="1"/>
    <col min="10992" max="10992" width="8" style="110" customWidth="1"/>
    <col min="10993" max="10993" width="8.85546875" style="110" customWidth="1"/>
    <col min="10994" max="10994" width="9.42578125" style="110" customWidth="1"/>
    <col min="10995" max="10995" width="9.140625" style="110"/>
    <col min="10996" max="10996" width="10" style="110" customWidth="1"/>
    <col min="10997" max="10998" width="10.140625" style="110" customWidth="1"/>
    <col min="10999" max="10999" width="0.7109375" style="110" customWidth="1"/>
    <col min="11000" max="11003" width="0" style="110" hidden="1" customWidth="1"/>
    <col min="11004" max="11004" width="0.42578125" style="110" customWidth="1"/>
    <col min="11005" max="11005" width="0" style="110" hidden="1" customWidth="1"/>
    <col min="11006" max="11241" width="9.140625" style="110"/>
    <col min="11242" max="11242" width="3.5703125" style="110" customWidth="1"/>
    <col min="11243" max="11243" width="9.85546875" style="110" customWidth="1"/>
    <col min="11244" max="11244" width="38.28515625" style="110" customWidth="1"/>
    <col min="11245" max="11245" width="7.28515625" style="110" customWidth="1"/>
    <col min="11246" max="11246" width="8" style="110" customWidth="1"/>
    <col min="11247" max="11247" width="11" style="110" customWidth="1"/>
    <col min="11248" max="11248" width="8" style="110" customWidth="1"/>
    <col min="11249" max="11249" width="8.85546875" style="110" customWidth="1"/>
    <col min="11250" max="11250" width="9.42578125" style="110" customWidth="1"/>
    <col min="11251" max="11251" width="9.140625" style="110"/>
    <col min="11252" max="11252" width="10" style="110" customWidth="1"/>
    <col min="11253" max="11254" width="10.140625" style="110" customWidth="1"/>
    <col min="11255" max="11255" width="0.7109375" style="110" customWidth="1"/>
    <col min="11256" max="11259" width="0" style="110" hidden="1" customWidth="1"/>
    <col min="11260" max="11260" width="0.42578125" style="110" customWidth="1"/>
    <col min="11261" max="11261" width="0" style="110" hidden="1" customWidth="1"/>
    <col min="11262" max="11497" width="9.140625" style="110"/>
    <col min="11498" max="11498" width="3.5703125" style="110" customWidth="1"/>
    <col min="11499" max="11499" width="9.85546875" style="110" customWidth="1"/>
    <col min="11500" max="11500" width="38.28515625" style="110" customWidth="1"/>
    <col min="11501" max="11501" width="7.28515625" style="110" customWidth="1"/>
    <col min="11502" max="11502" width="8" style="110" customWidth="1"/>
    <col min="11503" max="11503" width="11" style="110" customWidth="1"/>
    <col min="11504" max="11504" width="8" style="110" customWidth="1"/>
    <col min="11505" max="11505" width="8.85546875" style="110" customWidth="1"/>
    <col min="11506" max="11506" width="9.42578125" style="110" customWidth="1"/>
    <col min="11507" max="11507" width="9.140625" style="110"/>
    <col min="11508" max="11508" width="10" style="110" customWidth="1"/>
    <col min="11509" max="11510" width="10.140625" style="110" customWidth="1"/>
    <col min="11511" max="11511" width="0.7109375" style="110" customWidth="1"/>
    <col min="11512" max="11515" width="0" style="110" hidden="1" customWidth="1"/>
    <col min="11516" max="11516" width="0.42578125" style="110" customWidth="1"/>
    <col min="11517" max="11517" width="0" style="110" hidden="1" customWidth="1"/>
    <col min="11518" max="11753" width="9.140625" style="110"/>
    <col min="11754" max="11754" width="3.5703125" style="110" customWidth="1"/>
    <col min="11755" max="11755" width="9.85546875" style="110" customWidth="1"/>
    <col min="11756" max="11756" width="38.28515625" style="110" customWidth="1"/>
    <col min="11757" max="11757" width="7.28515625" style="110" customWidth="1"/>
    <col min="11758" max="11758" width="8" style="110" customWidth="1"/>
    <col min="11759" max="11759" width="11" style="110" customWidth="1"/>
    <col min="11760" max="11760" width="8" style="110" customWidth="1"/>
    <col min="11761" max="11761" width="8.85546875" style="110" customWidth="1"/>
    <col min="11762" max="11762" width="9.42578125" style="110" customWidth="1"/>
    <col min="11763" max="11763" width="9.140625" style="110"/>
    <col min="11764" max="11764" width="10" style="110" customWidth="1"/>
    <col min="11765" max="11766" width="10.140625" style="110" customWidth="1"/>
    <col min="11767" max="11767" width="0.7109375" style="110" customWidth="1"/>
    <col min="11768" max="11771" width="0" style="110" hidden="1" customWidth="1"/>
    <col min="11772" max="11772" width="0.42578125" style="110" customWidth="1"/>
    <col min="11773" max="11773" width="0" style="110" hidden="1" customWidth="1"/>
    <col min="11774" max="12009" width="9.140625" style="110"/>
    <col min="12010" max="12010" width="3.5703125" style="110" customWidth="1"/>
    <col min="12011" max="12011" width="9.85546875" style="110" customWidth="1"/>
    <col min="12012" max="12012" width="38.28515625" style="110" customWidth="1"/>
    <col min="12013" max="12013" width="7.28515625" style="110" customWidth="1"/>
    <col min="12014" max="12014" width="8" style="110" customWidth="1"/>
    <col min="12015" max="12015" width="11" style="110" customWidth="1"/>
    <col min="12016" max="12016" width="8" style="110" customWidth="1"/>
    <col min="12017" max="12017" width="8.85546875" style="110" customWidth="1"/>
    <col min="12018" max="12018" width="9.42578125" style="110" customWidth="1"/>
    <col min="12019" max="12019" width="9.140625" style="110"/>
    <col min="12020" max="12020" width="10" style="110" customWidth="1"/>
    <col min="12021" max="12022" width="10.140625" style="110" customWidth="1"/>
    <col min="12023" max="12023" width="0.7109375" style="110" customWidth="1"/>
    <col min="12024" max="12027" width="0" style="110" hidden="1" customWidth="1"/>
    <col min="12028" max="12028" width="0.42578125" style="110" customWidth="1"/>
    <col min="12029" max="12029" width="0" style="110" hidden="1" customWidth="1"/>
    <col min="12030" max="12265" width="9.140625" style="110"/>
    <col min="12266" max="12266" width="3.5703125" style="110" customWidth="1"/>
    <col min="12267" max="12267" width="9.85546875" style="110" customWidth="1"/>
    <col min="12268" max="12268" width="38.28515625" style="110" customWidth="1"/>
    <col min="12269" max="12269" width="7.28515625" style="110" customWidth="1"/>
    <col min="12270" max="12270" width="8" style="110" customWidth="1"/>
    <col min="12271" max="12271" width="11" style="110" customWidth="1"/>
    <col min="12272" max="12272" width="8" style="110" customWidth="1"/>
    <col min="12273" max="12273" width="8.85546875" style="110" customWidth="1"/>
    <col min="12274" max="12274" width="9.42578125" style="110" customWidth="1"/>
    <col min="12275" max="12275" width="9.140625" style="110"/>
    <col min="12276" max="12276" width="10" style="110" customWidth="1"/>
    <col min="12277" max="12278" width="10.140625" style="110" customWidth="1"/>
    <col min="12279" max="12279" width="0.7109375" style="110" customWidth="1"/>
    <col min="12280" max="12283" width="0" style="110" hidden="1" customWidth="1"/>
    <col min="12284" max="12284" width="0.42578125" style="110" customWidth="1"/>
    <col min="12285" max="12285" width="0" style="110" hidden="1" customWidth="1"/>
    <col min="12286" max="12521" width="9.140625" style="110"/>
    <col min="12522" max="12522" width="3.5703125" style="110" customWidth="1"/>
    <col min="12523" max="12523" width="9.85546875" style="110" customWidth="1"/>
    <col min="12524" max="12524" width="38.28515625" style="110" customWidth="1"/>
    <col min="12525" max="12525" width="7.28515625" style="110" customWidth="1"/>
    <col min="12526" max="12526" width="8" style="110" customWidth="1"/>
    <col min="12527" max="12527" width="11" style="110" customWidth="1"/>
    <col min="12528" max="12528" width="8" style="110" customWidth="1"/>
    <col min="12529" max="12529" width="8.85546875" style="110" customWidth="1"/>
    <col min="12530" max="12530" width="9.42578125" style="110" customWidth="1"/>
    <col min="12531" max="12531" width="9.140625" style="110"/>
    <col min="12532" max="12532" width="10" style="110" customWidth="1"/>
    <col min="12533" max="12534" width="10.140625" style="110" customWidth="1"/>
    <col min="12535" max="12535" width="0.7109375" style="110" customWidth="1"/>
    <col min="12536" max="12539" width="0" style="110" hidden="1" customWidth="1"/>
    <col min="12540" max="12540" width="0.42578125" style="110" customWidth="1"/>
    <col min="12541" max="12541" width="0" style="110" hidden="1" customWidth="1"/>
    <col min="12542" max="12777" width="9.140625" style="110"/>
    <col min="12778" max="12778" width="3.5703125" style="110" customWidth="1"/>
    <col min="12779" max="12779" width="9.85546875" style="110" customWidth="1"/>
    <col min="12780" max="12780" width="38.28515625" style="110" customWidth="1"/>
    <col min="12781" max="12781" width="7.28515625" style="110" customWidth="1"/>
    <col min="12782" max="12782" width="8" style="110" customWidth="1"/>
    <col min="12783" max="12783" width="11" style="110" customWidth="1"/>
    <col min="12784" max="12784" width="8" style="110" customWidth="1"/>
    <col min="12785" max="12785" width="8.85546875" style="110" customWidth="1"/>
    <col min="12786" max="12786" width="9.42578125" style="110" customWidth="1"/>
    <col min="12787" max="12787" width="9.140625" style="110"/>
    <col min="12788" max="12788" width="10" style="110" customWidth="1"/>
    <col min="12789" max="12790" width="10.140625" style="110" customWidth="1"/>
    <col min="12791" max="12791" width="0.7109375" style="110" customWidth="1"/>
    <col min="12792" max="12795" width="0" style="110" hidden="1" customWidth="1"/>
    <col min="12796" max="12796" width="0.42578125" style="110" customWidth="1"/>
    <col min="12797" max="12797" width="0" style="110" hidden="1" customWidth="1"/>
    <col min="12798" max="13033" width="9.140625" style="110"/>
    <col min="13034" max="13034" width="3.5703125" style="110" customWidth="1"/>
    <col min="13035" max="13035" width="9.85546875" style="110" customWidth="1"/>
    <col min="13036" max="13036" width="38.28515625" style="110" customWidth="1"/>
    <col min="13037" max="13037" width="7.28515625" style="110" customWidth="1"/>
    <col min="13038" max="13038" width="8" style="110" customWidth="1"/>
    <col min="13039" max="13039" width="11" style="110" customWidth="1"/>
    <col min="13040" max="13040" width="8" style="110" customWidth="1"/>
    <col min="13041" max="13041" width="8.85546875" style="110" customWidth="1"/>
    <col min="13042" max="13042" width="9.42578125" style="110" customWidth="1"/>
    <col min="13043" max="13043" width="9.140625" style="110"/>
    <col min="13044" max="13044" width="10" style="110" customWidth="1"/>
    <col min="13045" max="13046" width="10.140625" style="110" customWidth="1"/>
    <col min="13047" max="13047" width="0.7109375" style="110" customWidth="1"/>
    <col min="13048" max="13051" width="0" style="110" hidden="1" customWidth="1"/>
    <col min="13052" max="13052" width="0.42578125" style="110" customWidth="1"/>
    <col min="13053" max="13053" width="0" style="110" hidden="1" customWidth="1"/>
    <col min="13054" max="13289" width="9.140625" style="110"/>
    <col min="13290" max="13290" width="3.5703125" style="110" customWidth="1"/>
    <col min="13291" max="13291" width="9.85546875" style="110" customWidth="1"/>
    <col min="13292" max="13292" width="38.28515625" style="110" customWidth="1"/>
    <col min="13293" max="13293" width="7.28515625" style="110" customWidth="1"/>
    <col min="13294" max="13294" width="8" style="110" customWidth="1"/>
    <col min="13295" max="13295" width="11" style="110" customWidth="1"/>
    <col min="13296" max="13296" width="8" style="110" customWidth="1"/>
    <col min="13297" max="13297" width="8.85546875" style="110" customWidth="1"/>
    <col min="13298" max="13298" width="9.42578125" style="110" customWidth="1"/>
    <col min="13299" max="13299" width="9.140625" style="110"/>
    <col min="13300" max="13300" width="10" style="110" customWidth="1"/>
    <col min="13301" max="13302" width="10.140625" style="110" customWidth="1"/>
    <col min="13303" max="13303" width="0.7109375" style="110" customWidth="1"/>
    <col min="13304" max="13307" width="0" style="110" hidden="1" customWidth="1"/>
    <col min="13308" max="13308" width="0.42578125" style="110" customWidth="1"/>
    <col min="13309" max="13309" width="0" style="110" hidden="1" customWidth="1"/>
    <col min="13310" max="13545" width="9.140625" style="110"/>
    <col min="13546" max="13546" width="3.5703125" style="110" customWidth="1"/>
    <col min="13547" max="13547" width="9.85546875" style="110" customWidth="1"/>
    <col min="13548" max="13548" width="38.28515625" style="110" customWidth="1"/>
    <col min="13549" max="13549" width="7.28515625" style="110" customWidth="1"/>
    <col min="13550" max="13550" width="8" style="110" customWidth="1"/>
    <col min="13551" max="13551" width="11" style="110" customWidth="1"/>
    <col min="13552" max="13552" width="8" style="110" customWidth="1"/>
    <col min="13553" max="13553" width="8.85546875" style="110" customWidth="1"/>
    <col min="13554" max="13554" width="9.42578125" style="110" customWidth="1"/>
    <col min="13555" max="13555" width="9.140625" style="110"/>
    <col min="13556" max="13556" width="10" style="110" customWidth="1"/>
    <col min="13557" max="13558" width="10.140625" style="110" customWidth="1"/>
    <col min="13559" max="13559" width="0.7109375" style="110" customWidth="1"/>
    <col min="13560" max="13563" width="0" style="110" hidden="1" customWidth="1"/>
    <col min="13564" max="13564" width="0.42578125" style="110" customWidth="1"/>
    <col min="13565" max="13565" width="0" style="110" hidden="1" customWidth="1"/>
    <col min="13566" max="13801" width="9.140625" style="110"/>
    <col min="13802" max="13802" width="3.5703125" style="110" customWidth="1"/>
    <col min="13803" max="13803" width="9.85546875" style="110" customWidth="1"/>
    <col min="13804" max="13804" width="38.28515625" style="110" customWidth="1"/>
    <col min="13805" max="13805" width="7.28515625" style="110" customWidth="1"/>
    <col min="13806" max="13806" width="8" style="110" customWidth="1"/>
    <col min="13807" max="13807" width="11" style="110" customWidth="1"/>
    <col min="13808" max="13808" width="8" style="110" customWidth="1"/>
    <col min="13809" max="13809" width="8.85546875" style="110" customWidth="1"/>
    <col min="13810" max="13810" width="9.42578125" style="110" customWidth="1"/>
    <col min="13811" max="13811" width="9.140625" style="110"/>
    <col min="13812" max="13812" width="10" style="110" customWidth="1"/>
    <col min="13813" max="13814" width="10.140625" style="110" customWidth="1"/>
    <col min="13815" max="13815" width="0.7109375" style="110" customWidth="1"/>
    <col min="13816" max="13819" width="0" style="110" hidden="1" customWidth="1"/>
    <col min="13820" max="13820" width="0.42578125" style="110" customWidth="1"/>
    <col min="13821" max="13821" width="0" style="110" hidden="1" customWidth="1"/>
    <col min="13822" max="14057" width="9.140625" style="110"/>
    <col min="14058" max="14058" width="3.5703125" style="110" customWidth="1"/>
    <col min="14059" max="14059" width="9.85546875" style="110" customWidth="1"/>
    <col min="14060" max="14060" width="38.28515625" style="110" customWidth="1"/>
    <col min="14061" max="14061" width="7.28515625" style="110" customWidth="1"/>
    <col min="14062" max="14062" width="8" style="110" customWidth="1"/>
    <col min="14063" max="14063" width="11" style="110" customWidth="1"/>
    <col min="14064" max="14064" width="8" style="110" customWidth="1"/>
    <col min="14065" max="14065" width="8.85546875" style="110" customWidth="1"/>
    <col min="14066" max="14066" width="9.42578125" style="110" customWidth="1"/>
    <col min="14067" max="14067" width="9.140625" style="110"/>
    <col min="14068" max="14068" width="10" style="110" customWidth="1"/>
    <col min="14069" max="14070" width="10.140625" style="110" customWidth="1"/>
    <col min="14071" max="14071" width="0.7109375" style="110" customWidth="1"/>
    <col min="14072" max="14075" width="0" style="110" hidden="1" customWidth="1"/>
    <col min="14076" max="14076" width="0.42578125" style="110" customWidth="1"/>
    <col min="14077" max="14077" width="0" style="110" hidden="1" customWidth="1"/>
    <col min="14078" max="14313" width="9.140625" style="110"/>
    <col min="14314" max="14314" width="3.5703125" style="110" customWidth="1"/>
    <col min="14315" max="14315" width="9.85546875" style="110" customWidth="1"/>
    <col min="14316" max="14316" width="38.28515625" style="110" customWidth="1"/>
    <col min="14317" max="14317" width="7.28515625" style="110" customWidth="1"/>
    <col min="14318" max="14318" width="8" style="110" customWidth="1"/>
    <col min="14319" max="14319" width="11" style="110" customWidth="1"/>
    <col min="14320" max="14320" width="8" style="110" customWidth="1"/>
    <col min="14321" max="14321" width="8.85546875" style="110" customWidth="1"/>
    <col min="14322" max="14322" width="9.42578125" style="110" customWidth="1"/>
    <col min="14323" max="14323" width="9.140625" style="110"/>
    <col min="14324" max="14324" width="10" style="110" customWidth="1"/>
    <col min="14325" max="14326" width="10.140625" style="110" customWidth="1"/>
    <col min="14327" max="14327" width="0.7109375" style="110" customWidth="1"/>
    <col min="14328" max="14331" width="0" style="110" hidden="1" customWidth="1"/>
    <col min="14332" max="14332" width="0.42578125" style="110" customWidth="1"/>
    <col min="14333" max="14333" width="0" style="110" hidden="1" customWidth="1"/>
    <col min="14334" max="14569" width="9.140625" style="110"/>
    <col min="14570" max="14570" width="3.5703125" style="110" customWidth="1"/>
    <col min="14571" max="14571" width="9.85546875" style="110" customWidth="1"/>
    <col min="14572" max="14572" width="38.28515625" style="110" customWidth="1"/>
    <col min="14573" max="14573" width="7.28515625" style="110" customWidth="1"/>
    <col min="14574" max="14574" width="8" style="110" customWidth="1"/>
    <col min="14575" max="14575" width="11" style="110" customWidth="1"/>
    <col min="14576" max="14576" width="8" style="110" customWidth="1"/>
    <col min="14577" max="14577" width="8.85546875" style="110" customWidth="1"/>
    <col min="14578" max="14578" width="9.42578125" style="110" customWidth="1"/>
    <col min="14579" max="14579" width="9.140625" style="110"/>
    <col min="14580" max="14580" width="10" style="110" customWidth="1"/>
    <col min="14581" max="14582" width="10.140625" style="110" customWidth="1"/>
    <col min="14583" max="14583" width="0.7109375" style="110" customWidth="1"/>
    <col min="14584" max="14587" width="0" style="110" hidden="1" customWidth="1"/>
    <col min="14588" max="14588" width="0.42578125" style="110" customWidth="1"/>
    <col min="14589" max="14589" width="0" style="110" hidden="1" customWidth="1"/>
    <col min="14590" max="14825" width="9.140625" style="110"/>
    <col min="14826" max="14826" width="3.5703125" style="110" customWidth="1"/>
    <col min="14827" max="14827" width="9.85546875" style="110" customWidth="1"/>
    <col min="14828" max="14828" width="38.28515625" style="110" customWidth="1"/>
    <col min="14829" max="14829" width="7.28515625" style="110" customWidth="1"/>
    <col min="14830" max="14830" width="8" style="110" customWidth="1"/>
    <col min="14831" max="14831" width="11" style="110" customWidth="1"/>
    <col min="14832" max="14832" width="8" style="110" customWidth="1"/>
    <col min="14833" max="14833" width="8.85546875" style="110" customWidth="1"/>
    <col min="14834" max="14834" width="9.42578125" style="110" customWidth="1"/>
    <col min="14835" max="14835" width="9.140625" style="110"/>
    <col min="14836" max="14836" width="10" style="110" customWidth="1"/>
    <col min="14837" max="14838" width="10.140625" style="110" customWidth="1"/>
    <col min="14839" max="14839" width="0.7109375" style="110" customWidth="1"/>
    <col min="14840" max="14843" width="0" style="110" hidden="1" customWidth="1"/>
    <col min="14844" max="14844" width="0.42578125" style="110" customWidth="1"/>
    <col min="14845" max="14845" width="0" style="110" hidden="1" customWidth="1"/>
    <col min="14846" max="15081" width="9.140625" style="110"/>
    <col min="15082" max="15082" width="3.5703125" style="110" customWidth="1"/>
    <col min="15083" max="15083" width="9.85546875" style="110" customWidth="1"/>
    <col min="15084" max="15084" width="38.28515625" style="110" customWidth="1"/>
    <col min="15085" max="15085" width="7.28515625" style="110" customWidth="1"/>
    <col min="15086" max="15086" width="8" style="110" customWidth="1"/>
    <col min="15087" max="15087" width="11" style="110" customWidth="1"/>
    <col min="15088" max="15088" width="8" style="110" customWidth="1"/>
    <col min="15089" max="15089" width="8.85546875" style="110" customWidth="1"/>
    <col min="15090" max="15090" width="9.42578125" style="110" customWidth="1"/>
    <col min="15091" max="15091" width="9.140625" style="110"/>
    <col min="15092" max="15092" width="10" style="110" customWidth="1"/>
    <col min="15093" max="15094" width="10.140625" style="110" customWidth="1"/>
    <col min="15095" max="15095" width="0.7109375" style="110" customWidth="1"/>
    <col min="15096" max="15099" width="0" style="110" hidden="1" customWidth="1"/>
    <col min="15100" max="15100" width="0.42578125" style="110" customWidth="1"/>
    <col min="15101" max="15101" width="0" style="110" hidden="1" customWidth="1"/>
    <col min="15102" max="15337" width="9.140625" style="110"/>
    <col min="15338" max="15338" width="3.5703125" style="110" customWidth="1"/>
    <col min="15339" max="15339" width="9.85546875" style="110" customWidth="1"/>
    <col min="15340" max="15340" width="38.28515625" style="110" customWidth="1"/>
    <col min="15341" max="15341" width="7.28515625" style="110" customWidth="1"/>
    <col min="15342" max="15342" width="8" style="110" customWidth="1"/>
    <col min="15343" max="15343" width="11" style="110" customWidth="1"/>
    <col min="15344" max="15344" width="8" style="110" customWidth="1"/>
    <col min="15345" max="15345" width="8.85546875" style="110" customWidth="1"/>
    <col min="15346" max="15346" width="9.42578125" style="110" customWidth="1"/>
    <col min="15347" max="15347" width="9.140625" style="110"/>
    <col min="15348" max="15348" width="10" style="110" customWidth="1"/>
    <col min="15349" max="15350" width="10.140625" style="110" customWidth="1"/>
    <col min="15351" max="15351" width="0.7109375" style="110" customWidth="1"/>
    <col min="15352" max="15355" width="0" style="110" hidden="1" customWidth="1"/>
    <col min="15356" max="15356" width="0.42578125" style="110" customWidth="1"/>
    <col min="15357" max="15357" width="0" style="110" hidden="1" customWidth="1"/>
    <col min="15358" max="15593" width="9.140625" style="110"/>
    <col min="15594" max="15594" width="3.5703125" style="110" customWidth="1"/>
    <col min="15595" max="15595" width="9.85546875" style="110" customWidth="1"/>
    <col min="15596" max="15596" width="38.28515625" style="110" customWidth="1"/>
    <col min="15597" max="15597" width="7.28515625" style="110" customWidth="1"/>
    <col min="15598" max="15598" width="8" style="110" customWidth="1"/>
    <col min="15599" max="15599" width="11" style="110" customWidth="1"/>
    <col min="15600" max="15600" width="8" style="110" customWidth="1"/>
    <col min="15601" max="15601" width="8.85546875" style="110" customWidth="1"/>
    <col min="15602" max="15602" width="9.42578125" style="110" customWidth="1"/>
    <col min="15603" max="15603" width="9.140625" style="110"/>
    <col min="15604" max="15604" width="10" style="110" customWidth="1"/>
    <col min="15605" max="15606" width="10.140625" style="110" customWidth="1"/>
    <col min="15607" max="15607" width="0.7109375" style="110" customWidth="1"/>
    <col min="15608" max="15611" width="0" style="110" hidden="1" customWidth="1"/>
    <col min="15612" max="15612" width="0.42578125" style="110" customWidth="1"/>
    <col min="15613" max="15613" width="0" style="110" hidden="1" customWidth="1"/>
    <col min="15614" max="15849" width="9.140625" style="110"/>
    <col min="15850" max="15850" width="3.5703125" style="110" customWidth="1"/>
    <col min="15851" max="15851" width="9.85546875" style="110" customWidth="1"/>
    <col min="15852" max="15852" width="38.28515625" style="110" customWidth="1"/>
    <col min="15853" max="15853" width="7.28515625" style="110" customWidth="1"/>
    <col min="15854" max="15854" width="8" style="110" customWidth="1"/>
    <col min="15855" max="15855" width="11" style="110" customWidth="1"/>
    <col min="15856" max="15856" width="8" style="110" customWidth="1"/>
    <col min="15857" max="15857" width="8.85546875" style="110" customWidth="1"/>
    <col min="15858" max="15858" width="9.42578125" style="110" customWidth="1"/>
    <col min="15859" max="15859" width="9.140625" style="110"/>
    <col min="15860" max="15860" width="10" style="110" customWidth="1"/>
    <col min="15861" max="15862" width="10.140625" style="110" customWidth="1"/>
    <col min="15863" max="15863" width="0.7109375" style="110" customWidth="1"/>
    <col min="15864" max="15867" width="0" style="110" hidden="1" customWidth="1"/>
    <col min="15868" max="15868" width="0.42578125" style="110" customWidth="1"/>
    <col min="15869" max="15869" width="0" style="110" hidden="1" customWidth="1"/>
    <col min="15870" max="16105" width="9.140625" style="110"/>
    <col min="16106" max="16106" width="3.5703125" style="110" customWidth="1"/>
    <col min="16107" max="16107" width="9.85546875" style="110" customWidth="1"/>
    <col min="16108" max="16108" width="38.28515625" style="110" customWidth="1"/>
    <col min="16109" max="16109" width="7.28515625" style="110" customWidth="1"/>
    <col min="16110" max="16110" width="8" style="110" customWidth="1"/>
    <col min="16111" max="16111" width="11" style="110" customWidth="1"/>
    <col min="16112" max="16112" width="8" style="110" customWidth="1"/>
    <col min="16113" max="16113" width="8.85546875" style="110" customWidth="1"/>
    <col min="16114" max="16114" width="9.42578125" style="110" customWidth="1"/>
    <col min="16115" max="16115" width="9.140625" style="110"/>
    <col min="16116" max="16116" width="10" style="110" customWidth="1"/>
    <col min="16117" max="16118" width="10.140625" style="110" customWidth="1"/>
    <col min="16119" max="16119" width="0.7109375" style="110" customWidth="1"/>
    <col min="16120" max="16123" width="0" style="110" hidden="1" customWidth="1"/>
    <col min="16124" max="16124" width="0.42578125" style="110" customWidth="1"/>
    <col min="16125" max="16125" width="0" style="110" hidden="1" customWidth="1"/>
    <col min="16126" max="16384" width="9.140625" style="110"/>
  </cols>
  <sheetData>
    <row r="1" spans="1:11" s="100" customFormat="1" ht="25.5" customHeight="1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s="100" customFormat="1" ht="15.75" customHeight="1">
      <c r="A2" s="101"/>
      <c r="B2" s="243"/>
      <c r="C2" s="243"/>
      <c r="D2" s="243"/>
      <c r="E2" s="243"/>
      <c r="F2" s="243"/>
      <c r="G2" s="243"/>
      <c r="H2" s="243"/>
      <c r="I2" s="243"/>
      <c r="J2" s="243"/>
    </row>
    <row r="3" spans="1:11" s="100" customFormat="1" ht="15.7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</row>
    <row r="4" spans="1:11" s="100" customFormat="1" ht="15.75">
      <c r="A4" s="244" t="s">
        <v>77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15.75">
      <c r="A5" s="103"/>
      <c r="B5" s="105"/>
      <c r="C5" s="106"/>
      <c r="D5" s="106"/>
      <c r="E5" s="106"/>
      <c r="F5" s="104"/>
      <c r="G5" s="104"/>
      <c r="H5" s="104"/>
      <c r="I5" s="107"/>
      <c r="J5" s="108"/>
      <c r="K5" s="109"/>
    </row>
    <row r="6" spans="1:11" ht="14.2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</row>
    <row r="7" spans="1:11" ht="15.75" customHeight="1">
      <c r="A7" s="246" t="s">
        <v>15</v>
      </c>
      <c r="B7" s="246" t="s">
        <v>78</v>
      </c>
      <c r="C7" s="249" t="s">
        <v>79</v>
      </c>
      <c r="D7" s="250"/>
      <c r="E7" s="251" t="s">
        <v>117</v>
      </c>
      <c r="F7" s="252"/>
      <c r="G7" s="251" t="s">
        <v>118</v>
      </c>
      <c r="H7" s="252"/>
      <c r="I7" s="249" t="s">
        <v>80</v>
      </c>
      <c r="J7" s="255"/>
      <c r="K7" s="246" t="s">
        <v>10</v>
      </c>
    </row>
    <row r="8" spans="1:11" ht="15.75">
      <c r="A8" s="247"/>
      <c r="B8" s="247"/>
      <c r="C8" s="256" t="s">
        <v>81</v>
      </c>
      <c r="D8" s="257"/>
      <c r="E8" s="253"/>
      <c r="F8" s="254"/>
      <c r="G8" s="253"/>
      <c r="H8" s="254"/>
      <c r="I8" s="256" t="s">
        <v>82</v>
      </c>
      <c r="J8" s="258"/>
      <c r="K8" s="247"/>
    </row>
    <row r="9" spans="1:11" ht="14.25" customHeight="1">
      <c r="A9" s="247"/>
      <c r="B9" s="247"/>
      <c r="C9" s="246" t="s">
        <v>83</v>
      </c>
      <c r="D9" s="259" t="s">
        <v>116</v>
      </c>
      <c r="E9" s="246" t="s">
        <v>84</v>
      </c>
      <c r="F9" s="246" t="s">
        <v>85</v>
      </c>
      <c r="G9" s="246" t="s">
        <v>84</v>
      </c>
      <c r="H9" s="246" t="s">
        <v>85</v>
      </c>
      <c r="I9" s="246" t="s">
        <v>84</v>
      </c>
      <c r="J9" s="246" t="s">
        <v>85</v>
      </c>
      <c r="K9" s="247"/>
    </row>
    <row r="10" spans="1:11" ht="14.25" customHeight="1">
      <c r="A10" s="248"/>
      <c r="B10" s="248"/>
      <c r="C10" s="248"/>
      <c r="D10" s="260"/>
      <c r="E10" s="248"/>
      <c r="F10" s="248"/>
      <c r="G10" s="248"/>
      <c r="H10" s="248"/>
      <c r="I10" s="248"/>
      <c r="J10" s="248"/>
      <c r="K10" s="248"/>
    </row>
    <row r="11" spans="1:11" ht="15.75">
      <c r="A11" s="111">
        <v>1</v>
      </c>
      <c r="B11" s="113">
        <v>2</v>
      </c>
      <c r="C11" s="114">
        <v>3</v>
      </c>
      <c r="D11" s="115">
        <v>4</v>
      </c>
      <c r="E11" s="114">
        <v>5</v>
      </c>
      <c r="F11" s="112">
        <v>6</v>
      </c>
      <c r="G11" s="112">
        <v>7</v>
      </c>
      <c r="H11" s="113">
        <v>8</v>
      </c>
      <c r="I11" s="115">
        <v>9</v>
      </c>
      <c r="J11" s="112">
        <v>10</v>
      </c>
      <c r="K11" s="113">
        <v>11</v>
      </c>
    </row>
    <row r="12" spans="1:11" ht="15.75">
      <c r="A12" s="111"/>
      <c r="B12" s="262"/>
      <c r="C12" s="262"/>
      <c r="D12" s="262"/>
      <c r="E12" s="262"/>
      <c r="F12" s="262"/>
      <c r="G12" s="262"/>
      <c r="H12" s="262"/>
      <c r="I12" s="262"/>
      <c r="J12" s="262"/>
      <c r="K12" s="263"/>
    </row>
    <row r="13" spans="1:11" ht="16.5">
      <c r="A13" s="150"/>
      <c r="B13" s="116" t="s">
        <v>31</v>
      </c>
      <c r="C13" s="150"/>
      <c r="D13" s="150"/>
      <c r="E13" s="150"/>
      <c r="F13" s="150"/>
      <c r="G13" s="150"/>
      <c r="H13" s="150"/>
      <c r="I13" s="150"/>
      <c r="J13" s="150"/>
      <c r="K13" s="117"/>
    </row>
    <row r="14" spans="1:11" ht="15.75">
      <c r="A14" s="150">
        <v>1</v>
      </c>
      <c r="B14" s="118" t="s">
        <v>32</v>
      </c>
      <c r="C14" s="118" t="s">
        <v>13</v>
      </c>
      <c r="D14" s="118">
        <v>0.125</v>
      </c>
      <c r="E14" s="119"/>
      <c r="F14" s="120"/>
      <c r="G14" s="118"/>
      <c r="H14" s="118"/>
      <c r="I14" s="118"/>
      <c r="J14" s="118"/>
      <c r="K14" s="117"/>
    </row>
    <row r="15" spans="1:11" ht="63">
      <c r="A15" s="150">
        <v>2</v>
      </c>
      <c r="B15" s="121" t="s">
        <v>33</v>
      </c>
      <c r="C15" s="129" t="s">
        <v>6</v>
      </c>
      <c r="D15" s="76">
        <v>5</v>
      </c>
      <c r="E15" s="65"/>
      <c r="F15" s="65"/>
      <c r="G15" s="77"/>
      <c r="H15" s="77"/>
      <c r="I15" s="77"/>
      <c r="J15" s="77"/>
      <c r="K15" s="117"/>
    </row>
    <row r="16" spans="1:11" ht="31.5">
      <c r="A16" s="150">
        <v>3</v>
      </c>
      <c r="B16" s="121" t="s">
        <v>86</v>
      </c>
      <c r="C16" s="150" t="s">
        <v>6</v>
      </c>
      <c r="D16" s="200">
        <v>3</v>
      </c>
      <c r="E16" s="150"/>
      <c r="F16" s="120"/>
      <c r="G16" s="150"/>
      <c r="H16" s="120"/>
      <c r="I16" s="150"/>
      <c r="J16" s="120"/>
      <c r="K16" s="120"/>
    </row>
    <row r="17" spans="1:11" ht="16.5">
      <c r="A17" s="150"/>
      <c r="B17" s="116" t="s">
        <v>35</v>
      </c>
      <c r="C17" s="63"/>
      <c r="D17" s="64"/>
      <c r="E17" s="65"/>
      <c r="F17" s="65"/>
      <c r="G17" s="65"/>
      <c r="H17" s="65"/>
      <c r="I17" s="65"/>
      <c r="J17" s="65"/>
      <c r="K17" s="117"/>
    </row>
    <row r="18" spans="1:11" ht="31.5">
      <c r="A18" s="149">
        <v>1</v>
      </c>
      <c r="B18" s="182" t="s">
        <v>37</v>
      </c>
      <c r="C18" s="157" t="s">
        <v>26</v>
      </c>
      <c r="D18" s="201">
        <v>268.87</v>
      </c>
      <c r="E18" s="183"/>
      <c r="F18" s="183"/>
      <c r="G18" s="183"/>
      <c r="H18" s="183"/>
      <c r="I18" s="183"/>
      <c r="J18" s="183"/>
      <c r="K18" s="117"/>
    </row>
    <row r="19" spans="1:11" ht="31.5">
      <c r="A19" s="150">
        <v>2</v>
      </c>
      <c r="B19" s="121" t="s">
        <v>38</v>
      </c>
      <c r="C19" s="123" t="s">
        <v>26</v>
      </c>
      <c r="D19" s="124">
        <f>D18*0.1</f>
        <v>26.887</v>
      </c>
      <c r="E19" s="124"/>
      <c r="F19" s="124"/>
      <c r="G19" s="124"/>
      <c r="H19" s="124"/>
      <c r="I19" s="124"/>
      <c r="J19" s="124"/>
      <c r="K19" s="117"/>
    </row>
    <row r="20" spans="1:11" ht="47.25">
      <c r="A20" s="150">
        <v>3</v>
      </c>
      <c r="B20" s="121" t="s">
        <v>39</v>
      </c>
      <c r="C20" s="123" t="s">
        <v>26</v>
      </c>
      <c r="D20" s="124">
        <f>D19</f>
        <v>26.887</v>
      </c>
      <c r="E20" s="124"/>
      <c r="F20" s="124"/>
      <c r="G20" s="124"/>
      <c r="H20" s="124"/>
      <c r="I20" s="124"/>
      <c r="J20" s="124"/>
      <c r="K20" s="117"/>
    </row>
    <row r="21" spans="1:11" ht="31.5">
      <c r="A21" s="150">
        <v>4</v>
      </c>
      <c r="B21" s="121" t="s">
        <v>40</v>
      </c>
      <c r="C21" s="123" t="s">
        <v>36</v>
      </c>
      <c r="D21" s="124">
        <f>(D18+D19)*1.75</f>
        <v>517.57474999999999</v>
      </c>
      <c r="E21" s="124"/>
      <c r="F21" s="124"/>
      <c r="G21" s="124"/>
      <c r="H21" s="124"/>
      <c r="I21" s="125"/>
      <c r="J21" s="125"/>
      <c r="K21" s="117"/>
    </row>
    <row r="22" spans="1:11" s="126" customFormat="1" ht="31.5">
      <c r="A22" s="150">
        <v>1</v>
      </c>
      <c r="B22" s="165" t="s">
        <v>41</v>
      </c>
      <c r="C22" s="161" t="s">
        <v>42</v>
      </c>
      <c r="D22" s="162">
        <v>0.47899999999999998</v>
      </c>
      <c r="E22" s="185"/>
      <c r="F22" s="185"/>
      <c r="G22" s="185"/>
      <c r="H22" s="185"/>
      <c r="I22" s="185"/>
      <c r="J22" s="185"/>
      <c r="K22" s="202"/>
    </row>
    <row r="23" spans="1:11" ht="47.25">
      <c r="A23" s="150"/>
      <c r="B23" s="203" t="s">
        <v>87</v>
      </c>
      <c r="C23" s="150"/>
      <c r="D23" s="150"/>
      <c r="E23" s="150"/>
      <c r="F23" s="120"/>
      <c r="G23" s="150"/>
      <c r="H23" s="73"/>
      <c r="I23" s="74"/>
      <c r="J23" s="74"/>
      <c r="K23" s="117"/>
    </row>
    <row r="24" spans="1:11" ht="31.5">
      <c r="A24" s="118">
        <v>1</v>
      </c>
      <c r="B24" s="204" t="s">
        <v>88</v>
      </c>
      <c r="C24" s="165" t="s">
        <v>29</v>
      </c>
      <c r="D24" s="160">
        <v>0.09</v>
      </c>
      <c r="E24" s="118"/>
      <c r="F24" s="140"/>
      <c r="G24" s="118"/>
      <c r="H24" s="140"/>
      <c r="I24" s="200"/>
      <c r="J24" s="205"/>
      <c r="K24" s="140"/>
    </row>
    <row r="25" spans="1:11" ht="33.75">
      <c r="A25" s="150">
        <v>2</v>
      </c>
      <c r="B25" s="206" t="s">
        <v>89</v>
      </c>
      <c r="C25" s="159" t="s">
        <v>28</v>
      </c>
      <c r="D25" s="160">
        <v>0.06</v>
      </c>
      <c r="E25" s="118"/>
      <c r="F25" s="140"/>
      <c r="G25" s="118"/>
      <c r="H25" s="140"/>
      <c r="I25" s="118"/>
      <c r="J25" s="140"/>
      <c r="K25" s="140"/>
    </row>
    <row r="26" spans="1:11" ht="16.5">
      <c r="A26" s="207"/>
      <c r="B26" s="75" t="s">
        <v>90</v>
      </c>
      <c r="C26" s="71"/>
      <c r="D26" s="72"/>
      <c r="E26" s="73"/>
      <c r="F26" s="73"/>
      <c r="G26" s="73"/>
      <c r="H26" s="73"/>
      <c r="I26" s="74"/>
      <c r="J26" s="74"/>
      <c r="K26" s="117"/>
    </row>
    <row r="27" spans="1:11" ht="47.25">
      <c r="A27" s="150">
        <v>1</v>
      </c>
      <c r="B27" s="159" t="s">
        <v>43</v>
      </c>
      <c r="C27" s="159" t="s">
        <v>29</v>
      </c>
      <c r="D27" s="160">
        <v>1.24</v>
      </c>
      <c r="E27" s="184"/>
      <c r="F27" s="184"/>
      <c r="G27" s="184"/>
      <c r="H27" s="184"/>
      <c r="I27" s="184"/>
      <c r="J27" s="184"/>
      <c r="K27" s="117"/>
    </row>
    <row r="28" spans="1:11" ht="33.75">
      <c r="A28" s="150">
        <v>2</v>
      </c>
      <c r="B28" s="159" t="s">
        <v>27</v>
      </c>
      <c r="C28" s="159" t="s">
        <v>28</v>
      </c>
      <c r="D28" s="208">
        <v>0.77575000000000005</v>
      </c>
      <c r="E28" s="184"/>
      <c r="F28" s="184"/>
      <c r="G28" s="184"/>
      <c r="H28" s="184"/>
      <c r="I28" s="184"/>
      <c r="J28" s="184"/>
      <c r="K28" s="117"/>
    </row>
    <row r="29" spans="1:11" ht="33.75">
      <c r="A29" s="146">
        <v>3</v>
      </c>
      <c r="B29" s="168" t="s">
        <v>74</v>
      </c>
      <c r="C29" s="164" t="s">
        <v>36</v>
      </c>
      <c r="D29" s="199">
        <v>0.46500000000000002</v>
      </c>
      <c r="E29" s="185"/>
      <c r="F29" s="185"/>
      <c r="G29" s="185"/>
      <c r="H29" s="185"/>
      <c r="I29" s="188"/>
      <c r="J29" s="188"/>
      <c r="K29" s="47"/>
    </row>
    <row r="30" spans="1:11" ht="81.75" customHeight="1">
      <c r="A30" s="150">
        <v>4</v>
      </c>
      <c r="B30" s="171" t="s">
        <v>91</v>
      </c>
      <c r="C30" s="171" t="s">
        <v>28</v>
      </c>
      <c r="D30" s="209">
        <f>D28</f>
        <v>0.77575000000000005</v>
      </c>
      <c r="E30" s="210"/>
      <c r="F30" s="210"/>
      <c r="G30" s="210"/>
      <c r="H30" s="210"/>
      <c r="I30" s="211"/>
      <c r="J30" s="211"/>
      <c r="K30" s="117"/>
    </row>
    <row r="31" spans="1:11" ht="33.75">
      <c r="A31" s="146">
        <v>5</v>
      </c>
      <c r="B31" s="168" t="s">
        <v>75</v>
      </c>
      <c r="C31" s="164" t="s">
        <v>36</v>
      </c>
      <c r="D31" s="199">
        <v>0.27200000000000002</v>
      </c>
      <c r="E31" s="185"/>
      <c r="F31" s="185"/>
      <c r="G31" s="185"/>
      <c r="H31" s="185"/>
      <c r="I31" s="188"/>
      <c r="J31" s="188"/>
      <c r="K31" s="47"/>
    </row>
    <row r="32" spans="1:11" ht="76.5" customHeight="1">
      <c r="A32" s="150">
        <v>6</v>
      </c>
      <c r="B32" s="171" t="s">
        <v>44</v>
      </c>
      <c r="C32" s="171" t="s">
        <v>28</v>
      </c>
      <c r="D32" s="212">
        <f>D28</f>
        <v>0.77575000000000005</v>
      </c>
      <c r="E32" s="191"/>
      <c r="F32" s="191"/>
      <c r="G32" s="191"/>
      <c r="H32" s="191"/>
      <c r="I32" s="191"/>
      <c r="J32" s="191"/>
      <c r="K32" s="117"/>
    </row>
    <row r="33" spans="1:19" ht="49.5" customHeight="1">
      <c r="A33" s="150">
        <v>7</v>
      </c>
      <c r="B33" s="213" t="s">
        <v>92</v>
      </c>
      <c r="C33" s="123" t="s">
        <v>26</v>
      </c>
      <c r="D33" s="214">
        <v>2.0979000000000001</v>
      </c>
      <c r="E33" s="191"/>
      <c r="F33" s="191"/>
      <c r="G33" s="191"/>
      <c r="H33" s="191"/>
      <c r="I33" s="191"/>
      <c r="J33" s="191"/>
      <c r="K33" s="117"/>
    </row>
    <row r="34" spans="1:19" s="128" customFormat="1" ht="15.75" customHeight="1">
      <c r="A34" s="150"/>
      <c r="B34" s="49" t="s">
        <v>67</v>
      </c>
      <c r="C34" s="63"/>
      <c r="D34" s="127"/>
      <c r="E34" s="51"/>
      <c r="F34" s="51"/>
      <c r="G34" s="51"/>
      <c r="H34" s="51"/>
      <c r="I34" s="51"/>
      <c r="J34" s="51"/>
      <c r="K34" s="117"/>
    </row>
    <row r="35" spans="1:19" ht="47.25">
      <c r="A35" s="150">
        <v>1</v>
      </c>
      <c r="B35" s="159" t="s">
        <v>43</v>
      </c>
      <c r="C35" s="159" t="s">
        <v>29</v>
      </c>
      <c r="D35" s="160">
        <v>0.105</v>
      </c>
      <c r="E35" s="184"/>
      <c r="F35" s="184"/>
      <c r="G35" s="184"/>
      <c r="H35" s="184"/>
      <c r="I35" s="184"/>
      <c r="J35" s="184"/>
      <c r="K35" s="117"/>
    </row>
    <row r="36" spans="1:19" ht="33.75">
      <c r="A36" s="150">
        <v>2</v>
      </c>
      <c r="B36" s="159" t="s">
        <v>27</v>
      </c>
      <c r="C36" s="159" t="s">
        <v>28</v>
      </c>
      <c r="D36" s="160">
        <v>7.0000000000000007E-2</v>
      </c>
      <c r="E36" s="184"/>
      <c r="F36" s="184"/>
      <c r="G36" s="184"/>
      <c r="H36" s="184"/>
      <c r="I36" s="184"/>
      <c r="J36" s="184"/>
      <c r="K36" s="117"/>
    </row>
    <row r="37" spans="1:19" ht="33.75">
      <c r="A37" s="146">
        <v>3</v>
      </c>
      <c r="B37" s="168" t="s">
        <v>74</v>
      </c>
      <c r="C37" s="164" t="s">
        <v>36</v>
      </c>
      <c r="D37" s="199">
        <v>4.2000000000000003E-2</v>
      </c>
      <c r="E37" s="185"/>
      <c r="F37" s="185"/>
      <c r="G37" s="185"/>
      <c r="H37" s="185"/>
      <c r="I37" s="188"/>
      <c r="J37" s="188"/>
      <c r="K37" s="47"/>
    </row>
    <row r="38" spans="1:19" ht="78.75">
      <c r="A38" s="150">
        <v>4</v>
      </c>
      <c r="B38" s="171" t="s">
        <v>47</v>
      </c>
      <c r="C38" s="171" t="s">
        <v>28</v>
      </c>
      <c r="D38" s="212">
        <f>D36</f>
        <v>7.0000000000000007E-2</v>
      </c>
      <c r="E38" s="191"/>
      <c r="F38" s="191"/>
      <c r="G38" s="191"/>
      <c r="H38" s="191"/>
      <c r="I38" s="191"/>
      <c r="J38" s="191"/>
      <c r="K38" s="117"/>
    </row>
    <row r="39" spans="1:19" ht="15.75">
      <c r="A39" s="151"/>
      <c r="B39" s="152" t="s">
        <v>93</v>
      </c>
      <c r="C39" s="153"/>
      <c r="D39" s="154"/>
      <c r="E39" s="153"/>
      <c r="F39" s="155">
        <f>SUM(F14:F38)</f>
        <v>0</v>
      </c>
      <c r="G39" s="156"/>
      <c r="H39" s="155">
        <f>SUM(H14:H38)</f>
        <v>0</v>
      </c>
      <c r="I39" s="156"/>
      <c r="J39" s="155">
        <f>SUM(J14:J38)</f>
        <v>0</v>
      </c>
      <c r="K39" s="215">
        <f>SUM(K14:K38)</f>
        <v>0</v>
      </c>
      <c r="S39" s="133"/>
    </row>
    <row r="40" spans="1:19" ht="15.75">
      <c r="A40" s="150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S40" s="133"/>
    </row>
    <row r="41" spans="1:19" ht="16.5">
      <c r="A41" s="150"/>
      <c r="B41" s="116" t="s">
        <v>31</v>
      </c>
      <c r="C41" s="150"/>
      <c r="D41" s="150"/>
      <c r="E41" s="150"/>
      <c r="F41" s="150"/>
      <c r="G41" s="150"/>
      <c r="H41" s="150"/>
      <c r="I41" s="150"/>
      <c r="J41" s="150"/>
      <c r="K41" s="117"/>
    </row>
    <row r="42" spans="1:19" ht="15.75">
      <c r="A42" s="150">
        <v>1</v>
      </c>
      <c r="B42" s="118" t="s">
        <v>32</v>
      </c>
      <c r="C42" s="118" t="s">
        <v>13</v>
      </c>
      <c r="D42" s="118">
        <v>9.9500000000000005E-2</v>
      </c>
      <c r="E42" s="119"/>
      <c r="F42" s="120"/>
      <c r="G42" s="118"/>
      <c r="H42" s="118"/>
      <c r="I42" s="118"/>
      <c r="J42" s="118"/>
      <c r="K42" s="117"/>
    </row>
    <row r="43" spans="1:19" ht="63">
      <c r="A43" s="150">
        <v>2</v>
      </c>
      <c r="B43" s="121" t="s">
        <v>33</v>
      </c>
      <c r="C43" s="129" t="s">
        <v>6</v>
      </c>
      <c r="D43" s="76">
        <v>6</v>
      </c>
      <c r="E43" s="65"/>
      <c r="F43" s="65"/>
      <c r="G43" s="77"/>
      <c r="H43" s="77"/>
      <c r="I43" s="77"/>
      <c r="J43" s="77"/>
      <c r="K43" s="117"/>
    </row>
    <row r="44" spans="1:19" ht="31.5">
      <c r="A44" s="150">
        <v>3</v>
      </c>
      <c r="B44" s="121" t="s">
        <v>86</v>
      </c>
      <c r="C44" s="150" t="s">
        <v>6</v>
      </c>
      <c r="D44" s="200">
        <v>5</v>
      </c>
      <c r="E44" s="150"/>
      <c r="F44" s="120"/>
      <c r="G44" s="150"/>
      <c r="H44" s="120"/>
      <c r="I44" s="150"/>
      <c r="J44" s="120"/>
      <c r="K44" s="120"/>
    </row>
    <row r="45" spans="1:19" ht="16.5">
      <c r="A45" s="150"/>
      <c r="B45" s="116" t="s">
        <v>35</v>
      </c>
      <c r="C45" s="63"/>
      <c r="D45" s="64"/>
      <c r="E45" s="65"/>
      <c r="F45" s="65"/>
      <c r="G45" s="65"/>
      <c r="H45" s="65"/>
      <c r="I45" s="65"/>
      <c r="J45" s="65"/>
      <c r="K45" s="117"/>
    </row>
    <row r="46" spans="1:19" ht="31.5">
      <c r="A46" s="149">
        <v>1</v>
      </c>
      <c r="B46" s="182" t="s">
        <v>37</v>
      </c>
      <c r="C46" s="157" t="s">
        <v>26</v>
      </c>
      <c r="D46" s="201">
        <v>186.8</v>
      </c>
      <c r="E46" s="183"/>
      <c r="F46" s="183"/>
      <c r="G46" s="183"/>
      <c r="H46" s="183"/>
      <c r="I46" s="183"/>
      <c r="J46" s="183"/>
      <c r="K46" s="117"/>
    </row>
    <row r="47" spans="1:19" ht="31.5">
      <c r="A47" s="150">
        <v>2</v>
      </c>
      <c r="B47" s="121" t="s">
        <v>38</v>
      </c>
      <c r="C47" s="123" t="s">
        <v>26</v>
      </c>
      <c r="D47" s="124">
        <f>D46*0.1</f>
        <v>18.680000000000003</v>
      </c>
      <c r="E47" s="124"/>
      <c r="F47" s="124"/>
      <c r="G47" s="124"/>
      <c r="H47" s="124"/>
      <c r="I47" s="124"/>
      <c r="J47" s="124"/>
      <c r="K47" s="117"/>
    </row>
    <row r="48" spans="1:19" ht="47.25">
      <c r="A48" s="150">
        <v>3</v>
      </c>
      <c r="B48" s="121" t="s">
        <v>39</v>
      </c>
      <c r="C48" s="123" t="s">
        <v>26</v>
      </c>
      <c r="D48" s="124">
        <f>D47</f>
        <v>18.680000000000003</v>
      </c>
      <c r="E48" s="124"/>
      <c r="F48" s="124"/>
      <c r="G48" s="124"/>
      <c r="H48" s="124"/>
      <c r="I48" s="124"/>
      <c r="J48" s="124"/>
      <c r="K48" s="117"/>
    </row>
    <row r="49" spans="1:21" ht="31.5">
      <c r="A49" s="150">
        <v>4</v>
      </c>
      <c r="B49" s="121" t="s">
        <v>40</v>
      </c>
      <c r="C49" s="123" t="s">
        <v>36</v>
      </c>
      <c r="D49" s="124">
        <f>(D46+D47)*1.75</f>
        <v>359.59000000000003</v>
      </c>
      <c r="E49" s="124"/>
      <c r="F49" s="124"/>
      <c r="G49" s="124"/>
      <c r="H49" s="124"/>
      <c r="I49" s="125"/>
      <c r="J49" s="125"/>
      <c r="K49" s="117"/>
    </row>
    <row r="50" spans="1:21" ht="16.5">
      <c r="A50" s="150"/>
      <c r="B50" s="116" t="s">
        <v>62</v>
      </c>
      <c r="C50" s="150"/>
      <c r="D50" s="150"/>
      <c r="E50" s="120"/>
      <c r="F50" s="120"/>
      <c r="G50" s="120"/>
      <c r="H50" s="120"/>
      <c r="I50" s="120"/>
      <c r="J50" s="120"/>
      <c r="K50" s="117"/>
    </row>
    <row r="51" spans="1:21" s="126" customFormat="1" ht="31.5">
      <c r="A51" s="150">
        <v>1</v>
      </c>
      <c r="B51" s="165" t="s">
        <v>41</v>
      </c>
      <c r="C51" s="161" t="s">
        <v>42</v>
      </c>
      <c r="D51" s="162">
        <v>8.0799999999999997E-2</v>
      </c>
      <c r="E51" s="185"/>
      <c r="F51" s="185"/>
      <c r="G51" s="185"/>
      <c r="H51" s="185"/>
      <c r="I51" s="185"/>
      <c r="J51" s="185"/>
      <c r="K51" s="202"/>
    </row>
    <row r="52" spans="1:21" s="126" customFormat="1" ht="33">
      <c r="A52" s="216"/>
      <c r="B52" s="217" t="s">
        <v>94</v>
      </c>
      <c r="C52" s="216"/>
      <c r="D52" s="216"/>
      <c r="E52" s="216"/>
      <c r="F52" s="218"/>
      <c r="G52" s="216"/>
      <c r="H52" s="218"/>
      <c r="I52" s="216"/>
      <c r="J52" s="218"/>
      <c r="K52" s="218"/>
    </row>
    <row r="53" spans="1:21" s="126" customFormat="1" ht="63">
      <c r="A53" s="219">
        <v>1</v>
      </c>
      <c r="B53" s="220" t="s">
        <v>95</v>
      </c>
      <c r="C53" s="219" t="s">
        <v>96</v>
      </c>
      <c r="D53" s="219">
        <v>24.91</v>
      </c>
      <c r="E53" s="216"/>
      <c r="F53" s="221"/>
      <c r="G53" s="216"/>
      <c r="H53" s="221"/>
      <c r="I53" s="216"/>
      <c r="J53" s="221"/>
      <c r="K53" s="222"/>
    </row>
    <row r="54" spans="1:21" s="126" customFormat="1" ht="47.25">
      <c r="A54" s="223">
        <v>2</v>
      </c>
      <c r="B54" s="220" t="s">
        <v>97</v>
      </c>
      <c r="C54" s="219" t="s">
        <v>96</v>
      </c>
      <c r="D54" s="219">
        <v>5.23</v>
      </c>
      <c r="E54" s="216"/>
      <c r="F54" s="221"/>
      <c r="G54" s="216"/>
      <c r="H54" s="221"/>
      <c r="I54" s="216"/>
      <c r="J54" s="221"/>
      <c r="K54" s="222"/>
    </row>
    <row r="55" spans="1:21" ht="16.5">
      <c r="A55" s="150"/>
      <c r="B55" s="75" t="s">
        <v>57</v>
      </c>
      <c r="C55" s="71"/>
      <c r="D55" s="72"/>
      <c r="E55" s="73"/>
      <c r="F55" s="73"/>
      <c r="G55" s="73"/>
      <c r="H55" s="73"/>
      <c r="I55" s="74"/>
      <c r="J55" s="74"/>
      <c r="K55" s="117"/>
    </row>
    <row r="56" spans="1:21" ht="47.25">
      <c r="A56" s="150">
        <v>1</v>
      </c>
      <c r="B56" s="159" t="s">
        <v>43</v>
      </c>
      <c r="C56" s="159" t="s">
        <v>29</v>
      </c>
      <c r="D56" s="160">
        <v>0.85</v>
      </c>
      <c r="E56" s="184"/>
      <c r="F56" s="184"/>
      <c r="G56" s="184"/>
      <c r="H56" s="184"/>
      <c r="I56" s="184"/>
      <c r="J56" s="184"/>
      <c r="K56" s="117"/>
    </row>
    <row r="57" spans="1:21" ht="33.75">
      <c r="A57" s="150">
        <v>2</v>
      </c>
      <c r="B57" s="159" t="s">
        <v>27</v>
      </c>
      <c r="C57" s="159" t="s">
        <v>28</v>
      </c>
      <c r="D57" s="208">
        <v>0.52700000000000002</v>
      </c>
      <c r="E57" s="184"/>
      <c r="F57" s="184"/>
      <c r="G57" s="184"/>
      <c r="H57" s="184"/>
      <c r="I57" s="184"/>
      <c r="J57" s="184"/>
      <c r="K57" s="117"/>
    </row>
    <row r="58" spans="1:21" ht="33.75">
      <c r="A58" s="146">
        <v>3</v>
      </c>
      <c r="B58" s="168" t="s">
        <v>74</v>
      </c>
      <c r="C58" s="164" t="s">
        <v>36</v>
      </c>
      <c r="D58" s="199">
        <v>0.316</v>
      </c>
      <c r="E58" s="185"/>
      <c r="F58" s="185"/>
      <c r="G58" s="185"/>
      <c r="H58" s="185"/>
      <c r="I58" s="188"/>
      <c r="J58" s="188"/>
      <c r="K58" s="47"/>
    </row>
    <row r="59" spans="1:21" ht="81.75" customHeight="1">
      <c r="A59" s="150">
        <v>4</v>
      </c>
      <c r="B59" s="171" t="s">
        <v>91</v>
      </c>
      <c r="C59" s="171" t="s">
        <v>28</v>
      </c>
      <c r="D59" s="209">
        <f>D57</f>
        <v>0.52700000000000002</v>
      </c>
      <c r="E59" s="210"/>
      <c r="F59" s="210"/>
      <c r="G59" s="210"/>
      <c r="H59" s="210"/>
      <c r="I59" s="211"/>
      <c r="J59" s="211"/>
      <c r="K59" s="117"/>
    </row>
    <row r="60" spans="1:21" ht="33.75">
      <c r="A60" s="146">
        <v>5</v>
      </c>
      <c r="B60" s="168" t="s">
        <v>75</v>
      </c>
      <c r="C60" s="164" t="s">
        <v>36</v>
      </c>
      <c r="D60" s="185">
        <v>0.18</v>
      </c>
      <c r="E60" s="185"/>
      <c r="F60" s="185"/>
      <c r="G60" s="185"/>
      <c r="H60" s="185"/>
      <c r="I60" s="188"/>
      <c r="J60" s="188"/>
      <c r="K60" s="47"/>
    </row>
    <row r="61" spans="1:21" ht="76.5" customHeight="1">
      <c r="A61" s="150">
        <v>6</v>
      </c>
      <c r="B61" s="171" t="s">
        <v>44</v>
      </c>
      <c r="C61" s="171" t="s">
        <v>28</v>
      </c>
      <c r="D61" s="212">
        <f>D57</f>
        <v>0.52700000000000002</v>
      </c>
      <c r="E61" s="191"/>
      <c r="F61" s="191"/>
      <c r="G61" s="191"/>
      <c r="H61" s="191"/>
      <c r="I61" s="191"/>
      <c r="J61" s="191"/>
      <c r="K61" s="117"/>
    </row>
    <row r="62" spans="1:21" ht="15.75">
      <c r="A62" s="150"/>
      <c r="B62" s="76" t="s">
        <v>93</v>
      </c>
      <c r="C62" s="129"/>
      <c r="D62" s="130"/>
      <c r="E62" s="129"/>
      <c r="F62" s="131">
        <f>SUM(F42:F61)</f>
        <v>0</v>
      </c>
      <c r="G62" s="132"/>
      <c r="H62" s="131">
        <f>SUM(H42:H61)</f>
        <v>0</v>
      </c>
      <c r="I62" s="132"/>
      <c r="J62" s="131">
        <f>SUM(J42:J61)</f>
        <v>0</v>
      </c>
      <c r="K62" s="224">
        <f>SUM(K42:K61)</f>
        <v>0</v>
      </c>
      <c r="S62" s="133"/>
      <c r="U62" s="133"/>
    </row>
    <row r="63" spans="1:21" ht="15.75">
      <c r="A63" s="150"/>
      <c r="B63" s="76" t="s">
        <v>98</v>
      </c>
      <c r="C63" s="129"/>
      <c r="D63" s="130"/>
      <c r="E63" s="129"/>
      <c r="F63" s="131">
        <f>F39+F62</f>
        <v>0</v>
      </c>
      <c r="G63" s="132"/>
      <c r="H63" s="131">
        <f>H39+H62</f>
        <v>0</v>
      </c>
      <c r="I63" s="132"/>
      <c r="J63" s="131">
        <f>J39+J62</f>
        <v>0</v>
      </c>
      <c r="K63" s="224">
        <f>K39+K62</f>
        <v>0</v>
      </c>
      <c r="S63" s="133"/>
      <c r="U63" s="133"/>
    </row>
    <row r="64" spans="1:21" ht="31.5">
      <c r="A64" s="150"/>
      <c r="B64" s="134" t="s">
        <v>115</v>
      </c>
      <c r="C64" s="265"/>
      <c r="D64" s="136"/>
      <c r="E64" s="135"/>
      <c r="F64" s="135"/>
      <c r="G64" s="135"/>
      <c r="H64" s="135"/>
      <c r="I64" s="135"/>
      <c r="J64" s="135"/>
      <c r="K64" s="117">
        <f>H63*C64</f>
        <v>0</v>
      </c>
    </row>
    <row r="65" spans="1:11" ht="15.75">
      <c r="A65" s="150"/>
      <c r="B65" s="264" t="s">
        <v>10</v>
      </c>
      <c r="C65" s="265"/>
      <c r="D65" s="136"/>
      <c r="E65" s="135"/>
      <c r="F65" s="135"/>
      <c r="G65" s="135"/>
      <c r="H65" s="135"/>
      <c r="I65" s="135"/>
      <c r="J65" s="135"/>
      <c r="K65" s="224">
        <f>K63+K64</f>
        <v>0</v>
      </c>
    </row>
    <row r="66" spans="1:11" ht="15.75">
      <c r="A66" s="150"/>
      <c r="B66" s="134" t="s">
        <v>101</v>
      </c>
      <c r="C66" s="265"/>
      <c r="D66" s="136"/>
      <c r="E66" s="135"/>
      <c r="F66" s="135"/>
      <c r="G66" s="135"/>
      <c r="H66" s="135"/>
      <c r="I66" s="135"/>
      <c r="J66" s="135"/>
      <c r="K66" s="117">
        <f>K65*C66</f>
        <v>0</v>
      </c>
    </row>
    <row r="67" spans="1:11" ht="15.75">
      <c r="A67" s="150"/>
      <c r="B67" s="264" t="s">
        <v>10</v>
      </c>
      <c r="C67" s="265"/>
      <c r="D67" s="136"/>
      <c r="E67" s="135"/>
      <c r="F67" s="135"/>
      <c r="G67" s="135"/>
      <c r="H67" s="135"/>
      <c r="I67" s="135"/>
      <c r="J67" s="135"/>
      <c r="K67" s="224">
        <f>SUM(K65:K66)</f>
        <v>0</v>
      </c>
    </row>
    <row r="68" spans="1:11" ht="15.75">
      <c r="A68" s="150"/>
      <c r="B68" s="134" t="s">
        <v>114</v>
      </c>
      <c r="C68" s="265"/>
      <c r="D68" s="136"/>
      <c r="E68" s="135"/>
      <c r="F68" s="135"/>
      <c r="G68" s="135"/>
      <c r="H68" s="135"/>
      <c r="I68" s="135"/>
      <c r="J68" s="135"/>
      <c r="K68" s="117">
        <f>K67*C68</f>
        <v>0</v>
      </c>
    </row>
    <row r="69" spans="1:11" s="141" customFormat="1" ht="15.75">
      <c r="A69" s="150"/>
      <c r="B69" s="137" t="s">
        <v>99</v>
      </c>
      <c r="C69" s="138"/>
      <c r="D69" s="139"/>
      <c r="E69" s="138"/>
      <c r="F69" s="138"/>
      <c r="G69" s="138"/>
      <c r="H69" s="138"/>
      <c r="I69" s="138"/>
      <c r="J69" s="138"/>
      <c r="K69" s="140">
        <f>SUM(K67:K68)</f>
        <v>0</v>
      </c>
    </row>
    <row r="70" spans="1:11" s="141" customFormat="1" ht="15.75">
      <c r="A70" s="101"/>
      <c r="B70" s="142"/>
      <c r="C70" s="104"/>
      <c r="D70" s="104"/>
      <c r="E70" s="104"/>
      <c r="F70" s="104"/>
      <c r="G70" s="104"/>
      <c r="H70" s="104"/>
      <c r="I70" s="104"/>
      <c r="J70" s="106"/>
      <c r="K70" s="122"/>
    </row>
    <row r="71" spans="1:11" s="141" customFormat="1" ht="15.75">
      <c r="A71" s="101"/>
      <c r="B71" s="104"/>
      <c r="C71" s="104"/>
      <c r="D71" s="104"/>
      <c r="E71" s="104"/>
      <c r="F71" s="104"/>
      <c r="G71" s="104"/>
      <c r="H71" s="104"/>
      <c r="I71" s="104"/>
      <c r="J71" s="106"/>
      <c r="K71" s="122"/>
    </row>
    <row r="72" spans="1:11" s="141" customFormat="1" ht="15.75">
      <c r="A72" s="101"/>
      <c r="C72" s="104"/>
      <c r="D72" s="104"/>
      <c r="E72" s="104"/>
      <c r="F72" s="104"/>
      <c r="G72" s="104"/>
      <c r="H72" s="104"/>
      <c r="I72" s="104"/>
      <c r="J72" s="106"/>
      <c r="K72" s="122"/>
    </row>
    <row r="74" spans="1:11" hidden="1"/>
    <row r="75" spans="1:11" hidden="1"/>
    <row r="76" spans="1:11" hidden="1"/>
    <row r="77" spans="1:11" hidden="1"/>
    <row r="78" spans="1:11" hidden="1"/>
    <row r="79" spans="1:11" hidden="1"/>
    <row r="80" spans="1:11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</sheetData>
  <mergeCells count="23">
    <mergeCell ref="F9:F10"/>
    <mergeCell ref="G9:G10"/>
    <mergeCell ref="B40:K40"/>
    <mergeCell ref="H9:H10"/>
    <mergeCell ref="I9:I10"/>
    <mergeCell ref="J9:J10"/>
    <mergeCell ref="B12:K12"/>
    <mergeCell ref="A1:K1"/>
    <mergeCell ref="B2:J2"/>
    <mergeCell ref="A4:K4"/>
    <mergeCell ref="A6:K6"/>
    <mergeCell ref="A7:A10"/>
    <mergeCell ref="B7:B10"/>
    <mergeCell ref="C7:D7"/>
    <mergeCell ref="E7:F8"/>
    <mergeCell ref="G7:H8"/>
    <mergeCell ref="I7:J7"/>
    <mergeCell ref="K7:K10"/>
    <mergeCell ref="C8:D8"/>
    <mergeCell ref="I8:J8"/>
    <mergeCell ref="C9:C10"/>
    <mergeCell ref="D9:D10"/>
    <mergeCell ref="E9:E10"/>
  </mergeCells>
  <pageMargins left="0.22" right="0.27" top="0.44" bottom="0.39" header="0.3" footer="0.16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ობიექტური</vt:lpstr>
      <vt:lpstr>მარაბდელის I</vt:lpstr>
      <vt:lpstr>მარაბდელის II</vt:lpstr>
      <vt:lpstr>გაბაშვილის ქუჩა (1 მონ)</vt:lpstr>
      <vt:lpstr>გაბაშვილის I ჩიხი</vt:lpstr>
      <vt:lpstr>გაბაშვილის II ჩიხი </vt:lpstr>
      <vt:lpstr>თრიქლექთის ქუჩა</vt:lpstr>
      <vt:lpstr>კეცხოველის ჩიხი</vt:lpstr>
      <vt:lpstr>ატენის ქუჩა</vt:lpstr>
      <vt:lpstr>'ატენის ქუჩა'!Print_Area</vt:lpstr>
      <vt:lpstr>'გაბაშვილის I ჩიხი'!Print_Area</vt:lpstr>
      <vt:lpstr>'გაბაშვილის II ჩიხი '!Print_Area</vt:lpstr>
      <vt:lpstr>'გაბაშვილის ქუჩა (1 მონ)'!Print_Area</vt:lpstr>
      <vt:lpstr>'თრიქლექთის ქუჩა'!Print_Area</vt:lpstr>
      <vt:lpstr>'კეცხოველის ჩიხი'!Print_Area</vt:lpstr>
      <vt:lpstr>'მარაბდელის I'!Print_Area</vt:lpstr>
      <vt:lpstr>'მარაბდელის II'!Print_Area</vt:lpstr>
      <vt:lpstr>ობიექტური!Print_Area</vt:lpstr>
      <vt:lpstr>'ატენის ქუჩა'!Print_Titles</vt:lpstr>
      <vt:lpstr>'გაბაშვილის I ჩიხი'!Print_Titles</vt:lpstr>
      <vt:lpstr>'გაბაშვილის II ჩიხი '!Print_Titles</vt:lpstr>
      <vt:lpstr>'გაბაშვილის ქუჩა (1 მონ)'!Print_Titles</vt:lpstr>
      <vt:lpstr>'თრიქლექთის ქუჩა'!Print_Titles</vt:lpstr>
      <vt:lpstr>'კეცხოველის ჩიხი'!Print_Titles</vt:lpstr>
      <vt:lpstr>'მარაბდელის I'!Print_Titles</vt:lpstr>
      <vt:lpstr>'მარაბდელის II'!Print_Titles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2018-02-11T16:49:36Z</cp:lastPrinted>
  <dcterms:created xsi:type="dcterms:W3CDTF">2003-08-20T10:56:57Z</dcterms:created>
  <dcterms:modified xsi:type="dcterms:W3CDTF">2018-02-14T10:03:28Z</dcterms:modified>
</cp:coreProperties>
</file>