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30" activeTab="1"/>
  </bookViews>
  <sheets>
    <sheet name="კრებსითი" sheetId="1" r:id="rId1"/>
    <sheet name="კამოს ქ" sheetId="2" r:id="rId2"/>
    <sheet name="ნაზარეთიანის ქ" sheetId="3" r:id="rId3"/>
    <sheet name="აღმაშენებლის 3" sheetId="4" r:id="rId4"/>
    <sheet name="კოლეჯი" sheetId="5" r:id="rId5"/>
    <sheet name="წმ. ნოს ქ" sheetId="6" r:id="rId6"/>
    <sheet name="თუმანიანის ქ" sheetId="7" r:id="rId7"/>
    <sheet name="მიკოიანის ქ" sheetId="8" r:id="rId8"/>
    <sheet name="ერევნის ქ" sheetId="9" r:id="rId9"/>
    <sheet name="ჭავჭავაძის ქ" sheetId="10" r:id="rId10"/>
    <sheet name="თავისუფლება 71" sheetId="11" r:id="rId11"/>
    <sheet name="თავისუფლება 70" sheetId="12" r:id="rId12"/>
    <sheet name="თავისუფლება 72" sheetId="13" r:id="rId13"/>
    <sheet name="ჩარენცის ქ" sheetId="14" r:id="rId14"/>
  </sheets>
  <calcPr calcId="124519"/>
</workbook>
</file>

<file path=xl/calcChain.xml><?xml version="1.0" encoding="utf-8"?>
<calcChain xmlns="http://schemas.openxmlformats.org/spreadsheetml/2006/main">
  <c r="D7" i="14"/>
  <c r="D8"/>
  <c r="D9" s="1"/>
  <c r="D10"/>
  <c r="D11" s="1"/>
  <c r="D12"/>
  <c r="D27"/>
  <c r="D32"/>
  <c r="D33"/>
  <c r="D31" i="13"/>
  <c r="D27"/>
  <c r="D29" s="1"/>
  <c r="D24"/>
  <c r="D22"/>
  <c r="D12"/>
  <c r="D13" s="1"/>
  <c r="D10"/>
  <c r="D23" s="1"/>
  <c r="D9"/>
  <c r="D31" i="12"/>
  <c r="D28"/>
  <c r="D27"/>
  <c r="D29" s="1"/>
  <c r="D24"/>
  <c r="D22"/>
  <c r="D12"/>
  <c r="D10"/>
  <c r="D11" s="1"/>
  <c r="D9"/>
  <c r="D9" i="11"/>
  <c r="D10"/>
  <c r="D12"/>
  <c r="D13" s="1"/>
  <c r="D22"/>
  <c r="D24"/>
  <c r="D27"/>
  <c r="D28" s="1"/>
  <c r="D31"/>
  <c r="D30" i="10"/>
  <c r="D26"/>
  <c r="D28" s="1"/>
  <c r="D23"/>
  <c r="D21"/>
  <c r="D11"/>
  <c r="D12" s="1"/>
  <c r="D9"/>
  <c r="D22" s="1"/>
  <c r="D8"/>
  <c r="D31" i="9"/>
  <c r="D27"/>
  <c r="D29" s="1"/>
  <c r="D24"/>
  <c r="D22"/>
  <c r="D12"/>
  <c r="D11"/>
  <c r="D10"/>
  <c r="D23" s="1"/>
  <c r="D9"/>
  <c r="D30" i="8"/>
  <c r="D26"/>
  <c r="D28" s="1"/>
  <c r="D23"/>
  <c r="D21"/>
  <c r="D11"/>
  <c r="D9"/>
  <c r="D8"/>
  <c r="D9" i="7"/>
  <c r="D10"/>
  <c r="D11" s="1"/>
  <c r="D12"/>
  <c r="D13" s="1"/>
  <c r="D22"/>
  <c r="D24"/>
  <c r="D27"/>
  <c r="D28" s="1"/>
  <c r="D31"/>
  <c r="D30" i="6"/>
  <c r="D26"/>
  <c r="D28" s="1"/>
  <c r="D23"/>
  <c r="D21"/>
  <c r="D11"/>
  <c r="D9"/>
  <c r="D10" s="1"/>
  <c r="D8"/>
  <c r="D25" i="5"/>
  <c r="D6"/>
  <c r="D7" s="1"/>
  <c r="D4"/>
  <c r="D31" s="1"/>
  <c r="D30" i="4"/>
  <c r="D26"/>
  <c r="D28" s="1"/>
  <c r="D23"/>
  <c r="D21"/>
  <c r="D11"/>
  <c r="D9"/>
  <c r="D10" s="1"/>
  <c r="D8"/>
  <c r="D30" i="3"/>
  <c r="D26"/>
  <c r="D28" s="1"/>
  <c r="D23"/>
  <c r="D21"/>
  <c r="D11"/>
  <c r="D9"/>
  <c r="D10" s="1"/>
  <c r="D8"/>
  <c r="D28" i="2"/>
  <c r="D24"/>
  <c r="D26" s="1"/>
  <c r="D21"/>
  <c r="D19"/>
  <c r="D11"/>
  <c r="D9"/>
  <c r="D8"/>
  <c r="C19" i="1"/>
  <c r="D29" i="11" l="1"/>
  <c r="D23" i="12"/>
  <c r="D11" i="13"/>
  <c r="D25" i="14"/>
  <c r="D35"/>
  <c r="D13"/>
  <c r="D28" i="13"/>
  <c r="D13" i="12"/>
  <c r="D11" i="11"/>
  <c r="D23"/>
  <c r="D10" i="10"/>
  <c r="D27"/>
  <c r="D28" i="9"/>
  <c r="D13"/>
  <c r="D10" i="8"/>
  <c r="D22"/>
  <c r="D27"/>
  <c r="D12"/>
  <c r="D29" i="7"/>
  <c r="D23"/>
  <c r="D22" i="6"/>
  <c r="D27"/>
  <c r="D12"/>
  <c r="D30" i="5"/>
  <c r="D5"/>
  <c r="D10"/>
  <c r="D33"/>
  <c r="D8"/>
  <c r="D22" i="4"/>
  <c r="D27"/>
  <c r="D12"/>
  <c r="D22" i="3"/>
  <c r="D27"/>
  <c r="D12"/>
  <c r="D20" i="2"/>
  <c r="D25"/>
  <c r="D10"/>
  <c r="D12"/>
  <c r="D11" i="5" l="1"/>
  <c r="D23"/>
  <c r="D9"/>
</calcChain>
</file>

<file path=xl/sharedStrings.xml><?xml version="1.0" encoding="utf-8"?>
<sst xmlns="http://schemas.openxmlformats.org/spreadsheetml/2006/main" count="911" uniqueCount="110">
  <si>
    <t>ახალქალაქის ქუჩებისა და საცხოვრებელი სახლების მისამართები, სადაც 2018 წელს უნდა მოეწყოს გარე განათება</t>
  </si>
  <si>
    <t>#</t>
  </si>
  <si>
    <t>ქუჩების სახელწოდება</t>
  </si>
  <si>
    <t>სანათები რაოდენობა</t>
  </si>
  <si>
    <t>ღირებულება</t>
  </si>
  <si>
    <t>1</t>
  </si>
  <si>
    <t>კამოს ქუჩა -240მ.</t>
  </si>
  <si>
    <t>2</t>
  </si>
  <si>
    <t>ნაზარეთიანის ქუჩის გაგრძელება - 300მ.</t>
  </si>
  <si>
    <t>3</t>
  </si>
  <si>
    <t>აღმაშენებლის ქუჩის მე-3 შესახვევი - 400მ.</t>
  </si>
  <si>
    <t>4</t>
  </si>
  <si>
    <t>აღმაშენელის ქუჩა ქალაქის შესასვლელიდან საავადმყოდომდე - 1680მ.+კოლეჯის  მიმარ</t>
  </si>
  <si>
    <t>5</t>
  </si>
  <si>
    <t>წმინდა ნინოს ქუჩა დელისკა</t>
  </si>
  <si>
    <t>6</t>
  </si>
  <si>
    <t>წერეთლისა და თუმანიანის ქუჩის გზაჯვარედინზე</t>
  </si>
  <si>
    <t>7</t>
  </si>
  <si>
    <t>მიკოიანისა და თუმანიანის ქუჩის დასაწყისში</t>
  </si>
  <si>
    <t>8</t>
  </si>
  <si>
    <t>ერევნის ქუჩის საცხოვრებელი სახლი #41</t>
  </si>
  <si>
    <t>9</t>
  </si>
  <si>
    <t>ერევნის ქუჩის საცხოვრებელი სახლი #43</t>
  </si>
  <si>
    <t>10</t>
  </si>
  <si>
    <t>ჭავჭავაძის ქ. #1</t>
  </si>
  <si>
    <t>11</t>
  </si>
  <si>
    <t>თავისუფლების ქ.#71</t>
  </si>
  <si>
    <t>12</t>
  </si>
  <si>
    <t>თავისუფლების ქ.#70</t>
  </si>
  <si>
    <t>13</t>
  </si>
  <si>
    <t>თავისუფლების ქ.#72</t>
  </si>
  <si>
    <t>ჩარენცის ქუჩა- ქართული სკოლის მიმდებარედ</t>
  </si>
  <si>
    <t>სულ:</t>
  </si>
  <si>
    <t>კრებსითი</t>
  </si>
  <si>
    <t>samuSaos dasaxeleba</t>
  </si>
  <si>
    <t>ganzomileba</t>
  </si>
  <si>
    <t>raod-ba</t>
  </si>
  <si>
    <t>erT.fasi</t>
  </si>
  <si>
    <t>sul</t>
  </si>
  <si>
    <t xml:space="preserve">Tavi I               </t>
  </si>
  <si>
    <t>ganaTebis anZebis montaJi</t>
  </si>
  <si>
    <t>cali</t>
  </si>
  <si>
    <t>m.Soris xelfasi</t>
  </si>
  <si>
    <t>lari</t>
  </si>
  <si>
    <t>ganaTebis farebis montaJi</t>
  </si>
  <si>
    <t>el.sadenebisa da kabelebis montaJi</t>
  </si>
  <si>
    <t>gr/m</t>
  </si>
  <si>
    <t>liTonis boZebis SeRebva</t>
  </si>
  <si>
    <t>gamanawilebeli karadis montaji</t>
  </si>
  <si>
    <t>kompleqti</t>
  </si>
  <si>
    <t xml:space="preserve"> jami </t>
  </si>
  <si>
    <t>m. Soris xelfasi</t>
  </si>
  <si>
    <t>Tavi I                                                                                                          zednadebi xarjebi eleqtro samontaJo samuSaoebis Sromis 75%</t>
  </si>
  <si>
    <t>jami Tavi I</t>
  </si>
  <si>
    <t xml:space="preserve">Tavi II               </t>
  </si>
  <si>
    <t xml:space="preserve"> masalebi</t>
  </si>
  <si>
    <t>1. ganaTebis anZa</t>
  </si>
  <si>
    <t>3. kabeli 2X10 k=1,05</t>
  </si>
  <si>
    <t>4. el gamSvebi magnituri</t>
  </si>
  <si>
    <t>5. foto rele</t>
  </si>
  <si>
    <t>6. liTonis karada</t>
  </si>
  <si>
    <t>7. sanaTi 85 vt-iani eko naTuriT</t>
  </si>
  <si>
    <t>8.sahaero kabelis damWimi</t>
  </si>
  <si>
    <t>9.sahaero kabelis damWeri</t>
  </si>
  <si>
    <t>10.denmkveTi</t>
  </si>
  <si>
    <t>11. sanaTis mkvebavi sadeni 2X2,5</t>
  </si>
  <si>
    <t>jami Tavi II</t>
  </si>
  <si>
    <t xml:space="preserve"> jami Tavi  I-II</t>
  </si>
  <si>
    <t>jami Tavi  II-III</t>
  </si>
  <si>
    <t>jami Tavi  III-IV</t>
  </si>
  <si>
    <t>jami Tavi  IV-V</t>
  </si>
  <si>
    <t>jami Tavi  VII-VIII</t>
  </si>
  <si>
    <t>erT. fasi</t>
  </si>
  <si>
    <t>Tavi V გამანაწილილებელ ქსელზე მიერთების საფასური</t>
  </si>
  <si>
    <t>Tavi VIII   დ.ღ.გ.  18%</t>
  </si>
  <si>
    <r>
      <t xml:space="preserve">ქ, ახალქალაქში </t>
    </r>
    <r>
      <rPr>
        <b/>
        <sz val="11"/>
        <color rgb="FFFF0000"/>
        <rFont val="AcadNusx"/>
      </rPr>
      <t>კამოს ქუჩის</t>
    </r>
    <r>
      <rPr>
        <b/>
        <sz val="11"/>
        <color theme="1"/>
        <rFont val="AcadNusx"/>
      </rPr>
      <t xml:space="preserve"> გარე განათების მოწყობა</t>
    </r>
  </si>
  <si>
    <t>jami</t>
  </si>
  <si>
    <t>Tavi III satransporto xarjebi 3%</t>
  </si>
  <si>
    <t>___________________________ პრეტენდენტი</t>
  </si>
  <si>
    <r>
      <t xml:space="preserve">ქ, ახალქალაქში </t>
    </r>
    <r>
      <rPr>
        <b/>
        <sz val="11"/>
        <color rgb="FFFF0000"/>
        <rFont val="AcadNusx"/>
      </rPr>
      <t>ნაზარეთიანის  ქუჩის</t>
    </r>
    <r>
      <rPr>
        <b/>
        <sz val="11"/>
        <color theme="1"/>
        <rFont val="AcadNusx"/>
      </rPr>
      <t xml:space="preserve"> გარე განათების მოწყობა  </t>
    </r>
  </si>
  <si>
    <r>
      <t xml:space="preserve">ქ, ახალქალაქში </t>
    </r>
    <r>
      <rPr>
        <b/>
        <sz val="11"/>
        <color rgb="FFFF0000"/>
        <rFont val="AcadNusx"/>
      </rPr>
      <t>აღმაშნებლის ქ. მე-3 შესახვევის</t>
    </r>
    <r>
      <rPr>
        <b/>
        <sz val="11"/>
        <color theme="1"/>
        <rFont val="AcadNusx"/>
      </rPr>
      <t xml:space="preserve">   გარე განათების მოწყობა (გაგრძელება)</t>
    </r>
  </si>
  <si>
    <t>1. ganaTebis anZa erTsanaTiani</t>
  </si>
  <si>
    <t>2 ganaTebis anZa orsanaTiani</t>
  </si>
  <si>
    <t>3, ganaTebis anZa samsanaTiani</t>
  </si>
  <si>
    <t>4. kabeli 2X10 k=1,05</t>
  </si>
  <si>
    <t>5. kabeli 4X32 k=1,06</t>
  </si>
  <si>
    <t>6. el gamSvebi magnituri</t>
  </si>
  <si>
    <t>7. foto rele</t>
  </si>
  <si>
    <t>8. liTonis karada</t>
  </si>
  <si>
    <t>9. sanaTi 85 vt-iani eko naTuriT</t>
  </si>
  <si>
    <t>10.dioduri  sanaTi aluminis korpusiT 30 vt, hermetulobis done IP 65</t>
  </si>
  <si>
    <t>11.sahaero kab1elis damWimi</t>
  </si>
  <si>
    <t>12.sahaero kabelis damWeri</t>
  </si>
  <si>
    <t>13.denmkveTi</t>
  </si>
  <si>
    <t>14. sanaTis mkvebavi sadeni 2X2,5</t>
  </si>
  <si>
    <r>
      <t xml:space="preserve">ქ, ახალქალაქში </t>
    </r>
    <r>
      <rPr>
        <b/>
        <sz val="10"/>
        <color rgb="FFFF0000"/>
        <rFont val="AcadNusx"/>
      </rPr>
      <t>აღმაშენებლის ქუჩა ქალაქის შესასვლელიდან საავადმყოფომდე და კოლეჯის მიმართულებით</t>
    </r>
    <r>
      <rPr>
        <b/>
        <sz val="10"/>
        <color theme="1"/>
        <rFont val="AcadNusx"/>
      </rPr>
      <t xml:space="preserve">  გარე განათების მოწყობა</t>
    </r>
  </si>
  <si>
    <r>
      <t>ქ, ახალქალაქში</t>
    </r>
    <r>
      <rPr>
        <b/>
        <sz val="10"/>
        <color rgb="FFFF0000"/>
        <rFont val="AcadNusx"/>
      </rPr>
      <t xml:space="preserve"> წმ. ნინოს ქუჩიდან სოფ დილისკას</t>
    </r>
    <r>
      <rPr>
        <b/>
        <sz val="10"/>
        <color theme="1"/>
        <rFont val="AcadNusx"/>
      </rPr>
      <t xml:space="preserve"> მიმართულებით გარე განათების მოწყობა</t>
    </r>
  </si>
  <si>
    <t>erT .fasi</t>
  </si>
  <si>
    <r>
      <t xml:space="preserve">ქ, ახალქალაქში </t>
    </r>
    <r>
      <rPr>
        <b/>
        <sz val="11"/>
        <color rgb="FFFF0000"/>
        <rFont val="AcadNusx"/>
      </rPr>
      <t>თუმანიანის დაწერეთლი  ქუჩის</t>
    </r>
    <r>
      <rPr>
        <b/>
        <sz val="11"/>
        <color theme="1"/>
        <rFont val="AcadNusx"/>
      </rPr>
      <t xml:space="preserve"> კვეთაში (წერეთლის #100 გარე განათების მოწყობა  </t>
    </r>
  </si>
  <si>
    <r>
      <t xml:space="preserve">ქ, ახალქალაქში </t>
    </r>
    <r>
      <rPr>
        <b/>
        <sz val="11"/>
        <color rgb="FFFF0000"/>
        <rFont val="AcadNusx"/>
      </rPr>
      <t>მიკოიანის და თუმანიანიას  ქუჩის</t>
    </r>
    <r>
      <rPr>
        <b/>
        <sz val="11"/>
        <color theme="1"/>
        <rFont val="AcadNusx"/>
      </rPr>
      <t xml:space="preserve"> დასასწყისის გარე განათების მოწყობა  </t>
    </r>
  </si>
  <si>
    <r>
      <t xml:space="preserve">ქ, ახალქალაქში </t>
    </r>
    <r>
      <rPr>
        <b/>
        <sz val="11"/>
        <color rgb="FFFF0000"/>
        <rFont val="AcadNusx"/>
      </rPr>
      <t>erevnis quCa</t>
    </r>
    <r>
      <rPr>
        <b/>
        <sz val="11"/>
        <color theme="1"/>
        <rFont val="AcadNusx"/>
      </rPr>
      <t xml:space="preserve"> ქ. #41-Si 2წ. da#43-Si 2წ (Siga ezo) გარე განათების მოწყობა</t>
    </r>
  </si>
  <si>
    <r>
      <t xml:space="preserve">ქ, ახალქალაქში </t>
    </r>
    <r>
      <rPr>
        <b/>
        <sz val="11"/>
        <color rgb="FFFF0000"/>
        <rFont val="AcadNusx"/>
      </rPr>
      <t>ჭავჭაძის  ქ. #1</t>
    </r>
    <r>
      <rPr>
        <b/>
        <sz val="11"/>
        <color theme="1"/>
        <rFont val="AcadNusx"/>
      </rPr>
      <t>-Si (Siga ezo) გარე განათების მოწყობა</t>
    </r>
  </si>
  <si>
    <t>ქ, ახალქალაქში თავისუფლების ქ. #71-Si (Siga ezo) გარე განათების მოწყობა</t>
  </si>
  <si>
    <r>
      <t xml:space="preserve">ქ, ახალქალაქში </t>
    </r>
    <r>
      <rPr>
        <b/>
        <sz val="10"/>
        <color rgb="FFFF0000"/>
        <rFont val="AcadNusx"/>
      </rPr>
      <t xml:space="preserve">ჩარენცის ქუჩისა </t>
    </r>
    <r>
      <rPr>
        <b/>
        <sz val="10"/>
        <color theme="1"/>
        <rFont val="AcadNusx"/>
      </rPr>
      <t>და სკოლის მიმდებარედ გარე განათების მოწყობა</t>
    </r>
  </si>
  <si>
    <r>
      <t xml:space="preserve">ქ, ახალქალაქში </t>
    </r>
    <r>
      <rPr>
        <b/>
        <sz val="11"/>
        <color rgb="FFFF0000"/>
        <rFont val="AcadNusx"/>
      </rPr>
      <t>თავისუფლების ქ. #72-Si</t>
    </r>
    <r>
      <rPr>
        <b/>
        <sz val="11"/>
        <color theme="1"/>
        <rFont val="AcadNusx"/>
      </rPr>
      <t xml:space="preserve"> (Siga ezo) გარე განათების მოწყობა</t>
    </r>
  </si>
  <si>
    <r>
      <t xml:space="preserve">ქ, ახალქალაქში </t>
    </r>
    <r>
      <rPr>
        <b/>
        <sz val="11"/>
        <color rgb="FFFF0000"/>
        <rFont val="AcadNusx"/>
      </rPr>
      <t>თავისუფლების ქ. #70-Si</t>
    </r>
    <r>
      <rPr>
        <b/>
        <sz val="11"/>
        <color theme="1"/>
        <rFont val="AcadNusx"/>
      </rPr>
      <t xml:space="preserve"> (Siga ezo) გარე განათების მოწყობა</t>
    </r>
  </si>
  <si>
    <t>________________________________პრეტენდენტი</t>
  </si>
  <si>
    <t>Tavi III zednadebi xarjebi -%</t>
  </si>
  <si>
    <t>Tavi IV  gegmiuri mogeba -%</t>
  </si>
  <si>
    <t>Tavi I zednadebi xarjebi eleqtro samontaJo samuSaoebis Sromis 75%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</si>
</sst>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theme="1"/>
      <name val="AcadNusx"/>
      <family val="2"/>
      <charset val="204"/>
    </font>
    <font>
      <sz val="10"/>
      <color indexed="8"/>
      <name val="AcadNusx"/>
      <family val="2"/>
      <charset val="204"/>
    </font>
    <font>
      <sz val="11"/>
      <color indexed="8"/>
      <name val="AcadNusx"/>
      <family val="2"/>
      <charset val="204"/>
    </font>
    <font>
      <b/>
      <sz val="10"/>
      <color indexed="8"/>
      <name val="AcadNusx"/>
    </font>
    <font>
      <b/>
      <sz val="11"/>
      <color theme="1"/>
      <name val="AcadNusx"/>
    </font>
    <font>
      <b/>
      <sz val="11"/>
      <color rgb="FFFF0000"/>
      <name val="AcadNusx"/>
    </font>
    <font>
      <b/>
      <sz val="10"/>
      <color theme="1"/>
      <name val="AcadNusx"/>
    </font>
    <font>
      <b/>
      <sz val="10"/>
      <color rgb="FFFF0000"/>
      <name val="AcadNusx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3" fillId="0" borderId="1" xfId="1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0" xfId="1" applyAlignment="1">
      <alignment horizontal="center" wrapText="1"/>
    </xf>
    <xf numFmtId="0" fontId="3" fillId="0" borderId="1" xfId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5" xfId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1" fontId="3" fillId="0" borderId="2" xfId="1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3" fillId="0" borderId="5" xfId="1" applyBorder="1" applyAlignment="1">
      <alignment vertical="center"/>
    </xf>
    <xf numFmtId="0" fontId="3" fillId="0" borderId="6" xfId="1" applyBorder="1" applyAlignment="1">
      <alignment vertical="center"/>
    </xf>
    <xf numFmtId="1" fontId="7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/>
    <xf numFmtId="0" fontId="3" fillId="0" borderId="4" xfId="1" applyBorder="1" applyAlignment="1">
      <alignment vertical="center"/>
    </xf>
    <xf numFmtId="164" fontId="4" fillId="0" borderId="4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4" xfId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21" sqref="B21:D21"/>
    </sheetView>
  </sheetViews>
  <sheetFormatPr defaultRowHeight="15"/>
  <cols>
    <col min="1" max="1" width="3" bestFit="1" customWidth="1"/>
    <col min="2" max="2" width="52.85546875" bestFit="1" customWidth="1"/>
    <col min="3" max="3" width="14" bestFit="1" customWidth="1"/>
    <col min="4" max="4" width="15.5703125" bestFit="1" customWidth="1"/>
  </cols>
  <sheetData>
    <row r="1" spans="1:4">
      <c r="A1" s="57" t="s">
        <v>33</v>
      </c>
      <c r="B1" s="57"/>
      <c r="C1" s="57"/>
      <c r="D1" s="57"/>
    </row>
    <row r="2" spans="1:4">
      <c r="A2" s="1"/>
      <c r="B2" s="1"/>
      <c r="C2" s="1"/>
      <c r="D2" s="1"/>
    </row>
    <row r="3" spans="1:4" ht="40.5" customHeight="1">
      <c r="A3" s="54" t="s">
        <v>0</v>
      </c>
      <c r="B3" s="54"/>
      <c r="C3" s="54"/>
      <c r="D3" s="54"/>
    </row>
    <row r="4" spans="1:4" ht="45">
      <c r="A4" s="2" t="s">
        <v>1</v>
      </c>
      <c r="B4" s="2" t="s">
        <v>2</v>
      </c>
      <c r="C4" s="3" t="s">
        <v>3</v>
      </c>
      <c r="D4" s="4" t="s">
        <v>4</v>
      </c>
    </row>
    <row r="5" spans="1:4">
      <c r="A5" s="53" t="s">
        <v>5</v>
      </c>
      <c r="B5" s="5" t="s">
        <v>6</v>
      </c>
      <c r="C5" s="6">
        <v>19</v>
      </c>
      <c r="D5" s="47"/>
    </row>
    <row r="6" spans="1:4">
      <c r="A6" s="53" t="s">
        <v>7</v>
      </c>
      <c r="B6" s="5" t="s">
        <v>8</v>
      </c>
      <c r="C6" s="6">
        <v>10</v>
      </c>
      <c r="D6" s="47"/>
    </row>
    <row r="7" spans="1:4">
      <c r="A7" s="53" t="s">
        <v>9</v>
      </c>
      <c r="B7" s="5" t="s">
        <v>10</v>
      </c>
      <c r="C7" s="6">
        <v>13</v>
      </c>
      <c r="D7" s="47"/>
    </row>
    <row r="8" spans="1:4" ht="30">
      <c r="A8" s="53" t="s">
        <v>11</v>
      </c>
      <c r="B8" s="7" t="s">
        <v>12</v>
      </c>
      <c r="C8" s="8">
        <v>72</v>
      </c>
      <c r="D8" s="50"/>
    </row>
    <row r="9" spans="1:4">
      <c r="A9" s="53" t="s">
        <v>13</v>
      </c>
      <c r="B9" s="5" t="s">
        <v>14</v>
      </c>
      <c r="C9" s="6">
        <v>33</v>
      </c>
      <c r="D9" s="47"/>
    </row>
    <row r="10" spans="1:4">
      <c r="A10" s="53" t="s">
        <v>15</v>
      </c>
      <c r="B10" s="5" t="s">
        <v>16</v>
      </c>
      <c r="C10" s="6">
        <v>1</v>
      </c>
      <c r="D10" s="47"/>
    </row>
    <row r="11" spans="1:4">
      <c r="A11" s="53" t="s">
        <v>17</v>
      </c>
      <c r="B11" s="5" t="s">
        <v>18</v>
      </c>
      <c r="C11" s="6">
        <v>2</v>
      </c>
      <c r="D11" s="47"/>
    </row>
    <row r="12" spans="1:4">
      <c r="A12" s="58" t="s">
        <v>19</v>
      </c>
      <c r="B12" s="5" t="s">
        <v>20</v>
      </c>
      <c r="C12" s="6">
        <v>2</v>
      </c>
      <c r="D12" s="55"/>
    </row>
    <row r="13" spans="1:4">
      <c r="A13" s="59"/>
      <c r="B13" s="5" t="s">
        <v>22</v>
      </c>
      <c r="C13" s="6">
        <v>2</v>
      </c>
      <c r="D13" s="56"/>
    </row>
    <row r="14" spans="1:4">
      <c r="A14" s="53" t="s">
        <v>21</v>
      </c>
      <c r="B14" s="5" t="s">
        <v>24</v>
      </c>
      <c r="C14" s="6">
        <v>2</v>
      </c>
      <c r="D14" s="47"/>
    </row>
    <row r="15" spans="1:4">
      <c r="A15" s="53" t="s">
        <v>23</v>
      </c>
      <c r="B15" s="5" t="s">
        <v>26</v>
      </c>
      <c r="C15" s="6">
        <v>2</v>
      </c>
      <c r="D15" s="47"/>
    </row>
    <row r="16" spans="1:4">
      <c r="A16" s="53" t="s">
        <v>25</v>
      </c>
      <c r="B16" s="5" t="s">
        <v>28</v>
      </c>
      <c r="C16" s="6">
        <v>2</v>
      </c>
      <c r="D16" s="47"/>
    </row>
    <row r="17" spans="1:4">
      <c r="A17" s="53" t="s">
        <v>27</v>
      </c>
      <c r="B17" s="5" t="s">
        <v>30</v>
      </c>
      <c r="C17" s="6">
        <v>2</v>
      </c>
      <c r="D17" s="47"/>
    </row>
    <row r="18" spans="1:4">
      <c r="A18" s="53" t="s">
        <v>29</v>
      </c>
      <c r="B18" s="7" t="s">
        <v>31</v>
      </c>
      <c r="C18" s="8">
        <v>7</v>
      </c>
      <c r="D18" s="50"/>
    </row>
    <row r="19" spans="1:4">
      <c r="A19" s="5"/>
      <c r="B19" s="9" t="s">
        <v>32</v>
      </c>
      <c r="C19" s="2">
        <f>SUM(C5:C18)</f>
        <v>169</v>
      </c>
      <c r="D19" s="47"/>
    </row>
    <row r="21" spans="1:4">
      <c r="B21" s="60" t="s">
        <v>106</v>
      </c>
      <c r="C21" s="60"/>
      <c r="D21" s="60"/>
    </row>
  </sheetData>
  <sheetProtection password="DEAC" sheet="1" objects="1" scenarios="1"/>
  <mergeCells count="5">
    <mergeCell ref="A3:D3"/>
    <mergeCell ref="D12:D13"/>
    <mergeCell ref="A1:D1"/>
    <mergeCell ref="A12:A13"/>
    <mergeCell ref="B21:D2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topLeftCell="A28" workbookViewId="0">
      <selection activeCell="A31" sqref="A31:F45"/>
    </sheetView>
  </sheetViews>
  <sheetFormatPr defaultRowHeight="15"/>
  <cols>
    <col min="1" max="1" width="3" bestFit="1" customWidth="1"/>
    <col min="2" max="2" width="45.140625" style="33" customWidth="1"/>
  </cols>
  <sheetData>
    <row r="1" spans="1:6" ht="33.75" customHeight="1">
      <c r="A1" s="10"/>
      <c r="B1" s="64" t="s">
        <v>101</v>
      </c>
      <c r="C1" s="64"/>
      <c r="D1" s="64"/>
      <c r="E1" s="64"/>
      <c r="F1" s="64"/>
    </row>
    <row r="2" spans="1:6" ht="15.75">
      <c r="A2" s="10"/>
      <c r="B2" s="27"/>
      <c r="C2" s="10"/>
      <c r="D2" s="10"/>
      <c r="E2" s="10"/>
      <c r="F2" s="10"/>
    </row>
    <row r="3" spans="1:6" ht="31.5">
      <c r="A3" s="12" t="s">
        <v>1</v>
      </c>
      <c r="B3" s="28" t="s">
        <v>34</v>
      </c>
      <c r="C3" s="13" t="s">
        <v>35</v>
      </c>
      <c r="D3" s="13" t="s">
        <v>36</v>
      </c>
      <c r="E3" s="13" t="s">
        <v>37</v>
      </c>
      <c r="F3" s="13" t="s">
        <v>38</v>
      </c>
    </row>
    <row r="4" spans="1:6" ht="15.75">
      <c r="A4" s="12">
        <v>1</v>
      </c>
      <c r="B4" s="29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>
        <v>1</v>
      </c>
      <c r="B5" s="30" t="s">
        <v>40</v>
      </c>
      <c r="C5" s="14" t="s">
        <v>41</v>
      </c>
      <c r="D5" s="14">
        <v>2</v>
      </c>
      <c r="E5" s="15"/>
      <c r="F5" s="14"/>
    </row>
    <row r="6" spans="1:6" ht="15.75">
      <c r="A6" s="12"/>
      <c r="B6" s="30" t="s">
        <v>42</v>
      </c>
      <c r="C6" s="14" t="s">
        <v>43</v>
      </c>
      <c r="D6" s="14">
        <v>2</v>
      </c>
      <c r="E6" s="15"/>
      <c r="F6" s="14"/>
    </row>
    <row r="7" spans="1:6" ht="15.75">
      <c r="A7" s="12">
        <v>2</v>
      </c>
      <c r="B7" s="30" t="s">
        <v>44</v>
      </c>
      <c r="C7" s="14" t="s">
        <v>41</v>
      </c>
      <c r="D7" s="14">
        <v>2</v>
      </c>
      <c r="E7" s="15"/>
      <c r="F7" s="16"/>
    </row>
    <row r="8" spans="1:6" ht="15.75">
      <c r="A8" s="12"/>
      <c r="B8" s="30" t="s">
        <v>42</v>
      </c>
      <c r="C8" s="14" t="s">
        <v>43</v>
      </c>
      <c r="D8" s="14">
        <f>D7</f>
        <v>2</v>
      </c>
      <c r="E8" s="15"/>
      <c r="F8" s="14"/>
    </row>
    <row r="9" spans="1:6" ht="15.75">
      <c r="A9" s="12">
        <v>3</v>
      </c>
      <c r="B9" s="30" t="s">
        <v>45</v>
      </c>
      <c r="C9" s="14" t="s">
        <v>46</v>
      </c>
      <c r="D9" s="17">
        <f>50*D5+60</f>
        <v>160</v>
      </c>
      <c r="E9" s="15"/>
      <c r="F9" s="16"/>
    </row>
    <row r="10" spans="1:6" ht="15.75">
      <c r="A10" s="12"/>
      <c r="B10" s="30" t="s">
        <v>42</v>
      </c>
      <c r="C10" s="14" t="s">
        <v>43</v>
      </c>
      <c r="D10" s="17">
        <f>D9</f>
        <v>160</v>
      </c>
      <c r="E10" s="15"/>
      <c r="F10" s="14"/>
    </row>
    <row r="11" spans="1:6" ht="15.75">
      <c r="A11" s="12"/>
      <c r="B11" s="30" t="s">
        <v>47</v>
      </c>
      <c r="C11" s="14" t="s">
        <v>41</v>
      </c>
      <c r="D11" s="14">
        <f>D5</f>
        <v>2</v>
      </c>
      <c r="E11" s="15"/>
      <c r="F11" s="14"/>
    </row>
    <row r="12" spans="1:6" ht="15.75">
      <c r="A12" s="12"/>
      <c r="B12" s="30" t="s">
        <v>42</v>
      </c>
      <c r="C12" s="14" t="s">
        <v>43</v>
      </c>
      <c r="D12" s="14">
        <f>D11</f>
        <v>2</v>
      </c>
      <c r="E12" s="15"/>
      <c r="F12" s="14"/>
    </row>
    <row r="13" spans="1:6" ht="27">
      <c r="A13" s="12">
        <v>4</v>
      </c>
      <c r="B13" s="30" t="s">
        <v>48</v>
      </c>
      <c r="C13" s="14" t="s">
        <v>49</v>
      </c>
      <c r="D13" s="14">
        <v>0</v>
      </c>
      <c r="E13" s="15"/>
      <c r="F13" s="14"/>
    </row>
    <row r="14" spans="1:6" ht="15.75">
      <c r="A14" s="12"/>
      <c r="B14" s="30" t="s">
        <v>42</v>
      </c>
      <c r="C14" s="14" t="s">
        <v>43</v>
      </c>
      <c r="D14" s="14"/>
      <c r="E14" s="15"/>
      <c r="F14" s="14"/>
    </row>
    <row r="15" spans="1:6" ht="15.75">
      <c r="A15" s="18">
        <v>14</v>
      </c>
      <c r="B15" s="41" t="s">
        <v>50</v>
      </c>
      <c r="C15" s="42"/>
      <c r="D15" s="42"/>
      <c r="E15" s="43"/>
      <c r="F15" s="17"/>
    </row>
    <row r="16" spans="1:6" ht="15.75" customHeight="1">
      <c r="A16" s="12"/>
      <c r="B16" s="41" t="s">
        <v>51</v>
      </c>
      <c r="C16" s="42"/>
      <c r="D16" s="42"/>
      <c r="E16" s="43"/>
      <c r="F16" s="17"/>
    </row>
    <row r="17" spans="1:6" ht="15.75" customHeight="1">
      <c r="A17" s="12"/>
      <c r="B17" s="41" t="s">
        <v>52</v>
      </c>
      <c r="C17" s="42"/>
      <c r="D17" s="42"/>
      <c r="E17" s="43"/>
      <c r="F17" s="17"/>
    </row>
    <row r="18" spans="1:6" ht="15.75" customHeight="1">
      <c r="A18" s="12"/>
      <c r="B18" s="41" t="s">
        <v>53</v>
      </c>
      <c r="C18" s="42"/>
      <c r="D18" s="42"/>
      <c r="E18" s="43"/>
      <c r="F18" s="17"/>
    </row>
    <row r="19" spans="1:6" ht="15.75">
      <c r="A19" s="12"/>
      <c r="B19" s="41" t="s">
        <v>54</v>
      </c>
      <c r="C19" s="42"/>
      <c r="D19" s="42"/>
      <c r="E19" s="42"/>
      <c r="F19" s="43"/>
    </row>
    <row r="20" spans="1:6" ht="15.75">
      <c r="A20" s="12"/>
      <c r="B20" s="48" t="s">
        <v>55</v>
      </c>
      <c r="C20" s="44"/>
      <c r="D20" s="44"/>
      <c r="E20" s="44"/>
      <c r="F20" s="45"/>
    </row>
    <row r="21" spans="1:6" ht="15.75">
      <c r="A21" s="12"/>
      <c r="B21" s="31" t="s">
        <v>56</v>
      </c>
      <c r="C21" s="14" t="s">
        <v>41</v>
      </c>
      <c r="D21" s="14">
        <f>D5</f>
        <v>2</v>
      </c>
      <c r="E21" s="15"/>
      <c r="F21" s="15"/>
    </row>
    <row r="22" spans="1:6" ht="15.75">
      <c r="A22" s="12"/>
      <c r="B22" s="31" t="s">
        <v>57</v>
      </c>
      <c r="C22" s="14" t="s">
        <v>46</v>
      </c>
      <c r="D22" s="17">
        <f>D9*1.05</f>
        <v>168</v>
      </c>
      <c r="E22" s="14"/>
      <c r="F22" s="14"/>
    </row>
    <row r="23" spans="1:6" ht="15.75">
      <c r="A23" s="12"/>
      <c r="B23" s="32" t="s">
        <v>58</v>
      </c>
      <c r="C23" s="21" t="s">
        <v>41</v>
      </c>
      <c r="D23" s="21">
        <f>D13</f>
        <v>0</v>
      </c>
      <c r="E23" s="21"/>
      <c r="F23" s="14"/>
    </row>
    <row r="24" spans="1:6" ht="15.75">
      <c r="A24" s="12"/>
      <c r="B24" s="32" t="s">
        <v>59</v>
      </c>
      <c r="C24" s="21" t="s">
        <v>41</v>
      </c>
      <c r="D24" s="21">
        <v>0</v>
      </c>
      <c r="E24" s="21"/>
      <c r="F24" s="14"/>
    </row>
    <row r="25" spans="1:6" ht="15.75">
      <c r="A25" s="12"/>
      <c r="B25" s="32" t="s">
        <v>60</v>
      </c>
      <c r="C25" s="21" t="s">
        <v>41</v>
      </c>
      <c r="D25" s="21">
        <v>0</v>
      </c>
      <c r="E25" s="21"/>
      <c r="F25" s="14"/>
    </row>
    <row r="26" spans="1:6" ht="15.75">
      <c r="A26" s="12"/>
      <c r="B26" s="31" t="s">
        <v>61</v>
      </c>
      <c r="C26" s="21" t="s">
        <v>41</v>
      </c>
      <c r="D26" s="21">
        <f>D7</f>
        <v>2</v>
      </c>
      <c r="E26" s="21"/>
      <c r="F26" s="14"/>
    </row>
    <row r="27" spans="1:6" ht="15.75">
      <c r="A27" s="12"/>
      <c r="B27" s="31" t="s">
        <v>62</v>
      </c>
      <c r="C27" s="21" t="s">
        <v>41</v>
      </c>
      <c r="D27" s="22">
        <f>D26*(7/40)</f>
        <v>0.35</v>
      </c>
      <c r="E27" s="21"/>
      <c r="F27" s="16"/>
    </row>
    <row r="28" spans="1:6" ht="15.75">
      <c r="A28" s="12"/>
      <c r="B28" s="31" t="s">
        <v>63</v>
      </c>
      <c r="C28" s="21" t="s">
        <v>41</v>
      </c>
      <c r="D28" s="22">
        <f>D26*(11/23)</f>
        <v>0.95652173913043481</v>
      </c>
      <c r="E28" s="21"/>
      <c r="F28" s="15"/>
    </row>
    <row r="29" spans="1:6" ht="15.75">
      <c r="A29" s="12"/>
      <c r="B29" s="31" t="s">
        <v>64</v>
      </c>
      <c r="C29" s="21" t="s">
        <v>41</v>
      </c>
      <c r="D29" s="21">
        <v>0</v>
      </c>
      <c r="E29" s="21"/>
      <c r="F29" s="14"/>
    </row>
    <row r="30" spans="1:6" ht="15.75">
      <c r="A30" s="12"/>
      <c r="B30" s="31" t="s">
        <v>65</v>
      </c>
      <c r="C30" s="21" t="s">
        <v>46</v>
      </c>
      <c r="D30" s="21">
        <f>D7*2</f>
        <v>4</v>
      </c>
      <c r="E30" s="21"/>
      <c r="F30" s="14"/>
    </row>
    <row r="31" spans="1:6" ht="15.75" customHeight="1">
      <c r="A31" s="29"/>
      <c r="B31" s="52" t="s">
        <v>66</v>
      </c>
      <c r="C31" s="42"/>
      <c r="D31" s="42"/>
      <c r="E31" s="43"/>
      <c r="F31" s="46"/>
    </row>
    <row r="32" spans="1:6" ht="15.75" customHeight="1">
      <c r="A32" s="29"/>
      <c r="B32" s="52" t="s">
        <v>67</v>
      </c>
      <c r="C32" s="42"/>
      <c r="D32" s="42"/>
      <c r="E32" s="43"/>
      <c r="F32" s="23"/>
    </row>
    <row r="33" spans="1:6" ht="15.75">
      <c r="A33" s="29"/>
      <c r="B33" s="52" t="s">
        <v>77</v>
      </c>
      <c r="C33" s="42"/>
      <c r="D33" s="42"/>
      <c r="E33" s="43"/>
      <c r="F33" s="38"/>
    </row>
    <row r="34" spans="1:6" ht="15.75" customHeight="1">
      <c r="A34" s="29"/>
      <c r="B34" s="52" t="s">
        <v>68</v>
      </c>
      <c r="C34" s="44"/>
      <c r="D34" s="44"/>
      <c r="E34" s="45"/>
      <c r="F34" s="23"/>
    </row>
    <row r="35" spans="1:6" ht="15.75">
      <c r="A35" s="29"/>
      <c r="B35" s="52" t="s">
        <v>107</v>
      </c>
      <c r="C35" s="42"/>
      <c r="D35" s="42"/>
      <c r="E35" s="43"/>
      <c r="F35" s="38"/>
    </row>
    <row r="36" spans="1:6" ht="15.75" customHeight="1">
      <c r="A36" s="29"/>
      <c r="B36" s="52" t="s">
        <v>68</v>
      </c>
      <c r="C36" s="44"/>
      <c r="D36" s="44"/>
      <c r="E36" s="45"/>
      <c r="F36" s="23"/>
    </row>
    <row r="37" spans="1:6" ht="15.75" customHeight="1">
      <c r="A37" s="29"/>
      <c r="B37" s="52" t="s">
        <v>108</v>
      </c>
      <c r="C37" s="42"/>
      <c r="D37" s="42"/>
      <c r="E37" s="43"/>
      <c r="F37" s="23"/>
    </row>
    <row r="38" spans="1:6" ht="15.75" customHeight="1">
      <c r="A38" s="29"/>
      <c r="B38" s="52" t="s">
        <v>69</v>
      </c>
      <c r="C38" s="42"/>
      <c r="D38" s="42"/>
      <c r="E38" s="43"/>
      <c r="F38" s="24"/>
    </row>
    <row r="39" spans="1:6" ht="15.75" customHeight="1">
      <c r="A39" s="29"/>
      <c r="B39" s="52" t="s">
        <v>73</v>
      </c>
      <c r="C39" s="42"/>
      <c r="D39" s="42"/>
      <c r="E39" s="43"/>
      <c r="F39" s="12"/>
    </row>
    <row r="40" spans="1:6" ht="15.75" customHeight="1">
      <c r="A40" s="29"/>
      <c r="B40" s="52" t="s">
        <v>70</v>
      </c>
      <c r="C40" s="42"/>
      <c r="D40" s="42"/>
      <c r="E40" s="43"/>
      <c r="F40" s="23"/>
    </row>
    <row r="41" spans="1:6" ht="15.75" customHeight="1">
      <c r="A41" s="29"/>
      <c r="B41" s="52" t="s">
        <v>74</v>
      </c>
      <c r="C41" s="42"/>
      <c r="D41" s="42"/>
      <c r="E41" s="43"/>
      <c r="F41" s="23"/>
    </row>
    <row r="42" spans="1:6" ht="15.75" customHeight="1">
      <c r="A42" s="29"/>
      <c r="B42" s="52" t="s">
        <v>71</v>
      </c>
      <c r="C42" s="42"/>
      <c r="D42" s="42"/>
      <c r="E42" s="43"/>
      <c r="F42" s="46"/>
    </row>
    <row r="43" spans="1:6">
      <c r="B43" s="34"/>
    </row>
    <row r="44" spans="1:6">
      <c r="B44" s="60" t="s">
        <v>78</v>
      </c>
      <c r="C44" s="60"/>
      <c r="D44" s="60"/>
      <c r="E44" s="60"/>
    </row>
  </sheetData>
  <sheetProtection password="DEAC" sheet="1" objects="1" scenarios="1"/>
  <mergeCells count="2">
    <mergeCell ref="B1:F1"/>
    <mergeCell ref="B44:E4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topLeftCell="A22" workbookViewId="0">
      <selection activeCell="A32" sqref="A32:F46"/>
    </sheetView>
  </sheetViews>
  <sheetFormatPr defaultRowHeight="15"/>
  <cols>
    <col min="1" max="1" width="3" bestFit="1" customWidth="1"/>
    <col min="2" max="2" width="39.5703125" style="34" customWidth="1"/>
  </cols>
  <sheetData>
    <row r="1" spans="1:6" ht="15.75" customHeight="1">
      <c r="A1" s="10"/>
      <c r="B1" s="64" t="s">
        <v>102</v>
      </c>
      <c r="C1" s="64"/>
      <c r="D1" s="64"/>
      <c r="E1" s="64"/>
      <c r="F1" s="64"/>
    </row>
    <row r="2" spans="1:6" ht="15.75">
      <c r="A2" s="10"/>
      <c r="B2" s="11"/>
      <c r="C2" s="10"/>
      <c r="D2" s="10"/>
      <c r="E2" s="10"/>
      <c r="F2" s="10"/>
    </row>
    <row r="3" spans="1:6" ht="31.5">
      <c r="A3" s="12" t="s">
        <v>1</v>
      </c>
      <c r="B3" s="13" t="s">
        <v>34</v>
      </c>
      <c r="C3" s="13" t="s">
        <v>35</v>
      </c>
      <c r="D3" s="13" t="s">
        <v>36</v>
      </c>
      <c r="E3" s="13" t="s">
        <v>37</v>
      </c>
      <c r="F3" s="13" t="s">
        <v>38</v>
      </c>
    </row>
    <row r="4" spans="1:6" ht="15.7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/>
      <c r="B5" s="36" t="s">
        <v>39</v>
      </c>
      <c r="C5" s="42"/>
      <c r="D5" s="42"/>
      <c r="E5" s="42"/>
      <c r="F5" s="43"/>
    </row>
    <row r="6" spans="1:6" ht="15.75">
      <c r="A6" s="12">
        <v>1</v>
      </c>
      <c r="B6" s="39" t="s">
        <v>40</v>
      </c>
      <c r="C6" s="14" t="s">
        <v>41</v>
      </c>
      <c r="D6" s="14">
        <v>2</v>
      </c>
      <c r="E6" s="15"/>
      <c r="F6" s="14"/>
    </row>
    <row r="7" spans="1:6" ht="15.75">
      <c r="A7" s="12"/>
      <c r="B7" s="39" t="s">
        <v>42</v>
      </c>
      <c r="C7" s="14" t="s">
        <v>43</v>
      </c>
      <c r="D7" s="14">
        <v>2</v>
      </c>
      <c r="E7" s="15"/>
      <c r="F7" s="14"/>
    </row>
    <row r="8" spans="1:6" ht="15.75">
      <c r="A8" s="12">
        <v>2</v>
      </c>
      <c r="B8" s="39" t="s">
        <v>44</v>
      </c>
      <c r="C8" s="14" t="s">
        <v>41</v>
      </c>
      <c r="D8" s="14">
        <v>2</v>
      </c>
      <c r="E8" s="15"/>
      <c r="F8" s="16"/>
    </row>
    <row r="9" spans="1:6" ht="15.75">
      <c r="A9" s="12"/>
      <c r="B9" s="39" t="s">
        <v>42</v>
      </c>
      <c r="C9" s="14" t="s">
        <v>43</v>
      </c>
      <c r="D9" s="14">
        <f>D8</f>
        <v>2</v>
      </c>
      <c r="E9" s="15"/>
      <c r="F9" s="14"/>
    </row>
    <row r="10" spans="1:6" ht="15.75">
      <c r="A10" s="12">
        <v>3</v>
      </c>
      <c r="B10" s="39" t="s">
        <v>45</v>
      </c>
      <c r="C10" s="14" t="s">
        <v>46</v>
      </c>
      <c r="D10" s="17">
        <f>50*D6+60</f>
        <v>160</v>
      </c>
      <c r="E10" s="15"/>
      <c r="F10" s="16"/>
    </row>
    <row r="11" spans="1:6" ht="15.75">
      <c r="A11" s="12"/>
      <c r="B11" s="39" t="s">
        <v>42</v>
      </c>
      <c r="C11" s="14" t="s">
        <v>43</v>
      </c>
      <c r="D11" s="17">
        <f>D10</f>
        <v>160</v>
      </c>
      <c r="E11" s="15"/>
      <c r="F11" s="14"/>
    </row>
    <row r="12" spans="1:6" ht="15.75">
      <c r="A12" s="12"/>
      <c r="B12" s="39" t="s">
        <v>47</v>
      </c>
      <c r="C12" s="14" t="s">
        <v>41</v>
      </c>
      <c r="D12" s="14">
        <f>D6</f>
        <v>2</v>
      </c>
      <c r="E12" s="15"/>
      <c r="F12" s="14"/>
    </row>
    <row r="13" spans="1:6" ht="15.75">
      <c r="A13" s="12"/>
      <c r="B13" s="39" t="s">
        <v>42</v>
      </c>
      <c r="C13" s="14" t="s">
        <v>43</v>
      </c>
      <c r="D13" s="14">
        <f>D12</f>
        <v>2</v>
      </c>
      <c r="E13" s="15"/>
      <c r="F13" s="14"/>
    </row>
    <row r="14" spans="1:6" ht="27">
      <c r="A14" s="12">
        <v>4</v>
      </c>
      <c r="B14" s="39" t="s">
        <v>48</v>
      </c>
      <c r="C14" s="14" t="s">
        <v>49</v>
      </c>
      <c r="D14" s="14">
        <v>0</v>
      </c>
      <c r="E14" s="15"/>
      <c r="F14" s="14"/>
    </row>
    <row r="15" spans="1:6" ht="15.75">
      <c r="A15" s="12"/>
      <c r="B15" s="39" t="s">
        <v>42</v>
      </c>
      <c r="C15" s="14" t="s">
        <v>43</v>
      </c>
      <c r="D15" s="14"/>
      <c r="E15" s="15"/>
      <c r="F15" s="14"/>
    </row>
    <row r="16" spans="1:6" ht="15.75">
      <c r="A16" s="18">
        <v>14</v>
      </c>
      <c r="B16" s="36" t="s">
        <v>50</v>
      </c>
      <c r="C16" s="42"/>
      <c r="D16" s="42"/>
      <c r="E16" s="43"/>
      <c r="F16" s="17"/>
    </row>
    <row r="17" spans="1:6" ht="15.75" customHeight="1">
      <c r="A17" s="12"/>
      <c r="B17" s="36" t="s">
        <v>51</v>
      </c>
      <c r="C17" s="42"/>
      <c r="D17" s="42"/>
      <c r="E17" s="43"/>
      <c r="F17" s="17"/>
    </row>
    <row r="18" spans="1:6" ht="15.75" customHeight="1">
      <c r="A18" s="12"/>
      <c r="B18" s="36" t="s">
        <v>52</v>
      </c>
      <c r="C18" s="42"/>
      <c r="D18" s="42"/>
      <c r="E18" s="43"/>
      <c r="F18" s="17"/>
    </row>
    <row r="19" spans="1:6" ht="15.75" customHeight="1">
      <c r="A19" s="12"/>
      <c r="B19" s="36" t="s">
        <v>53</v>
      </c>
      <c r="C19" s="42"/>
      <c r="D19" s="42"/>
      <c r="E19" s="43"/>
      <c r="F19" s="17"/>
    </row>
    <row r="20" spans="1:6" ht="15.75">
      <c r="A20" s="12"/>
      <c r="B20" s="36" t="s">
        <v>54</v>
      </c>
      <c r="C20" s="42"/>
      <c r="D20" s="42"/>
      <c r="E20" s="42"/>
      <c r="F20" s="43"/>
    </row>
    <row r="21" spans="1:6" ht="15.75">
      <c r="A21" s="12"/>
      <c r="B21" s="37" t="s">
        <v>55</v>
      </c>
      <c r="C21" s="44"/>
      <c r="D21" s="44"/>
      <c r="E21" s="44"/>
      <c r="F21" s="45"/>
    </row>
    <row r="22" spans="1:6" ht="15.75">
      <c r="A22" s="12"/>
      <c r="B22" s="19" t="s">
        <v>56</v>
      </c>
      <c r="C22" s="14" t="s">
        <v>41</v>
      </c>
      <c r="D22" s="14">
        <f>D6</f>
        <v>2</v>
      </c>
      <c r="E22" s="15"/>
      <c r="F22" s="15"/>
    </row>
    <row r="23" spans="1:6" ht="15.75">
      <c r="A23" s="12"/>
      <c r="B23" s="19" t="s">
        <v>57</v>
      </c>
      <c r="C23" s="14" t="s">
        <v>46</v>
      </c>
      <c r="D23" s="17">
        <f>D10*1.05</f>
        <v>168</v>
      </c>
      <c r="E23" s="14"/>
      <c r="F23" s="14"/>
    </row>
    <row r="24" spans="1:6" ht="15.75">
      <c r="A24" s="12"/>
      <c r="B24" s="20" t="s">
        <v>58</v>
      </c>
      <c r="C24" s="21" t="s">
        <v>41</v>
      </c>
      <c r="D24" s="21">
        <f>D14</f>
        <v>0</v>
      </c>
      <c r="E24" s="21"/>
      <c r="F24" s="14"/>
    </row>
    <row r="25" spans="1:6" ht="15.75">
      <c r="A25" s="12"/>
      <c r="B25" s="20" t="s">
        <v>59</v>
      </c>
      <c r="C25" s="21" t="s">
        <v>41</v>
      </c>
      <c r="D25" s="21">
        <v>0</v>
      </c>
      <c r="E25" s="21"/>
      <c r="F25" s="14"/>
    </row>
    <row r="26" spans="1:6" ht="15.75">
      <c r="A26" s="12"/>
      <c r="B26" s="20" t="s">
        <v>60</v>
      </c>
      <c r="C26" s="21" t="s">
        <v>41</v>
      </c>
      <c r="D26" s="21">
        <v>0</v>
      </c>
      <c r="E26" s="21"/>
      <c r="F26" s="14"/>
    </row>
    <row r="27" spans="1:6" ht="15.75">
      <c r="A27" s="12"/>
      <c r="B27" s="19" t="s">
        <v>61</v>
      </c>
      <c r="C27" s="21" t="s">
        <v>41</v>
      </c>
      <c r="D27" s="21">
        <f>D8</f>
        <v>2</v>
      </c>
      <c r="E27" s="21"/>
      <c r="F27" s="14"/>
    </row>
    <row r="28" spans="1:6" ht="15.75">
      <c r="A28" s="12"/>
      <c r="B28" s="19" t="s">
        <v>62</v>
      </c>
      <c r="C28" s="21" t="s">
        <v>41</v>
      </c>
      <c r="D28" s="22">
        <f>D27*(7/40)</f>
        <v>0.35</v>
      </c>
      <c r="E28" s="21"/>
      <c r="F28" s="16"/>
    </row>
    <row r="29" spans="1:6" ht="15.75">
      <c r="A29" s="12"/>
      <c r="B29" s="19" t="s">
        <v>63</v>
      </c>
      <c r="C29" s="21" t="s">
        <v>41</v>
      </c>
      <c r="D29" s="22">
        <f>D27*(11/23)</f>
        <v>0.95652173913043481</v>
      </c>
      <c r="E29" s="21"/>
      <c r="F29" s="15"/>
    </row>
    <row r="30" spans="1:6" ht="15.75">
      <c r="A30" s="12"/>
      <c r="B30" s="19" t="s">
        <v>64</v>
      </c>
      <c r="C30" s="21" t="s">
        <v>41</v>
      </c>
      <c r="D30" s="21">
        <v>0</v>
      </c>
      <c r="E30" s="21"/>
      <c r="F30" s="14"/>
    </row>
    <row r="31" spans="1:6" ht="15.75">
      <c r="A31" s="12"/>
      <c r="B31" s="19" t="s">
        <v>65</v>
      </c>
      <c r="C31" s="21" t="s">
        <v>46</v>
      </c>
      <c r="D31" s="21">
        <f>D8*2</f>
        <v>4</v>
      </c>
      <c r="E31" s="21"/>
      <c r="F31" s="14"/>
    </row>
    <row r="32" spans="1:6" ht="15.75" customHeight="1">
      <c r="A32" s="29"/>
      <c r="B32" s="52" t="s">
        <v>66</v>
      </c>
      <c r="C32" s="42"/>
      <c r="D32" s="42"/>
      <c r="E32" s="43"/>
      <c r="F32" s="46"/>
    </row>
    <row r="33" spans="1:6" ht="15.75" customHeight="1">
      <c r="A33" s="29"/>
      <c r="B33" s="52" t="s">
        <v>67</v>
      </c>
      <c r="C33" s="42"/>
      <c r="D33" s="42"/>
      <c r="E33" s="43"/>
      <c r="F33" s="23"/>
    </row>
    <row r="34" spans="1:6" ht="15.75">
      <c r="A34" s="29"/>
      <c r="B34" s="52" t="s">
        <v>77</v>
      </c>
      <c r="C34" s="42"/>
      <c r="D34" s="42"/>
      <c r="E34" s="43"/>
      <c r="F34" s="38"/>
    </row>
    <row r="35" spans="1:6" ht="15.75" customHeight="1">
      <c r="A35" s="29"/>
      <c r="B35" s="52" t="s">
        <v>68</v>
      </c>
      <c r="C35" s="44"/>
      <c r="D35" s="44"/>
      <c r="E35" s="45"/>
      <c r="F35" s="23"/>
    </row>
    <row r="36" spans="1:6" ht="15.75">
      <c r="A36" s="29"/>
      <c r="B36" s="52" t="s">
        <v>107</v>
      </c>
      <c r="C36" s="42"/>
      <c r="D36" s="42"/>
      <c r="E36" s="43"/>
      <c r="F36" s="38"/>
    </row>
    <row r="37" spans="1:6" ht="15.75" customHeight="1">
      <c r="A37" s="29"/>
      <c r="B37" s="52" t="s">
        <v>68</v>
      </c>
      <c r="C37" s="44"/>
      <c r="D37" s="44"/>
      <c r="E37" s="45"/>
      <c r="F37" s="23"/>
    </row>
    <row r="38" spans="1:6" ht="15.75" customHeight="1">
      <c r="A38" s="29"/>
      <c r="B38" s="52" t="s">
        <v>108</v>
      </c>
      <c r="C38" s="42"/>
      <c r="D38" s="42"/>
      <c r="E38" s="43"/>
      <c r="F38" s="23"/>
    </row>
    <row r="39" spans="1:6" ht="15.75" customHeight="1">
      <c r="A39" s="29"/>
      <c r="B39" s="52" t="s">
        <v>69</v>
      </c>
      <c r="C39" s="42"/>
      <c r="D39" s="42"/>
      <c r="E39" s="43"/>
      <c r="F39" s="24"/>
    </row>
    <row r="40" spans="1:6" ht="15.75" customHeight="1">
      <c r="A40" s="29"/>
      <c r="B40" s="52" t="s">
        <v>73</v>
      </c>
      <c r="C40" s="42"/>
      <c r="D40" s="42"/>
      <c r="E40" s="43"/>
      <c r="F40" s="12"/>
    </row>
    <row r="41" spans="1:6" ht="15.75" customHeight="1">
      <c r="A41" s="29"/>
      <c r="B41" s="52" t="s">
        <v>70</v>
      </c>
      <c r="C41" s="42"/>
      <c r="D41" s="42"/>
      <c r="E41" s="43"/>
      <c r="F41" s="23"/>
    </row>
    <row r="42" spans="1:6" ht="15.75" customHeight="1">
      <c r="A42" s="29"/>
      <c r="B42" s="52" t="s">
        <v>74</v>
      </c>
      <c r="C42" s="42"/>
      <c r="D42" s="42"/>
      <c r="E42" s="43"/>
      <c r="F42" s="23"/>
    </row>
    <row r="43" spans="1:6" ht="15.75" customHeight="1">
      <c r="A43" s="29"/>
      <c r="B43" s="52" t="s">
        <v>71</v>
      </c>
      <c r="C43" s="42"/>
      <c r="D43" s="42"/>
      <c r="E43" s="43"/>
      <c r="F43" s="46"/>
    </row>
    <row r="45" spans="1:6">
      <c r="B45" s="60" t="s">
        <v>78</v>
      </c>
      <c r="C45" s="60"/>
      <c r="D45" s="60"/>
      <c r="E45" s="60"/>
    </row>
    <row r="46" spans="1:6">
      <c r="B46" s="33"/>
    </row>
  </sheetData>
  <sheetProtection password="DEAC" sheet="1" objects="1" scenarios="1"/>
  <mergeCells count="2">
    <mergeCell ref="B1:F1"/>
    <mergeCell ref="B45:E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opLeftCell="A22" workbookViewId="0">
      <selection activeCell="A32" sqref="A32:F45"/>
    </sheetView>
  </sheetViews>
  <sheetFormatPr defaultRowHeight="15"/>
  <cols>
    <col min="1" max="1" width="3" bestFit="1" customWidth="1"/>
    <col min="2" max="2" width="44" style="34" customWidth="1"/>
  </cols>
  <sheetData>
    <row r="1" spans="1:6" ht="15.75" customHeight="1">
      <c r="A1" s="10"/>
      <c r="B1" s="64" t="s">
        <v>105</v>
      </c>
      <c r="C1" s="64"/>
      <c r="D1" s="64"/>
      <c r="E1" s="64"/>
      <c r="F1" s="64"/>
    </row>
    <row r="2" spans="1:6" ht="15.75">
      <c r="A2" s="10"/>
      <c r="B2" s="11"/>
      <c r="C2" s="10"/>
      <c r="D2" s="10"/>
      <c r="E2" s="10"/>
      <c r="F2" s="10"/>
    </row>
    <row r="3" spans="1:6" ht="31.5">
      <c r="A3" s="12" t="s">
        <v>1</v>
      </c>
      <c r="B3" s="13" t="s">
        <v>34</v>
      </c>
      <c r="C3" s="13" t="s">
        <v>35</v>
      </c>
      <c r="D3" s="13" t="s">
        <v>36</v>
      </c>
      <c r="E3" s="13" t="s">
        <v>37</v>
      </c>
      <c r="F3" s="13" t="s">
        <v>38</v>
      </c>
    </row>
    <row r="4" spans="1:6" ht="15.7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/>
      <c r="B5" s="41" t="s">
        <v>39</v>
      </c>
      <c r="C5" s="42"/>
      <c r="D5" s="42"/>
      <c r="E5" s="42"/>
      <c r="F5" s="43"/>
    </row>
    <row r="6" spans="1:6" ht="15.75">
      <c r="A6" s="12">
        <v>1</v>
      </c>
      <c r="B6" s="39" t="s">
        <v>40</v>
      </c>
      <c r="C6" s="14" t="s">
        <v>41</v>
      </c>
      <c r="D6" s="14">
        <v>2</v>
      </c>
      <c r="E6" s="15"/>
      <c r="F6" s="14"/>
    </row>
    <row r="7" spans="1:6" ht="15.75">
      <c r="A7" s="12"/>
      <c r="B7" s="39" t="s">
        <v>42</v>
      </c>
      <c r="C7" s="14" t="s">
        <v>43</v>
      </c>
      <c r="D7" s="14">
        <v>2</v>
      </c>
      <c r="E7" s="15"/>
      <c r="F7" s="14"/>
    </row>
    <row r="8" spans="1:6" ht="15.75">
      <c r="A8" s="12">
        <v>2</v>
      </c>
      <c r="B8" s="39" t="s">
        <v>44</v>
      </c>
      <c r="C8" s="14" t="s">
        <v>41</v>
      </c>
      <c r="D8" s="14">
        <v>2</v>
      </c>
      <c r="E8" s="15"/>
      <c r="F8" s="16"/>
    </row>
    <row r="9" spans="1:6" ht="15.75">
      <c r="A9" s="12"/>
      <c r="B9" s="39" t="s">
        <v>42</v>
      </c>
      <c r="C9" s="14" t="s">
        <v>43</v>
      </c>
      <c r="D9" s="14">
        <f>D8</f>
        <v>2</v>
      </c>
      <c r="E9" s="15"/>
      <c r="F9" s="14"/>
    </row>
    <row r="10" spans="1:6" ht="15.75">
      <c r="A10" s="12">
        <v>3</v>
      </c>
      <c r="B10" s="39" t="s">
        <v>45</v>
      </c>
      <c r="C10" s="14" t="s">
        <v>46</v>
      </c>
      <c r="D10" s="17">
        <f>50*D6+60</f>
        <v>160</v>
      </c>
      <c r="E10" s="15"/>
      <c r="F10" s="16"/>
    </row>
    <row r="11" spans="1:6" ht="15.75">
      <c r="A11" s="12"/>
      <c r="B11" s="39" t="s">
        <v>42</v>
      </c>
      <c r="C11" s="14" t="s">
        <v>43</v>
      </c>
      <c r="D11" s="17">
        <f>D10</f>
        <v>160</v>
      </c>
      <c r="E11" s="15"/>
      <c r="F11" s="14"/>
    </row>
    <row r="12" spans="1:6" ht="15.75">
      <c r="A12" s="12"/>
      <c r="B12" s="39" t="s">
        <v>47</v>
      </c>
      <c r="C12" s="14" t="s">
        <v>41</v>
      </c>
      <c r="D12" s="14">
        <f>D6</f>
        <v>2</v>
      </c>
      <c r="E12" s="15"/>
      <c r="F12" s="14"/>
    </row>
    <row r="13" spans="1:6" ht="15.75">
      <c r="A13" s="12"/>
      <c r="B13" s="39" t="s">
        <v>42</v>
      </c>
      <c r="C13" s="14" t="s">
        <v>43</v>
      </c>
      <c r="D13" s="14">
        <f>D12</f>
        <v>2</v>
      </c>
      <c r="E13" s="15"/>
      <c r="F13" s="14"/>
    </row>
    <row r="14" spans="1:6" ht="27">
      <c r="A14" s="12">
        <v>4</v>
      </c>
      <c r="B14" s="39" t="s">
        <v>48</v>
      </c>
      <c r="C14" s="14" t="s">
        <v>49</v>
      </c>
      <c r="D14" s="14">
        <v>0</v>
      </c>
      <c r="E14" s="15"/>
      <c r="F14" s="14"/>
    </row>
    <row r="15" spans="1:6" ht="15.75">
      <c r="A15" s="12"/>
      <c r="B15" s="39" t="s">
        <v>42</v>
      </c>
      <c r="C15" s="14" t="s">
        <v>43</v>
      </c>
      <c r="D15" s="14"/>
      <c r="E15" s="15"/>
      <c r="F15" s="14"/>
    </row>
    <row r="16" spans="1:6" ht="15.75">
      <c r="A16" s="18">
        <v>14</v>
      </c>
      <c r="B16" s="36" t="s">
        <v>50</v>
      </c>
      <c r="C16" s="42"/>
      <c r="D16" s="42"/>
      <c r="E16" s="43"/>
      <c r="F16" s="17"/>
    </row>
    <row r="17" spans="1:6" ht="15.75" customHeight="1">
      <c r="A17" s="12"/>
      <c r="B17" s="36" t="s">
        <v>51</v>
      </c>
      <c r="C17" s="42"/>
      <c r="D17" s="42"/>
      <c r="E17" s="43"/>
      <c r="F17" s="17"/>
    </row>
    <row r="18" spans="1:6" ht="15.75" customHeight="1">
      <c r="A18" s="12"/>
      <c r="B18" s="36" t="s">
        <v>52</v>
      </c>
      <c r="C18" s="42"/>
      <c r="D18" s="42"/>
      <c r="E18" s="43"/>
      <c r="F18" s="17"/>
    </row>
    <row r="19" spans="1:6" ht="15.75" customHeight="1">
      <c r="A19" s="12"/>
      <c r="B19" s="36" t="s">
        <v>53</v>
      </c>
      <c r="C19" s="42"/>
      <c r="D19" s="42"/>
      <c r="E19" s="43"/>
      <c r="F19" s="17"/>
    </row>
    <row r="20" spans="1:6" ht="15.75">
      <c r="A20" s="12"/>
      <c r="B20" s="36" t="s">
        <v>54</v>
      </c>
      <c r="C20" s="42"/>
      <c r="D20" s="42"/>
      <c r="E20" s="42"/>
      <c r="F20" s="43"/>
    </row>
    <row r="21" spans="1:6" ht="15.75">
      <c r="A21" s="12"/>
      <c r="B21" s="37" t="s">
        <v>55</v>
      </c>
      <c r="C21" s="44"/>
      <c r="D21" s="44"/>
      <c r="E21" s="44"/>
      <c r="F21" s="45"/>
    </row>
    <row r="22" spans="1:6" ht="15.75">
      <c r="A22" s="12"/>
      <c r="B22" s="19" t="s">
        <v>56</v>
      </c>
      <c r="C22" s="14" t="s">
        <v>41</v>
      </c>
      <c r="D22" s="14">
        <f>D6</f>
        <v>2</v>
      </c>
      <c r="E22" s="15"/>
      <c r="F22" s="15"/>
    </row>
    <row r="23" spans="1:6" ht="15.75">
      <c r="A23" s="12"/>
      <c r="B23" s="19" t="s">
        <v>57</v>
      </c>
      <c r="C23" s="14" t="s">
        <v>46</v>
      </c>
      <c r="D23" s="17">
        <f>D10*1.05</f>
        <v>168</v>
      </c>
      <c r="E23" s="14"/>
      <c r="F23" s="14"/>
    </row>
    <row r="24" spans="1:6" ht="15.75">
      <c r="A24" s="12"/>
      <c r="B24" s="20" t="s">
        <v>58</v>
      </c>
      <c r="C24" s="21" t="s">
        <v>41</v>
      </c>
      <c r="D24" s="21">
        <f>D14</f>
        <v>0</v>
      </c>
      <c r="E24" s="21"/>
      <c r="F24" s="14"/>
    </row>
    <row r="25" spans="1:6" ht="15.75">
      <c r="A25" s="12"/>
      <c r="B25" s="20" t="s">
        <v>59</v>
      </c>
      <c r="C25" s="21" t="s">
        <v>41</v>
      </c>
      <c r="D25" s="21">
        <v>0</v>
      </c>
      <c r="E25" s="21"/>
      <c r="F25" s="14"/>
    </row>
    <row r="26" spans="1:6" ht="15.75">
      <c r="A26" s="12"/>
      <c r="B26" s="20" t="s">
        <v>60</v>
      </c>
      <c r="C26" s="21" t="s">
        <v>41</v>
      </c>
      <c r="D26" s="21">
        <v>0</v>
      </c>
      <c r="E26" s="21"/>
      <c r="F26" s="14"/>
    </row>
    <row r="27" spans="1:6" ht="15.75">
      <c r="A27" s="12"/>
      <c r="B27" s="19" t="s">
        <v>61</v>
      </c>
      <c r="C27" s="21" t="s">
        <v>41</v>
      </c>
      <c r="D27" s="21">
        <f>D8</f>
        <v>2</v>
      </c>
      <c r="E27" s="21"/>
      <c r="F27" s="14"/>
    </row>
    <row r="28" spans="1:6" ht="15.75">
      <c r="A28" s="12"/>
      <c r="B28" s="19" t="s">
        <v>62</v>
      </c>
      <c r="C28" s="21" t="s">
        <v>41</v>
      </c>
      <c r="D28" s="22">
        <f>D27*(7/40)</f>
        <v>0.35</v>
      </c>
      <c r="E28" s="21"/>
      <c r="F28" s="16"/>
    </row>
    <row r="29" spans="1:6" ht="15.75">
      <c r="A29" s="12"/>
      <c r="B29" s="19" t="s">
        <v>63</v>
      </c>
      <c r="C29" s="21" t="s">
        <v>41</v>
      </c>
      <c r="D29" s="22">
        <f>D27*(11/23)</f>
        <v>0.95652173913043481</v>
      </c>
      <c r="E29" s="21"/>
      <c r="F29" s="15"/>
    </row>
    <row r="30" spans="1:6" ht="15.75">
      <c r="A30" s="12"/>
      <c r="B30" s="19" t="s">
        <v>64</v>
      </c>
      <c r="C30" s="21" t="s">
        <v>41</v>
      </c>
      <c r="D30" s="21">
        <v>0</v>
      </c>
      <c r="E30" s="21"/>
      <c r="F30" s="14"/>
    </row>
    <row r="31" spans="1:6" ht="15.75">
      <c r="A31" s="12"/>
      <c r="B31" s="19" t="s">
        <v>65</v>
      </c>
      <c r="C31" s="21" t="s">
        <v>46</v>
      </c>
      <c r="D31" s="21">
        <f>D8*2</f>
        <v>4</v>
      </c>
      <c r="E31" s="21"/>
      <c r="F31" s="14"/>
    </row>
    <row r="32" spans="1:6" ht="15.75" customHeight="1">
      <c r="A32" s="29"/>
      <c r="B32" s="52" t="s">
        <v>66</v>
      </c>
      <c r="C32" s="42"/>
      <c r="D32" s="42"/>
      <c r="E32" s="43"/>
      <c r="F32" s="46"/>
    </row>
    <row r="33" spans="1:6" ht="15.75" customHeight="1">
      <c r="A33" s="29"/>
      <c r="B33" s="52" t="s">
        <v>67</v>
      </c>
      <c r="C33" s="42"/>
      <c r="D33" s="42"/>
      <c r="E33" s="43"/>
      <c r="F33" s="23"/>
    </row>
    <row r="34" spans="1:6" ht="15.75">
      <c r="A34" s="29"/>
      <c r="B34" s="52" t="s">
        <v>77</v>
      </c>
      <c r="C34" s="42"/>
      <c r="D34" s="42"/>
      <c r="E34" s="43"/>
      <c r="F34" s="38"/>
    </row>
    <row r="35" spans="1:6" ht="15.75" customHeight="1">
      <c r="A35" s="29"/>
      <c r="B35" s="52" t="s">
        <v>68</v>
      </c>
      <c r="C35" s="44"/>
      <c r="D35" s="44"/>
      <c r="E35" s="45"/>
      <c r="F35" s="23"/>
    </row>
    <row r="36" spans="1:6" ht="15.75">
      <c r="A36" s="29"/>
      <c r="B36" s="52" t="s">
        <v>107</v>
      </c>
      <c r="C36" s="42"/>
      <c r="D36" s="42"/>
      <c r="E36" s="43"/>
      <c r="F36" s="38"/>
    </row>
    <row r="37" spans="1:6" ht="15.75" customHeight="1">
      <c r="A37" s="29"/>
      <c r="B37" s="52" t="s">
        <v>68</v>
      </c>
      <c r="C37" s="44"/>
      <c r="D37" s="44"/>
      <c r="E37" s="45"/>
      <c r="F37" s="23"/>
    </row>
    <row r="38" spans="1:6" ht="15.75" customHeight="1">
      <c r="A38" s="29"/>
      <c r="B38" s="52" t="s">
        <v>108</v>
      </c>
      <c r="C38" s="42"/>
      <c r="D38" s="42"/>
      <c r="E38" s="43"/>
      <c r="F38" s="23"/>
    </row>
    <row r="39" spans="1:6" ht="15.75" customHeight="1">
      <c r="A39" s="29"/>
      <c r="B39" s="52" t="s">
        <v>69</v>
      </c>
      <c r="C39" s="42"/>
      <c r="D39" s="42"/>
      <c r="E39" s="43"/>
      <c r="F39" s="24"/>
    </row>
    <row r="40" spans="1:6" ht="15.75" customHeight="1">
      <c r="A40" s="29"/>
      <c r="B40" s="52" t="s">
        <v>73</v>
      </c>
      <c r="C40" s="42"/>
      <c r="D40" s="42"/>
      <c r="E40" s="43"/>
      <c r="F40" s="12"/>
    </row>
    <row r="41" spans="1:6" ht="15.75" customHeight="1">
      <c r="A41" s="29"/>
      <c r="B41" s="52" t="s">
        <v>70</v>
      </c>
      <c r="C41" s="42"/>
      <c r="D41" s="42"/>
      <c r="E41" s="43"/>
      <c r="F41" s="23"/>
    </row>
    <row r="42" spans="1:6" ht="15.75" customHeight="1">
      <c r="A42" s="29"/>
      <c r="B42" s="52" t="s">
        <v>74</v>
      </c>
      <c r="C42" s="42"/>
      <c r="D42" s="42"/>
      <c r="E42" s="43"/>
      <c r="F42" s="23"/>
    </row>
    <row r="43" spans="1:6" ht="15.75" customHeight="1">
      <c r="A43" s="29"/>
      <c r="B43" s="52" t="s">
        <v>71</v>
      </c>
      <c r="C43" s="42"/>
      <c r="D43" s="42"/>
      <c r="E43" s="43"/>
      <c r="F43" s="46"/>
    </row>
    <row r="45" spans="1:6">
      <c r="B45" s="60" t="s">
        <v>78</v>
      </c>
      <c r="C45" s="60"/>
      <c r="D45" s="60"/>
      <c r="E45" s="60"/>
    </row>
    <row r="46" spans="1:6">
      <c r="B46" s="33"/>
    </row>
  </sheetData>
  <sheetProtection password="DEAC" sheet="1" objects="1" scenarios="1"/>
  <mergeCells count="2">
    <mergeCell ref="B1:F1"/>
    <mergeCell ref="B45:E4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"/>
  <sheetViews>
    <sheetView topLeftCell="A16" workbookViewId="0">
      <selection activeCell="A32" sqref="A32:F45"/>
    </sheetView>
  </sheetViews>
  <sheetFormatPr defaultRowHeight="15"/>
  <cols>
    <col min="1" max="1" width="3" bestFit="1" customWidth="1"/>
    <col min="2" max="2" width="45.7109375" style="34" customWidth="1"/>
  </cols>
  <sheetData>
    <row r="1" spans="1:6" ht="15.75" customHeight="1">
      <c r="A1" s="10"/>
      <c r="B1" s="64" t="s">
        <v>104</v>
      </c>
      <c r="C1" s="64"/>
      <c r="D1" s="64"/>
      <c r="E1" s="64"/>
      <c r="F1" s="64"/>
    </row>
    <row r="2" spans="1:6" ht="15.75">
      <c r="A2" s="10"/>
      <c r="B2" s="11"/>
      <c r="C2" s="10"/>
      <c r="D2" s="10"/>
      <c r="E2" s="10"/>
      <c r="F2" s="10"/>
    </row>
    <row r="3" spans="1:6" ht="31.5">
      <c r="A3" s="12" t="s">
        <v>1</v>
      </c>
      <c r="B3" s="13" t="s">
        <v>34</v>
      </c>
      <c r="C3" s="13" t="s">
        <v>35</v>
      </c>
      <c r="D3" s="13" t="s">
        <v>36</v>
      </c>
      <c r="E3" s="13" t="s">
        <v>37</v>
      </c>
      <c r="F3" s="13" t="s">
        <v>38</v>
      </c>
    </row>
    <row r="4" spans="1:6" ht="15.7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/>
      <c r="B5" s="41" t="s">
        <v>39</v>
      </c>
      <c r="C5" s="42"/>
      <c r="D5" s="42"/>
      <c r="E5" s="42"/>
      <c r="F5" s="43"/>
    </row>
    <row r="6" spans="1:6" ht="15.75">
      <c r="A6" s="12">
        <v>1</v>
      </c>
      <c r="B6" s="39" t="s">
        <v>40</v>
      </c>
      <c r="C6" s="14" t="s">
        <v>41</v>
      </c>
      <c r="D6" s="14">
        <v>2</v>
      </c>
      <c r="E6" s="15"/>
      <c r="F6" s="14"/>
    </row>
    <row r="7" spans="1:6" ht="15.75">
      <c r="A7" s="12"/>
      <c r="B7" s="39" t="s">
        <v>42</v>
      </c>
      <c r="C7" s="14" t="s">
        <v>43</v>
      </c>
      <c r="D7" s="14">
        <v>2</v>
      </c>
      <c r="E7" s="15"/>
      <c r="F7" s="14"/>
    </row>
    <row r="8" spans="1:6" ht="15.75">
      <c r="A8" s="12">
        <v>2</v>
      </c>
      <c r="B8" s="39" t="s">
        <v>44</v>
      </c>
      <c r="C8" s="14" t="s">
        <v>41</v>
      </c>
      <c r="D8" s="14">
        <v>2</v>
      </c>
      <c r="E8" s="15"/>
      <c r="F8" s="16"/>
    </row>
    <row r="9" spans="1:6" ht="15.75">
      <c r="A9" s="12"/>
      <c r="B9" s="39" t="s">
        <v>42</v>
      </c>
      <c r="C9" s="14" t="s">
        <v>43</v>
      </c>
      <c r="D9" s="14">
        <f>D8</f>
        <v>2</v>
      </c>
      <c r="E9" s="15"/>
      <c r="F9" s="14"/>
    </row>
    <row r="10" spans="1:6" ht="15.75">
      <c r="A10" s="12">
        <v>3</v>
      </c>
      <c r="B10" s="39" t="s">
        <v>45</v>
      </c>
      <c r="C10" s="14" t="s">
        <v>46</v>
      </c>
      <c r="D10" s="17">
        <f>50*D6+60</f>
        <v>160</v>
      </c>
      <c r="E10" s="15"/>
      <c r="F10" s="16"/>
    </row>
    <row r="11" spans="1:6" ht="15.75">
      <c r="A11" s="12"/>
      <c r="B11" s="39" t="s">
        <v>42</v>
      </c>
      <c r="C11" s="14" t="s">
        <v>43</v>
      </c>
      <c r="D11" s="17">
        <f>D10</f>
        <v>160</v>
      </c>
      <c r="E11" s="15"/>
      <c r="F11" s="14"/>
    </row>
    <row r="12" spans="1:6" ht="15.75">
      <c r="A12" s="12"/>
      <c r="B12" s="39" t="s">
        <v>47</v>
      </c>
      <c r="C12" s="14" t="s">
        <v>41</v>
      </c>
      <c r="D12" s="14">
        <f>D6</f>
        <v>2</v>
      </c>
      <c r="E12" s="15"/>
      <c r="F12" s="14"/>
    </row>
    <row r="13" spans="1:6" ht="15.75">
      <c r="A13" s="12"/>
      <c r="B13" s="39" t="s">
        <v>42</v>
      </c>
      <c r="C13" s="14" t="s">
        <v>43</v>
      </c>
      <c r="D13" s="14">
        <f>D12</f>
        <v>2</v>
      </c>
      <c r="E13" s="15"/>
      <c r="F13" s="14"/>
    </row>
    <row r="14" spans="1:6" ht="27">
      <c r="A14" s="12">
        <v>4</v>
      </c>
      <c r="B14" s="39" t="s">
        <v>48</v>
      </c>
      <c r="C14" s="14" t="s">
        <v>49</v>
      </c>
      <c r="D14" s="14">
        <v>0</v>
      </c>
      <c r="E14" s="15"/>
      <c r="F14" s="14"/>
    </row>
    <row r="15" spans="1:6" ht="15.75">
      <c r="A15" s="12"/>
      <c r="B15" s="39" t="s">
        <v>42</v>
      </c>
      <c r="C15" s="14" t="s">
        <v>43</v>
      </c>
      <c r="D15" s="14"/>
      <c r="E15" s="15"/>
      <c r="F15" s="14"/>
    </row>
    <row r="16" spans="1:6" ht="15.75">
      <c r="A16" s="18">
        <v>14</v>
      </c>
      <c r="B16" s="36" t="s">
        <v>50</v>
      </c>
      <c r="C16" s="42"/>
      <c r="D16" s="42"/>
      <c r="E16" s="43"/>
      <c r="F16" s="17"/>
    </row>
    <row r="17" spans="1:6" ht="15.75" customHeight="1">
      <c r="A17" s="12"/>
      <c r="B17" s="36" t="s">
        <v>51</v>
      </c>
      <c r="C17" s="42"/>
      <c r="D17" s="42"/>
      <c r="E17" s="43"/>
      <c r="F17" s="17"/>
    </row>
    <row r="18" spans="1:6" ht="15.75" customHeight="1">
      <c r="A18" s="12"/>
      <c r="B18" s="36" t="s">
        <v>52</v>
      </c>
      <c r="C18" s="42"/>
      <c r="D18" s="42"/>
      <c r="E18" s="43"/>
      <c r="F18" s="17"/>
    </row>
    <row r="19" spans="1:6" ht="15.75">
      <c r="A19" s="12"/>
      <c r="B19" s="36" t="s">
        <v>53</v>
      </c>
      <c r="C19" s="42"/>
      <c r="D19" s="42"/>
      <c r="E19" s="43"/>
      <c r="F19" s="17"/>
    </row>
    <row r="20" spans="1:6" ht="15.75">
      <c r="A20" s="12"/>
      <c r="B20" s="36" t="s">
        <v>54</v>
      </c>
      <c r="C20" s="42"/>
      <c r="D20" s="42"/>
      <c r="E20" s="42"/>
      <c r="F20" s="43"/>
    </row>
    <row r="21" spans="1:6" ht="15.75">
      <c r="A21" s="12"/>
      <c r="B21" s="37" t="s">
        <v>55</v>
      </c>
      <c r="C21" s="44"/>
      <c r="D21" s="44"/>
      <c r="E21" s="44"/>
      <c r="F21" s="45"/>
    </row>
    <row r="22" spans="1:6" ht="15.75">
      <c r="A22" s="12"/>
      <c r="B22" s="19" t="s">
        <v>56</v>
      </c>
      <c r="C22" s="14" t="s">
        <v>41</v>
      </c>
      <c r="D22" s="14">
        <f>D6</f>
        <v>2</v>
      </c>
      <c r="E22" s="15"/>
      <c r="F22" s="15"/>
    </row>
    <row r="23" spans="1:6" ht="15.75">
      <c r="A23" s="12"/>
      <c r="B23" s="19" t="s">
        <v>57</v>
      </c>
      <c r="C23" s="14" t="s">
        <v>46</v>
      </c>
      <c r="D23" s="17">
        <f>D10*1.05</f>
        <v>168</v>
      </c>
      <c r="E23" s="14"/>
      <c r="F23" s="14"/>
    </row>
    <row r="24" spans="1:6" ht="15.75">
      <c r="A24" s="12"/>
      <c r="B24" s="20" t="s">
        <v>58</v>
      </c>
      <c r="C24" s="21" t="s">
        <v>41</v>
      </c>
      <c r="D24" s="21">
        <f>D14</f>
        <v>0</v>
      </c>
      <c r="E24" s="21"/>
      <c r="F24" s="14"/>
    </row>
    <row r="25" spans="1:6" ht="15.75">
      <c r="A25" s="12"/>
      <c r="B25" s="20" t="s">
        <v>59</v>
      </c>
      <c r="C25" s="21" t="s">
        <v>41</v>
      </c>
      <c r="D25" s="21">
        <v>0</v>
      </c>
      <c r="E25" s="21"/>
      <c r="F25" s="14"/>
    </row>
    <row r="26" spans="1:6" ht="15.75">
      <c r="A26" s="12"/>
      <c r="B26" s="20" t="s">
        <v>60</v>
      </c>
      <c r="C26" s="21" t="s">
        <v>41</v>
      </c>
      <c r="D26" s="21">
        <v>0</v>
      </c>
      <c r="E26" s="21"/>
      <c r="F26" s="14"/>
    </row>
    <row r="27" spans="1:6" ht="15.75">
      <c r="A27" s="12"/>
      <c r="B27" s="19" t="s">
        <v>61</v>
      </c>
      <c r="C27" s="21" t="s">
        <v>41</v>
      </c>
      <c r="D27" s="21">
        <f>D8</f>
        <v>2</v>
      </c>
      <c r="E27" s="21"/>
      <c r="F27" s="14"/>
    </row>
    <row r="28" spans="1:6" ht="15.75">
      <c r="A28" s="12"/>
      <c r="B28" s="19" t="s">
        <v>62</v>
      </c>
      <c r="C28" s="21" t="s">
        <v>41</v>
      </c>
      <c r="D28" s="22">
        <f>D27*(7/40)</f>
        <v>0.35</v>
      </c>
      <c r="E28" s="21"/>
      <c r="F28" s="16"/>
    </row>
    <row r="29" spans="1:6" ht="15.75">
      <c r="A29" s="12"/>
      <c r="B29" s="19" t="s">
        <v>63</v>
      </c>
      <c r="C29" s="21" t="s">
        <v>41</v>
      </c>
      <c r="D29" s="22">
        <f>D27*(11/23)</f>
        <v>0.95652173913043481</v>
      </c>
      <c r="E29" s="21"/>
      <c r="F29" s="15"/>
    </row>
    <row r="30" spans="1:6" ht="15.75">
      <c r="A30" s="12"/>
      <c r="B30" s="19" t="s">
        <v>64</v>
      </c>
      <c r="C30" s="21" t="s">
        <v>41</v>
      </c>
      <c r="D30" s="21">
        <v>0</v>
      </c>
      <c r="E30" s="21"/>
      <c r="F30" s="14"/>
    </row>
    <row r="31" spans="1:6" ht="15.75">
      <c r="A31" s="12"/>
      <c r="B31" s="19" t="s">
        <v>65</v>
      </c>
      <c r="C31" s="21" t="s">
        <v>46</v>
      </c>
      <c r="D31" s="21">
        <f>D8*2</f>
        <v>4</v>
      </c>
      <c r="E31" s="21"/>
      <c r="F31" s="14"/>
    </row>
    <row r="32" spans="1:6" ht="15.75">
      <c r="A32" s="29"/>
      <c r="B32" s="52" t="s">
        <v>66</v>
      </c>
      <c r="C32" s="42"/>
      <c r="D32" s="42"/>
      <c r="E32" s="43"/>
      <c r="F32" s="46"/>
    </row>
    <row r="33" spans="1:6" ht="15.75" customHeight="1">
      <c r="A33" s="29"/>
      <c r="B33" s="52" t="s">
        <v>67</v>
      </c>
      <c r="C33" s="42"/>
      <c r="D33" s="42"/>
      <c r="E33" s="43"/>
      <c r="F33" s="23"/>
    </row>
    <row r="34" spans="1:6" ht="15.75">
      <c r="A34" s="29"/>
      <c r="B34" s="52" t="s">
        <v>77</v>
      </c>
      <c r="C34" s="42"/>
      <c r="D34" s="42"/>
      <c r="E34" s="43"/>
      <c r="F34" s="38"/>
    </row>
    <row r="35" spans="1:6" ht="15.75" customHeight="1">
      <c r="A35" s="29"/>
      <c r="B35" s="52" t="s">
        <v>68</v>
      </c>
      <c r="C35" s="44"/>
      <c r="D35" s="44"/>
      <c r="E35" s="45"/>
      <c r="F35" s="23"/>
    </row>
    <row r="36" spans="1:6" ht="15.75">
      <c r="A36" s="29"/>
      <c r="B36" s="52" t="s">
        <v>107</v>
      </c>
      <c r="C36" s="42"/>
      <c r="D36" s="42"/>
      <c r="E36" s="43"/>
      <c r="F36" s="38"/>
    </row>
    <row r="37" spans="1:6" ht="15.75" customHeight="1">
      <c r="A37" s="29"/>
      <c r="B37" s="52" t="s">
        <v>68</v>
      </c>
      <c r="C37" s="44"/>
      <c r="D37" s="44"/>
      <c r="E37" s="45"/>
      <c r="F37" s="23"/>
    </row>
    <row r="38" spans="1:6" ht="15.75" customHeight="1">
      <c r="A38" s="29"/>
      <c r="B38" s="52" t="s">
        <v>108</v>
      </c>
      <c r="C38" s="42"/>
      <c r="D38" s="42"/>
      <c r="E38" s="43"/>
      <c r="F38" s="23"/>
    </row>
    <row r="39" spans="1:6" ht="15.75" customHeight="1">
      <c r="A39" s="29"/>
      <c r="B39" s="52" t="s">
        <v>69</v>
      </c>
      <c r="C39" s="42"/>
      <c r="D39" s="42"/>
      <c r="E39" s="43"/>
      <c r="F39" s="24"/>
    </row>
    <row r="40" spans="1:6" ht="15.75" customHeight="1">
      <c r="A40" s="29"/>
      <c r="B40" s="52" t="s">
        <v>73</v>
      </c>
      <c r="C40" s="42"/>
      <c r="D40" s="42"/>
      <c r="E40" s="43"/>
      <c r="F40" s="12"/>
    </row>
    <row r="41" spans="1:6" ht="15.75" customHeight="1">
      <c r="A41" s="29"/>
      <c r="B41" s="52" t="s">
        <v>70</v>
      </c>
      <c r="C41" s="42"/>
      <c r="D41" s="42"/>
      <c r="E41" s="43"/>
      <c r="F41" s="23"/>
    </row>
    <row r="42" spans="1:6" ht="15.75" customHeight="1">
      <c r="A42" s="29"/>
      <c r="B42" s="52" t="s">
        <v>74</v>
      </c>
      <c r="C42" s="42"/>
      <c r="D42" s="42"/>
      <c r="E42" s="43"/>
      <c r="F42" s="23"/>
    </row>
    <row r="43" spans="1:6" ht="15.75" customHeight="1">
      <c r="A43" s="29"/>
      <c r="B43" s="52" t="s">
        <v>71</v>
      </c>
      <c r="C43" s="42"/>
      <c r="D43" s="42"/>
      <c r="E43" s="43"/>
      <c r="F43" s="46"/>
    </row>
    <row r="45" spans="1:6">
      <c r="B45" s="60" t="s">
        <v>78</v>
      </c>
      <c r="C45" s="60"/>
      <c r="D45" s="60"/>
      <c r="E45" s="60"/>
    </row>
  </sheetData>
  <sheetProtection password="DEAC" sheet="1" objects="1" scenarios="1"/>
  <mergeCells count="2">
    <mergeCell ref="B1:F1"/>
    <mergeCell ref="B45:E4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E6" sqref="E6:F19"/>
    </sheetView>
  </sheetViews>
  <sheetFormatPr defaultRowHeight="15"/>
  <cols>
    <col min="1" max="1" width="3" bestFit="1" customWidth="1"/>
    <col min="2" max="2" width="47.140625" style="34" customWidth="1"/>
  </cols>
  <sheetData>
    <row r="1" spans="1:6" ht="15.75" customHeight="1">
      <c r="A1" s="10"/>
      <c r="B1" s="66" t="s">
        <v>103</v>
      </c>
      <c r="C1" s="66"/>
      <c r="D1" s="66"/>
      <c r="E1" s="66"/>
      <c r="F1" s="66"/>
    </row>
    <row r="2" spans="1:6" ht="15.75">
      <c r="A2" s="10"/>
      <c r="B2" s="11"/>
      <c r="C2" s="10"/>
      <c r="D2" s="10"/>
      <c r="E2" s="10"/>
      <c r="F2" s="10"/>
    </row>
    <row r="3" spans="1:6" ht="31.5">
      <c r="A3" s="12" t="s">
        <v>1</v>
      </c>
      <c r="B3" s="13" t="s">
        <v>34</v>
      </c>
      <c r="C3" s="13" t="s">
        <v>35</v>
      </c>
      <c r="D3" s="13" t="s">
        <v>36</v>
      </c>
      <c r="E3" s="13" t="s">
        <v>72</v>
      </c>
      <c r="F3" s="13" t="s">
        <v>38</v>
      </c>
    </row>
    <row r="4" spans="1:6" ht="15.7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/>
      <c r="B5" s="36" t="s">
        <v>39</v>
      </c>
      <c r="C5" s="42"/>
      <c r="D5" s="42"/>
      <c r="E5" s="42"/>
      <c r="F5" s="43"/>
    </row>
    <row r="6" spans="1:6" ht="15.75">
      <c r="A6" s="12">
        <v>1</v>
      </c>
      <c r="B6" s="14" t="s">
        <v>40</v>
      </c>
      <c r="C6" s="14" t="s">
        <v>41</v>
      </c>
      <c r="D6" s="14">
        <v>5</v>
      </c>
      <c r="E6" s="15"/>
      <c r="F6" s="14"/>
    </row>
    <row r="7" spans="1:6" ht="15.75">
      <c r="A7" s="12"/>
      <c r="B7" s="14" t="s">
        <v>42</v>
      </c>
      <c r="C7" s="14" t="s">
        <v>43</v>
      </c>
      <c r="D7" s="14">
        <f>D6</f>
        <v>5</v>
      </c>
      <c r="E7" s="15"/>
      <c r="F7" s="14"/>
    </row>
    <row r="8" spans="1:6" ht="15.75">
      <c r="A8" s="12">
        <v>2</v>
      </c>
      <c r="B8" s="14" t="s">
        <v>44</v>
      </c>
      <c r="C8" s="14" t="s">
        <v>41</v>
      </c>
      <c r="D8" s="14">
        <f>D30+D31</f>
        <v>7</v>
      </c>
      <c r="E8" s="15"/>
      <c r="F8" s="16"/>
    </row>
    <row r="9" spans="1:6" ht="15.75">
      <c r="A9" s="12"/>
      <c r="B9" s="14" t="s">
        <v>42</v>
      </c>
      <c r="C9" s="14" t="s">
        <v>43</v>
      </c>
      <c r="D9" s="14">
        <f>D8</f>
        <v>7</v>
      </c>
      <c r="E9" s="15"/>
      <c r="F9" s="14"/>
    </row>
    <row r="10" spans="1:6" ht="15.75">
      <c r="A10" s="12">
        <v>3</v>
      </c>
      <c r="B10" s="14" t="s">
        <v>45</v>
      </c>
      <c r="C10" s="14" t="s">
        <v>46</v>
      </c>
      <c r="D10" s="17">
        <f>40*D6</f>
        <v>200</v>
      </c>
      <c r="E10" s="15"/>
      <c r="F10" s="16"/>
    </row>
    <row r="11" spans="1:6" ht="15.75">
      <c r="A11" s="12"/>
      <c r="B11" s="14" t="s">
        <v>42</v>
      </c>
      <c r="C11" s="14" t="s">
        <v>43</v>
      </c>
      <c r="D11" s="17">
        <f>D10</f>
        <v>200</v>
      </c>
      <c r="E11" s="15"/>
      <c r="F11" s="14"/>
    </row>
    <row r="12" spans="1:6" ht="15.75">
      <c r="A12" s="12"/>
      <c r="B12" s="14" t="s">
        <v>47</v>
      </c>
      <c r="C12" s="14" t="s">
        <v>41</v>
      </c>
      <c r="D12" s="14">
        <f>D6</f>
        <v>5</v>
      </c>
      <c r="E12" s="15"/>
      <c r="F12" s="14"/>
    </row>
    <row r="13" spans="1:6" ht="15.75">
      <c r="A13" s="12"/>
      <c r="B13" s="14" t="s">
        <v>42</v>
      </c>
      <c r="C13" s="14" t="s">
        <v>43</v>
      </c>
      <c r="D13" s="14">
        <f>D12</f>
        <v>5</v>
      </c>
      <c r="E13" s="15"/>
      <c r="F13" s="14"/>
    </row>
    <row r="14" spans="1:6" ht="27">
      <c r="A14" s="12">
        <v>4</v>
      </c>
      <c r="B14" s="14" t="s">
        <v>48</v>
      </c>
      <c r="C14" s="14" t="s">
        <v>49</v>
      </c>
      <c r="D14" s="14">
        <v>0</v>
      </c>
      <c r="E14" s="15"/>
      <c r="F14" s="14"/>
    </row>
    <row r="15" spans="1:6" ht="15.75">
      <c r="A15" s="12"/>
      <c r="B15" s="14" t="s">
        <v>42</v>
      </c>
      <c r="C15" s="14" t="s">
        <v>43</v>
      </c>
      <c r="D15" s="14"/>
      <c r="E15" s="15"/>
      <c r="F15" s="14"/>
    </row>
    <row r="16" spans="1:6" ht="15.75">
      <c r="A16" s="18">
        <v>14</v>
      </c>
      <c r="B16" s="36" t="s">
        <v>50</v>
      </c>
      <c r="C16" s="42"/>
      <c r="D16" s="42"/>
      <c r="E16" s="43"/>
      <c r="F16" s="17"/>
    </row>
    <row r="17" spans="1:6" ht="15.75" customHeight="1">
      <c r="A17" s="12"/>
      <c r="B17" s="36" t="s">
        <v>51</v>
      </c>
      <c r="C17" s="42"/>
      <c r="D17" s="42"/>
      <c r="E17" s="43"/>
      <c r="F17" s="17"/>
    </row>
    <row r="18" spans="1:6" ht="15.75" customHeight="1">
      <c r="A18" s="12"/>
      <c r="B18" s="36" t="s">
        <v>52</v>
      </c>
      <c r="C18" s="42"/>
      <c r="D18" s="42"/>
      <c r="E18" s="43"/>
      <c r="F18" s="17"/>
    </row>
    <row r="19" spans="1:6" ht="15.75">
      <c r="A19" s="12"/>
      <c r="B19" s="36" t="s">
        <v>53</v>
      </c>
      <c r="C19" s="42"/>
      <c r="D19" s="42"/>
      <c r="E19" s="43"/>
      <c r="F19" s="17"/>
    </row>
    <row r="20" spans="1:6" ht="15.75">
      <c r="A20" s="12"/>
      <c r="B20" s="36" t="s">
        <v>54</v>
      </c>
      <c r="C20" s="42"/>
      <c r="D20" s="42"/>
      <c r="E20" s="42"/>
      <c r="F20" s="43"/>
    </row>
    <row r="21" spans="1:6" ht="15.75">
      <c r="A21" s="12"/>
      <c r="B21" s="37" t="s">
        <v>55</v>
      </c>
      <c r="C21" s="44"/>
      <c r="D21" s="44"/>
      <c r="E21" s="44"/>
      <c r="F21" s="45"/>
    </row>
    <row r="22" spans="1:6" ht="15.75">
      <c r="A22" s="12"/>
      <c r="B22" s="19" t="s">
        <v>81</v>
      </c>
      <c r="C22" s="14" t="s">
        <v>41</v>
      </c>
      <c r="D22" s="14">
        <v>3</v>
      </c>
      <c r="E22" s="15"/>
      <c r="F22" s="15"/>
    </row>
    <row r="23" spans="1:6" ht="15.75">
      <c r="A23" s="12"/>
      <c r="B23" s="19" t="s">
        <v>82</v>
      </c>
      <c r="C23" s="14" t="s">
        <v>41</v>
      </c>
      <c r="D23" s="14">
        <v>2</v>
      </c>
      <c r="E23" s="15"/>
      <c r="F23" s="15"/>
    </row>
    <row r="24" spans="1:6" ht="15.75">
      <c r="A24" s="12"/>
      <c r="B24" s="19" t="s">
        <v>83</v>
      </c>
      <c r="C24" s="14" t="s">
        <v>41</v>
      </c>
      <c r="D24" s="14">
        <v>0</v>
      </c>
      <c r="E24" s="15"/>
      <c r="F24" s="15"/>
    </row>
    <row r="25" spans="1:6" ht="15.75">
      <c r="A25" s="12"/>
      <c r="B25" s="19" t="s">
        <v>84</v>
      </c>
      <c r="C25" s="14" t="s">
        <v>46</v>
      </c>
      <c r="D25" s="17">
        <f>D10*1.05</f>
        <v>210</v>
      </c>
      <c r="E25" s="14"/>
      <c r="F25" s="14"/>
    </row>
    <row r="26" spans="1:6" ht="15.75">
      <c r="A26" s="12"/>
      <c r="B26" s="19" t="s">
        <v>85</v>
      </c>
      <c r="C26" s="14" t="s">
        <v>46</v>
      </c>
      <c r="D26" s="17">
        <v>0</v>
      </c>
      <c r="E26" s="14"/>
      <c r="F26" s="14"/>
    </row>
    <row r="27" spans="1:6" ht="15.75">
      <c r="A27" s="12"/>
      <c r="B27" s="20" t="s">
        <v>86</v>
      </c>
      <c r="C27" s="21" t="s">
        <v>41</v>
      </c>
      <c r="D27" s="21">
        <f>D14</f>
        <v>0</v>
      </c>
      <c r="E27" s="21"/>
      <c r="F27" s="14"/>
    </row>
    <row r="28" spans="1:6" ht="15.75">
      <c r="A28" s="12"/>
      <c r="B28" s="20" t="s">
        <v>87</v>
      </c>
      <c r="C28" s="21" t="s">
        <v>41</v>
      </c>
      <c r="D28" s="21">
        <v>0</v>
      </c>
      <c r="E28" s="21"/>
      <c r="F28" s="14"/>
    </row>
    <row r="29" spans="1:6" ht="15.75">
      <c r="A29" s="12"/>
      <c r="B29" s="20" t="s">
        <v>88</v>
      </c>
      <c r="C29" s="21" t="s">
        <v>41</v>
      </c>
      <c r="D29" s="21">
        <v>0</v>
      </c>
      <c r="E29" s="21"/>
      <c r="F29" s="14"/>
    </row>
    <row r="30" spans="1:6" ht="15.75">
      <c r="A30" s="12"/>
      <c r="B30" s="19" t="s">
        <v>89</v>
      </c>
      <c r="C30" s="21" t="s">
        <v>41</v>
      </c>
      <c r="D30" s="21">
        <v>0</v>
      </c>
      <c r="E30" s="21"/>
      <c r="F30" s="14"/>
    </row>
    <row r="31" spans="1:6" ht="27">
      <c r="A31" s="12"/>
      <c r="B31" s="19" t="s">
        <v>90</v>
      </c>
      <c r="C31" s="21" t="s">
        <v>41</v>
      </c>
      <c r="D31" s="21">
        <v>7</v>
      </c>
      <c r="E31" s="21"/>
      <c r="F31" s="14"/>
    </row>
    <row r="32" spans="1:6" ht="15.75">
      <c r="A32" s="12"/>
      <c r="B32" s="19" t="s">
        <v>91</v>
      </c>
      <c r="C32" s="21" t="s">
        <v>41</v>
      </c>
      <c r="D32" s="22">
        <f>D6*(7/40)</f>
        <v>0.875</v>
      </c>
      <c r="E32" s="21"/>
      <c r="F32" s="16"/>
    </row>
    <row r="33" spans="1:6" ht="15.75">
      <c r="A33" s="12"/>
      <c r="B33" s="19" t="s">
        <v>92</v>
      </c>
      <c r="C33" s="21" t="s">
        <v>41</v>
      </c>
      <c r="D33" s="22">
        <f>D6*(11/23)</f>
        <v>2.3913043478260869</v>
      </c>
      <c r="E33" s="21"/>
      <c r="F33" s="15"/>
    </row>
    <row r="34" spans="1:6" ht="15.75">
      <c r="A34" s="12"/>
      <c r="B34" s="19" t="s">
        <v>93</v>
      </c>
      <c r="C34" s="21" t="s">
        <v>41</v>
      </c>
      <c r="D34" s="21">
        <v>0</v>
      </c>
      <c r="E34" s="21"/>
      <c r="F34" s="14"/>
    </row>
    <row r="35" spans="1:6" ht="15.75">
      <c r="A35" s="12"/>
      <c r="B35" s="19" t="s">
        <v>94</v>
      </c>
      <c r="C35" s="21" t="s">
        <v>46</v>
      </c>
      <c r="D35" s="21">
        <f>D8*2</f>
        <v>14</v>
      </c>
      <c r="E35" s="21"/>
      <c r="F35" s="14"/>
    </row>
    <row r="36" spans="1:6" ht="15.75">
      <c r="A36" s="29"/>
      <c r="B36" s="52" t="s">
        <v>66</v>
      </c>
      <c r="C36" s="42"/>
      <c r="D36" s="42"/>
      <c r="E36" s="43"/>
      <c r="F36" s="46"/>
    </row>
    <row r="37" spans="1:6" ht="15.75">
      <c r="A37" s="29"/>
      <c r="B37" s="52" t="s">
        <v>67</v>
      </c>
      <c r="C37" s="42"/>
      <c r="D37" s="42"/>
      <c r="E37" s="43"/>
      <c r="F37" s="23"/>
    </row>
    <row r="38" spans="1:6" ht="15.75">
      <c r="A38" s="29"/>
      <c r="B38" s="52" t="s">
        <v>77</v>
      </c>
      <c r="C38" s="42"/>
      <c r="D38" s="42"/>
      <c r="E38" s="43"/>
      <c r="F38" s="38"/>
    </row>
    <row r="39" spans="1:6" ht="15.75">
      <c r="A39" s="29"/>
      <c r="B39" s="52" t="s">
        <v>68</v>
      </c>
      <c r="C39" s="44"/>
      <c r="D39" s="44"/>
      <c r="E39" s="45"/>
      <c r="F39" s="23"/>
    </row>
    <row r="40" spans="1:6" ht="15.75">
      <c r="A40" s="29"/>
      <c r="B40" s="52" t="s">
        <v>107</v>
      </c>
      <c r="C40" s="42"/>
      <c r="D40" s="42"/>
      <c r="E40" s="43"/>
      <c r="F40" s="38"/>
    </row>
    <row r="41" spans="1:6" ht="15.75">
      <c r="A41" s="29"/>
      <c r="B41" s="52" t="s">
        <v>68</v>
      </c>
      <c r="C41" s="44"/>
      <c r="D41" s="44"/>
      <c r="E41" s="45"/>
      <c r="F41" s="23"/>
    </row>
    <row r="42" spans="1:6" ht="15.75" customHeight="1">
      <c r="A42" s="29"/>
      <c r="B42" s="52" t="s">
        <v>108</v>
      </c>
      <c r="C42" s="42"/>
      <c r="D42" s="42"/>
      <c r="E42" s="43"/>
      <c r="F42" s="23"/>
    </row>
    <row r="43" spans="1:6" ht="15.75" customHeight="1">
      <c r="A43" s="29"/>
      <c r="B43" s="52" t="s">
        <v>69</v>
      </c>
      <c r="C43" s="42"/>
      <c r="D43" s="42"/>
      <c r="E43" s="43"/>
      <c r="F43" s="24"/>
    </row>
    <row r="44" spans="1:6" ht="15.75" customHeight="1">
      <c r="A44" s="29"/>
      <c r="B44" s="52" t="s">
        <v>73</v>
      </c>
      <c r="C44" s="42"/>
      <c r="D44" s="42"/>
      <c r="E44" s="43"/>
      <c r="F44" s="12"/>
    </row>
    <row r="45" spans="1:6" ht="15.75" customHeight="1">
      <c r="A45" s="29"/>
      <c r="B45" s="52" t="s">
        <v>70</v>
      </c>
      <c r="C45" s="42"/>
      <c r="D45" s="42"/>
      <c r="E45" s="43"/>
      <c r="F45" s="23"/>
    </row>
    <row r="46" spans="1:6" ht="15.75" customHeight="1">
      <c r="A46" s="29"/>
      <c r="B46" s="52" t="s">
        <v>74</v>
      </c>
      <c r="C46" s="42"/>
      <c r="D46" s="42"/>
      <c r="E46" s="43"/>
      <c r="F46" s="23"/>
    </row>
    <row r="47" spans="1:6" ht="15.75" customHeight="1">
      <c r="A47" s="29"/>
      <c r="B47" s="52" t="s">
        <v>71</v>
      </c>
      <c r="C47" s="42"/>
      <c r="D47" s="42"/>
      <c r="E47" s="43"/>
      <c r="F47" s="46"/>
    </row>
    <row r="49" spans="2:5">
      <c r="B49" s="60" t="s">
        <v>78</v>
      </c>
      <c r="C49" s="60"/>
      <c r="D49" s="60"/>
      <c r="E49" s="60"/>
    </row>
  </sheetData>
  <sheetProtection password="DEAC" sheet="1" objects="1" scenarios="1"/>
  <mergeCells count="2">
    <mergeCell ref="B1:F1"/>
    <mergeCell ref="B49:E4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A29" sqref="A29:F42"/>
    </sheetView>
  </sheetViews>
  <sheetFormatPr defaultRowHeight="15"/>
  <cols>
    <col min="1" max="1" width="3" bestFit="1" customWidth="1"/>
    <col min="2" max="2" width="44.5703125" style="34" customWidth="1"/>
  </cols>
  <sheetData>
    <row r="1" spans="1:6" ht="15.75">
      <c r="A1" s="10"/>
      <c r="B1" s="64" t="s">
        <v>75</v>
      </c>
      <c r="C1" s="64"/>
      <c r="D1" s="64"/>
      <c r="E1" s="64"/>
      <c r="F1" s="64"/>
    </row>
    <row r="2" spans="1:6" ht="15.75">
      <c r="A2" s="10"/>
      <c r="B2" s="11"/>
      <c r="C2" s="10"/>
      <c r="D2" s="10"/>
      <c r="E2" s="10"/>
      <c r="F2" s="10"/>
    </row>
    <row r="3" spans="1:6" ht="31.5">
      <c r="A3" s="12" t="s">
        <v>1</v>
      </c>
      <c r="B3" s="13" t="s">
        <v>34</v>
      </c>
      <c r="C3" s="13" t="s">
        <v>35</v>
      </c>
      <c r="D3" s="13" t="s">
        <v>36</v>
      </c>
      <c r="E3" s="13" t="s">
        <v>72</v>
      </c>
      <c r="F3" s="13" t="s">
        <v>38</v>
      </c>
    </row>
    <row r="4" spans="1:6" ht="15.7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>
        <v>1</v>
      </c>
      <c r="B5" s="14" t="s">
        <v>40</v>
      </c>
      <c r="C5" s="14" t="s">
        <v>41</v>
      </c>
      <c r="D5" s="14">
        <v>19</v>
      </c>
      <c r="E5" s="15"/>
      <c r="F5" s="14"/>
    </row>
    <row r="6" spans="1:6" ht="15.75">
      <c r="A6" s="12"/>
      <c r="B6" s="14" t="s">
        <v>42</v>
      </c>
      <c r="C6" s="14" t="s">
        <v>43</v>
      </c>
      <c r="D6" s="14">
        <v>19</v>
      </c>
      <c r="E6" s="15"/>
      <c r="F6" s="14"/>
    </row>
    <row r="7" spans="1:6" ht="15.75">
      <c r="A7" s="12">
        <v>2</v>
      </c>
      <c r="B7" s="14" t="s">
        <v>44</v>
      </c>
      <c r="C7" s="14" t="s">
        <v>41</v>
      </c>
      <c r="D7" s="14">
        <v>19</v>
      </c>
      <c r="E7" s="15"/>
      <c r="F7" s="16"/>
    </row>
    <row r="8" spans="1:6" ht="15.75">
      <c r="A8" s="12"/>
      <c r="B8" s="14" t="s">
        <v>42</v>
      </c>
      <c r="C8" s="14" t="s">
        <v>43</v>
      </c>
      <c r="D8" s="14">
        <f>D7</f>
        <v>19</v>
      </c>
      <c r="E8" s="15"/>
      <c r="F8" s="14"/>
    </row>
    <row r="9" spans="1:6" ht="15.75">
      <c r="A9" s="12">
        <v>3</v>
      </c>
      <c r="B9" s="14" t="s">
        <v>45</v>
      </c>
      <c r="C9" s="14" t="s">
        <v>46</v>
      </c>
      <c r="D9" s="17">
        <f>34*D5</f>
        <v>646</v>
      </c>
      <c r="E9" s="15"/>
      <c r="F9" s="16"/>
    </row>
    <row r="10" spans="1:6" ht="15.75">
      <c r="A10" s="12"/>
      <c r="B10" s="14" t="s">
        <v>42</v>
      </c>
      <c r="C10" s="14" t="s">
        <v>43</v>
      </c>
      <c r="D10" s="17">
        <f>D9</f>
        <v>646</v>
      </c>
      <c r="E10" s="15"/>
      <c r="F10" s="14"/>
    </row>
    <row r="11" spans="1:6" ht="15.75">
      <c r="A11" s="12"/>
      <c r="B11" s="14" t="s">
        <v>47</v>
      </c>
      <c r="C11" s="14" t="s">
        <v>41</v>
      </c>
      <c r="D11" s="14">
        <f>D5</f>
        <v>19</v>
      </c>
      <c r="E11" s="15"/>
      <c r="F11" s="14"/>
    </row>
    <row r="12" spans="1:6" ht="15.75">
      <c r="A12" s="12"/>
      <c r="B12" s="14" t="s">
        <v>42</v>
      </c>
      <c r="C12" s="14" t="s">
        <v>43</v>
      </c>
      <c r="D12" s="14">
        <f>D11</f>
        <v>19</v>
      </c>
      <c r="E12" s="15"/>
      <c r="F12" s="14"/>
    </row>
    <row r="13" spans="1:6" ht="27">
      <c r="A13" s="12">
        <v>4</v>
      </c>
      <c r="B13" s="14" t="s">
        <v>48</v>
      </c>
      <c r="C13" s="14" t="s">
        <v>49</v>
      </c>
      <c r="D13" s="14">
        <v>0</v>
      </c>
      <c r="E13" s="15"/>
      <c r="F13" s="14"/>
    </row>
    <row r="14" spans="1:6" ht="15.75">
      <c r="A14" s="12"/>
      <c r="B14" s="14" t="s">
        <v>42</v>
      </c>
      <c r="C14" s="14" t="s">
        <v>43</v>
      </c>
      <c r="D14" s="14"/>
      <c r="E14" s="15"/>
      <c r="F14" s="14"/>
    </row>
    <row r="15" spans="1:6" ht="15.75">
      <c r="A15" s="18">
        <v>14</v>
      </c>
      <c r="B15" s="62" t="s">
        <v>76</v>
      </c>
      <c r="C15" s="62"/>
      <c r="D15" s="62"/>
      <c r="E15" s="63"/>
      <c r="F15" s="17"/>
    </row>
    <row r="16" spans="1:6" ht="15.75">
      <c r="A16" s="12"/>
      <c r="B16" s="65" t="s">
        <v>51</v>
      </c>
      <c r="C16" s="65"/>
      <c r="D16" s="65"/>
      <c r="E16" s="65"/>
      <c r="F16" s="17"/>
    </row>
    <row r="17" spans="1:6" ht="15.75">
      <c r="A17" s="12"/>
      <c r="B17" s="61" t="s">
        <v>52</v>
      </c>
      <c r="C17" s="62"/>
      <c r="D17" s="62"/>
      <c r="E17" s="63"/>
      <c r="F17" s="17"/>
    </row>
    <row r="18" spans="1:6" ht="15.75">
      <c r="A18" s="12"/>
      <c r="B18" s="61" t="s">
        <v>53</v>
      </c>
      <c r="C18" s="62"/>
      <c r="D18" s="62"/>
      <c r="E18" s="63"/>
      <c r="F18" s="40"/>
    </row>
    <row r="19" spans="1:6" ht="15.75">
      <c r="A19" s="12"/>
      <c r="B19" s="19" t="s">
        <v>56</v>
      </c>
      <c r="C19" s="14" t="s">
        <v>41</v>
      </c>
      <c r="D19" s="14">
        <f>D5</f>
        <v>19</v>
      </c>
      <c r="E19" s="15"/>
      <c r="F19" s="15"/>
    </row>
    <row r="20" spans="1:6" ht="15.75">
      <c r="A20" s="12"/>
      <c r="B20" s="19" t="s">
        <v>57</v>
      </c>
      <c r="C20" s="14" t="s">
        <v>46</v>
      </c>
      <c r="D20" s="17">
        <f>D9*1.05</f>
        <v>678.30000000000007</v>
      </c>
      <c r="E20" s="14"/>
      <c r="F20" s="14"/>
    </row>
    <row r="21" spans="1:6" ht="15.75">
      <c r="A21" s="12"/>
      <c r="B21" s="20" t="s">
        <v>58</v>
      </c>
      <c r="C21" s="21" t="s">
        <v>41</v>
      </c>
      <c r="D21" s="21">
        <f>D13</f>
        <v>0</v>
      </c>
      <c r="E21" s="21"/>
      <c r="F21" s="14"/>
    </row>
    <row r="22" spans="1:6" ht="15.75">
      <c r="A22" s="12"/>
      <c r="B22" s="20" t="s">
        <v>59</v>
      </c>
      <c r="C22" s="21" t="s">
        <v>41</v>
      </c>
      <c r="D22" s="21">
        <v>0</v>
      </c>
      <c r="E22" s="21"/>
      <c r="F22" s="14"/>
    </row>
    <row r="23" spans="1:6" ht="15.75">
      <c r="A23" s="12"/>
      <c r="B23" s="20" t="s">
        <v>60</v>
      </c>
      <c r="C23" s="21" t="s">
        <v>41</v>
      </c>
      <c r="D23" s="21">
        <v>0</v>
      </c>
      <c r="E23" s="21"/>
      <c r="F23" s="14"/>
    </row>
    <row r="24" spans="1:6" ht="15.75">
      <c r="A24" s="12"/>
      <c r="B24" s="19" t="s">
        <v>61</v>
      </c>
      <c r="C24" s="21" t="s">
        <v>41</v>
      </c>
      <c r="D24" s="21">
        <f>D7</f>
        <v>19</v>
      </c>
      <c r="E24" s="21"/>
      <c r="F24" s="14"/>
    </row>
    <row r="25" spans="1:6" ht="15.75">
      <c r="A25" s="12"/>
      <c r="B25" s="19" t="s">
        <v>62</v>
      </c>
      <c r="C25" s="21" t="s">
        <v>41</v>
      </c>
      <c r="D25" s="22">
        <f>D24*(7/40)</f>
        <v>3.3249999999999997</v>
      </c>
      <c r="E25" s="21"/>
      <c r="F25" s="16"/>
    </row>
    <row r="26" spans="1:6" ht="15.75">
      <c r="A26" s="12"/>
      <c r="B26" s="19" t="s">
        <v>63</v>
      </c>
      <c r="C26" s="21" t="s">
        <v>41</v>
      </c>
      <c r="D26" s="22">
        <f>D24*(11/23)</f>
        <v>9.0869565217391308</v>
      </c>
      <c r="E26" s="21"/>
      <c r="F26" s="15"/>
    </row>
    <row r="27" spans="1:6" ht="15.75">
      <c r="A27" s="12"/>
      <c r="B27" s="19" t="s">
        <v>64</v>
      </c>
      <c r="C27" s="21" t="s">
        <v>41</v>
      </c>
      <c r="D27" s="21">
        <v>0</v>
      </c>
      <c r="E27" s="21"/>
      <c r="F27" s="14"/>
    </row>
    <row r="28" spans="1:6" ht="15.75">
      <c r="A28" s="12"/>
      <c r="B28" s="19" t="s">
        <v>65</v>
      </c>
      <c r="C28" s="21" t="s">
        <v>46</v>
      </c>
      <c r="D28" s="21">
        <f>D7*2</f>
        <v>38</v>
      </c>
      <c r="E28" s="21"/>
      <c r="F28" s="14"/>
    </row>
    <row r="29" spans="1:6" ht="15.75">
      <c r="A29" s="29"/>
      <c r="B29" s="36" t="s">
        <v>66</v>
      </c>
      <c r="C29" s="42"/>
      <c r="D29" s="42"/>
      <c r="E29" s="43"/>
      <c r="F29" s="46"/>
    </row>
    <row r="30" spans="1:6" ht="15.75">
      <c r="A30" s="29"/>
      <c r="B30" s="36" t="s">
        <v>67</v>
      </c>
      <c r="C30" s="42"/>
      <c r="D30" s="42"/>
      <c r="E30" s="43"/>
      <c r="F30" s="23"/>
    </row>
    <row r="31" spans="1:6" ht="15.75">
      <c r="A31" s="29"/>
      <c r="B31" s="36" t="s">
        <v>77</v>
      </c>
      <c r="C31" s="42"/>
      <c r="D31" s="42"/>
      <c r="E31" s="43"/>
      <c r="F31" s="38"/>
    </row>
    <row r="32" spans="1:6" ht="15.75">
      <c r="A32" s="29"/>
      <c r="B32" s="36" t="s">
        <v>68</v>
      </c>
      <c r="C32" s="44"/>
      <c r="D32" s="44"/>
      <c r="E32" s="45"/>
      <c r="F32" s="23"/>
    </row>
    <row r="33" spans="1:6" ht="15.75">
      <c r="A33" s="29"/>
      <c r="B33" s="52" t="s">
        <v>107</v>
      </c>
      <c r="C33" s="42"/>
      <c r="D33" s="42"/>
      <c r="E33" s="43"/>
      <c r="F33" s="38"/>
    </row>
    <row r="34" spans="1:6" ht="15.75">
      <c r="A34" s="29"/>
      <c r="B34" s="36" t="s">
        <v>68</v>
      </c>
      <c r="C34" s="44"/>
      <c r="D34" s="44"/>
      <c r="E34" s="45"/>
      <c r="F34" s="23"/>
    </row>
    <row r="35" spans="1:6" ht="15.75" customHeight="1">
      <c r="A35" s="29"/>
      <c r="B35" s="52" t="s">
        <v>108</v>
      </c>
      <c r="C35" s="42"/>
      <c r="D35" s="42"/>
      <c r="E35" s="43"/>
      <c r="F35" s="23"/>
    </row>
    <row r="36" spans="1:6" ht="15.75" customHeight="1">
      <c r="A36" s="29"/>
      <c r="B36" s="36" t="s">
        <v>69</v>
      </c>
      <c r="C36" s="42"/>
      <c r="D36" s="42"/>
      <c r="E36" s="43"/>
      <c r="F36" s="24"/>
    </row>
    <row r="37" spans="1:6" ht="15.75" customHeight="1">
      <c r="A37" s="29"/>
      <c r="B37" s="36" t="s">
        <v>73</v>
      </c>
      <c r="C37" s="42"/>
      <c r="D37" s="42"/>
      <c r="E37" s="43"/>
      <c r="F37" s="12"/>
    </row>
    <row r="38" spans="1:6" ht="15.75" customHeight="1">
      <c r="A38" s="29"/>
      <c r="B38" s="36" t="s">
        <v>70</v>
      </c>
      <c r="C38" s="42"/>
      <c r="D38" s="42"/>
      <c r="E38" s="43"/>
      <c r="F38" s="23"/>
    </row>
    <row r="39" spans="1:6" ht="15.75" customHeight="1">
      <c r="A39" s="29"/>
      <c r="B39" s="36" t="s">
        <v>74</v>
      </c>
      <c r="C39" s="42"/>
      <c r="D39" s="42"/>
      <c r="E39" s="43"/>
      <c r="F39" s="23"/>
    </row>
    <row r="40" spans="1:6" ht="15.75" customHeight="1">
      <c r="A40" s="29"/>
      <c r="B40" s="36" t="s">
        <v>71</v>
      </c>
      <c r="C40" s="42"/>
      <c r="D40" s="42"/>
      <c r="E40" s="43"/>
      <c r="F40" s="46"/>
    </row>
    <row r="42" spans="1:6">
      <c r="B42" s="60" t="s">
        <v>78</v>
      </c>
      <c r="C42" s="60"/>
      <c r="D42" s="60"/>
      <c r="E42" s="60"/>
    </row>
  </sheetData>
  <sheetProtection password="DEAC" sheet="1" objects="1" scenarios="1"/>
  <mergeCells count="6">
    <mergeCell ref="B42:E42"/>
    <mergeCell ref="B17:E17"/>
    <mergeCell ref="B18:E18"/>
    <mergeCell ref="B1:F1"/>
    <mergeCell ref="B15:E15"/>
    <mergeCell ref="B16:E1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opLeftCell="A13" workbookViewId="0">
      <selection activeCell="H17" sqref="H17"/>
    </sheetView>
  </sheetViews>
  <sheetFormatPr defaultRowHeight="15"/>
  <cols>
    <col min="1" max="1" width="3" bestFit="1" customWidth="1"/>
    <col min="2" max="2" width="45.28515625" style="34" customWidth="1"/>
  </cols>
  <sheetData>
    <row r="1" spans="1:6" ht="15.75" customHeight="1">
      <c r="A1" s="10"/>
      <c r="B1" s="64" t="s">
        <v>79</v>
      </c>
      <c r="C1" s="64"/>
      <c r="D1" s="64"/>
      <c r="E1" s="64"/>
      <c r="F1" s="64"/>
    </row>
    <row r="2" spans="1:6" ht="15.75">
      <c r="A2" s="10"/>
      <c r="B2" s="11"/>
      <c r="C2" s="10"/>
      <c r="D2" s="10"/>
      <c r="E2" s="10"/>
      <c r="F2" s="10"/>
    </row>
    <row r="3" spans="1:6" ht="31.5">
      <c r="A3" s="12" t="s">
        <v>1</v>
      </c>
      <c r="B3" s="13" t="s">
        <v>34</v>
      </c>
      <c r="C3" s="13" t="s">
        <v>35</v>
      </c>
      <c r="D3" s="13" t="s">
        <v>36</v>
      </c>
      <c r="E3" s="13" t="s">
        <v>72</v>
      </c>
      <c r="F3" s="13" t="s">
        <v>38</v>
      </c>
    </row>
    <row r="4" spans="1:6" ht="15.7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>
        <v>1</v>
      </c>
      <c r="B5" s="14" t="s">
        <v>40</v>
      </c>
      <c r="C5" s="14" t="s">
        <v>41</v>
      </c>
      <c r="D5" s="14">
        <v>10</v>
      </c>
      <c r="E5" s="15"/>
      <c r="F5" s="14"/>
    </row>
    <row r="6" spans="1:6" ht="15.75">
      <c r="A6" s="12"/>
      <c r="B6" s="14" t="s">
        <v>42</v>
      </c>
      <c r="C6" s="14" t="s">
        <v>43</v>
      </c>
      <c r="D6" s="14">
        <v>10</v>
      </c>
      <c r="E6" s="15"/>
      <c r="F6" s="14"/>
    </row>
    <row r="7" spans="1:6" ht="15.75">
      <c r="A7" s="12">
        <v>2</v>
      </c>
      <c r="B7" s="14" t="s">
        <v>44</v>
      </c>
      <c r="C7" s="14" t="s">
        <v>41</v>
      </c>
      <c r="D7" s="14">
        <v>10</v>
      </c>
      <c r="E7" s="15"/>
      <c r="F7" s="16"/>
    </row>
    <row r="8" spans="1:6" ht="15.75">
      <c r="A8" s="12"/>
      <c r="B8" s="14" t="s">
        <v>42</v>
      </c>
      <c r="C8" s="14" t="s">
        <v>43</v>
      </c>
      <c r="D8" s="14">
        <f>D7</f>
        <v>10</v>
      </c>
      <c r="E8" s="15"/>
      <c r="F8" s="14"/>
    </row>
    <row r="9" spans="1:6" ht="15.75">
      <c r="A9" s="12">
        <v>3</v>
      </c>
      <c r="B9" s="14" t="s">
        <v>45</v>
      </c>
      <c r="C9" s="14" t="s">
        <v>46</v>
      </c>
      <c r="D9" s="17">
        <f>30*D5</f>
        <v>300</v>
      </c>
      <c r="E9" s="15"/>
      <c r="F9" s="16"/>
    </row>
    <row r="10" spans="1:6" ht="15.75">
      <c r="A10" s="12"/>
      <c r="B10" s="14" t="s">
        <v>42</v>
      </c>
      <c r="C10" s="14" t="s">
        <v>43</v>
      </c>
      <c r="D10" s="17">
        <f>D9</f>
        <v>300</v>
      </c>
      <c r="E10" s="15"/>
      <c r="F10" s="14"/>
    </row>
    <row r="11" spans="1:6" ht="15.75">
      <c r="A11" s="12"/>
      <c r="B11" s="14" t="s">
        <v>47</v>
      </c>
      <c r="C11" s="14" t="s">
        <v>41</v>
      </c>
      <c r="D11" s="14">
        <f>D5</f>
        <v>10</v>
      </c>
      <c r="E11" s="15"/>
      <c r="F11" s="14"/>
    </row>
    <row r="12" spans="1:6" ht="15.75">
      <c r="A12" s="12"/>
      <c r="B12" s="14" t="s">
        <v>42</v>
      </c>
      <c r="C12" s="14" t="s">
        <v>43</v>
      </c>
      <c r="D12" s="14">
        <f>D11</f>
        <v>10</v>
      </c>
      <c r="E12" s="15"/>
      <c r="F12" s="14"/>
    </row>
    <row r="13" spans="1:6" ht="27">
      <c r="A13" s="12">
        <v>4</v>
      </c>
      <c r="B13" s="14" t="s">
        <v>48</v>
      </c>
      <c r="C13" s="14" t="s">
        <v>49</v>
      </c>
      <c r="D13" s="14">
        <v>0</v>
      </c>
      <c r="E13" s="15"/>
      <c r="F13" s="14"/>
    </row>
    <row r="14" spans="1:6" ht="15.75">
      <c r="A14" s="12"/>
      <c r="B14" s="14" t="s">
        <v>42</v>
      </c>
      <c r="C14" s="14" t="s">
        <v>43</v>
      </c>
      <c r="D14" s="14"/>
      <c r="E14" s="15"/>
      <c r="F14" s="14"/>
    </row>
    <row r="15" spans="1:6" ht="15.75">
      <c r="A15" s="18">
        <v>14</v>
      </c>
      <c r="B15" s="61" t="s">
        <v>50</v>
      </c>
      <c r="C15" s="62"/>
      <c r="D15" s="62"/>
      <c r="E15" s="63"/>
      <c r="F15" s="17"/>
    </row>
    <row r="16" spans="1:6" ht="15.75" customHeight="1">
      <c r="A16" s="12"/>
      <c r="B16" s="61" t="s">
        <v>51</v>
      </c>
      <c r="C16" s="62"/>
      <c r="D16" s="62"/>
      <c r="E16" s="63"/>
      <c r="F16" s="17"/>
    </row>
    <row r="17" spans="1:6" ht="15.75">
      <c r="A17" s="12"/>
      <c r="B17" s="61" t="s">
        <v>109</v>
      </c>
      <c r="C17" s="62"/>
      <c r="D17" s="62"/>
      <c r="E17" s="63"/>
      <c r="F17" s="17"/>
    </row>
    <row r="18" spans="1:6" ht="15.75">
      <c r="A18" s="12"/>
      <c r="B18" s="61" t="s">
        <v>53</v>
      </c>
      <c r="C18" s="62"/>
      <c r="D18" s="62"/>
      <c r="E18" s="63"/>
      <c r="F18" s="17"/>
    </row>
    <row r="19" spans="1:6" ht="15.75">
      <c r="A19" s="12"/>
      <c r="B19" s="36" t="s">
        <v>54</v>
      </c>
      <c r="C19" s="25"/>
      <c r="D19" s="25"/>
      <c r="E19" s="26"/>
      <c r="F19" s="17"/>
    </row>
    <row r="20" spans="1:6" ht="15.75">
      <c r="A20" s="12"/>
      <c r="B20" s="37" t="s">
        <v>55</v>
      </c>
      <c r="C20" s="25"/>
      <c r="D20" s="25"/>
      <c r="E20" s="26"/>
      <c r="F20" s="17"/>
    </row>
    <row r="21" spans="1:6" ht="15.75">
      <c r="A21" s="12"/>
      <c r="B21" s="19" t="s">
        <v>56</v>
      </c>
      <c r="C21" s="14" t="s">
        <v>41</v>
      </c>
      <c r="D21" s="14">
        <f>D5</f>
        <v>10</v>
      </c>
      <c r="E21" s="15"/>
      <c r="F21" s="15"/>
    </row>
    <row r="22" spans="1:6" ht="15.75">
      <c r="A22" s="12"/>
      <c r="B22" s="19" t="s">
        <v>57</v>
      </c>
      <c r="C22" s="14" t="s">
        <v>46</v>
      </c>
      <c r="D22" s="17">
        <f>D9*1.05</f>
        <v>315</v>
      </c>
      <c r="E22" s="14"/>
      <c r="F22" s="14"/>
    </row>
    <row r="23" spans="1:6" ht="15.75">
      <c r="A23" s="12"/>
      <c r="B23" s="20" t="s">
        <v>58</v>
      </c>
      <c r="C23" s="21" t="s">
        <v>41</v>
      </c>
      <c r="D23" s="21">
        <f>D13</f>
        <v>0</v>
      </c>
      <c r="E23" s="21"/>
      <c r="F23" s="14"/>
    </row>
    <row r="24" spans="1:6" ht="15.75">
      <c r="A24" s="12"/>
      <c r="B24" s="20" t="s">
        <v>59</v>
      </c>
      <c r="C24" s="21" t="s">
        <v>41</v>
      </c>
      <c r="D24" s="21">
        <v>0</v>
      </c>
      <c r="E24" s="21"/>
      <c r="F24" s="14"/>
    </row>
    <row r="25" spans="1:6" ht="15.75">
      <c r="A25" s="12"/>
      <c r="B25" s="20" t="s">
        <v>60</v>
      </c>
      <c r="C25" s="21" t="s">
        <v>41</v>
      </c>
      <c r="D25" s="21">
        <v>0</v>
      </c>
      <c r="E25" s="21"/>
      <c r="F25" s="14"/>
    </row>
    <row r="26" spans="1:6" ht="15.75">
      <c r="A26" s="12"/>
      <c r="B26" s="19" t="s">
        <v>61</v>
      </c>
      <c r="C26" s="21" t="s">
        <v>41</v>
      </c>
      <c r="D26" s="21">
        <f>D7</f>
        <v>10</v>
      </c>
      <c r="E26" s="21"/>
      <c r="F26" s="14"/>
    </row>
    <row r="27" spans="1:6" ht="15.75">
      <c r="A27" s="12"/>
      <c r="B27" s="19" t="s">
        <v>62</v>
      </c>
      <c r="C27" s="21" t="s">
        <v>41</v>
      </c>
      <c r="D27" s="22">
        <f>D26*(7/40)</f>
        <v>1.75</v>
      </c>
      <c r="E27" s="21"/>
      <c r="F27" s="16"/>
    </row>
    <row r="28" spans="1:6" ht="15.75">
      <c r="A28" s="12"/>
      <c r="B28" s="19" t="s">
        <v>63</v>
      </c>
      <c r="C28" s="21" t="s">
        <v>41</v>
      </c>
      <c r="D28" s="22">
        <f>D26*(11/23)</f>
        <v>4.7826086956521738</v>
      </c>
      <c r="E28" s="21"/>
      <c r="F28" s="15"/>
    </row>
    <row r="29" spans="1:6" ht="15.75">
      <c r="A29" s="12"/>
      <c r="B29" s="19" t="s">
        <v>64</v>
      </c>
      <c r="C29" s="21" t="s">
        <v>41</v>
      </c>
      <c r="D29" s="21">
        <v>0</v>
      </c>
      <c r="E29" s="21"/>
      <c r="F29" s="14"/>
    </row>
    <row r="30" spans="1:6" ht="15.75">
      <c r="A30" s="12"/>
      <c r="B30" s="19" t="s">
        <v>65</v>
      </c>
      <c r="C30" s="21" t="s">
        <v>46</v>
      </c>
      <c r="D30" s="21">
        <f>D7*2</f>
        <v>20</v>
      </c>
      <c r="E30" s="21"/>
      <c r="F30" s="14"/>
    </row>
    <row r="31" spans="1:6" ht="15.75">
      <c r="A31" s="29"/>
      <c r="B31" s="52" t="s">
        <v>66</v>
      </c>
      <c r="C31" s="42"/>
      <c r="D31" s="42"/>
      <c r="E31" s="43"/>
      <c r="F31" s="46"/>
    </row>
    <row r="32" spans="1:6" ht="15.75">
      <c r="A32" s="29"/>
      <c r="B32" s="52" t="s">
        <v>67</v>
      </c>
      <c r="C32" s="42"/>
      <c r="D32" s="42"/>
      <c r="E32" s="43"/>
      <c r="F32" s="23"/>
    </row>
    <row r="33" spans="1:6" ht="15.75">
      <c r="A33" s="29"/>
      <c r="B33" s="52" t="s">
        <v>77</v>
      </c>
      <c r="C33" s="42"/>
      <c r="D33" s="42"/>
      <c r="E33" s="43"/>
      <c r="F33" s="38"/>
    </row>
    <row r="34" spans="1:6" ht="15.75">
      <c r="A34" s="29"/>
      <c r="B34" s="52" t="s">
        <v>68</v>
      </c>
      <c r="C34" s="44"/>
      <c r="D34" s="44"/>
      <c r="E34" s="45"/>
      <c r="F34" s="23"/>
    </row>
    <row r="35" spans="1:6" ht="15.75">
      <c r="A35" s="29"/>
      <c r="B35" s="52" t="s">
        <v>107</v>
      </c>
      <c r="C35" s="42"/>
      <c r="D35" s="42"/>
      <c r="E35" s="43"/>
      <c r="F35" s="38"/>
    </row>
    <row r="36" spans="1:6" ht="15.75">
      <c r="A36" s="29"/>
      <c r="B36" s="52" t="s">
        <v>68</v>
      </c>
      <c r="C36" s="44"/>
      <c r="D36" s="44"/>
      <c r="E36" s="45"/>
      <c r="F36" s="23"/>
    </row>
    <row r="37" spans="1:6" ht="15.75">
      <c r="A37" s="29"/>
      <c r="B37" s="52" t="s">
        <v>108</v>
      </c>
      <c r="C37" s="42"/>
      <c r="D37" s="42"/>
      <c r="E37" s="43"/>
      <c r="F37" s="23"/>
    </row>
    <row r="38" spans="1:6" ht="15.75">
      <c r="A38" s="29"/>
      <c r="B38" s="52" t="s">
        <v>69</v>
      </c>
      <c r="C38" s="42"/>
      <c r="D38" s="42"/>
      <c r="E38" s="43"/>
      <c r="F38" s="24"/>
    </row>
    <row r="39" spans="1:6" ht="27">
      <c r="A39" s="29"/>
      <c r="B39" s="52" t="s">
        <v>73</v>
      </c>
      <c r="C39" s="42"/>
      <c r="D39" s="42"/>
      <c r="E39" s="43"/>
      <c r="F39" s="12"/>
    </row>
    <row r="40" spans="1:6" ht="15.75">
      <c r="A40" s="29"/>
      <c r="B40" s="52" t="s">
        <v>70</v>
      </c>
      <c r="C40" s="42"/>
      <c r="D40" s="42"/>
      <c r="E40" s="43"/>
      <c r="F40" s="23"/>
    </row>
    <row r="41" spans="1:6" ht="15.75">
      <c r="A41" s="29"/>
      <c r="B41" s="52" t="s">
        <v>74</v>
      </c>
      <c r="C41" s="42"/>
      <c r="D41" s="42"/>
      <c r="E41" s="43"/>
      <c r="F41" s="23"/>
    </row>
    <row r="42" spans="1:6" ht="15.75">
      <c r="A42" s="29"/>
      <c r="B42" s="52" t="s">
        <v>71</v>
      </c>
      <c r="C42" s="42"/>
      <c r="D42" s="42"/>
      <c r="E42" s="43"/>
      <c r="F42" s="46"/>
    </row>
    <row r="44" spans="1:6">
      <c r="B44" s="60" t="s">
        <v>78</v>
      </c>
      <c r="C44" s="60"/>
      <c r="D44" s="60"/>
      <c r="E44" s="60"/>
    </row>
  </sheetData>
  <sheetProtection password="DEAC" sheet="1" objects="1" scenarios="1"/>
  <mergeCells count="6">
    <mergeCell ref="B17:E17"/>
    <mergeCell ref="B1:F1"/>
    <mergeCell ref="B18:E18"/>
    <mergeCell ref="B16:E16"/>
    <mergeCell ref="B15:E15"/>
    <mergeCell ref="B44:E4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opLeftCell="A11" workbookViewId="0">
      <selection activeCell="A31" sqref="A31:F44"/>
    </sheetView>
  </sheetViews>
  <sheetFormatPr defaultRowHeight="15"/>
  <cols>
    <col min="1" max="1" width="3" bestFit="1" customWidth="1"/>
    <col min="2" max="2" width="45.140625" style="34" customWidth="1"/>
  </cols>
  <sheetData>
    <row r="1" spans="1:6" ht="35.25" customHeight="1">
      <c r="A1" s="10"/>
      <c r="B1" s="64" t="s">
        <v>80</v>
      </c>
      <c r="C1" s="64"/>
      <c r="D1" s="64"/>
      <c r="E1" s="64"/>
      <c r="F1" s="64"/>
    </row>
    <row r="2" spans="1:6" ht="15.75">
      <c r="A2" s="10"/>
      <c r="B2" s="11"/>
      <c r="C2" s="10"/>
      <c r="D2" s="10"/>
      <c r="E2" s="10"/>
      <c r="F2" s="10"/>
    </row>
    <row r="3" spans="1:6" ht="31.5">
      <c r="A3" s="12" t="s">
        <v>1</v>
      </c>
      <c r="B3" s="13" t="s">
        <v>34</v>
      </c>
      <c r="C3" s="13" t="s">
        <v>35</v>
      </c>
      <c r="D3" s="13" t="s">
        <v>36</v>
      </c>
      <c r="E3" s="13" t="s">
        <v>72</v>
      </c>
      <c r="F3" s="13" t="s">
        <v>38</v>
      </c>
    </row>
    <row r="4" spans="1:6" ht="15.7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>
        <v>1</v>
      </c>
      <c r="B5" s="14" t="s">
        <v>40</v>
      </c>
      <c r="C5" s="14" t="s">
        <v>41</v>
      </c>
      <c r="D5" s="14">
        <v>13</v>
      </c>
      <c r="E5" s="15"/>
      <c r="F5" s="14"/>
    </row>
    <row r="6" spans="1:6" ht="15.75">
      <c r="A6" s="12"/>
      <c r="B6" s="14" t="s">
        <v>42</v>
      </c>
      <c r="C6" s="14" t="s">
        <v>43</v>
      </c>
      <c r="D6" s="14">
        <v>13</v>
      </c>
      <c r="E6" s="15"/>
      <c r="F6" s="14"/>
    </row>
    <row r="7" spans="1:6" ht="15.75">
      <c r="A7" s="12">
        <v>2</v>
      </c>
      <c r="B7" s="14" t="s">
        <v>44</v>
      </c>
      <c r="C7" s="14" t="s">
        <v>41</v>
      </c>
      <c r="D7" s="14">
        <v>13</v>
      </c>
      <c r="E7" s="15"/>
      <c r="F7" s="16"/>
    </row>
    <row r="8" spans="1:6" ht="15.75">
      <c r="A8" s="12"/>
      <c r="B8" s="14" t="s">
        <v>42</v>
      </c>
      <c r="C8" s="14" t="s">
        <v>43</v>
      </c>
      <c r="D8" s="14">
        <f>D7</f>
        <v>13</v>
      </c>
      <c r="E8" s="15"/>
      <c r="F8" s="14"/>
    </row>
    <row r="9" spans="1:6" ht="15.75">
      <c r="A9" s="12">
        <v>3</v>
      </c>
      <c r="B9" s="14" t="s">
        <v>45</v>
      </c>
      <c r="C9" s="14" t="s">
        <v>46</v>
      </c>
      <c r="D9" s="17">
        <f>30*D5+10</f>
        <v>400</v>
      </c>
      <c r="E9" s="15"/>
      <c r="F9" s="16"/>
    </row>
    <row r="10" spans="1:6" ht="15.75">
      <c r="A10" s="12"/>
      <c r="B10" s="14" t="s">
        <v>42</v>
      </c>
      <c r="C10" s="14" t="s">
        <v>43</v>
      </c>
      <c r="D10" s="17">
        <f>D9</f>
        <v>400</v>
      </c>
      <c r="E10" s="15"/>
      <c r="F10" s="14"/>
    </row>
    <row r="11" spans="1:6" ht="15.75">
      <c r="A11" s="12"/>
      <c r="B11" s="14" t="s">
        <v>47</v>
      </c>
      <c r="C11" s="14" t="s">
        <v>41</v>
      </c>
      <c r="D11" s="14">
        <f>D5</f>
        <v>13</v>
      </c>
      <c r="E11" s="15"/>
      <c r="F11" s="14"/>
    </row>
    <row r="12" spans="1:6" ht="15.75">
      <c r="A12" s="12"/>
      <c r="B12" s="14" t="s">
        <v>42</v>
      </c>
      <c r="C12" s="14" t="s">
        <v>43</v>
      </c>
      <c r="D12" s="14">
        <f>D11</f>
        <v>13</v>
      </c>
      <c r="E12" s="15"/>
      <c r="F12" s="14"/>
    </row>
    <row r="13" spans="1:6" ht="27">
      <c r="A13" s="12">
        <v>4</v>
      </c>
      <c r="B13" s="14" t="s">
        <v>48</v>
      </c>
      <c r="C13" s="14" t="s">
        <v>49</v>
      </c>
      <c r="D13" s="14">
        <v>0</v>
      </c>
      <c r="E13" s="15"/>
      <c r="F13" s="14"/>
    </row>
    <row r="14" spans="1:6" ht="15.75">
      <c r="A14" s="12"/>
      <c r="B14" s="14" t="s">
        <v>42</v>
      </c>
      <c r="C14" s="14" t="s">
        <v>43</v>
      </c>
      <c r="D14" s="14"/>
      <c r="E14" s="15"/>
      <c r="F14" s="14"/>
    </row>
    <row r="15" spans="1:6" ht="15.75">
      <c r="A15" s="18">
        <v>14</v>
      </c>
      <c r="B15" s="36" t="s">
        <v>50</v>
      </c>
      <c r="C15" s="25"/>
      <c r="D15" s="25"/>
      <c r="E15" s="26"/>
      <c r="F15" s="17"/>
    </row>
    <row r="16" spans="1:6" ht="15.75" customHeight="1">
      <c r="A16" s="12"/>
      <c r="B16" s="36" t="s">
        <v>51</v>
      </c>
      <c r="C16" s="25"/>
      <c r="D16" s="25"/>
      <c r="E16" s="26"/>
      <c r="F16" s="17"/>
    </row>
    <row r="17" spans="1:6" ht="15.75">
      <c r="A17" s="12"/>
      <c r="B17" s="61" t="s">
        <v>52</v>
      </c>
      <c r="C17" s="62"/>
      <c r="D17" s="62"/>
      <c r="E17" s="63"/>
      <c r="F17" s="17"/>
    </row>
    <row r="18" spans="1:6" ht="15.75">
      <c r="A18" s="12"/>
      <c r="B18" s="36" t="s">
        <v>53</v>
      </c>
      <c r="C18" s="25"/>
      <c r="D18" s="25"/>
      <c r="E18" s="26"/>
      <c r="F18" s="17"/>
    </row>
    <row r="19" spans="1:6" ht="15.75">
      <c r="A19" s="12"/>
      <c r="B19" s="36" t="s">
        <v>54</v>
      </c>
      <c r="C19" s="25"/>
      <c r="D19" s="25"/>
      <c r="E19" s="25"/>
      <c r="F19" s="43"/>
    </row>
    <row r="20" spans="1:6" ht="15.75">
      <c r="A20" s="12"/>
      <c r="B20" s="37" t="s">
        <v>55</v>
      </c>
      <c r="C20" s="35"/>
      <c r="D20" s="35"/>
      <c r="E20" s="35"/>
      <c r="F20" s="45"/>
    </row>
    <row r="21" spans="1:6" ht="15.75">
      <c r="A21" s="12"/>
      <c r="B21" s="19" t="s">
        <v>56</v>
      </c>
      <c r="C21" s="14" t="s">
        <v>41</v>
      </c>
      <c r="D21" s="14">
        <f>D5</f>
        <v>13</v>
      </c>
      <c r="E21" s="15"/>
      <c r="F21" s="15"/>
    </row>
    <row r="22" spans="1:6" ht="15.75">
      <c r="A22" s="12"/>
      <c r="B22" s="19" t="s">
        <v>57</v>
      </c>
      <c r="C22" s="14" t="s">
        <v>46</v>
      </c>
      <c r="D22" s="17">
        <f>D9*1.05</f>
        <v>420</v>
      </c>
      <c r="E22" s="14"/>
      <c r="F22" s="14"/>
    </row>
    <row r="23" spans="1:6" ht="15.75">
      <c r="A23" s="12"/>
      <c r="B23" s="20" t="s">
        <v>58</v>
      </c>
      <c r="C23" s="21" t="s">
        <v>41</v>
      </c>
      <c r="D23" s="21">
        <f>D13</f>
        <v>0</v>
      </c>
      <c r="E23" s="21"/>
      <c r="F23" s="14"/>
    </row>
    <row r="24" spans="1:6" ht="15.75">
      <c r="A24" s="12"/>
      <c r="B24" s="20" t="s">
        <v>59</v>
      </c>
      <c r="C24" s="21" t="s">
        <v>41</v>
      </c>
      <c r="D24" s="21">
        <v>0</v>
      </c>
      <c r="E24" s="21"/>
      <c r="F24" s="14"/>
    </row>
    <row r="25" spans="1:6" ht="15.75">
      <c r="A25" s="12"/>
      <c r="B25" s="20" t="s">
        <v>60</v>
      </c>
      <c r="C25" s="21" t="s">
        <v>41</v>
      </c>
      <c r="D25" s="21">
        <v>0</v>
      </c>
      <c r="E25" s="21"/>
      <c r="F25" s="14"/>
    </row>
    <row r="26" spans="1:6" ht="15.75">
      <c r="A26" s="12"/>
      <c r="B26" s="19" t="s">
        <v>61</v>
      </c>
      <c r="C26" s="21" t="s">
        <v>41</v>
      </c>
      <c r="D26" s="21">
        <f>D7</f>
        <v>13</v>
      </c>
      <c r="E26" s="21"/>
      <c r="F26" s="14"/>
    </row>
    <row r="27" spans="1:6" ht="15.75">
      <c r="A27" s="12"/>
      <c r="B27" s="19" t="s">
        <v>62</v>
      </c>
      <c r="C27" s="21" t="s">
        <v>41</v>
      </c>
      <c r="D27" s="22">
        <f>D26*(7/40)</f>
        <v>2.2749999999999999</v>
      </c>
      <c r="E27" s="21"/>
      <c r="F27" s="16"/>
    </row>
    <row r="28" spans="1:6" ht="15.75">
      <c r="A28" s="12"/>
      <c r="B28" s="19" t="s">
        <v>63</v>
      </c>
      <c r="C28" s="21" t="s">
        <v>41</v>
      </c>
      <c r="D28" s="22">
        <f>D26*(11/23)</f>
        <v>6.2173913043478262</v>
      </c>
      <c r="E28" s="21"/>
      <c r="F28" s="15"/>
    </row>
    <row r="29" spans="1:6" ht="15.75">
      <c r="A29" s="12"/>
      <c r="B29" s="19" t="s">
        <v>64</v>
      </c>
      <c r="C29" s="21" t="s">
        <v>41</v>
      </c>
      <c r="D29" s="21">
        <v>0</v>
      </c>
      <c r="E29" s="21"/>
      <c r="F29" s="14"/>
    </row>
    <row r="30" spans="1:6" ht="15.75">
      <c r="A30" s="12"/>
      <c r="B30" s="19" t="s">
        <v>65</v>
      </c>
      <c r="C30" s="21" t="s">
        <v>46</v>
      </c>
      <c r="D30" s="21">
        <f>D7*2</f>
        <v>26</v>
      </c>
      <c r="E30" s="21"/>
      <c r="F30" s="14"/>
    </row>
    <row r="31" spans="1:6" ht="15.75">
      <c r="A31" s="29"/>
      <c r="B31" s="52" t="s">
        <v>66</v>
      </c>
      <c r="C31" s="42"/>
      <c r="D31" s="42"/>
      <c r="E31" s="43"/>
      <c r="F31" s="46"/>
    </row>
    <row r="32" spans="1:6" ht="15.75" customHeight="1">
      <c r="A32" s="29"/>
      <c r="B32" s="52" t="s">
        <v>67</v>
      </c>
      <c r="C32" s="42"/>
      <c r="D32" s="42"/>
      <c r="E32" s="43"/>
      <c r="F32" s="23"/>
    </row>
    <row r="33" spans="1:6" ht="15.75">
      <c r="A33" s="29"/>
      <c r="B33" s="52" t="s">
        <v>77</v>
      </c>
      <c r="C33" s="42"/>
      <c r="D33" s="42"/>
      <c r="E33" s="43"/>
      <c r="F33" s="38"/>
    </row>
    <row r="34" spans="1:6" ht="15.75" customHeight="1">
      <c r="A34" s="29"/>
      <c r="B34" s="52" t="s">
        <v>68</v>
      </c>
      <c r="C34" s="44"/>
      <c r="D34" s="44"/>
      <c r="E34" s="45"/>
      <c r="F34" s="23"/>
    </row>
    <row r="35" spans="1:6" ht="15.75">
      <c r="A35" s="29"/>
      <c r="B35" s="52" t="s">
        <v>107</v>
      </c>
      <c r="C35" s="42"/>
      <c r="D35" s="42"/>
      <c r="E35" s="43"/>
      <c r="F35" s="38"/>
    </row>
    <row r="36" spans="1:6" ht="15.75" customHeight="1">
      <c r="A36" s="29"/>
      <c r="B36" s="52" t="s">
        <v>68</v>
      </c>
      <c r="C36" s="44"/>
      <c r="D36" s="44"/>
      <c r="E36" s="45"/>
      <c r="F36" s="23"/>
    </row>
    <row r="37" spans="1:6" ht="15.75" customHeight="1">
      <c r="A37" s="29"/>
      <c r="B37" s="52" t="s">
        <v>108</v>
      </c>
      <c r="C37" s="42"/>
      <c r="D37" s="42"/>
      <c r="E37" s="43"/>
      <c r="F37" s="23"/>
    </row>
    <row r="38" spans="1:6" ht="15.75" customHeight="1">
      <c r="A38" s="29"/>
      <c r="B38" s="52" t="s">
        <v>69</v>
      </c>
      <c r="C38" s="42"/>
      <c r="D38" s="42"/>
      <c r="E38" s="43"/>
      <c r="F38" s="24"/>
    </row>
    <row r="39" spans="1:6" ht="15.75" customHeight="1">
      <c r="A39" s="29"/>
      <c r="B39" s="52" t="s">
        <v>73</v>
      </c>
      <c r="C39" s="42"/>
      <c r="D39" s="42"/>
      <c r="E39" s="43"/>
      <c r="F39" s="12"/>
    </row>
    <row r="40" spans="1:6" ht="15.75" customHeight="1">
      <c r="A40" s="29"/>
      <c r="B40" s="52" t="s">
        <v>70</v>
      </c>
      <c r="C40" s="42"/>
      <c r="D40" s="42"/>
      <c r="E40" s="43"/>
      <c r="F40" s="23"/>
    </row>
    <row r="41" spans="1:6" ht="15.75" customHeight="1">
      <c r="A41" s="29"/>
      <c r="B41" s="52" t="s">
        <v>74</v>
      </c>
      <c r="C41" s="42"/>
      <c r="D41" s="42"/>
      <c r="E41" s="43"/>
      <c r="F41" s="23"/>
    </row>
    <row r="42" spans="1:6" ht="15.75" customHeight="1">
      <c r="A42" s="29"/>
      <c r="B42" s="52" t="s">
        <v>71</v>
      </c>
      <c r="C42" s="42"/>
      <c r="D42" s="42"/>
      <c r="E42" s="43"/>
      <c r="F42" s="46"/>
    </row>
    <row r="44" spans="1:6">
      <c r="B44" s="60" t="s">
        <v>78</v>
      </c>
      <c r="C44" s="60"/>
      <c r="D44" s="60"/>
      <c r="E44" s="60"/>
    </row>
  </sheetData>
  <sheetProtection password="DEAC" sheet="1" objects="1" scenarios="1"/>
  <mergeCells count="3">
    <mergeCell ref="B1:F1"/>
    <mergeCell ref="B44:E44"/>
    <mergeCell ref="B17:E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opLeftCell="A25" workbookViewId="0">
      <selection activeCell="A34" sqref="A34:F47"/>
    </sheetView>
  </sheetViews>
  <sheetFormatPr defaultRowHeight="15"/>
  <cols>
    <col min="1" max="1" width="3" bestFit="1" customWidth="1"/>
    <col min="2" max="2" width="46.5703125" style="34" customWidth="1"/>
  </cols>
  <sheetData>
    <row r="1" spans="1:6" ht="30.75" customHeight="1">
      <c r="A1" s="10"/>
      <c r="B1" s="66" t="s">
        <v>95</v>
      </c>
      <c r="C1" s="66"/>
      <c r="D1" s="66"/>
      <c r="E1" s="66"/>
      <c r="F1" s="66"/>
    </row>
    <row r="2" spans="1:6" ht="31.5">
      <c r="A2" s="12" t="s">
        <v>1</v>
      </c>
      <c r="B2" s="13" t="s">
        <v>34</v>
      </c>
      <c r="C2" s="13" t="s">
        <v>35</v>
      </c>
      <c r="D2" s="13" t="s">
        <v>36</v>
      </c>
      <c r="E2" s="13" t="s">
        <v>72</v>
      </c>
      <c r="F2" s="13" t="s">
        <v>38</v>
      </c>
    </row>
    <row r="3" spans="1:6" ht="15.75">
      <c r="A3" s="12">
        <v>1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5.75">
      <c r="A4" s="12">
        <v>1</v>
      </c>
      <c r="B4" s="14" t="s">
        <v>40</v>
      </c>
      <c r="C4" s="14" t="s">
        <v>41</v>
      </c>
      <c r="D4" s="14">
        <f>D20+D21+D22</f>
        <v>61</v>
      </c>
      <c r="E4" s="15"/>
      <c r="F4" s="36"/>
    </row>
    <row r="5" spans="1:6" ht="15.75">
      <c r="A5" s="12"/>
      <c r="B5" s="14" t="s">
        <v>42</v>
      </c>
      <c r="C5" s="14" t="s">
        <v>43</v>
      </c>
      <c r="D5" s="14">
        <f>D4</f>
        <v>61</v>
      </c>
      <c r="E5" s="15"/>
      <c r="F5" s="36"/>
    </row>
    <row r="6" spans="1:6" ht="15.75">
      <c r="A6" s="12">
        <v>2</v>
      </c>
      <c r="B6" s="14" t="s">
        <v>44</v>
      </c>
      <c r="C6" s="14" t="s">
        <v>41</v>
      </c>
      <c r="D6" s="14">
        <f>D28+D29</f>
        <v>72</v>
      </c>
      <c r="E6" s="15"/>
      <c r="F6" s="49"/>
    </row>
    <row r="7" spans="1:6" ht="15.75">
      <c r="A7" s="12"/>
      <c r="B7" s="14" t="s">
        <v>42</v>
      </c>
      <c r="C7" s="14" t="s">
        <v>43</v>
      </c>
      <c r="D7" s="14">
        <f>D6</f>
        <v>72</v>
      </c>
      <c r="E7" s="15"/>
      <c r="F7" s="36"/>
    </row>
    <row r="8" spans="1:6" ht="15.75">
      <c r="A8" s="12">
        <v>3</v>
      </c>
      <c r="B8" s="14" t="s">
        <v>45</v>
      </c>
      <c r="C8" s="14" t="s">
        <v>46</v>
      </c>
      <c r="D8" s="17">
        <f>37*D4</f>
        <v>2257</v>
      </c>
      <c r="E8" s="15"/>
      <c r="F8" s="49"/>
    </row>
    <row r="9" spans="1:6" ht="15.75">
      <c r="A9" s="12"/>
      <c r="B9" s="14" t="s">
        <v>42</v>
      </c>
      <c r="C9" s="14" t="s">
        <v>43</v>
      </c>
      <c r="D9" s="17">
        <f>D8</f>
        <v>2257</v>
      </c>
      <c r="E9" s="15"/>
      <c r="F9" s="36"/>
    </row>
    <row r="10" spans="1:6" ht="15.75">
      <c r="A10" s="12"/>
      <c r="B10" s="14" t="s">
        <v>47</v>
      </c>
      <c r="C10" s="14" t="s">
        <v>41</v>
      </c>
      <c r="D10" s="14">
        <f>D4</f>
        <v>61</v>
      </c>
      <c r="E10" s="15"/>
      <c r="F10" s="36"/>
    </row>
    <row r="11" spans="1:6" ht="15.75">
      <c r="A11" s="12"/>
      <c r="B11" s="14" t="s">
        <v>42</v>
      </c>
      <c r="C11" s="14" t="s">
        <v>43</v>
      </c>
      <c r="D11" s="14">
        <f>D10</f>
        <v>61</v>
      </c>
      <c r="E11" s="15"/>
      <c r="F11" s="36"/>
    </row>
    <row r="12" spans="1:6" ht="27">
      <c r="A12" s="12">
        <v>4</v>
      </c>
      <c r="B12" s="14" t="s">
        <v>48</v>
      </c>
      <c r="C12" s="14" t="s">
        <v>49</v>
      </c>
      <c r="D12" s="14">
        <v>1</v>
      </c>
      <c r="E12" s="15"/>
      <c r="F12" s="14"/>
    </row>
    <row r="13" spans="1:6" ht="15.75">
      <c r="A13" s="12"/>
      <c r="B13" s="14" t="s">
        <v>42</v>
      </c>
      <c r="C13" s="14" t="s">
        <v>43</v>
      </c>
      <c r="D13" s="14"/>
      <c r="E13" s="15"/>
      <c r="F13" s="14"/>
    </row>
    <row r="14" spans="1:6" ht="15.75">
      <c r="A14" s="18">
        <v>14</v>
      </c>
      <c r="B14" s="36" t="s">
        <v>50</v>
      </c>
      <c r="C14" s="42"/>
      <c r="D14" s="42"/>
      <c r="E14" s="43"/>
      <c r="F14" s="17"/>
    </row>
    <row r="15" spans="1:6" ht="15.75" customHeight="1">
      <c r="A15" s="12"/>
      <c r="B15" s="36" t="s">
        <v>51</v>
      </c>
      <c r="C15" s="42"/>
      <c r="D15" s="42"/>
      <c r="E15" s="43"/>
      <c r="F15" s="17"/>
    </row>
    <row r="16" spans="1:6" ht="15.75" customHeight="1">
      <c r="A16" s="12"/>
      <c r="B16" s="36" t="s">
        <v>52</v>
      </c>
      <c r="C16" s="42"/>
      <c r="D16" s="42"/>
      <c r="E16" s="43"/>
      <c r="F16" s="17"/>
    </row>
    <row r="17" spans="1:6" ht="15.75">
      <c r="A17" s="12"/>
      <c r="B17" s="36" t="s">
        <v>53</v>
      </c>
      <c r="C17" s="42"/>
      <c r="D17" s="42"/>
      <c r="E17" s="43"/>
      <c r="F17" s="17"/>
    </row>
    <row r="18" spans="1:6" ht="15.75">
      <c r="A18" s="12"/>
      <c r="B18" s="36" t="s">
        <v>54</v>
      </c>
      <c r="C18" s="42"/>
      <c r="D18" s="42"/>
      <c r="E18" s="42"/>
      <c r="F18" s="43"/>
    </row>
    <row r="19" spans="1:6" ht="15.75">
      <c r="A19" s="12"/>
      <c r="B19" s="37" t="s">
        <v>55</v>
      </c>
      <c r="C19" s="44"/>
      <c r="D19" s="44"/>
      <c r="E19" s="44"/>
      <c r="F19" s="45"/>
    </row>
    <row r="20" spans="1:6" ht="15.75">
      <c r="A20" s="12"/>
      <c r="B20" s="19" t="s">
        <v>81</v>
      </c>
      <c r="C20" s="14" t="s">
        <v>41</v>
      </c>
      <c r="D20" s="14">
        <v>54</v>
      </c>
      <c r="E20" s="15"/>
      <c r="F20" s="15"/>
    </row>
    <row r="21" spans="1:6" ht="15.75">
      <c r="A21" s="12"/>
      <c r="B21" s="19" t="s">
        <v>82</v>
      </c>
      <c r="C21" s="14" t="s">
        <v>41</v>
      </c>
      <c r="D21" s="14">
        <v>3</v>
      </c>
      <c r="E21" s="15"/>
      <c r="F21" s="15"/>
    </row>
    <row r="22" spans="1:6" ht="15.75">
      <c r="A22" s="12"/>
      <c r="B22" s="19" t="s">
        <v>83</v>
      </c>
      <c r="C22" s="14" t="s">
        <v>41</v>
      </c>
      <c r="D22" s="14">
        <v>4</v>
      </c>
      <c r="E22" s="15"/>
      <c r="F22" s="15"/>
    </row>
    <row r="23" spans="1:6" ht="15.75">
      <c r="A23" s="12"/>
      <c r="B23" s="19" t="s">
        <v>84</v>
      </c>
      <c r="C23" s="14" t="s">
        <v>46</v>
      </c>
      <c r="D23" s="17">
        <f>D8*1.05</f>
        <v>2369.85</v>
      </c>
      <c r="E23" s="14"/>
      <c r="F23" s="14"/>
    </row>
    <row r="24" spans="1:6" ht="15.75">
      <c r="A24" s="12"/>
      <c r="B24" s="19" t="s">
        <v>85</v>
      </c>
      <c r="C24" s="14" t="s">
        <v>46</v>
      </c>
      <c r="D24" s="17">
        <v>100</v>
      </c>
      <c r="E24" s="14"/>
      <c r="F24" s="14"/>
    </row>
    <row r="25" spans="1:6" ht="15.75">
      <c r="A25" s="12"/>
      <c r="B25" s="20" t="s">
        <v>86</v>
      </c>
      <c r="C25" s="21" t="s">
        <v>41</v>
      </c>
      <c r="D25" s="21">
        <f>D12</f>
        <v>1</v>
      </c>
      <c r="E25" s="21"/>
      <c r="F25" s="14"/>
    </row>
    <row r="26" spans="1:6" ht="15.75">
      <c r="A26" s="12"/>
      <c r="B26" s="20" t="s">
        <v>87</v>
      </c>
      <c r="C26" s="21" t="s">
        <v>41</v>
      </c>
      <c r="D26" s="21">
        <v>1</v>
      </c>
      <c r="E26" s="21"/>
      <c r="F26" s="14"/>
    </row>
    <row r="27" spans="1:6" ht="15.75">
      <c r="A27" s="12"/>
      <c r="B27" s="20" t="s">
        <v>88</v>
      </c>
      <c r="C27" s="21" t="s">
        <v>41</v>
      </c>
      <c r="D27" s="21">
        <v>1</v>
      </c>
      <c r="E27" s="21"/>
      <c r="F27" s="14"/>
    </row>
    <row r="28" spans="1:6" ht="15.75">
      <c r="A28" s="12"/>
      <c r="B28" s="19" t="s">
        <v>89</v>
      </c>
      <c r="C28" s="21" t="s">
        <v>41</v>
      </c>
      <c r="D28" s="21">
        <v>16</v>
      </c>
      <c r="E28" s="21"/>
      <c r="F28" s="14"/>
    </row>
    <row r="29" spans="1:6" ht="27">
      <c r="A29" s="12"/>
      <c r="B29" s="19" t="s">
        <v>90</v>
      </c>
      <c r="C29" s="21" t="s">
        <v>41</v>
      </c>
      <c r="D29" s="21">
        <v>56</v>
      </c>
      <c r="E29" s="21"/>
      <c r="F29" s="14"/>
    </row>
    <row r="30" spans="1:6" ht="15.75">
      <c r="A30" s="12"/>
      <c r="B30" s="19" t="s">
        <v>91</v>
      </c>
      <c r="C30" s="21" t="s">
        <v>41</v>
      </c>
      <c r="D30" s="22">
        <f>D4*(7/40)</f>
        <v>10.674999999999999</v>
      </c>
      <c r="E30" s="21"/>
      <c r="F30" s="16"/>
    </row>
    <row r="31" spans="1:6" ht="15.75">
      <c r="A31" s="12"/>
      <c r="B31" s="19" t="s">
        <v>92</v>
      </c>
      <c r="C31" s="21" t="s">
        <v>41</v>
      </c>
      <c r="D31" s="22">
        <f>D4*(11/23)</f>
        <v>29.173913043478262</v>
      </c>
      <c r="E31" s="21"/>
      <c r="F31" s="15"/>
    </row>
    <row r="32" spans="1:6" ht="15.75">
      <c r="A32" s="12"/>
      <c r="B32" s="19" t="s">
        <v>93</v>
      </c>
      <c r="C32" s="21" t="s">
        <v>41</v>
      </c>
      <c r="D32" s="21">
        <v>1</v>
      </c>
      <c r="E32" s="21"/>
      <c r="F32" s="14"/>
    </row>
    <row r="33" spans="1:6" ht="15.75">
      <c r="A33" s="12"/>
      <c r="B33" s="19" t="s">
        <v>94</v>
      </c>
      <c r="C33" s="21" t="s">
        <v>46</v>
      </c>
      <c r="D33" s="21">
        <f>D6*2</f>
        <v>144</v>
      </c>
      <c r="E33" s="21"/>
      <c r="F33" s="14"/>
    </row>
    <row r="34" spans="1:6" ht="15.75">
      <c r="A34" s="29"/>
      <c r="B34" s="52" t="s">
        <v>66</v>
      </c>
      <c r="C34" s="42"/>
      <c r="D34" s="42"/>
      <c r="E34" s="43"/>
      <c r="F34" s="46"/>
    </row>
    <row r="35" spans="1:6" ht="15.75">
      <c r="A35" s="29"/>
      <c r="B35" s="52" t="s">
        <v>67</v>
      </c>
      <c r="C35" s="42"/>
      <c r="D35" s="42"/>
      <c r="E35" s="43"/>
      <c r="F35" s="23"/>
    </row>
    <row r="36" spans="1:6" ht="15.75">
      <c r="A36" s="29"/>
      <c r="B36" s="52" t="s">
        <v>77</v>
      </c>
      <c r="C36" s="42"/>
      <c r="D36" s="42"/>
      <c r="E36" s="43"/>
      <c r="F36" s="38"/>
    </row>
    <row r="37" spans="1:6" ht="15.75">
      <c r="A37" s="29"/>
      <c r="B37" s="52" t="s">
        <v>68</v>
      </c>
      <c r="C37" s="44"/>
      <c r="D37" s="44"/>
      <c r="E37" s="45"/>
      <c r="F37" s="23"/>
    </row>
    <row r="38" spans="1:6" ht="15.75">
      <c r="A38" s="29"/>
      <c r="B38" s="52" t="s">
        <v>107</v>
      </c>
      <c r="C38" s="42"/>
      <c r="D38" s="42"/>
      <c r="E38" s="43"/>
      <c r="F38" s="38"/>
    </row>
    <row r="39" spans="1:6" ht="15.75">
      <c r="A39" s="29"/>
      <c r="B39" s="52" t="s">
        <v>68</v>
      </c>
      <c r="C39" s="44"/>
      <c r="D39" s="44"/>
      <c r="E39" s="45"/>
      <c r="F39" s="23"/>
    </row>
    <row r="40" spans="1:6" ht="15.75" customHeight="1">
      <c r="A40" s="29"/>
      <c r="B40" s="52" t="s">
        <v>108</v>
      </c>
      <c r="C40" s="42"/>
      <c r="D40" s="42"/>
      <c r="E40" s="43"/>
      <c r="F40" s="23"/>
    </row>
    <row r="41" spans="1:6" ht="15.75" customHeight="1">
      <c r="A41" s="29"/>
      <c r="B41" s="52" t="s">
        <v>69</v>
      </c>
      <c r="C41" s="42"/>
      <c r="D41" s="42"/>
      <c r="E41" s="43"/>
      <c r="F41" s="24"/>
    </row>
    <row r="42" spans="1:6" ht="15.75" customHeight="1">
      <c r="A42" s="29"/>
      <c r="B42" s="52" t="s">
        <v>73</v>
      </c>
      <c r="C42" s="42"/>
      <c r="D42" s="42"/>
      <c r="E42" s="43"/>
      <c r="F42" s="12"/>
    </row>
    <row r="43" spans="1:6" ht="15.75" customHeight="1">
      <c r="A43" s="29"/>
      <c r="B43" s="52" t="s">
        <v>70</v>
      </c>
      <c r="C43" s="42"/>
      <c r="D43" s="42"/>
      <c r="E43" s="43"/>
      <c r="F43" s="23"/>
    </row>
    <row r="44" spans="1:6" ht="15.75" customHeight="1">
      <c r="A44" s="29"/>
      <c r="B44" s="52" t="s">
        <v>74</v>
      </c>
      <c r="C44" s="42"/>
      <c r="D44" s="42"/>
      <c r="E44" s="43"/>
      <c r="F44" s="23"/>
    </row>
    <row r="45" spans="1:6" ht="15.75" customHeight="1">
      <c r="A45" s="29"/>
      <c r="B45" s="52" t="s">
        <v>71</v>
      </c>
      <c r="C45" s="42"/>
      <c r="D45" s="42"/>
      <c r="E45" s="43"/>
      <c r="F45" s="46"/>
    </row>
    <row r="47" spans="1:6">
      <c r="B47" s="60" t="s">
        <v>78</v>
      </c>
      <c r="C47" s="60"/>
      <c r="D47" s="60"/>
      <c r="E47" s="60"/>
    </row>
  </sheetData>
  <sheetProtection password="DEAC" sheet="1" objects="1" scenarios="1"/>
  <mergeCells count="2">
    <mergeCell ref="B1:F1"/>
    <mergeCell ref="B47:E4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topLeftCell="A19" workbookViewId="0">
      <selection activeCell="A31" sqref="A31:F44"/>
    </sheetView>
  </sheetViews>
  <sheetFormatPr defaultRowHeight="15"/>
  <cols>
    <col min="1" max="1" width="3" bestFit="1" customWidth="1"/>
    <col min="2" max="2" width="46.85546875" style="34" customWidth="1"/>
  </cols>
  <sheetData>
    <row r="1" spans="1:6" ht="31.5" customHeight="1">
      <c r="A1" s="10"/>
      <c r="B1" s="66" t="s">
        <v>96</v>
      </c>
      <c r="C1" s="66"/>
      <c r="D1" s="66"/>
      <c r="E1" s="66"/>
      <c r="F1" s="66"/>
    </row>
    <row r="2" spans="1:6" ht="31.5">
      <c r="A2" s="12" t="s">
        <v>1</v>
      </c>
      <c r="B2" s="13" t="s">
        <v>34</v>
      </c>
      <c r="C2" s="13" t="s">
        <v>35</v>
      </c>
      <c r="D2" s="13" t="s">
        <v>36</v>
      </c>
      <c r="E2" s="13" t="s">
        <v>37</v>
      </c>
      <c r="F2" s="13" t="s">
        <v>38</v>
      </c>
    </row>
    <row r="3" spans="1:6" ht="15.75">
      <c r="A3" s="12">
        <v>1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5.75">
      <c r="A4" s="12"/>
      <c r="B4" s="62"/>
      <c r="C4" s="62"/>
      <c r="D4" s="62"/>
      <c r="E4" s="62"/>
      <c r="F4" s="63"/>
    </row>
    <row r="5" spans="1:6" ht="15.75">
      <c r="A5" s="12">
        <v>1</v>
      </c>
      <c r="B5" s="14" t="s">
        <v>40</v>
      </c>
      <c r="C5" s="14" t="s">
        <v>41</v>
      </c>
      <c r="D5" s="14">
        <v>33</v>
      </c>
      <c r="E5" s="15"/>
      <c r="F5" s="14"/>
    </row>
    <row r="6" spans="1:6" ht="15.75">
      <c r="A6" s="12"/>
      <c r="B6" s="14" t="s">
        <v>42</v>
      </c>
      <c r="C6" s="14" t="s">
        <v>43</v>
      </c>
      <c r="D6" s="14">
        <v>33</v>
      </c>
      <c r="E6" s="15"/>
      <c r="F6" s="14"/>
    </row>
    <row r="7" spans="1:6" ht="15.75">
      <c r="A7" s="12">
        <v>2</v>
      </c>
      <c r="B7" s="14" t="s">
        <v>44</v>
      </c>
      <c r="C7" s="14" t="s">
        <v>41</v>
      </c>
      <c r="D7" s="14">
        <v>33</v>
      </c>
      <c r="E7" s="15"/>
      <c r="F7" s="16"/>
    </row>
    <row r="8" spans="1:6" ht="15.75">
      <c r="A8" s="12"/>
      <c r="B8" s="14" t="s">
        <v>42</v>
      </c>
      <c r="C8" s="14" t="s">
        <v>43</v>
      </c>
      <c r="D8" s="14">
        <f>D7</f>
        <v>33</v>
      </c>
      <c r="E8" s="15"/>
      <c r="F8" s="14"/>
    </row>
    <row r="9" spans="1:6" ht="15.75">
      <c r="A9" s="12">
        <v>3</v>
      </c>
      <c r="B9" s="14" t="s">
        <v>45</v>
      </c>
      <c r="C9" s="14" t="s">
        <v>46</v>
      </c>
      <c r="D9" s="17">
        <f>40*D5</f>
        <v>1320</v>
      </c>
      <c r="E9" s="15"/>
      <c r="F9" s="16"/>
    </row>
    <row r="10" spans="1:6" ht="15.75">
      <c r="A10" s="12"/>
      <c r="B10" s="14" t="s">
        <v>42</v>
      </c>
      <c r="C10" s="14" t="s">
        <v>43</v>
      </c>
      <c r="D10" s="17">
        <f>D9</f>
        <v>1320</v>
      </c>
      <c r="E10" s="15"/>
      <c r="F10" s="14"/>
    </row>
    <row r="11" spans="1:6" ht="15.75">
      <c r="A11" s="12"/>
      <c r="B11" s="14" t="s">
        <v>47</v>
      </c>
      <c r="C11" s="14" t="s">
        <v>41</v>
      </c>
      <c r="D11" s="14">
        <f>D5</f>
        <v>33</v>
      </c>
      <c r="E11" s="15"/>
      <c r="F11" s="14"/>
    </row>
    <row r="12" spans="1:6" ht="15.75">
      <c r="A12" s="12"/>
      <c r="B12" s="14" t="s">
        <v>42</v>
      </c>
      <c r="C12" s="14" t="s">
        <v>43</v>
      </c>
      <c r="D12" s="14">
        <f>D11</f>
        <v>33</v>
      </c>
      <c r="E12" s="15"/>
      <c r="F12" s="14"/>
    </row>
    <row r="13" spans="1:6" ht="27">
      <c r="A13" s="12">
        <v>4</v>
      </c>
      <c r="B13" s="14" t="s">
        <v>48</v>
      </c>
      <c r="C13" s="14" t="s">
        <v>49</v>
      </c>
      <c r="D13" s="14">
        <v>1</v>
      </c>
      <c r="E13" s="15"/>
      <c r="F13" s="14"/>
    </row>
    <row r="14" spans="1:6" ht="15.75">
      <c r="A14" s="12"/>
      <c r="B14" s="14" t="s">
        <v>42</v>
      </c>
      <c r="C14" s="14" t="s">
        <v>43</v>
      </c>
      <c r="D14" s="14"/>
      <c r="E14" s="15"/>
      <c r="F14" s="14"/>
    </row>
    <row r="15" spans="1:6" ht="15.75">
      <c r="A15" s="18">
        <v>14</v>
      </c>
      <c r="B15" s="36" t="s">
        <v>50</v>
      </c>
      <c r="C15" s="42"/>
      <c r="D15" s="42"/>
      <c r="E15" s="43"/>
      <c r="F15" s="17"/>
    </row>
    <row r="16" spans="1:6" ht="15.75" customHeight="1">
      <c r="A16" s="12"/>
      <c r="B16" s="36" t="s">
        <v>51</v>
      </c>
      <c r="C16" s="42"/>
      <c r="D16" s="42"/>
      <c r="E16" s="43"/>
      <c r="F16" s="17"/>
    </row>
    <row r="17" spans="1:6" ht="15.75" customHeight="1">
      <c r="A17" s="12"/>
      <c r="B17" s="36" t="s">
        <v>52</v>
      </c>
      <c r="C17" s="42"/>
      <c r="D17" s="42"/>
      <c r="E17" s="43"/>
      <c r="F17" s="17"/>
    </row>
    <row r="18" spans="1:6" ht="15.75" customHeight="1">
      <c r="A18" s="12"/>
      <c r="B18" s="36" t="s">
        <v>53</v>
      </c>
      <c r="C18" s="42"/>
      <c r="D18" s="42"/>
      <c r="E18" s="43"/>
      <c r="F18" s="17"/>
    </row>
    <row r="19" spans="1:6" ht="15.75">
      <c r="A19" s="12"/>
      <c r="B19" s="36" t="s">
        <v>54</v>
      </c>
      <c r="C19" s="42"/>
      <c r="D19" s="42"/>
      <c r="E19" s="42"/>
      <c r="F19" s="43"/>
    </row>
    <row r="20" spans="1:6" ht="15.75">
      <c r="A20" s="12"/>
      <c r="B20" s="37" t="s">
        <v>55</v>
      </c>
      <c r="C20" s="44"/>
      <c r="D20" s="44"/>
      <c r="E20" s="44"/>
      <c r="F20" s="45"/>
    </row>
    <row r="21" spans="1:6" ht="15.75">
      <c r="A21" s="12"/>
      <c r="B21" s="19" t="s">
        <v>56</v>
      </c>
      <c r="C21" s="14" t="s">
        <v>41</v>
      </c>
      <c r="D21" s="14">
        <f>D5</f>
        <v>33</v>
      </c>
      <c r="E21" s="15"/>
      <c r="F21" s="15"/>
    </row>
    <row r="22" spans="1:6" ht="15.75">
      <c r="A22" s="12"/>
      <c r="B22" s="19" t="s">
        <v>57</v>
      </c>
      <c r="C22" s="14" t="s">
        <v>46</v>
      </c>
      <c r="D22" s="17">
        <f>D9*1.05</f>
        <v>1386</v>
      </c>
      <c r="E22" s="14"/>
      <c r="F22" s="14"/>
    </row>
    <row r="23" spans="1:6" ht="15.75">
      <c r="A23" s="12"/>
      <c r="B23" s="20" t="s">
        <v>58</v>
      </c>
      <c r="C23" s="21" t="s">
        <v>41</v>
      </c>
      <c r="D23" s="21">
        <f>D13</f>
        <v>1</v>
      </c>
      <c r="E23" s="21"/>
      <c r="F23" s="14"/>
    </row>
    <row r="24" spans="1:6" ht="15.75">
      <c r="A24" s="12"/>
      <c r="B24" s="20" t="s">
        <v>59</v>
      </c>
      <c r="C24" s="21" t="s">
        <v>41</v>
      </c>
      <c r="D24" s="21">
        <v>1</v>
      </c>
      <c r="E24" s="21"/>
      <c r="F24" s="14"/>
    </row>
    <row r="25" spans="1:6" ht="15.75">
      <c r="A25" s="12"/>
      <c r="B25" s="20" t="s">
        <v>60</v>
      </c>
      <c r="C25" s="21" t="s">
        <v>41</v>
      </c>
      <c r="D25" s="21">
        <v>1</v>
      </c>
      <c r="E25" s="21"/>
      <c r="F25" s="14"/>
    </row>
    <row r="26" spans="1:6" ht="15.75">
      <c r="A26" s="12"/>
      <c r="B26" s="19" t="s">
        <v>61</v>
      </c>
      <c r="C26" s="21" t="s">
        <v>41</v>
      </c>
      <c r="D26" s="21">
        <f>D7</f>
        <v>33</v>
      </c>
      <c r="E26" s="21"/>
      <c r="F26" s="14"/>
    </row>
    <row r="27" spans="1:6" ht="15.75">
      <c r="A27" s="12"/>
      <c r="B27" s="19" t="s">
        <v>62</v>
      </c>
      <c r="C27" s="21" t="s">
        <v>41</v>
      </c>
      <c r="D27" s="22">
        <f>D26*(7/40)</f>
        <v>5.7749999999999995</v>
      </c>
      <c r="E27" s="21"/>
      <c r="F27" s="16"/>
    </row>
    <row r="28" spans="1:6" ht="15.75">
      <c r="A28" s="12"/>
      <c r="B28" s="19" t="s">
        <v>63</v>
      </c>
      <c r="C28" s="21" t="s">
        <v>41</v>
      </c>
      <c r="D28" s="22">
        <f>D26*(11/23)</f>
        <v>15.782608695652174</v>
      </c>
      <c r="E28" s="21"/>
      <c r="F28" s="15"/>
    </row>
    <row r="29" spans="1:6" ht="15.75">
      <c r="A29" s="12"/>
      <c r="B29" s="19" t="s">
        <v>64</v>
      </c>
      <c r="C29" s="21" t="s">
        <v>41</v>
      </c>
      <c r="D29" s="21">
        <v>1</v>
      </c>
      <c r="E29" s="21"/>
      <c r="F29" s="14"/>
    </row>
    <row r="30" spans="1:6" ht="15.75">
      <c r="A30" s="12"/>
      <c r="B30" s="19" t="s">
        <v>65</v>
      </c>
      <c r="C30" s="21" t="s">
        <v>46</v>
      </c>
      <c r="D30" s="21">
        <f>D7*2</f>
        <v>66</v>
      </c>
      <c r="E30" s="21"/>
      <c r="F30" s="14"/>
    </row>
    <row r="31" spans="1:6" ht="15.75" customHeight="1">
      <c r="A31" s="29"/>
      <c r="B31" s="52" t="s">
        <v>66</v>
      </c>
      <c r="C31" s="42"/>
      <c r="D31" s="42"/>
      <c r="E31" s="43"/>
      <c r="F31" s="46"/>
    </row>
    <row r="32" spans="1:6" ht="15.75" customHeight="1">
      <c r="A32" s="29"/>
      <c r="B32" s="52" t="s">
        <v>67</v>
      </c>
      <c r="C32" s="42"/>
      <c r="D32" s="42"/>
      <c r="E32" s="43"/>
      <c r="F32" s="23"/>
    </row>
    <row r="33" spans="1:6" ht="15.75">
      <c r="A33" s="29"/>
      <c r="B33" s="52" t="s">
        <v>77</v>
      </c>
      <c r="C33" s="42"/>
      <c r="D33" s="42"/>
      <c r="E33" s="43"/>
      <c r="F33" s="38"/>
    </row>
    <row r="34" spans="1:6" ht="15.75" customHeight="1">
      <c r="A34" s="29"/>
      <c r="B34" s="52" t="s">
        <v>68</v>
      </c>
      <c r="C34" s="44"/>
      <c r="D34" s="44"/>
      <c r="E34" s="45"/>
      <c r="F34" s="23"/>
    </row>
    <row r="35" spans="1:6" ht="15.75">
      <c r="A35" s="29"/>
      <c r="B35" s="52" t="s">
        <v>107</v>
      </c>
      <c r="C35" s="42"/>
      <c r="D35" s="42"/>
      <c r="E35" s="43"/>
      <c r="F35" s="38"/>
    </row>
    <row r="36" spans="1:6" ht="15.75" customHeight="1">
      <c r="A36" s="29"/>
      <c r="B36" s="52" t="s">
        <v>68</v>
      </c>
      <c r="C36" s="44"/>
      <c r="D36" s="44"/>
      <c r="E36" s="45"/>
      <c r="F36" s="23"/>
    </row>
    <row r="37" spans="1:6" ht="15.75" customHeight="1">
      <c r="A37" s="29"/>
      <c r="B37" s="52" t="s">
        <v>108</v>
      </c>
      <c r="C37" s="42"/>
      <c r="D37" s="42"/>
      <c r="E37" s="43"/>
      <c r="F37" s="23"/>
    </row>
    <row r="38" spans="1:6" ht="15.75" customHeight="1">
      <c r="A38" s="29"/>
      <c r="B38" s="52" t="s">
        <v>69</v>
      </c>
      <c r="C38" s="42"/>
      <c r="D38" s="42"/>
      <c r="E38" s="43"/>
      <c r="F38" s="24"/>
    </row>
    <row r="39" spans="1:6" ht="15.75" customHeight="1">
      <c r="A39" s="29"/>
      <c r="B39" s="52" t="s">
        <v>73</v>
      </c>
      <c r="C39" s="42"/>
      <c r="D39" s="42"/>
      <c r="E39" s="43"/>
      <c r="F39" s="12"/>
    </row>
    <row r="40" spans="1:6" ht="15.75" customHeight="1">
      <c r="A40" s="29"/>
      <c r="B40" s="52" t="s">
        <v>70</v>
      </c>
      <c r="C40" s="42"/>
      <c r="D40" s="42"/>
      <c r="E40" s="43"/>
      <c r="F40" s="23"/>
    </row>
    <row r="41" spans="1:6" ht="15.75" customHeight="1">
      <c r="A41" s="29"/>
      <c r="B41" s="52" t="s">
        <v>74</v>
      </c>
      <c r="C41" s="42"/>
      <c r="D41" s="42"/>
      <c r="E41" s="43"/>
      <c r="F41" s="23"/>
    </row>
    <row r="42" spans="1:6" ht="15.75" customHeight="1">
      <c r="A42" s="29"/>
      <c r="B42" s="52" t="s">
        <v>71</v>
      </c>
      <c r="C42" s="42"/>
      <c r="D42" s="42"/>
      <c r="E42" s="43"/>
      <c r="F42" s="46"/>
    </row>
    <row r="44" spans="1:6">
      <c r="B44" s="60" t="s">
        <v>78</v>
      </c>
      <c r="C44" s="60"/>
      <c r="D44" s="60"/>
      <c r="E44" s="60"/>
    </row>
  </sheetData>
  <sheetProtection password="DEAC" sheet="1" objects="1" scenarios="1"/>
  <mergeCells count="3">
    <mergeCell ref="B1:F1"/>
    <mergeCell ref="B44:E44"/>
    <mergeCell ref="B4:F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topLeftCell="A19" workbookViewId="0">
      <selection activeCell="A32" sqref="A32:F45"/>
    </sheetView>
  </sheetViews>
  <sheetFormatPr defaultRowHeight="15"/>
  <cols>
    <col min="1" max="1" width="3" bestFit="1" customWidth="1"/>
    <col min="2" max="2" width="44.85546875" style="34" customWidth="1"/>
  </cols>
  <sheetData>
    <row r="1" spans="1:6" ht="15.75" customHeight="1">
      <c r="A1" s="10"/>
      <c r="B1" s="64" t="s">
        <v>98</v>
      </c>
      <c r="C1" s="64"/>
      <c r="D1" s="64"/>
      <c r="E1" s="64"/>
      <c r="F1" s="64"/>
    </row>
    <row r="2" spans="1:6" ht="15.75">
      <c r="A2" s="10"/>
      <c r="B2" s="11"/>
      <c r="C2" s="10"/>
      <c r="D2" s="10"/>
      <c r="E2" s="10"/>
      <c r="F2" s="10"/>
    </row>
    <row r="3" spans="1:6" ht="31.5">
      <c r="A3" s="12" t="s">
        <v>1</v>
      </c>
      <c r="B3" s="13" t="s">
        <v>34</v>
      </c>
      <c r="C3" s="13" t="s">
        <v>35</v>
      </c>
      <c r="D3" s="13" t="s">
        <v>36</v>
      </c>
      <c r="E3" s="13" t="s">
        <v>97</v>
      </c>
      <c r="F3" s="13" t="s">
        <v>38</v>
      </c>
    </row>
    <row r="4" spans="1:6" ht="15.7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/>
      <c r="B5" s="62"/>
      <c r="C5" s="62"/>
      <c r="D5" s="62"/>
      <c r="E5" s="62"/>
      <c r="F5" s="63"/>
    </row>
    <row r="6" spans="1:6" ht="15.75">
      <c r="A6" s="12">
        <v>1</v>
      </c>
      <c r="B6" s="14" t="s">
        <v>40</v>
      </c>
      <c r="C6" s="14" t="s">
        <v>41</v>
      </c>
      <c r="D6" s="14">
        <v>1</v>
      </c>
      <c r="E6" s="15"/>
      <c r="F6" s="14"/>
    </row>
    <row r="7" spans="1:6" ht="15.75">
      <c r="A7" s="12"/>
      <c r="B7" s="14" t="s">
        <v>42</v>
      </c>
      <c r="C7" s="14" t="s">
        <v>43</v>
      </c>
      <c r="D7" s="14">
        <v>1</v>
      </c>
      <c r="E7" s="15"/>
      <c r="F7" s="14"/>
    </row>
    <row r="8" spans="1:6" ht="15.75">
      <c r="A8" s="12">
        <v>2</v>
      </c>
      <c r="B8" s="14" t="s">
        <v>44</v>
      </c>
      <c r="C8" s="14" t="s">
        <v>41</v>
      </c>
      <c r="D8" s="14">
        <v>1</v>
      </c>
      <c r="E8" s="15"/>
      <c r="F8" s="16"/>
    </row>
    <row r="9" spans="1:6" ht="15.75">
      <c r="A9" s="12"/>
      <c r="B9" s="14" t="s">
        <v>42</v>
      </c>
      <c r="C9" s="14" t="s">
        <v>43</v>
      </c>
      <c r="D9" s="14">
        <f>D8</f>
        <v>1</v>
      </c>
      <c r="E9" s="15"/>
      <c r="F9" s="14"/>
    </row>
    <row r="10" spans="1:6" ht="15.75">
      <c r="A10" s="12">
        <v>3</v>
      </c>
      <c r="B10" s="14" t="s">
        <v>45</v>
      </c>
      <c r="C10" s="14" t="s">
        <v>46</v>
      </c>
      <c r="D10" s="17">
        <f>30*D6</f>
        <v>30</v>
      </c>
      <c r="E10" s="15"/>
      <c r="F10" s="16"/>
    </row>
    <row r="11" spans="1:6" ht="15.75">
      <c r="A11" s="12"/>
      <c r="B11" s="14" t="s">
        <v>42</v>
      </c>
      <c r="C11" s="14" t="s">
        <v>43</v>
      </c>
      <c r="D11" s="17">
        <f>D10</f>
        <v>30</v>
      </c>
      <c r="E11" s="15"/>
      <c r="F11" s="14"/>
    </row>
    <row r="12" spans="1:6" ht="15.75">
      <c r="A12" s="12"/>
      <c r="B12" s="14" t="s">
        <v>47</v>
      </c>
      <c r="C12" s="14" t="s">
        <v>41</v>
      </c>
      <c r="D12" s="14">
        <f>D6</f>
        <v>1</v>
      </c>
      <c r="E12" s="15"/>
      <c r="F12" s="14"/>
    </row>
    <row r="13" spans="1:6" ht="15.75">
      <c r="A13" s="12"/>
      <c r="B13" s="14" t="s">
        <v>42</v>
      </c>
      <c r="C13" s="14" t="s">
        <v>43</v>
      </c>
      <c r="D13" s="14">
        <f>D12</f>
        <v>1</v>
      </c>
      <c r="E13" s="15"/>
      <c r="F13" s="14"/>
    </row>
    <row r="14" spans="1:6" ht="27">
      <c r="A14" s="12">
        <v>4</v>
      </c>
      <c r="B14" s="14" t="s">
        <v>48</v>
      </c>
      <c r="C14" s="14" t="s">
        <v>49</v>
      </c>
      <c r="D14" s="14">
        <v>0</v>
      </c>
      <c r="E14" s="15"/>
      <c r="F14" s="14"/>
    </row>
    <row r="15" spans="1:6" ht="15.75">
      <c r="A15" s="12"/>
      <c r="B15" s="14" t="s">
        <v>42</v>
      </c>
      <c r="C15" s="14" t="s">
        <v>43</v>
      </c>
      <c r="D15" s="14"/>
      <c r="E15" s="15"/>
      <c r="F15" s="14"/>
    </row>
    <row r="16" spans="1:6" ht="15.75">
      <c r="A16" s="18">
        <v>14</v>
      </c>
      <c r="B16" s="36" t="s">
        <v>50</v>
      </c>
      <c r="C16" s="42"/>
      <c r="D16" s="42"/>
      <c r="E16" s="43"/>
      <c r="F16" s="17"/>
    </row>
    <row r="17" spans="1:6" ht="15.75" customHeight="1">
      <c r="A17" s="12"/>
      <c r="B17" s="36" t="s">
        <v>51</v>
      </c>
      <c r="C17" s="42"/>
      <c r="D17" s="42"/>
      <c r="E17" s="43"/>
      <c r="F17" s="17"/>
    </row>
    <row r="18" spans="1:6" ht="15.75" customHeight="1">
      <c r="A18" s="12"/>
      <c r="B18" s="36" t="s">
        <v>52</v>
      </c>
      <c r="C18" s="42"/>
      <c r="D18" s="42"/>
      <c r="E18" s="43"/>
      <c r="F18" s="17"/>
    </row>
    <row r="19" spans="1:6" ht="15.75">
      <c r="A19" s="12"/>
      <c r="B19" s="36" t="s">
        <v>53</v>
      </c>
      <c r="C19" s="42"/>
      <c r="D19" s="42"/>
      <c r="E19" s="43"/>
      <c r="F19" s="17"/>
    </row>
    <row r="20" spans="1:6" ht="15.75">
      <c r="A20" s="12"/>
      <c r="B20" s="36" t="s">
        <v>54</v>
      </c>
      <c r="C20" s="42"/>
      <c r="D20" s="42"/>
      <c r="E20" s="42"/>
      <c r="F20" s="43"/>
    </row>
    <row r="21" spans="1:6" ht="15.75">
      <c r="A21" s="12"/>
      <c r="B21" s="37" t="s">
        <v>55</v>
      </c>
      <c r="C21" s="44"/>
      <c r="D21" s="44"/>
      <c r="E21" s="44"/>
      <c r="F21" s="45"/>
    </row>
    <row r="22" spans="1:6" ht="15.75">
      <c r="A22" s="12"/>
      <c r="B22" s="19" t="s">
        <v>56</v>
      </c>
      <c r="C22" s="14" t="s">
        <v>41</v>
      </c>
      <c r="D22" s="14">
        <f>D6</f>
        <v>1</v>
      </c>
      <c r="E22" s="15"/>
      <c r="F22" s="15"/>
    </row>
    <row r="23" spans="1:6" ht="15.75">
      <c r="A23" s="12"/>
      <c r="B23" s="19" t="s">
        <v>57</v>
      </c>
      <c r="C23" s="14" t="s">
        <v>46</v>
      </c>
      <c r="D23" s="17">
        <f>D10*1.05</f>
        <v>31.5</v>
      </c>
      <c r="E23" s="14"/>
      <c r="F23" s="14"/>
    </row>
    <row r="24" spans="1:6" ht="15.75">
      <c r="A24" s="12"/>
      <c r="B24" s="20" t="s">
        <v>58</v>
      </c>
      <c r="C24" s="21" t="s">
        <v>41</v>
      </c>
      <c r="D24" s="21">
        <f>D14</f>
        <v>0</v>
      </c>
      <c r="E24" s="21"/>
      <c r="F24" s="14"/>
    </row>
    <row r="25" spans="1:6" ht="15.75">
      <c r="A25" s="12"/>
      <c r="B25" s="20" t="s">
        <v>59</v>
      </c>
      <c r="C25" s="21" t="s">
        <v>41</v>
      </c>
      <c r="D25" s="21">
        <v>0</v>
      </c>
      <c r="E25" s="21"/>
      <c r="F25" s="14"/>
    </row>
    <row r="26" spans="1:6" ht="15.75">
      <c r="A26" s="12"/>
      <c r="B26" s="20" t="s">
        <v>60</v>
      </c>
      <c r="C26" s="21" t="s">
        <v>41</v>
      </c>
      <c r="D26" s="21">
        <v>0</v>
      </c>
      <c r="E26" s="21"/>
      <c r="F26" s="14"/>
    </row>
    <row r="27" spans="1:6" ht="15.75">
      <c r="A27" s="12"/>
      <c r="B27" s="19" t="s">
        <v>61</v>
      </c>
      <c r="C27" s="21" t="s">
        <v>41</v>
      </c>
      <c r="D27" s="21">
        <f>D8</f>
        <v>1</v>
      </c>
      <c r="E27" s="21"/>
      <c r="F27" s="14"/>
    </row>
    <row r="28" spans="1:6" ht="15.75">
      <c r="A28" s="12"/>
      <c r="B28" s="19" t="s">
        <v>62</v>
      </c>
      <c r="C28" s="21" t="s">
        <v>41</v>
      </c>
      <c r="D28" s="22">
        <f>D27*(7/40)</f>
        <v>0.17499999999999999</v>
      </c>
      <c r="E28" s="21"/>
      <c r="F28" s="16"/>
    </row>
    <row r="29" spans="1:6" ht="15.75">
      <c r="A29" s="12"/>
      <c r="B29" s="19" t="s">
        <v>63</v>
      </c>
      <c r="C29" s="21" t="s">
        <v>41</v>
      </c>
      <c r="D29" s="22">
        <f>D27*(11/23)</f>
        <v>0.47826086956521741</v>
      </c>
      <c r="E29" s="21"/>
      <c r="F29" s="15"/>
    </row>
    <row r="30" spans="1:6" ht="15.75">
      <c r="A30" s="12"/>
      <c r="B30" s="19" t="s">
        <v>64</v>
      </c>
      <c r="C30" s="21" t="s">
        <v>41</v>
      </c>
      <c r="D30" s="21">
        <v>0</v>
      </c>
      <c r="E30" s="21"/>
      <c r="F30" s="14"/>
    </row>
    <row r="31" spans="1:6" ht="15.75">
      <c r="A31" s="12"/>
      <c r="B31" s="19" t="s">
        <v>65</v>
      </c>
      <c r="C31" s="21" t="s">
        <v>46</v>
      </c>
      <c r="D31" s="21">
        <f>D8*2</f>
        <v>2</v>
      </c>
      <c r="E31" s="21"/>
      <c r="F31" s="14"/>
    </row>
    <row r="32" spans="1:6" ht="15.75">
      <c r="A32" s="29"/>
      <c r="B32" s="52" t="s">
        <v>66</v>
      </c>
      <c r="C32" s="42"/>
      <c r="D32" s="42"/>
      <c r="E32" s="43"/>
      <c r="F32" s="46"/>
    </row>
    <row r="33" spans="1:6" ht="15.75" customHeight="1">
      <c r="A33" s="29"/>
      <c r="B33" s="52" t="s">
        <v>67</v>
      </c>
      <c r="C33" s="42"/>
      <c r="D33" s="42"/>
      <c r="E33" s="43"/>
      <c r="F33" s="23"/>
    </row>
    <row r="34" spans="1:6" ht="15.75">
      <c r="A34" s="29"/>
      <c r="B34" s="52" t="s">
        <v>77</v>
      </c>
      <c r="C34" s="42"/>
      <c r="D34" s="42"/>
      <c r="E34" s="43"/>
      <c r="F34" s="38"/>
    </row>
    <row r="35" spans="1:6" ht="15.75" customHeight="1">
      <c r="A35" s="29"/>
      <c r="B35" s="52" t="s">
        <v>68</v>
      </c>
      <c r="C35" s="44"/>
      <c r="D35" s="44"/>
      <c r="E35" s="45"/>
      <c r="F35" s="23"/>
    </row>
    <row r="36" spans="1:6" ht="15.75">
      <c r="A36" s="29"/>
      <c r="B36" s="52" t="s">
        <v>107</v>
      </c>
      <c r="C36" s="42"/>
      <c r="D36" s="42"/>
      <c r="E36" s="43"/>
      <c r="F36" s="38"/>
    </row>
    <row r="37" spans="1:6" ht="15.75" customHeight="1">
      <c r="A37" s="29"/>
      <c r="B37" s="52" t="s">
        <v>68</v>
      </c>
      <c r="C37" s="44"/>
      <c r="D37" s="44"/>
      <c r="E37" s="45"/>
      <c r="F37" s="23"/>
    </row>
    <row r="38" spans="1:6" ht="15.75" customHeight="1">
      <c r="A38" s="29"/>
      <c r="B38" s="52" t="s">
        <v>108</v>
      </c>
      <c r="C38" s="42"/>
      <c r="D38" s="42"/>
      <c r="E38" s="43"/>
      <c r="F38" s="23"/>
    </row>
    <row r="39" spans="1:6" ht="15.75" customHeight="1">
      <c r="A39" s="29"/>
      <c r="B39" s="52" t="s">
        <v>69</v>
      </c>
      <c r="C39" s="42"/>
      <c r="D39" s="42"/>
      <c r="E39" s="43"/>
      <c r="F39" s="24"/>
    </row>
    <row r="40" spans="1:6" ht="15.75" customHeight="1">
      <c r="A40" s="29"/>
      <c r="B40" s="52" t="s">
        <v>73</v>
      </c>
      <c r="C40" s="42"/>
      <c r="D40" s="42"/>
      <c r="E40" s="43"/>
      <c r="F40" s="12"/>
    </row>
    <row r="41" spans="1:6" ht="15.75" customHeight="1">
      <c r="A41" s="29"/>
      <c r="B41" s="52" t="s">
        <v>70</v>
      </c>
      <c r="C41" s="42"/>
      <c r="D41" s="42"/>
      <c r="E41" s="43"/>
      <c r="F41" s="23"/>
    </row>
    <row r="42" spans="1:6" ht="15.75" customHeight="1">
      <c r="A42" s="29"/>
      <c r="B42" s="52" t="s">
        <v>74</v>
      </c>
      <c r="C42" s="42"/>
      <c r="D42" s="42"/>
      <c r="E42" s="43"/>
      <c r="F42" s="23"/>
    </row>
    <row r="43" spans="1:6" ht="15.75" customHeight="1">
      <c r="A43" s="29"/>
      <c r="B43" s="52" t="s">
        <v>71</v>
      </c>
      <c r="C43" s="42"/>
      <c r="D43" s="42"/>
      <c r="E43" s="43"/>
      <c r="F43" s="46"/>
    </row>
    <row r="45" spans="1:6">
      <c r="B45" s="60" t="s">
        <v>78</v>
      </c>
      <c r="C45" s="60"/>
      <c r="D45" s="60"/>
      <c r="E45" s="60"/>
    </row>
  </sheetData>
  <sheetProtection password="DEAC" sheet="1" objects="1" scenarios="1"/>
  <mergeCells count="3">
    <mergeCell ref="B1:F1"/>
    <mergeCell ref="B45:E45"/>
    <mergeCell ref="B5:F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topLeftCell="A19" workbookViewId="0">
      <selection activeCell="A31" sqref="A31:F44"/>
    </sheetView>
  </sheetViews>
  <sheetFormatPr defaultRowHeight="15"/>
  <cols>
    <col min="1" max="1" width="3" bestFit="1" customWidth="1"/>
    <col min="2" max="2" width="47.42578125" style="51" customWidth="1"/>
  </cols>
  <sheetData>
    <row r="1" spans="1:6" ht="37.5" customHeight="1">
      <c r="A1" s="10"/>
      <c r="B1" s="64" t="s">
        <v>99</v>
      </c>
      <c r="C1" s="64"/>
      <c r="D1" s="64"/>
      <c r="E1" s="64"/>
      <c r="F1" s="64"/>
    </row>
    <row r="2" spans="1:6" ht="31.5">
      <c r="A2" s="12" t="s">
        <v>1</v>
      </c>
      <c r="B2" s="13" t="s">
        <v>34</v>
      </c>
      <c r="C2" s="13" t="s">
        <v>35</v>
      </c>
      <c r="D2" s="13" t="s">
        <v>36</v>
      </c>
      <c r="E2" s="13" t="s">
        <v>72</v>
      </c>
      <c r="F2" s="13" t="s">
        <v>38</v>
      </c>
    </row>
    <row r="3" spans="1:6" ht="15.75">
      <c r="A3" s="12">
        <v>1</v>
      </c>
      <c r="B3" s="13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5.75">
      <c r="A4" s="12"/>
      <c r="B4" s="62"/>
      <c r="C4" s="62"/>
      <c r="D4" s="62"/>
      <c r="E4" s="62"/>
      <c r="F4" s="63"/>
    </row>
    <row r="5" spans="1:6" ht="15.75">
      <c r="A5" s="12">
        <v>1</v>
      </c>
      <c r="B5" s="14" t="s">
        <v>40</v>
      </c>
      <c r="C5" s="14" t="s">
        <v>41</v>
      </c>
      <c r="D5" s="14">
        <v>2</v>
      </c>
      <c r="E5" s="15"/>
      <c r="F5" s="14"/>
    </row>
    <row r="6" spans="1:6" ht="15.75">
      <c r="A6" s="12"/>
      <c r="B6" s="14" t="s">
        <v>42</v>
      </c>
      <c r="C6" s="14" t="s">
        <v>43</v>
      </c>
      <c r="D6" s="14">
        <v>2</v>
      </c>
      <c r="E6" s="15"/>
      <c r="F6" s="14"/>
    </row>
    <row r="7" spans="1:6" ht="15.75">
      <c r="A7" s="12">
        <v>2</v>
      </c>
      <c r="B7" s="14" t="s">
        <v>44</v>
      </c>
      <c r="C7" s="14" t="s">
        <v>41</v>
      </c>
      <c r="D7" s="14">
        <v>2</v>
      </c>
      <c r="E7" s="15"/>
      <c r="F7" s="16"/>
    </row>
    <row r="8" spans="1:6" ht="15.75">
      <c r="A8" s="12"/>
      <c r="B8" s="14" t="s">
        <v>42</v>
      </c>
      <c r="C8" s="14" t="s">
        <v>43</v>
      </c>
      <c r="D8" s="14">
        <f>D7</f>
        <v>2</v>
      </c>
      <c r="E8" s="15"/>
      <c r="F8" s="14"/>
    </row>
    <row r="9" spans="1:6" ht="15.75">
      <c r="A9" s="12">
        <v>3</v>
      </c>
      <c r="B9" s="14" t="s">
        <v>45</v>
      </c>
      <c r="C9" s="14" t="s">
        <v>46</v>
      </c>
      <c r="D9" s="17">
        <f>30*D5</f>
        <v>60</v>
      </c>
      <c r="E9" s="15"/>
      <c r="F9" s="16"/>
    </row>
    <row r="10" spans="1:6" ht="15.75">
      <c r="A10" s="12"/>
      <c r="B10" s="14" t="s">
        <v>42</v>
      </c>
      <c r="C10" s="14" t="s">
        <v>43</v>
      </c>
      <c r="D10" s="17">
        <f>D9</f>
        <v>60</v>
      </c>
      <c r="E10" s="15"/>
      <c r="F10" s="14"/>
    </row>
    <row r="11" spans="1:6" ht="15.75">
      <c r="A11" s="12"/>
      <c r="B11" s="14" t="s">
        <v>47</v>
      </c>
      <c r="C11" s="14" t="s">
        <v>41</v>
      </c>
      <c r="D11" s="14">
        <f>D5</f>
        <v>2</v>
      </c>
      <c r="E11" s="15"/>
      <c r="F11" s="14"/>
    </row>
    <row r="12" spans="1:6" ht="15.75">
      <c r="A12" s="12"/>
      <c r="B12" s="14" t="s">
        <v>42</v>
      </c>
      <c r="C12" s="14" t="s">
        <v>43</v>
      </c>
      <c r="D12" s="14">
        <f>D11</f>
        <v>2</v>
      </c>
      <c r="E12" s="15"/>
      <c r="F12" s="14"/>
    </row>
    <row r="13" spans="1:6" ht="27">
      <c r="A13" s="12">
        <v>4</v>
      </c>
      <c r="B13" s="14" t="s">
        <v>48</v>
      </c>
      <c r="C13" s="14" t="s">
        <v>49</v>
      </c>
      <c r="D13" s="14">
        <v>0</v>
      </c>
      <c r="E13" s="15"/>
      <c r="F13" s="14"/>
    </row>
    <row r="14" spans="1:6" ht="15.75">
      <c r="A14" s="12"/>
      <c r="B14" s="14" t="s">
        <v>42</v>
      </c>
      <c r="C14" s="14" t="s">
        <v>43</v>
      </c>
      <c r="D14" s="14"/>
      <c r="E14" s="15"/>
      <c r="F14" s="14"/>
    </row>
    <row r="15" spans="1:6" ht="15.75">
      <c r="A15" s="18">
        <v>14</v>
      </c>
      <c r="B15" s="36" t="s">
        <v>50</v>
      </c>
      <c r="C15" s="42"/>
      <c r="D15" s="42"/>
      <c r="E15" s="43"/>
      <c r="F15" s="17"/>
    </row>
    <row r="16" spans="1:6" ht="15.75" customHeight="1">
      <c r="A16" s="12"/>
      <c r="B16" s="36" t="s">
        <v>51</v>
      </c>
      <c r="C16" s="42"/>
      <c r="D16" s="42"/>
      <c r="E16" s="43"/>
      <c r="F16" s="17"/>
    </row>
    <row r="17" spans="1:6" ht="15.75" customHeight="1">
      <c r="A17" s="12"/>
      <c r="B17" s="36" t="s">
        <v>52</v>
      </c>
      <c r="C17" s="42"/>
      <c r="D17" s="42"/>
      <c r="E17" s="43"/>
      <c r="F17" s="17"/>
    </row>
    <row r="18" spans="1:6" ht="15.75" customHeight="1">
      <c r="A18" s="12"/>
      <c r="B18" s="36" t="s">
        <v>53</v>
      </c>
      <c r="C18" s="42"/>
      <c r="D18" s="42"/>
      <c r="E18" s="43"/>
      <c r="F18" s="17"/>
    </row>
    <row r="19" spans="1:6" ht="15.75">
      <c r="A19" s="12"/>
      <c r="B19" s="36" t="s">
        <v>54</v>
      </c>
      <c r="C19" s="42"/>
      <c r="D19" s="42"/>
      <c r="E19" s="42"/>
      <c r="F19" s="43"/>
    </row>
    <row r="20" spans="1:6" ht="15.75">
      <c r="A20" s="12"/>
      <c r="B20" s="37" t="s">
        <v>55</v>
      </c>
      <c r="C20" s="44"/>
      <c r="D20" s="44"/>
      <c r="E20" s="44"/>
      <c r="F20" s="45"/>
    </row>
    <row r="21" spans="1:6" ht="15.75">
      <c r="A21" s="12"/>
      <c r="B21" s="19" t="s">
        <v>56</v>
      </c>
      <c r="C21" s="14" t="s">
        <v>41</v>
      </c>
      <c r="D21" s="14">
        <f>D5</f>
        <v>2</v>
      </c>
      <c r="E21" s="15"/>
      <c r="F21" s="15"/>
    </row>
    <row r="22" spans="1:6" ht="15.75">
      <c r="A22" s="12"/>
      <c r="B22" s="19" t="s">
        <v>57</v>
      </c>
      <c r="C22" s="14" t="s">
        <v>46</v>
      </c>
      <c r="D22" s="17">
        <f>D9*1.05</f>
        <v>63</v>
      </c>
      <c r="E22" s="14"/>
      <c r="F22" s="14"/>
    </row>
    <row r="23" spans="1:6" ht="15.75">
      <c r="A23" s="12"/>
      <c r="B23" s="19" t="s">
        <v>58</v>
      </c>
      <c r="C23" s="21" t="s">
        <v>41</v>
      </c>
      <c r="D23" s="21">
        <f>D13</f>
        <v>0</v>
      </c>
      <c r="E23" s="21"/>
      <c r="F23" s="14"/>
    </row>
    <row r="24" spans="1:6" ht="15.75">
      <c r="A24" s="12"/>
      <c r="B24" s="19" t="s">
        <v>59</v>
      </c>
      <c r="C24" s="21" t="s">
        <v>41</v>
      </c>
      <c r="D24" s="21">
        <v>0</v>
      </c>
      <c r="E24" s="21"/>
      <c r="F24" s="14"/>
    </row>
    <row r="25" spans="1:6" ht="15.75">
      <c r="A25" s="12"/>
      <c r="B25" s="19" t="s">
        <v>60</v>
      </c>
      <c r="C25" s="21" t="s">
        <v>41</v>
      </c>
      <c r="D25" s="21">
        <v>0</v>
      </c>
      <c r="E25" s="21"/>
      <c r="F25" s="14"/>
    </row>
    <row r="26" spans="1:6" ht="15.75">
      <c r="A26" s="12"/>
      <c r="B26" s="19" t="s">
        <v>61</v>
      </c>
      <c r="C26" s="21" t="s">
        <v>41</v>
      </c>
      <c r="D26" s="21">
        <f>D7</f>
        <v>2</v>
      </c>
      <c r="E26" s="21"/>
      <c r="F26" s="14"/>
    </row>
    <row r="27" spans="1:6" ht="15.75">
      <c r="A27" s="12"/>
      <c r="B27" s="19" t="s">
        <v>62</v>
      </c>
      <c r="C27" s="21" t="s">
        <v>41</v>
      </c>
      <c r="D27" s="22">
        <f>D26*(7/40)</f>
        <v>0.35</v>
      </c>
      <c r="E27" s="21"/>
      <c r="F27" s="16"/>
    </row>
    <row r="28" spans="1:6" ht="15.75">
      <c r="A28" s="12"/>
      <c r="B28" s="19" t="s">
        <v>63</v>
      </c>
      <c r="C28" s="21" t="s">
        <v>41</v>
      </c>
      <c r="D28" s="22">
        <f>D26*(11/23)</f>
        <v>0.95652173913043481</v>
      </c>
      <c r="E28" s="21"/>
      <c r="F28" s="15"/>
    </row>
    <row r="29" spans="1:6" ht="15.75">
      <c r="A29" s="12"/>
      <c r="B29" s="19" t="s">
        <v>64</v>
      </c>
      <c r="C29" s="21" t="s">
        <v>41</v>
      </c>
      <c r="D29" s="21">
        <v>0</v>
      </c>
      <c r="E29" s="21"/>
      <c r="F29" s="14"/>
    </row>
    <row r="30" spans="1:6" ht="15.75">
      <c r="A30" s="12"/>
      <c r="B30" s="19" t="s">
        <v>65</v>
      </c>
      <c r="C30" s="21" t="s">
        <v>46</v>
      </c>
      <c r="D30" s="21">
        <f>D7*2</f>
        <v>4</v>
      </c>
      <c r="E30" s="21"/>
      <c r="F30" s="14"/>
    </row>
    <row r="31" spans="1:6" ht="15.75" customHeight="1">
      <c r="A31" s="29"/>
      <c r="B31" s="52" t="s">
        <v>66</v>
      </c>
      <c r="C31" s="42"/>
      <c r="D31" s="42"/>
      <c r="E31" s="43"/>
      <c r="F31" s="46"/>
    </row>
    <row r="32" spans="1:6" ht="15.75" customHeight="1">
      <c r="A32" s="29"/>
      <c r="B32" s="52" t="s">
        <v>67</v>
      </c>
      <c r="C32" s="42"/>
      <c r="D32" s="42"/>
      <c r="E32" s="43"/>
      <c r="F32" s="23"/>
    </row>
    <row r="33" spans="1:6" ht="15.75">
      <c r="A33" s="29"/>
      <c r="B33" s="52" t="s">
        <v>77</v>
      </c>
      <c r="C33" s="42"/>
      <c r="D33" s="42"/>
      <c r="E33" s="43"/>
      <c r="F33" s="38"/>
    </row>
    <row r="34" spans="1:6" ht="15.75" customHeight="1">
      <c r="A34" s="29"/>
      <c r="B34" s="52" t="s">
        <v>68</v>
      </c>
      <c r="C34" s="44"/>
      <c r="D34" s="44"/>
      <c r="E34" s="45"/>
      <c r="F34" s="23"/>
    </row>
    <row r="35" spans="1:6" ht="15.75">
      <c r="A35" s="29"/>
      <c r="B35" s="52" t="s">
        <v>107</v>
      </c>
      <c r="C35" s="42"/>
      <c r="D35" s="42"/>
      <c r="E35" s="43"/>
      <c r="F35" s="38"/>
    </row>
    <row r="36" spans="1:6" ht="15.75" customHeight="1">
      <c r="A36" s="29"/>
      <c r="B36" s="52" t="s">
        <v>68</v>
      </c>
      <c r="C36" s="44"/>
      <c r="D36" s="44"/>
      <c r="E36" s="45"/>
      <c r="F36" s="23"/>
    </row>
    <row r="37" spans="1:6" ht="15.75" customHeight="1">
      <c r="A37" s="29"/>
      <c r="B37" s="52" t="s">
        <v>108</v>
      </c>
      <c r="C37" s="42"/>
      <c r="D37" s="42"/>
      <c r="E37" s="43"/>
      <c r="F37" s="23"/>
    </row>
    <row r="38" spans="1:6" ht="15.75" customHeight="1">
      <c r="A38" s="29"/>
      <c r="B38" s="52" t="s">
        <v>69</v>
      </c>
      <c r="C38" s="42"/>
      <c r="D38" s="42"/>
      <c r="E38" s="43"/>
      <c r="F38" s="24"/>
    </row>
    <row r="39" spans="1:6" ht="15.75" customHeight="1">
      <c r="A39" s="29"/>
      <c r="B39" s="52" t="s">
        <v>73</v>
      </c>
      <c r="C39" s="42"/>
      <c r="D39" s="42"/>
      <c r="E39" s="43"/>
      <c r="F39" s="12"/>
    </row>
    <row r="40" spans="1:6" ht="15.75" customHeight="1">
      <c r="A40" s="29"/>
      <c r="B40" s="52" t="s">
        <v>70</v>
      </c>
      <c r="C40" s="42"/>
      <c r="D40" s="42"/>
      <c r="E40" s="43"/>
      <c r="F40" s="23"/>
    </row>
    <row r="41" spans="1:6" ht="15.75" customHeight="1">
      <c r="A41" s="29"/>
      <c r="B41" s="52" t="s">
        <v>74</v>
      </c>
      <c r="C41" s="42"/>
      <c r="D41" s="42"/>
      <c r="E41" s="43"/>
      <c r="F41" s="23"/>
    </row>
    <row r="42" spans="1:6" ht="15.75" customHeight="1">
      <c r="A42" s="29"/>
      <c r="B42" s="52" t="s">
        <v>71</v>
      </c>
      <c r="C42" s="42"/>
      <c r="D42" s="42"/>
      <c r="E42" s="43"/>
      <c r="F42" s="46"/>
    </row>
    <row r="43" spans="1:6">
      <c r="B43" s="34"/>
    </row>
    <row r="44" spans="1:6">
      <c r="B44" s="60" t="s">
        <v>78</v>
      </c>
      <c r="C44" s="60"/>
      <c r="D44" s="60"/>
      <c r="E44" s="60"/>
    </row>
  </sheetData>
  <sheetProtection password="DEAC" sheet="1" objects="1" scenarios="1"/>
  <mergeCells count="3">
    <mergeCell ref="B1:F1"/>
    <mergeCell ref="B44:E44"/>
    <mergeCell ref="B4:F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topLeftCell="A19" workbookViewId="0">
      <selection activeCell="A32" sqref="A32:F45"/>
    </sheetView>
  </sheetViews>
  <sheetFormatPr defaultRowHeight="15"/>
  <cols>
    <col min="1" max="1" width="3" bestFit="1" customWidth="1"/>
    <col min="2" max="2" width="47" style="34" customWidth="1"/>
  </cols>
  <sheetData>
    <row r="1" spans="1:6" ht="35.25" customHeight="1">
      <c r="A1" s="10"/>
      <c r="B1" s="64" t="s">
        <v>100</v>
      </c>
      <c r="C1" s="64"/>
      <c r="D1" s="64"/>
      <c r="E1" s="64"/>
      <c r="F1" s="64"/>
    </row>
    <row r="2" spans="1:6" ht="15.75">
      <c r="A2" s="10"/>
      <c r="B2" s="11"/>
      <c r="C2" s="10"/>
      <c r="D2" s="10"/>
      <c r="E2" s="10"/>
      <c r="F2" s="10"/>
    </row>
    <row r="3" spans="1:6" ht="31.5">
      <c r="A3" s="12" t="s">
        <v>1</v>
      </c>
      <c r="B3" s="13" t="s">
        <v>34</v>
      </c>
      <c r="C3" s="13" t="s">
        <v>35</v>
      </c>
      <c r="D3" s="13" t="s">
        <v>36</v>
      </c>
      <c r="E3" s="13" t="s">
        <v>72</v>
      </c>
      <c r="F3" s="13" t="s">
        <v>38</v>
      </c>
    </row>
    <row r="4" spans="1:6" ht="15.75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15.75">
      <c r="A5" s="12"/>
      <c r="B5" s="62"/>
      <c r="C5" s="62"/>
      <c r="D5" s="62"/>
      <c r="E5" s="62"/>
      <c r="F5" s="63"/>
    </row>
    <row r="6" spans="1:6" ht="15.75">
      <c r="A6" s="12">
        <v>1</v>
      </c>
      <c r="B6" s="14" t="s">
        <v>40</v>
      </c>
      <c r="C6" s="14" t="s">
        <v>41</v>
      </c>
      <c r="D6" s="14">
        <v>4</v>
      </c>
      <c r="E6" s="15"/>
      <c r="F6" s="14"/>
    </row>
    <row r="7" spans="1:6" ht="15.75">
      <c r="A7" s="12"/>
      <c r="B7" s="14" t="s">
        <v>42</v>
      </c>
      <c r="C7" s="14" t="s">
        <v>43</v>
      </c>
      <c r="D7" s="14">
        <v>4</v>
      </c>
      <c r="E7" s="15"/>
      <c r="F7" s="14"/>
    </row>
    <row r="8" spans="1:6" ht="15.75">
      <c r="A8" s="12">
        <v>2</v>
      </c>
      <c r="B8" s="14" t="s">
        <v>44</v>
      </c>
      <c r="C8" s="14" t="s">
        <v>41</v>
      </c>
      <c r="D8" s="14">
        <v>4</v>
      </c>
      <c r="E8" s="15"/>
      <c r="F8" s="16"/>
    </row>
    <row r="9" spans="1:6" ht="15.75">
      <c r="A9" s="12"/>
      <c r="B9" s="14" t="s">
        <v>42</v>
      </c>
      <c r="C9" s="14" t="s">
        <v>43</v>
      </c>
      <c r="D9" s="14">
        <f>D8</f>
        <v>4</v>
      </c>
      <c r="E9" s="15"/>
      <c r="F9" s="14"/>
    </row>
    <row r="10" spans="1:6" ht="15.75">
      <c r="A10" s="12">
        <v>3</v>
      </c>
      <c r="B10" s="14" t="s">
        <v>45</v>
      </c>
      <c r="C10" s="14" t="s">
        <v>46</v>
      </c>
      <c r="D10" s="17">
        <f>50*D6+60</f>
        <v>260</v>
      </c>
      <c r="E10" s="15"/>
      <c r="F10" s="16"/>
    </row>
    <row r="11" spans="1:6" ht="15.75">
      <c r="A11" s="12"/>
      <c r="B11" s="14" t="s">
        <v>42</v>
      </c>
      <c r="C11" s="14" t="s">
        <v>43</v>
      </c>
      <c r="D11" s="17">
        <f>D10</f>
        <v>260</v>
      </c>
      <c r="E11" s="15"/>
      <c r="F11" s="14"/>
    </row>
    <row r="12" spans="1:6" ht="15.75">
      <c r="A12" s="12"/>
      <c r="B12" s="14" t="s">
        <v>47</v>
      </c>
      <c r="C12" s="14" t="s">
        <v>41</v>
      </c>
      <c r="D12" s="14">
        <f>D6</f>
        <v>4</v>
      </c>
      <c r="E12" s="15"/>
      <c r="F12" s="14"/>
    </row>
    <row r="13" spans="1:6" ht="15.75">
      <c r="A13" s="12"/>
      <c r="B13" s="14" t="s">
        <v>42</v>
      </c>
      <c r="C13" s="14" t="s">
        <v>43</v>
      </c>
      <c r="D13" s="14">
        <f>D12</f>
        <v>4</v>
      </c>
      <c r="E13" s="15"/>
      <c r="F13" s="14"/>
    </row>
    <row r="14" spans="1:6" ht="27">
      <c r="A14" s="12">
        <v>4</v>
      </c>
      <c r="B14" s="14" t="s">
        <v>48</v>
      </c>
      <c r="C14" s="14" t="s">
        <v>49</v>
      </c>
      <c r="D14" s="14">
        <v>0</v>
      </c>
      <c r="E14" s="15"/>
      <c r="F14" s="14"/>
    </row>
    <row r="15" spans="1:6" ht="15.75">
      <c r="A15" s="12"/>
      <c r="B15" s="14" t="s">
        <v>42</v>
      </c>
      <c r="C15" s="14" t="s">
        <v>43</v>
      </c>
      <c r="D15" s="14"/>
      <c r="E15" s="15"/>
      <c r="F15" s="14"/>
    </row>
    <row r="16" spans="1:6" ht="15.75">
      <c r="A16" s="18">
        <v>14</v>
      </c>
      <c r="B16" s="36" t="s">
        <v>50</v>
      </c>
      <c r="C16" s="42"/>
      <c r="D16" s="42"/>
      <c r="E16" s="43"/>
      <c r="F16" s="17"/>
    </row>
    <row r="17" spans="1:6" ht="15.75" customHeight="1">
      <c r="A17" s="12"/>
      <c r="B17" s="36" t="s">
        <v>51</v>
      </c>
      <c r="C17" s="42"/>
      <c r="D17" s="42"/>
      <c r="E17" s="43"/>
      <c r="F17" s="17"/>
    </row>
    <row r="18" spans="1:6" ht="15.75" customHeight="1">
      <c r="A18" s="12"/>
      <c r="B18" s="36" t="s">
        <v>52</v>
      </c>
      <c r="C18" s="42"/>
      <c r="D18" s="42"/>
      <c r="E18" s="43"/>
      <c r="F18" s="17"/>
    </row>
    <row r="19" spans="1:6" ht="15.75" customHeight="1">
      <c r="A19" s="12"/>
      <c r="B19" s="36" t="s">
        <v>53</v>
      </c>
      <c r="C19" s="42"/>
      <c r="D19" s="42"/>
      <c r="E19" s="43"/>
      <c r="F19" s="17"/>
    </row>
    <row r="20" spans="1:6" ht="15.75">
      <c r="A20" s="12"/>
      <c r="B20" s="36" t="s">
        <v>54</v>
      </c>
      <c r="C20" s="42"/>
      <c r="D20" s="42"/>
      <c r="E20" s="42"/>
      <c r="F20" s="43"/>
    </row>
    <row r="21" spans="1:6" ht="15.75">
      <c r="A21" s="12"/>
      <c r="B21" s="37" t="s">
        <v>55</v>
      </c>
      <c r="C21" s="44"/>
      <c r="D21" s="44"/>
      <c r="E21" s="44"/>
      <c r="F21" s="45"/>
    </row>
    <row r="22" spans="1:6" ht="15.75">
      <c r="A22" s="12"/>
      <c r="B22" s="19" t="s">
        <v>56</v>
      </c>
      <c r="C22" s="14" t="s">
        <v>41</v>
      </c>
      <c r="D22" s="14">
        <f>D6</f>
        <v>4</v>
      </c>
      <c r="E22" s="15"/>
      <c r="F22" s="15"/>
    </row>
    <row r="23" spans="1:6" ht="15.75">
      <c r="A23" s="12"/>
      <c r="B23" s="19" t="s">
        <v>57</v>
      </c>
      <c r="C23" s="14" t="s">
        <v>46</v>
      </c>
      <c r="D23" s="17">
        <f>D10*1.05</f>
        <v>273</v>
      </c>
      <c r="E23" s="14"/>
      <c r="F23" s="14"/>
    </row>
    <row r="24" spans="1:6" ht="15.75">
      <c r="A24" s="12"/>
      <c r="B24" s="20" t="s">
        <v>58</v>
      </c>
      <c r="C24" s="21" t="s">
        <v>41</v>
      </c>
      <c r="D24" s="21">
        <f>D14</f>
        <v>0</v>
      </c>
      <c r="E24" s="21"/>
      <c r="F24" s="14"/>
    </row>
    <row r="25" spans="1:6" ht="15.75">
      <c r="A25" s="12"/>
      <c r="B25" s="20" t="s">
        <v>59</v>
      </c>
      <c r="C25" s="21" t="s">
        <v>41</v>
      </c>
      <c r="D25" s="21">
        <v>0</v>
      </c>
      <c r="E25" s="21"/>
      <c r="F25" s="14"/>
    </row>
    <row r="26" spans="1:6" ht="15.75">
      <c r="A26" s="12"/>
      <c r="B26" s="20" t="s">
        <v>60</v>
      </c>
      <c r="C26" s="21" t="s">
        <v>41</v>
      </c>
      <c r="D26" s="21">
        <v>0</v>
      </c>
      <c r="E26" s="21"/>
      <c r="F26" s="14"/>
    </row>
    <row r="27" spans="1:6" ht="15.75">
      <c r="A27" s="12"/>
      <c r="B27" s="19" t="s">
        <v>61</v>
      </c>
      <c r="C27" s="21" t="s">
        <v>41</v>
      </c>
      <c r="D27" s="21">
        <f>D8</f>
        <v>4</v>
      </c>
      <c r="E27" s="21"/>
      <c r="F27" s="14"/>
    </row>
    <row r="28" spans="1:6" ht="15.75">
      <c r="A28" s="12"/>
      <c r="B28" s="19" t="s">
        <v>62</v>
      </c>
      <c r="C28" s="21" t="s">
        <v>41</v>
      </c>
      <c r="D28" s="22">
        <f>D27*(7/40)</f>
        <v>0.7</v>
      </c>
      <c r="E28" s="21"/>
      <c r="F28" s="16"/>
    </row>
    <row r="29" spans="1:6" ht="15.75">
      <c r="A29" s="12"/>
      <c r="B29" s="19" t="s">
        <v>63</v>
      </c>
      <c r="C29" s="21" t="s">
        <v>41</v>
      </c>
      <c r="D29" s="22">
        <f>D27*(11/23)</f>
        <v>1.9130434782608696</v>
      </c>
      <c r="E29" s="21"/>
      <c r="F29" s="15"/>
    </row>
    <row r="30" spans="1:6" ht="15.75">
      <c r="A30" s="12"/>
      <c r="B30" s="19" t="s">
        <v>64</v>
      </c>
      <c r="C30" s="21" t="s">
        <v>41</v>
      </c>
      <c r="D30" s="21">
        <v>0</v>
      </c>
      <c r="E30" s="21"/>
      <c r="F30" s="14"/>
    </row>
    <row r="31" spans="1:6" ht="15.75">
      <c r="A31" s="12"/>
      <c r="B31" s="19" t="s">
        <v>65</v>
      </c>
      <c r="C31" s="21" t="s">
        <v>46</v>
      </c>
      <c r="D31" s="21">
        <f>D8*2</f>
        <v>8</v>
      </c>
      <c r="E31" s="21"/>
      <c r="F31" s="14"/>
    </row>
    <row r="32" spans="1:6" ht="15.75" customHeight="1">
      <c r="A32" s="29"/>
      <c r="B32" s="52" t="s">
        <v>66</v>
      </c>
      <c r="C32" s="42"/>
      <c r="D32" s="42"/>
      <c r="E32" s="43"/>
      <c r="F32" s="46"/>
    </row>
    <row r="33" spans="1:6" ht="15.75" customHeight="1">
      <c r="A33" s="29"/>
      <c r="B33" s="52" t="s">
        <v>67</v>
      </c>
      <c r="C33" s="42"/>
      <c r="D33" s="42"/>
      <c r="E33" s="43"/>
      <c r="F33" s="23"/>
    </row>
    <row r="34" spans="1:6" ht="15.75">
      <c r="A34" s="29"/>
      <c r="B34" s="52" t="s">
        <v>77</v>
      </c>
      <c r="C34" s="42"/>
      <c r="D34" s="42"/>
      <c r="E34" s="43"/>
      <c r="F34" s="38"/>
    </row>
    <row r="35" spans="1:6" ht="15.75" customHeight="1">
      <c r="A35" s="29"/>
      <c r="B35" s="52" t="s">
        <v>68</v>
      </c>
      <c r="C35" s="44"/>
      <c r="D35" s="44"/>
      <c r="E35" s="45"/>
      <c r="F35" s="23"/>
    </row>
    <row r="36" spans="1:6" ht="15.75">
      <c r="A36" s="29"/>
      <c r="B36" s="52" t="s">
        <v>107</v>
      </c>
      <c r="C36" s="42"/>
      <c r="D36" s="42"/>
      <c r="E36" s="43"/>
      <c r="F36" s="38"/>
    </row>
    <row r="37" spans="1:6" ht="15.75" customHeight="1">
      <c r="A37" s="29"/>
      <c r="B37" s="52" t="s">
        <v>68</v>
      </c>
      <c r="C37" s="44"/>
      <c r="D37" s="44"/>
      <c r="E37" s="45"/>
      <c r="F37" s="23"/>
    </row>
    <row r="38" spans="1:6" ht="15.75" customHeight="1">
      <c r="A38" s="29"/>
      <c r="B38" s="52" t="s">
        <v>108</v>
      </c>
      <c r="C38" s="42"/>
      <c r="D38" s="42"/>
      <c r="E38" s="43"/>
      <c r="F38" s="23"/>
    </row>
    <row r="39" spans="1:6" ht="15.75" customHeight="1">
      <c r="A39" s="29"/>
      <c r="B39" s="52" t="s">
        <v>69</v>
      </c>
      <c r="C39" s="42"/>
      <c r="D39" s="42"/>
      <c r="E39" s="43"/>
      <c r="F39" s="24"/>
    </row>
    <row r="40" spans="1:6" ht="15.75" customHeight="1">
      <c r="A40" s="29"/>
      <c r="B40" s="52" t="s">
        <v>73</v>
      </c>
      <c r="C40" s="42"/>
      <c r="D40" s="42"/>
      <c r="E40" s="43"/>
      <c r="F40" s="12"/>
    </row>
    <row r="41" spans="1:6" ht="15.75" customHeight="1">
      <c r="A41" s="29"/>
      <c r="B41" s="52" t="s">
        <v>70</v>
      </c>
      <c r="C41" s="42"/>
      <c r="D41" s="42"/>
      <c r="E41" s="43"/>
      <c r="F41" s="23"/>
    </row>
    <row r="42" spans="1:6" ht="15.75" customHeight="1">
      <c r="A42" s="29"/>
      <c r="B42" s="52" t="s">
        <v>74</v>
      </c>
      <c r="C42" s="42"/>
      <c r="D42" s="42"/>
      <c r="E42" s="43"/>
      <c r="F42" s="23"/>
    </row>
    <row r="43" spans="1:6" ht="15.75" customHeight="1">
      <c r="A43" s="29"/>
      <c r="B43" s="52" t="s">
        <v>71</v>
      </c>
      <c r="C43" s="42"/>
      <c r="D43" s="42"/>
      <c r="E43" s="43"/>
      <c r="F43" s="46"/>
    </row>
    <row r="45" spans="1:6">
      <c r="B45" s="60" t="s">
        <v>78</v>
      </c>
      <c r="C45" s="60"/>
      <c r="D45" s="60"/>
      <c r="E45" s="60"/>
    </row>
  </sheetData>
  <sheetProtection password="DEAC" sheet="1" objects="1" scenarios="1"/>
  <mergeCells count="3">
    <mergeCell ref="B1:F1"/>
    <mergeCell ref="B45:E45"/>
    <mergeCell ref="B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კრებსითი</vt:lpstr>
      <vt:lpstr>კამოს ქ</vt:lpstr>
      <vt:lpstr>ნაზარეთიანის ქ</vt:lpstr>
      <vt:lpstr>აღმაშენებლის 3</vt:lpstr>
      <vt:lpstr>კოლეჯი</vt:lpstr>
      <vt:lpstr>წმ. ნოს ქ</vt:lpstr>
      <vt:lpstr>თუმანიანის ქ</vt:lpstr>
      <vt:lpstr>მიკოიანის ქ</vt:lpstr>
      <vt:lpstr>ერევნის ქ</vt:lpstr>
      <vt:lpstr>ჭავჭავაძის ქ</vt:lpstr>
      <vt:lpstr>თავისუფლება 71</vt:lpstr>
      <vt:lpstr>თავისუფლება 70</vt:lpstr>
      <vt:lpstr>თავისუფლება 72</vt:lpstr>
      <vt:lpstr>ჩარენცის 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2018-02-14T09:07:02Z</dcterms:modified>
</cp:coreProperties>
</file>