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7815" tabRatio="701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<sst xmlns="http://schemas.openxmlformats.org/spreadsheetml/2006/main" count="1649" uniqueCount="331">
  <si>
    <t>lari</t>
  </si>
  <si>
    <t>#</t>
  </si>
  <si>
    <t>samuSaoebis CamonaTvali</t>
  </si>
  <si>
    <t>erT. fasi</t>
  </si>
  <si>
    <t>mTliani fasi</t>
  </si>
  <si>
    <t>ganz.</t>
  </si>
  <si>
    <t>raod.</t>
  </si>
  <si>
    <t>zednadebi xarjebi</t>
  </si>
  <si>
    <t>gegmiuri dagroveba</t>
  </si>
  <si>
    <t>km</t>
  </si>
  <si>
    <t>Txevadi bitumis mosxma</t>
  </si>
  <si>
    <t>t</t>
  </si>
  <si>
    <t>liTonis milis Seglesva Txevadi bitumiT</t>
  </si>
  <si>
    <t>gruntis ukuCayra xeliT</t>
  </si>
  <si>
    <t>zedmeti gruntis adgilze mosworeba xeliT</t>
  </si>
  <si>
    <t>Tavi I. teritoriis aTviseba da mosamzadebeli samuSaoebi</t>
  </si>
  <si>
    <t>Tavi II. miwis vakisi</t>
  </si>
  <si>
    <t>Tavi III. sagzao samosi</t>
  </si>
  <si>
    <r>
      <t>m</t>
    </r>
    <r>
      <rPr>
        <vertAlign val="superscript"/>
        <sz val="12"/>
        <color indexed="8"/>
        <rFont val="AcadNusx"/>
        <family val="0"/>
      </rPr>
      <t>3</t>
    </r>
  </si>
  <si>
    <r>
      <t>m</t>
    </r>
    <r>
      <rPr>
        <vertAlign val="superscript"/>
        <sz val="12"/>
        <color indexed="8"/>
        <rFont val="AcadNusx"/>
        <family val="0"/>
      </rPr>
      <t>2</t>
    </r>
  </si>
  <si>
    <t xml:space="preserve">safuZvlis qveda fena – qviSa-xreSovani narevi, sisqiT 12sm; siganiT 5.22m
(granulis maqs. zomiT 60mm);
</t>
  </si>
  <si>
    <r>
      <t xml:space="preserve">safuZvlis zeda fena _ fraqciuli RorRi 
(0-40)mm, </t>
    </r>
    <r>
      <rPr>
        <sz val="12"/>
        <rFont val="Times New Roman"/>
        <family val="1"/>
      </rPr>
      <t>h</t>
    </r>
    <r>
      <rPr>
        <sz val="12"/>
        <rFont val="AcadNusx"/>
        <family val="0"/>
      </rPr>
      <t xml:space="preserve">=10sm; siganiT 5.22m;
</t>
    </r>
  </si>
  <si>
    <r>
      <t xml:space="preserve">misayreli gverdulebis mowyoba qviSa-xreSovani nareviT </t>
    </r>
    <r>
      <rPr>
        <sz val="12"/>
        <rFont val="Times New Roman"/>
        <family val="1"/>
      </rPr>
      <t>h</t>
    </r>
    <r>
      <rPr>
        <sz val="12"/>
        <rFont val="AcadNusx"/>
        <family val="0"/>
      </rPr>
      <t xml:space="preserve">=15sm; </t>
    </r>
  </si>
  <si>
    <r>
      <t xml:space="preserve">safaris mowyoba wvrilmarcvlovani mkvrivi, RorRovani a/betonis cxeli nareviT, tipi ,,Б” marka II,  </t>
    </r>
    <r>
      <rPr>
        <sz val="12"/>
        <rFont val="Times New Roman"/>
        <family val="1"/>
      </rPr>
      <t>h</t>
    </r>
    <r>
      <rPr>
        <sz val="12"/>
        <rFont val="AcadNusx"/>
        <family val="0"/>
      </rPr>
      <t>=5sm</t>
    </r>
  </si>
  <si>
    <r>
      <t>m</t>
    </r>
    <r>
      <rPr>
        <vertAlign val="superscript"/>
        <sz val="12"/>
        <rFont val="AcadNusx"/>
        <family val="0"/>
      </rPr>
      <t>2</t>
    </r>
  </si>
  <si>
    <t>g.m</t>
  </si>
  <si>
    <t>Tavi V. mierTebebi da gadakveTebi</t>
  </si>
  <si>
    <r>
      <t xml:space="preserve">safuZveli – fraqciuli RorRi (0-40)mm, </t>
    </r>
    <r>
      <rPr>
        <sz val="12"/>
        <rFont val="Times New Roman"/>
        <family val="1"/>
      </rPr>
      <t>h=</t>
    </r>
    <r>
      <rPr>
        <sz val="12"/>
        <rFont val="AcadNusx"/>
        <family val="0"/>
      </rPr>
      <t>10sm</t>
    </r>
  </si>
  <si>
    <r>
      <t>safari</t>
    </r>
    <r>
      <rPr>
        <sz val="12"/>
        <color indexed="8"/>
        <rFont val="AcadNusx"/>
        <family val="0"/>
      </rPr>
      <t xml:space="preserve">-wvrilmarcvlovani a/betonis cxeli narevi </t>
    </r>
    <r>
      <rPr>
        <sz val="12"/>
        <color indexed="8"/>
        <rFont val="Times New Roman"/>
        <family val="1"/>
      </rPr>
      <t>h</t>
    </r>
    <r>
      <rPr>
        <sz val="12"/>
        <color indexed="8"/>
        <rFont val="AcadNusx"/>
        <family val="0"/>
      </rPr>
      <t>=4sm</t>
    </r>
  </si>
  <si>
    <t>trasis aRdgena da damagreba</t>
  </si>
  <si>
    <t>miwis vakisis moSandakeba greideriT</t>
  </si>
  <si>
    <r>
      <t xml:space="preserve">arsebuli </t>
    </r>
    <r>
      <rPr>
        <sz val="12"/>
        <rFont val="AcadNusx"/>
        <family val="0"/>
      </rPr>
      <t>TixaSi gadazelili qviSa-xreSovani safaris moxsna</t>
    </r>
    <r>
      <rPr>
        <sz val="12"/>
        <color indexed="8"/>
        <rFont val="AcadNusx"/>
        <family val="0"/>
      </rPr>
      <t xml:space="preserve"> eqskavatoriT  V-0.5m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>, sisqiT 12sm, datvirTva  a/TviTmclelebze  da gatana nayarSi</t>
    </r>
  </si>
  <si>
    <t>gruntis damuSaveba xeliT gverdze erTmagi gadayriT</t>
  </si>
  <si>
    <r>
      <t xml:space="preserve">qviSaxreSovani mosamzadebeli Sre liTonis milis qveS </t>
    </r>
    <r>
      <rPr>
        <sz val="12"/>
        <color indexed="8"/>
        <rFont val="Times New Roman"/>
        <family val="1"/>
      </rPr>
      <t>h</t>
    </r>
    <r>
      <rPr>
        <sz val="12"/>
        <color indexed="8"/>
        <rFont val="AcadNusx"/>
        <family val="0"/>
      </rPr>
      <t xml:space="preserve">-20sm </t>
    </r>
  </si>
  <si>
    <r>
      <t xml:space="preserve">liTonis mili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 xml:space="preserve">=0.53m;  </t>
    </r>
    <r>
      <rPr>
        <sz val="12"/>
        <color indexed="8"/>
        <rFont val="Times New Roman"/>
        <family val="1"/>
      </rPr>
      <t>δ</t>
    </r>
    <r>
      <rPr>
        <sz val="12"/>
        <color indexed="8"/>
        <rFont val="AcadNusx"/>
        <family val="0"/>
      </rPr>
      <t>=6mm</t>
    </r>
  </si>
  <si>
    <t>grZ.m</t>
  </si>
  <si>
    <r>
      <t>safaris mowyoba wvrilmarcvlovani, a/betonis cxeli nareviT, sisqiT 5sm</t>
    </r>
    <r>
      <rPr>
        <sz val="8"/>
        <rFont val="AcadNusx"/>
        <family val="0"/>
      </rPr>
      <t xml:space="preserve"> … </t>
    </r>
  </si>
  <si>
    <r>
      <t>safuZveli</t>
    </r>
    <r>
      <rPr>
        <sz val="12"/>
        <rFont val="Times New Roman"/>
        <family val="1"/>
      </rPr>
      <t xml:space="preserve"> –</t>
    </r>
    <r>
      <rPr>
        <sz val="12"/>
        <rFont val="AcadNusx"/>
        <family val="0"/>
      </rPr>
      <t xml:space="preserve"> fraqciuli RorRi (0-40)mm, sisqiT 15sm; </t>
    </r>
  </si>
  <si>
    <t>V.1. mierTebebi erT doneSi (2c)</t>
  </si>
  <si>
    <t xml:space="preserve">rk/betonis kiuvetebis mowyoba </t>
  </si>
  <si>
    <t>33v/33v gruntis damuSaveba xeliT, gverdze gadayriT</t>
  </si>
  <si>
    <t>b) armatura:</t>
  </si>
  <si>
    <r>
      <t xml:space="preserve"> _ 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AcadNusx"/>
        <family val="0"/>
      </rPr>
      <t>-I klasis</t>
    </r>
  </si>
  <si>
    <r>
      <t xml:space="preserve"> _ 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AcadNusx"/>
        <family val="0"/>
      </rPr>
      <t>-III klasis</t>
    </r>
  </si>
  <si>
    <r>
      <t>qviSa-xreSovani mosamzadebeli Sre kiuvetis qveS</t>
    </r>
    <r>
      <rPr>
        <sz val="12"/>
        <color indexed="8"/>
        <rFont val="Times New Roman"/>
        <family val="1"/>
      </rPr>
      <t xml:space="preserve"> , h-</t>
    </r>
    <r>
      <rPr>
        <sz val="12"/>
        <color indexed="8"/>
        <rFont val="AcadNusx"/>
        <family val="0"/>
      </rPr>
      <t xml:space="preserve">10sm;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=1.22</t>
    </r>
  </si>
  <si>
    <t>zedmeti gruntis datvirTva xeliT a/TviTmclelebze da gatana nayarSi</t>
  </si>
  <si>
    <t xml:space="preserve">safuZvlis qveda fena – qviSa-xreSovani narevi, sisqiT 12sm; siganiT 5.22m
</t>
  </si>
  <si>
    <r>
      <t xml:space="preserve">safuZvlis zeda fena _ fraqciuli RorRi (0-40)mm, </t>
    </r>
    <r>
      <rPr>
        <sz val="12"/>
        <rFont val="Times New Roman"/>
        <family val="1"/>
      </rPr>
      <t>h</t>
    </r>
    <r>
      <rPr>
        <sz val="12"/>
        <rFont val="AcadNusx"/>
        <family val="0"/>
      </rPr>
      <t xml:space="preserve">=10sm; siganiT 5.22m;
</t>
    </r>
  </si>
  <si>
    <r>
      <t>amortizirebuli betonis kiuvetis daSla V=0.5m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eqskavatoriT, datvirTva a/TviTmclelebze da gatana nayarSi</t>
    </r>
  </si>
  <si>
    <r>
      <t xml:space="preserve">V.3. ezoebSi Sesasvlelebi </t>
    </r>
    <r>
      <rPr>
        <u val="single"/>
        <sz val="12"/>
        <color indexed="8"/>
        <rFont val="AcadNusx"/>
        <family val="0"/>
      </rPr>
      <t>(9 cali)</t>
    </r>
  </si>
  <si>
    <r>
      <t>m</t>
    </r>
    <r>
      <rPr>
        <vertAlign val="superscript"/>
        <sz val="12"/>
        <color indexed="8"/>
        <rFont val="AcadNusx"/>
        <family val="0"/>
      </rPr>
      <t>3</t>
    </r>
  </si>
  <si>
    <r>
      <t xml:space="preserve">pk0+67 gzis marcxniv ezoSi Sesasvleli betonis amortizirebuli filis daSla samtvrevi CaquCebiT, </t>
    </r>
    <r>
      <rPr>
        <sz val="12"/>
        <color indexed="8"/>
        <rFont val="AcadNusx"/>
        <family val="0"/>
      </rPr>
      <t>datvirTva xeliT a/TviTmclelebze da gatana nayarSi</t>
    </r>
  </si>
  <si>
    <t>pk0+35 da pk0+67 gzis marcxniv arsebul ezoSi Sesasvlelebze amortizirebuli milebis demontaJi a/amweTi gverdze dawyobiT</t>
  </si>
  <si>
    <r>
      <t xml:space="preserve">V.2. ezoebSi Sesasvlelebi </t>
    </r>
    <r>
      <rPr>
        <u val="single"/>
        <sz val="12"/>
        <color indexed="8"/>
        <rFont val="AcadNusx"/>
        <family val="0"/>
      </rPr>
      <t>(7 cali)</t>
    </r>
  </si>
  <si>
    <r>
      <t xml:space="preserve">V.3. </t>
    </r>
    <r>
      <rPr>
        <b/>
        <u val="single"/>
        <sz val="12"/>
        <rFont val="AcadNusx"/>
        <family val="0"/>
      </rPr>
      <t xml:space="preserve">liTonis mrgvali milebi </t>
    </r>
    <r>
      <rPr>
        <b/>
        <u val="single"/>
        <sz val="12"/>
        <rFont val="Times New Roman"/>
        <family val="1"/>
      </rPr>
      <t>d</t>
    </r>
    <r>
      <rPr>
        <b/>
        <u val="single"/>
        <sz val="12"/>
        <rFont val="AcadNusx"/>
        <family val="0"/>
      </rPr>
      <t xml:space="preserve">=0.53m </t>
    </r>
    <r>
      <rPr>
        <u val="single"/>
        <sz val="12"/>
        <rFont val="AcadNusx"/>
        <family val="0"/>
      </rPr>
      <t>(2 cali)</t>
    </r>
  </si>
  <si>
    <r>
      <t xml:space="preserve">kiuvetis Zirisa da kedlebis mosawyobi monoliTuri betoni 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AcadNusx"/>
        <family val="0"/>
      </rPr>
      <t xml:space="preserve">20; </t>
    </r>
    <r>
      <rPr>
        <sz val="12"/>
        <color indexed="8"/>
        <rFont val="Times New Roman"/>
        <family val="1"/>
      </rPr>
      <t>F</t>
    </r>
    <r>
      <rPr>
        <sz val="12"/>
        <color indexed="8"/>
        <rFont val="AcadNusx"/>
        <family val="0"/>
      </rPr>
      <t xml:space="preserve">100 </t>
    </r>
  </si>
  <si>
    <r>
      <t>quCis marcxena mxares pk0+10-pk1+22 da quCis marjvena mxares pk0+00-pk1+22 arsebuli gruntis kiuvetisa da arxis gawmenda danaleqi gruntisagan</t>
    </r>
    <r>
      <rPr>
        <sz val="11"/>
        <color indexed="8"/>
        <rFont val="AcadNusx"/>
        <family val="0"/>
      </rPr>
      <t xml:space="preserve"> xeliT, datvirTva xeliT a/TviTmclelebze da gatana nayarSi</t>
    </r>
  </si>
  <si>
    <t>jami</t>
  </si>
  <si>
    <t>m3</t>
  </si>
  <si>
    <t>m2</t>
  </si>
  <si>
    <t>ჯამი</t>
  </si>
  <si>
    <t>ა) 26 მაისის ქუჩა</t>
  </si>
  <si>
    <t>ბ) gorgasalis II Cixi</t>
  </si>
  <si>
    <t>I, samSeneblo samuSaoebi</t>
  </si>
  <si>
    <t>sademontaJo samuSaoebi</t>
  </si>
  <si>
    <t>arsebuli saniaRvre milis demontaJi</t>
  </si>
  <si>
    <t>1 km</t>
  </si>
  <si>
    <t>SromiTi resursebi</t>
  </si>
  <si>
    <t>kac/sT</t>
  </si>
  <si>
    <t>manqanebi</t>
  </si>
  <si>
    <t>sxva masalebi</t>
  </si>
  <si>
    <t>arsebuli milxidis konstruqciis demontaJi (pk.1+58)</t>
  </si>
  <si>
    <r>
      <t xml:space="preserve"> m</t>
    </r>
    <r>
      <rPr>
        <vertAlign val="superscript"/>
        <sz val="10"/>
        <color indexed="8"/>
        <rFont val="AcadNusx"/>
        <family val="0"/>
      </rPr>
      <t>3</t>
    </r>
  </si>
  <si>
    <t xml:space="preserve">SromiTi danaxarjebi </t>
  </si>
  <si>
    <t>saniaRvre sistemis mowyoba</t>
  </si>
  <si>
    <t>miwis amoReba saniaRvre arxis (kveTiT 0,4X0,4m) mosawyobad 
(pk.0+00-pk.1+58)</t>
  </si>
  <si>
    <t>1000 m3</t>
  </si>
  <si>
    <t>buldozeri</t>
  </si>
  <si>
    <t>manq/sT</t>
  </si>
  <si>
    <t xml:space="preserve">eqskavatori </t>
  </si>
  <si>
    <t>masalebi</t>
  </si>
  <si>
    <t>miwis amoReba saniaRvre arxis (kveTiT 0,3X0,3m) mosawyobad
(pk.1+68-pk.2+68 s/gzis orive mxares)</t>
  </si>
  <si>
    <t>amoRebuli gruntis datvirTva 
avtoTviTmclelze da gatana</t>
  </si>
  <si>
    <t>1000 მ3</t>
  </si>
  <si>
    <t>Sromis danaxarjebi</t>
  </si>
  <si>
    <t>კაც/სთ</t>
  </si>
  <si>
    <t>eqskevatori</t>
  </si>
  <si>
    <t>mn/sT</t>
  </si>
  <si>
    <t>gruntis gatana 1 km-mde</t>
  </si>
  <si>
    <t>ტ</t>
  </si>
  <si>
    <t>saniaRvre arxebisTvis qviSa-xreSovani baliSis mowyoba</t>
  </si>
  <si>
    <r>
      <t>m</t>
    </r>
    <r>
      <rPr>
        <b/>
        <vertAlign val="superscript"/>
        <sz val="10"/>
        <rFont val="AcadNusx"/>
        <family val="0"/>
      </rPr>
      <t>3</t>
    </r>
  </si>
  <si>
    <t>sxva manqanebi</t>
  </si>
  <si>
    <t>qviSa-xreSi</t>
  </si>
  <si>
    <r>
      <t>m</t>
    </r>
    <r>
      <rPr>
        <vertAlign val="superscript"/>
        <sz val="10"/>
        <rFont val="AcadNusx"/>
        <family val="0"/>
      </rPr>
      <t>3</t>
    </r>
  </si>
  <si>
    <t>qviSa-xreSis transportireba 2 km-mde</t>
  </si>
  <si>
    <t>saniaRvre arxis betonis momzadebis mowyoba 5 sm sisqiT</t>
  </si>
  <si>
    <r>
      <t>100 m</t>
    </r>
    <r>
      <rPr>
        <b/>
        <vertAlign val="superscript"/>
        <sz val="10"/>
        <rFont val="AcadNusx"/>
        <family val="0"/>
      </rPr>
      <t>3</t>
    </r>
  </si>
  <si>
    <t>betoni b-15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</si>
  <si>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</si>
  <si>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sxva xarjebi</t>
  </si>
  <si>
    <t xml:space="preserve">rkina-betonis saniaRvre arxis (kveTiT 0,4X0,4m) mowyoba </t>
  </si>
  <si>
    <t>100m3</t>
  </si>
  <si>
    <t>betoni b-25</t>
  </si>
  <si>
    <t>armatura 10a-III</t>
  </si>
  <si>
    <t>grZ/m</t>
  </si>
  <si>
    <t xml:space="preserve">xe-masala yalibisTvis </t>
  </si>
  <si>
    <t xml:space="preserve">rkina-betonis saniaRvre arxis (kveTiT 0,3X0,3m) mowyoba </t>
  </si>
  <si>
    <t xml:space="preserve">saniaRvre arxis gadaxurvis filis damzadeba-montaJi saniaRvre arxze 
(arxis kveTi 0,4X0,4m) </t>
  </si>
  <si>
    <t>amwe saavtomobilo svlaze</t>
  </si>
  <si>
    <t>yalibis fari</t>
  </si>
  <si>
    <t>xis ficari 25mm</t>
  </si>
  <si>
    <t>xis ficari 40mm</t>
  </si>
  <si>
    <t>armatura 14a-III</t>
  </si>
  <si>
    <t xml:space="preserve">saniaRvre arxis gadaxurvis  filis damzadeba-montaJi saniaRvre arxze 
(arxis kveTi 0,3X0,3m) </t>
  </si>
  <si>
    <t>Ria saniaRvre arxebis daerTeba arsebul saniaRvre sistemasTan</t>
  </si>
  <si>
    <t>cali</t>
  </si>
  <si>
    <t>qviSa</t>
  </si>
  <si>
    <t xml:space="preserve">biTumi </t>
  </si>
  <si>
    <t>kg</t>
  </si>
  <si>
    <t>saniaRvre arxis kedlebTan darCenili Riobis Sevseba Semotanili qviSa-xreSiT</t>
  </si>
  <si>
    <t>milxidis mowyoba (pk.1+58)</t>
  </si>
  <si>
    <t xml:space="preserve">miwis amoReba xeliT milxidis mosawyobad
</t>
  </si>
  <si>
    <t>SromiTi danaxarjebi</t>
  </si>
  <si>
    <t>gruntis gatana nayarSi 1 km-mde</t>
  </si>
  <si>
    <t>milxidis qviSa-xreSovani safuZvlis mowyoba 30 sm sisqiT</t>
  </si>
  <si>
    <t>10m3</t>
  </si>
  <si>
    <t>milxidis mowyoba rkina-betonis milebiT</t>
  </si>
  <si>
    <t>amwe 10 t</t>
  </si>
  <si>
    <r>
      <t xml:space="preserve">rkina-betonis mili </t>
    </r>
    <r>
      <rPr>
        <sz val="10"/>
        <rFont val="Cambria"/>
        <family val="1"/>
      </rPr>
      <t xml:space="preserve"> d=</t>
    </r>
    <r>
      <rPr>
        <sz val="10"/>
        <rFont val="AcadNusx"/>
        <family val="0"/>
      </rPr>
      <t xml:space="preserve">1000 mm </t>
    </r>
  </si>
  <si>
    <t>saTavisis qviSa-xreSovani safuZvlis mowyoba 20 sm sisqiT</t>
  </si>
  <si>
    <t>milxidis rkina-betonis saTavisebisa da parapetis mowyoba</t>
  </si>
  <si>
    <t>armatura 12a-III</t>
  </si>
  <si>
    <t>xe-masala dauxerxavi</t>
  </si>
  <si>
    <t>xis ficari III xarisxis</t>
  </si>
  <si>
    <t>RorRi</t>
  </si>
  <si>
    <t>darCenili sivrceebis Sevseba qviSa-xreSiT</t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</si>
  <si>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</si>
  <si>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avtogreideri saSualo tipis</t>
  </si>
  <si>
    <t>traqtori saSualo</t>
  </si>
  <si>
    <t>satkepni saSualo</t>
  </si>
  <si>
    <t>mosarwyav-mosarecxi manqana</t>
  </si>
  <si>
    <t xml:space="preserve">qviSa-xreSi </t>
  </si>
  <si>
    <t>wyali</t>
  </si>
  <si>
    <t>qviSa-xreSis transportireba 2 km-ze</t>
  </si>
  <si>
    <t>s/gzis savali nawilis mowyoba
a/betonis safariT</t>
  </si>
  <si>
    <t xml:space="preserve">gruntis moWra (saSualod 30 sm) asfalto-betonis safaris mosawyobad </t>
  </si>
  <si>
    <t>buldozeri 108 cx.Z</t>
  </si>
  <si>
    <r>
      <t>eqskavatori 0,65 m</t>
    </r>
    <r>
      <rPr>
        <vertAlign val="superscript"/>
        <sz val="10"/>
        <rFont val="AcadNusx"/>
        <family val="0"/>
      </rPr>
      <t xml:space="preserve">3 </t>
    </r>
    <r>
      <rPr>
        <sz val="10"/>
        <rFont val="AcadNusx"/>
        <family val="0"/>
      </rPr>
      <t>cicxviT</t>
    </r>
  </si>
  <si>
    <t xml:space="preserve">s/gzis saval nawilze safuZvlis mowyoba qviSa-xreSiT sisqiT 15 sm </t>
  </si>
  <si>
    <t>1000m2</t>
  </si>
  <si>
    <t>avtogreideri 108 cx.Z</t>
  </si>
  <si>
    <t>satkepni 18 t</t>
  </si>
  <si>
    <t>satkepni 10 t</t>
  </si>
  <si>
    <t>satkepni 5 t</t>
  </si>
  <si>
    <t>safaris moyvana profilze</t>
  </si>
  <si>
    <t>satkepni sagzao 5 t</t>
  </si>
  <si>
    <t>satkepni sagzao 10 t</t>
  </si>
  <si>
    <t xml:space="preserve">traqtori muxluxa svlaze </t>
  </si>
  <si>
    <t>Semasworebeli fenis mowyoba fraqciuli RorRiT sisqiT 8 sm</t>
  </si>
  <si>
    <t>1000 m2</t>
  </si>
  <si>
    <t>satkepni sagzao 18 t</t>
  </si>
  <si>
    <t>sarwyav-sarecxi manqana</t>
  </si>
  <si>
    <t>fraqciuli RorRi</t>
  </si>
  <si>
    <t>RorRis transportireba 2 km-mde</t>
  </si>
  <si>
    <t xml:space="preserve">asfalto-betonis mosawyob adgilze biTumis emulsiis mosxma  </t>
  </si>
  <si>
    <t xml:space="preserve">Sromis danaxarji </t>
  </si>
  <si>
    <t>kc/sT</t>
  </si>
  <si>
    <t xml:space="preserve">avtogudronatori 3500 l </t>
  </si>
  <si>
    <t>mq/sT</t>
  </si>
  <si>
    <t xml:space="preserve">biTumis emulsia </t>
  </si>
  <si>
    <t>msxvilmarcvlovani asfalto-betonis safaris mowyoba sisqiT 4 sm</t>
  </si>
  <si>
    <t xml:space="preserve">asfalto-betonis damgebi </t>
  </si>
  <si>
    <t xml:space="preserve">satkepni sagzao TviTmavali gluvi 5 t 
</t>
  </si>
  <si>
    <t xml:space="preserve">satkepni sagzao TviTmavali gluvi 10 t
</t>
  </si>
  <si>
    <t xml:space="preserve">msxvilmarcvlovani asfalto-betoni
</t>
  </si>
  <si>
    <t>asfalto-betonis transportireba 2 km-mde</t>
  </si>
  <si>
    <t xml:space="preserve">sxva masalebi </t>
  </si>
  <si>
    <t xml:space="preserve">sxva manqanebi </t>
  </si>
  <si>
    <t xml:space="preserve">biTumis emulsiis mosxma </t>
  </si>
  <si>
    <t>biTumis emulsia</t>
  </si>
  <si>
    <t>wvrilmarcvlovani asfalto-betonis safaris mowyoba sisqiT 3 sm</t>
  </si>
  <si>
    <t xml:space="preserve">satkepni sagzao TviTmavali gluvi 5t 
</t>
  </si>
  <si>
    <t xml:space="preserve">satkepni sagzao TviTmavali gluvi 10t
</t>
  </si>
  <si>
    <t xml:space="preserve">wvrilmarcvlovani asfalto-betoni
</t>
  </si>
  <si>
    <t>asfalto-betonis transportireba 
2 km-mde</t>
  </si>
  <si>
    <t>misayreli gverdulebis mowyoba qviSa-xreSovani nareviT</t>
  </si>
  <si>
    <t>100 m3</t>
  </si>
  <si>
    <t xml:space="preserve">satkepni sagzao TviTmavali gluvi 5t
</t>
  </si>
  <si>
    <t xml:space="preserve">mosarwyav-mosarecxi manqana 6000 l 
</t>
  </si>
  <si>
    <t xml:space="preserve">wyali </t>
  </si>
  <si>
    <t>kb.m.</t>
  </si>
  <si>
    <t>satransporto xarjebi</t>
  </si>
  <si>
    <t>გ) firosmanis quCa</t>
  </si>
  <si>
    <t xml:space="preserve">gruntis moWra (saSualod 10 sm) asfalto-betonis safaris mosawyobad </t>
  </si>
  <si>
    <t xml:space="preserve">gruntis moWra (saSualod 15 sm) asfalto-betonis safaris mosawyobad </t>
  </si>
  <si>
    <t>tranSeis amoReba saniaRvre milebis mosawyobad</t>
  </si>
  <si>
    <t>eqskavatori</t>
  </si>
  <si>
    <t>milebis qveS qviSa-xreSovani safuZvlis mowyoba 10 sm sisqiT</t>
  </si>
  <si>
    <t>liTonis milebis mowyoba</t>
  </si>
  <si>
    <t>1000 m</t>
  </si>
  <si>
    <t xml:space="preserve">avtoamwe </t>
  </si>
  <si>
    <t>liTonis mili d-325X6 mm</t>
  </si>
  <si>
    <t>tranSeis Sevseba Semotanili qviSa-xreSiT</t>
  </si>
  <si>
    <t>arsebuli kiuvetebis amowmenda 
pk.0+06-pk.2+60</t>
  </si>
  <si>
    <t>gzis piras arsebuli zeZirkvlis (2,4X0,6X0,4) Bblokebis datvirTva da Camotvirtva manqana meqanizmebidan</t>
  </si>
  <si>
    <t>100 cali</t>
  </si>
  <si>
    <t>Sromis danaxarji</t>
  </si>
  <si>
    <t>k/sT</t>
  </si>
  <si>
    <t>amwe 16 t</t>
  </si>
  <si>
    <t>m/sT</t>
  </si>
  <si>
    <t>datvirTuli zeZirkvlis blokebis transportireba 5 km-ze</t>
  </si>
  <si>
    <t>gzis mosawyobad gruntis damuSaveba meqanizebuli meTodiT  SegrovebiT</t>
  </si>
  <si>
    <t>buldozeri 96 kvt (130 cx.Z)</t>
  </si>
  <si>
    <t>Segrovili masalis datvirTva avtoTviTmclelebze avtodamtvirTaviT</t>
  </si>
  <si>
    <t>tn</t>
  </si>
  <si>
    <t>avtodamtvirTavi</t>
  </si>
  <si>
    <t>datvirTvuli masis transportireba 2 km-ze</t>
  </si>
  <si>
    <t xml:space="preserve">safuZvlis momzadeba qviSa-xreSovani nareviT </t>
  </si>
  <si>
    <t xml:space="preserve"> avtogreideri saSualo tipis 79 kvt. (108 cx.Z) </t>
  </si>
  <si>
    <t xml:space="preserve">satkepni sagzao pnevmosvlaze 18 tn </t>
  </si>
  <si>
    <t xml:space="preserve"> mosarwyav-mosarecxi manqana 6000 l. </t>
  </si>
  <si>
    <r>
      <t>m</t>
    </r>
    <r>
      <rPr>
        <vertAlign val="superscript"/>
        <sz val="9"/>
        <rFont val="AcadNusx"/>
        <family val="0"/>
      </rPr>
      <t>3</t>
    </r>
  </si>
  <si>
    <t xml:space="preserve"> qviSa-xreSi</t>
  </si>
  <si>
    <t>qviSa-xreSis transportireba 2 km</t>
  </si>
  <si>
    <t>safuZvlis mowyoba fraqciuli RorRiT 5-40mm sisqiT 10 sm.</t>
  </si>
  <si>
    <t>avtogreideri saSualo tipis 79 kvt (108 cx.Z)</t>
  </si>
  <si>
    <t xml:space="preserve">satkepni sagzao TviTmavali pnevmosvlaze 18 tn </t>
  </si>
  <si>
    <t xml:space="preserve">satkepni sagzao TviTmavali gluvi 5 tn </t>
  </si>
  <si>
    <t xml:space="preserve">satkepni sagzao TviTmavali gluvi 10 tn  </t>
  </si>
  <si>
    <t>mosarwyav-mosarecxi manqana 6000 l</t>
  </si>
  <si>
    <t>RorRi fr 5-40 mm</t>
  </si>
  <si>
    <t>RorRis transportireba 2 km-dan</t>
  </si>
  <si>
    <t xml:space="preserve"> Txevadi bitumis mosxma  </t>
  </si>
  <si>
    <t>avtogudronatori 3500l</t>
  </si>
  <si>
    <t>Txevadi bitumi</t>
  </si>
  <si>
    <t xml:space="preserve">safaris mowyoba msxvil-marcvlovani asfaltobetoniT sisqiT 4 sm </t>
  </si>
  <si>
    <t>asfaltobetonis damgebi</t>
  </si>
  <si>
    <t>msxvilmarcvlovani asfaltobetoni</t>
  </si>
  <si>
    <t>asfaltobetonisa da biTumis transportireba 2 km-dan</t>
  </si>
  <si>
    <t xml:space="preserve">zeda fenis mowyoba wvril-marcvlovani asfaltobetoniT sisqiT 3 sm </t>
  </si>
  <si>
    <t>wvilmarcvlovani asfaltobetoni</t>
  </si>
  <si>
    <t>gruntis damuSaveba gzis damcavi bordiurebis mosawyobad</t>
  </si>
  <si>
    <t>damuSavebuli gruntis datvirTva avtoTviTmclelebze avtodamtvirTaviT</t>
  </si>
  <si>
    <t>gzis damcavi bordiurebis mowyoba zomiT 0,4X0,15X207</t>
  </si>
  <si>
    <r>
      <t>100m</t>
    </r>
    <r>
      <rPr>
        <b/>
        <vertAlign val="superscript"/>
        <sz val="9"/>
        <rFont val="AcadNusx"/>
        <family val="0"/>
      </rPr>
      <t>3</t>
    </r>
  </si>
  <si>
    <t>betoni m-200</t>
  </si>
  <si>
    <t>sayalibe fari 25-40mm</t>
  </si>
  <si>
    <t xml:space="preserve"> ficari Camoganili III xarisxis 40 mm</t>
  </si>
  <si>
    <t xml:space="preserve"> sxvamasala </t>
  </si>
  <si>
    <t>masalebis transportireba 2 km-ze</t>
  </si>
  <si>
    <t>betonis transportireba 2 km-ze</t>
  </si>
  <si>
    <t xml:space="preserve"> jami </t>
  </si>
  <si>
    <t xml:space="preserve"> pk0+00-dan pk 2+47-mde </t>
  </si>
  <si>
    <t>safuZvlis momzadeba qviSa-xreSovani nareviT pk0+00-dan pk2+47-mde</t>
  </si>
  <si>
    <t>safuZvlis mowyoba fraqciuli RorRiT 5-40mm sisqiT 5 sm.</t>
  </si>
  <si>
    <t xml:space="preserve"> Txevadi bitumis mosxma  247 grZ,m-ze </t>
  </si>
  <si>
    <t>safaris mowyoba msxvil-marcvlovani asfaltobetoniT sisqiT 4 sm 247 grZ,m-ze</t>
  </si>
  <si>
    <t xml:space="preserve">zeda fenis mowyoba wvril-marcvlovani asfaltobetoniT sisqiT 3 sm 247 grZ,m-ze </t>
  </si>
  <si>
    <t xml:space="preserve"> pk0+00-dan pk 1+24-mde </t>
  </si>
  <si>
    <t>safuZvlis momzadeba qviSa-xreSovani nareviT pk0+00-dan pk1+24-mde</t>
  </si>
  <si>
    <t xml:space="preserve"> Txevadi bitumis mosxma  124 grZ,m-ze </t>
  </si>
  <si>
    <t>safaris mowyoba msxvil-marcvlovani asfaltobetoniT sisqiT 4 sm 124grZ,m-ze</t>
  </si>
  <si>
    <t>qvabulis damuSaveba me-3 jg gruntSi eqskavatoriT 0,25m3  avtoTviTmclelze datvirTviT</t>
  </si>
  <si>
    <t xml:space="preserve">Sromis danaxarji  </t>
  </si>
  <si>
    <t>eqskavatoriT 0,25m3</t>
  </si>
  <si>
    <t>datvirTvuli masis transportireba 1 km-ze</t>
  </si>
  <si>
    <t xml:space="preserve"> milebis  qveda da zeda fenilebis mowyoba qviSa-xreSovani nareviT datkepvniT </t>
  </si>
  <si>
    <t>Sromis danaxarji 0,18X2,12</t>
  </si>
  <si>
    <t>qviSa-xreSovani narevi 0,18X1,1</t>
  </si>
  <si>
    <t>qviSa-xreSovani narevi transportireba 2 km-dan</t>
  </si>
  <si>
    <t xml:space="preserve">1000mm rkinabetonis milis mowyoba </t>
  </si>
  <si>
    <t>rkinabetonis 1000mm mili</t>
  </si>
  <si>
    <t>rkinabetonis milebis transportireba  2 km-dan</t>
  </si>
  <si>
    <t xml:space="preserve">rkina-betonis saTavisebis mowyoba,betoni m-250 </t>
  </si>
  <si>
    <t xml:space="preserve">armatura a-III d-12mm </t>
  </si>
  <si>
    <t>dax.masala 40-60 mm, II xarisxis</t>
  </si>
  <si>
    <t>WanWiki</t>
  </si>
  <si>
    <t>betonis transportireba  2 km-dan</t>
  </si>
  <si>
    <t>qvabulis damuSaveba me-2 jg gruntSi eqskavatoriT 0,25m3  avtoTviTmclelze datvirTviT</t>
  </si>
  <si>
    <t>qviSa-xreSovani narevi transportireba  2 km-dan</t>
  </si>
  <si>
    <t xml:space="preserve">plastmasis gofrirebuli milebis d-400mm montaJi  </t>
  </si>
  <si>
    <t>1km</t>
  </si>
  <si>
    <t xml:space="preserve">plastmasis gofrirebuli  milebi d-400mm </t>
  </si>
  <si>
    <t>plastmasis gofrirebuli milebis transportireba  60 km-dan</t>
  </si>
  <si>
    <t>rkina-betonis saTavisebis mowyoba,betoni m-200</t>
  </si>
  <si>
    <t>ეზოებში შესასვლელებზე საგზაო სამოსის მოწყობა ქვიშა-ხრეშოვანი ნარევით</t>
  </si>
  <si>
    <t>100მ3</t>
  </si>
  <si>
    <t>qviSa-xreSovani narevi</t>
  </si>
  <si>
    <t>qviSa-xreSovani narevis  transportireba 2 km-dan</t>
  </si>
  <si>
    <t xml:space="preserve"> Txevadi bitumis mosxma </t>
  </si>
  <si>
    <r>
      <rPr>
        <b/>
        <sz val="9"/>
        <rFont val="AcadNusx"/>
        <family val="0"/>
      </rPr>
      <t>ეზოების შესასვლელების</t>
    </r>
    <r>
      <rPr>
        <b/>
        <sz val="10"/>
        <rFont val="AcadNusx"/>
        <family val="0"/>
      </rPr>
      <t xml:space="preserve">  safaris mowyoba wvril-marcvlovani asfaltobetoniT ტიპი </t>
    </r>
    <r>
      <rPr>
        <b/>
        <sz val="10"/>
        <rFont val="Arial"/>
        <family val="2"/>
      </rPr>
      <t>Б</t>
    </r>
    <r>
      <rPr>
        <b/>
        <sz val="10"/>
        <rFont val="AcadNusx"/>
        <family val="0"/>
      </rPr>
      <t xml:space="preserve">, მარკა II sisqiT 5 sm </t>
    </r>
  </si>
  <si>
    <r>
      <t xml:space="preserve">wvrilmarcvlovani asfaltobetoni ტიპი </t>
    </r>
    <r>
      <rPr>
        <sz val="9"/>
        <rFont val="Arial"/>
        <family val="2"/>
      </rPr>
      <t>Б</t>
    </r>
    <r>
      <rPr>
        <sz val="9"/>
        <rFont val="AcadNusx"/>
        <family val="0"/>
      </rPr>
      <t>, მარკა II</t>
    </r>
  </si>
  <si>
    <t>asfaltobetonisa da Txevadi bitumis transportireba 2 km-dan</t>
  </si>
  <si>
    <t>gzis gverdulebze arsebuli danaleqi gruntis damuSaveba meqanizebuli meTodiT</t>
  </si>
  <si>
    <t>მისაყრელი გვერდულების მოწყობა ქვიშა-ხრეშოვანი ნარევით</t>
  </si>
  <si>
    <t>miwis gaTxra saniaRvre arxis  mosawyobad eqskavatoriT 90X0.50X0.60 gverdze miyriT</t>
  </si>
  <si>
    <t xml:space="preserve"> sxva manqanebi </t>
  </si>
  <si>
    <t>gruntis gatana 2 km-ze</t>
  </si>
  <si>
    <t xml:space="preserve">  jami </t>
  </si>
  <si>
    <t>დ) meunargias quCa</t>
  </si>
  <si>
    <t>ე) aRmaSeneblis I Cixi</t>
  </si>
  <si>
    <t>ვ) aRmaSeneblis II Cixi</t>
  </si>
  <si>
    <t>ზ) ცენტრალური სტადიონის მიმდებარე ქუჩის კეთილმოწყობა</t>
  </si>
  <si>
    <t>თ) erekle meoris quCა</t>
  </si>
  <si>
    <t>ი) Wyondidelisa da WavWavaZis quCis mierTeb</t>
  </si>
  <si>
    <t xml:space="preserve"> pk 0+86  d1000mm-iani rkinabetonis milxidis mowyoba</t>
  </si>
  <si>
    <t>ezoebSi Sesasvlelebze d 400mm-iani plastmasis gofrirebuli milis mowyoba 3 adgilas</t>
  </si>
  <si>
    <t xml:space="preserve">  ი) თავის jami </t>
  </si>
  <si>
    <t xml:space="preserve">gauTvaliswinebeli samuSaoebi </t>
  </si>
  <si>
    <t>დღგ</t>
  </si>
  <si>
    <t xml:space="preserve"> ezoebSi Sesasvlelebze d 400mm-iani plastmasis gofrirebuli milis mowyoba 15 adgilas</t>
  </si>
  <si>
    <r>
      <t xml:space="preserve">plastmasis gofrirebuli milebis d-400mm montaJi </t>
    </r>
    <r>
      <rPr>
        <b/>
        <sz val="10"/>
        <color indexed="10"/>
        <rFont val="AcadNusx"/>
        <family val="0"/>
      </rPr>
      <t xml:space="preserve"> </t>
    </r>
  </si>
  <si>
    <t>rkina-betonis saTavisebis mowyoba,betoni m-250</t>
  </si>
  <si>
    <t>qviSa-xreSovani narevis  transportireba 2km-dan</t>
  </si>
  <si>
    <r>
      <t xml:space="preserve">wvrilmarcvlovani asfaltobetoni ტიპი </t>
    </r>
    <r>
      <rPr>
        <sz val="8"/>
        <rFont val="Arial"/>
        <family val="2"/>
      </rPr>
      <t>Б</t>
    </r>
    <r>
      <rPr>
        <sz val="8"/>
        <rFont val="AcadNusx"/>
        <family val="0"/>
      </rPr>
      <t>, მარკა II</t>
    </r>
  </si>
  <si>
    <t>miwis gaTxra saniaRvre arxis  mosawyobad eqskavatoriT 394X0.50X0.60 gverdze miyriT</t>
  </si>
  <si>
    <t xml:space="preserve">    q. xobis quCebis keTilmowyobis (moasfalteba) samuSaoebi.                              
</t>
  </si>
  <si>
    <t xml:space="preserve">თ) თავის jami </t>
  </si>
  <si>
    <t>sul ჯამი</t>
  </si>
  <si>
    <t xml:space="preserve"> jami :</t>
  </si>
  <si>
    <t xml:space="preserve">v) თავის jami </t>
  </si>
  <si>
    <t xml:space="preserve">e) თავის jami </t>
  </si>
  <si>
    <t xml:space="preserve">d) თავის jami </t>
  </si>
  <si>
    <t xml:space="preserve">g) თავის jami </t>
  </si>
  <si>
    <t xml:space="preserve">z) თავის jami </t>
  </si>
  <si>
    <t xml:space="preserve"> ჯამი</t>
  </si>
  <si>
    <t xml:space="preserve">b) თავის jami </t>
  </si>
  <si>
    <t xml:space="preserve">a) თავის jami </t>
  </si>
  <si>
    <t xml:space="preserve">სულ Tavebis jami </t>
  </si>
  <si>
    <t>ი) თავის jami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</si>
</sst>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#,##0.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"/>
    <numFmt numFmtId="196" formatCode="#,##0.0000"/>
    <numFmt numFmtId="197" formatCode="0.0000"/>
    <numFmt numFmtId="198" formatCode="#,##0.000;\-#,##0.000;\ "/>
    <numFmt numFmtId="199" formatCode="#,##0;\-#,##0;\ "/>
    <numFmt numFmtId="200" formatCode="#,##0.0;\-#,##0.0;\ "/>
    <numFmt numFmtId="201" formatCode="_-* #,##0.000\ _L_a_r_i_-;\-* #,##0.000\ _L_a_r_i_-;_-* &quot;-&quot;???\ _L_a_r_i_-;_-@_-"/>
    <numFmt numFmtId="202" formatCode="#,##0.00;\-#,##0.00;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"/>
    <numFmt numFmtId="208" formatCode="_-* #,##0.00_-;\-* #,##0.00_-;_-* &quot;-&quot;??_-;_-@_-"/>
    <numFmt numFmtId="209" formatCode="_-* #,##0.0000_-;\-* #,##0.0000_-;_-* &quot;-&quot;??_-;_-@_-"/>
    <numFmt numFmtId="210" formatCode="0.00_ ;\-0.00\ "/>
    <numFmt numFmtId="211" formatCode="0.00000000"/>
    <numFmt numFmtId="212" formatCode="0.0000000"/>
    <numFmt numFmtId="213" formatCode="0.000000"/>
    <numFmt numFmtId="214" formatCode="0.000000000"/>
    <numFmt numFmtId="215" formatCode="0.0000000000"/>
  </numFmts>
  <fonts count="10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LitNusx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LitNusx"/>
      <family val="0"/>
    </font>
    <font>
      <b/>
      <sz val="10"/>
      <name val="LitNusx"/>
      <family val="0"/>
    </font>
    <font>
      <sz val="12"/>
      <name val="Times New Roman"/>
      <family val="1"/>
    </font>
    <font>
      <sz val="12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b/>
      <sz val="14"/>
      <name val="LitNusx"/>
      <family val="2"/>
    </font>
    <font>
      <sz val="11"/>
      <color indexed="8"/>
      <name val="AcadNusx"/>
      <family val="0"/>
    </font>
    <font>
      <b/>
      <sz val="12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12"/>
      <color indexed="8"/>
      <name val="AcadNusx"/>
      <family val="0"/>
    </font>
    <font>
      <sz val="12"/>
      <color indexed="8"/>
      <name val="Times New Roman"/>
      <family val="1"/>
    </font>
    <font>
      <sz val="8"/>
      <name val="AcadNusx"/>
      <family val="0"/>
    </font>
    <font>
      <vertAlign val="superscript"/>
      <sz val="12"/>
      <color indexed="8"/>
      <name val="AcadNusx"/>
      <family val="0"/>
    </font>
    <font>
      <b/>
      <u val="single"/>
      <sz val="12"/>
      <name val="AcadMtavr"/>
      <family val="0"/>
    </font>
    <font>
      <vertAlign val="superscript"/>
      <sz val="12"/>
      <name val="AcadNusx"/>
      <family val="0"/>
    </font>
    <font>
      <u val="single"/>
      <sz val="12"/>
      <name val="AcadNusx"/>
      <family val="0"/>
    </font>
    <font>
      <b/>
      <u val="single"/>
      <sz val="12"/>
      <name val="Times New Roman"/>
      <family val="1"/>
    </font>
    <font>
      <u val="single"/>
      <sz val="12"/>
      <color indexed="8"/>
      <name val="AcadNusx"/>
      <family val="0"/>
    </font>
    <font>
      <b/>
      <u val="single"/>
      <sz val="12"/>
      <name val="AcadNusx"/>
      <family val="0"/>
    </font>
    <font>
      <b/>
      <sz val="13"/>
      <name val="AcadMtavr"/>
      <family val="0"/>
    </font>
    <font>
      <sz val="12"/>
      <name val="AcadMtavr"/>
      <family val="0"/>
    </font>
    <font>
      <b/>
      <sz val="10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mbria"/>
      <family val="1"/>
    </font>
    <font>
      <b/>
      <vertAlign val="superscript"/>
      <sz val="10"/>
      <color indexed="8"/>
      <name val="AcadNusx"/>
      <family val="0"/>
    </font>
    <font>
      <b/>
      <sz val="10"/>
      <color indexed="8"/>
      <name val="AcadMtavr"/>
      <family val="0"/>
    </font>
    <font>
      <sz val="11"/>
      <color indexed="8"/>
      <name val="Calibri"/>
      <family val="2"/>
    </font>
    <font>
      <b/>
      <sz val="11"/>
      <color indexed="8"/>
      <name val="AcadMtavr"/>
      <family val="0"/>
    </font>
    <font>
      <b/>
      <sz val="12"/>
      <color indexed="8"/>
      <name val="AcadMtavr"/>
      <family val="0"/>
    </font>
    <font>
      <b/>
      <sz val="14"/>
      <color indexed="8"/>
      <name val="AcadMtavr"/>
      <family val="0"/>
    </font>
    <font>
      <b/>
      <sz val="9"/>
      <name val="AcadNusx"/>
      <family val="0"/>
    </font>
    <font>
      <sz val="9"/>
      <name val="AcadNusx"/>
      <family val="0"/>
    </font>
    <font>
      <sz val="10"/>
      <name val="Arial Cyr"/>
      <family val="2"/>
    </font>
    <font>
      <vertAlign val="superscript"/>
      <sz val="9"/>
      <name val="AcadNusx"/>
      <family val="0"/>
    </font>
    <font>
      <b/>
      <sz val="11"/>
      <name val="AcadNusx"/>
      <family val="0"/>
    </font>
    <font>
      <b/>
      <vertAlign val="superscript"/>
      <sz val="9"/>
      <name val="AcadNusx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0"/>
      <color indexed="10"/>
      <name val="AcadNusx"/>
      <family val="0"/>
    </font>
    <font>
      <sz val="10"/>
      <color indexed="8"/>
      <name val="AcadNusx"/>
      <family val="0"/>
    </font>
    <font>
      <sz val="8"/>
      <name val="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b/>
      <sz val="11"/>
      <color indexed="10"/>
      <name val="Sylfaen"/>
      <family val="2"/>
    </font>
    <font>
      <b/>
      <sz val="11"/>
      <color indexed="63"/>
      <name val="Sylfaen"/>
      <family val="2"/>
    </font>
    <font>
      <i/>
      <sz val="11"/>
      <color indexed="23"/>
      <name val="Sylfaen"/>
      <family val="2"/>
    </font>
    <font>
      <sz val="11"/>
      <color indexed="10"/>
      <name val="Sylfaen"/>
      <family val="2"/>
    </font>
    <font>
      <sz val="11"/>
      <color indexed="17"/>
      <name val="Sylfaen"/>
      <family val="2"/>
    </font>
    <font>
      <sz val="11"/>
      <color indexed="19"/>
      <name val="Sylfaen"/>
      <family val="2"/>
    </font>
    <font>
      <b/>
      <sz val="18"/>
      <color indexed="62"/>
      <name val="Sylfaen"/>
      <family val="2"/>
    </font>
    <font>
      <b/>
      <sz val="15"/>
      <color indexed="62"/>
      <name val="Sylfaen"/>
      <family val="2"/>
    </font>
    <font>
      <b/>
      <sz val="13"/>
      <color indexed="62"/>
      <name val="Sylfaen"/>
      <family val="2"/>
    </font>
    <font>
      <b/>
      <sz val="11"/>
      <color indexed="62"/>
      <name val="Sylfaen"/>
      <family val="2"/>
    </font>
    <font>
      <b/>
      <sz val="11"/>
      <color indexed="8"/>
      <name val="Sylfaen"/>
      <family val="2"/>
    </font>
    <font>
      <b/>
      <sz val="11"/>
      <color indexed="9"/>
      <name val="Sylfaen"/>
      <family val="2"/>
    </font>
    <font>
      <sz val="11"/>
      <color indexed="62"/>
      <name val="Sylfaen"/>
      <family val="2"/>
    </font>
    <font>
      <sz val="11"/>
      <color indexed="20"/>
      <name val="Sylfaen"/>
      <family val="2"/>
    </font>
    <font>
      <b/>
      <u val="single"/>
      <sz val="12"/>
      <color indexed="8"/>
      <name val="AcadNusx"/>
      <family val="0"/>
    </font>
    <font>
      <b/>
      <sz val="12"/>
      <name val="Sylfaen"/>
      <family val="1"/>
    </font>
    <font>
      <b/>
      <sz val="10"/>
      <color indexed="8"/>
      <name val="AcadNusx"/>
      <family val="0"/>
    </font>
    <font>
      <sz val="11"/>
      <name val="Sylfaen"/>
      <family val="2"/>
    </font>
    <font>
      <sz val="9"/>
      <color indexed="8"/>
      <name val="Sylfae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rgb="FF000000"/>
      <name val="AcadNusx"/>
      <family val="0"/>
    </font>
    <font>
      <b/>
      <u val="single"/>
      <sz val="12"/>
      <color rgb="FF000000"/>
      <name val="AcadNusx"/>
      <family val="0"/>
    </font>
    <font>
      <b/>
      <sz val="12"/>
      <name val="Cambria"/>
      <family val="1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0"/>
      <color rgb="FF000000"/>
      <name val="AcadNusx"/>
      <family val="0"/>
    </font>
    <font>
      <sz val="10"/>
      <color rgb="FF000000"/>
      <name val="AcadNusx"/>
      <family val="0"/>
    </font>
    <font>
      <sz val="1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6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20" borderId="1" applyNumberFormat="0" applyAlignment="0" applyProtection="0"/>
    <xf numFmtId="0" fontId="79" fillId="20" borderId="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187" fontId="0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84" fillId="28" borderId="0" applyNumberFormat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90" fillId="29" borderId="8" applyNumberFormat="0" applyAlignment="0" applyProtection="0"/>
    <xf numFmtId="185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91" fillId="31" borderId="1" applyNumberFormat="0" applyAlignment="0" applyProtection="0"/>
    <xf numFmtId="0" fontId="44" fillId="0" borderId="0">
      <alignment/>
      <protection/>
    </xf>
    <xf numFmtId="0" fontId="92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34" applyFill="1" applyBorder="1">
      <alignment/>
      <protection/>
    </xf>
    <xf numFmtId="0" fontId="0" fillId="0" borderId="0" xfId="34" applyFill="1">
      <alignment/>
      <protection/>
    </xf>
    <xf numFmtId="0" fontId="3" fillId="0" borderId="0" xfId="33" applyFont="1" applyFill="1">
      <alignment/>
      <protection/>
    </xf>
    <xf numFmtId="0" fontId="0" fillId="0" borderId="0" xfId="34" applyNumberFormat="1" applyFill="1" applyAlignment="1">
      <alignment horizontal="center"/>
      <protection/>
    </xf>
    <xf numFmtId="4" fontId="0" fillId="0" borderId="0" xfId="34" applyNumberFormat="1" applyFill="1">
      <alignment/>
      <protection/>
    </xf>
    <xf numFmtId="4" fontId="4" fillId="0" borderId="0" xfId="34" applyNumberFormat="1" applyFont="1" applyFill="1">
      <alignment/>
      <protection/>
    </xf>
    <xf numFmtId="4" fontId="6" fillId="0" borderId="0" xfId="34" applyNumberFormat="1" applyFont="1" applyFill="1" applyBorder="1" applyAlignment="1">
      <alignment/>
      <protection/>
    </xf>
    <xf numFmtId="0" fontId="7" fillId="0" borderId="10" xfId="34" applyNumberFormat="1" applyFont="1" applyFill="1" applyBorder="1" applyAlignment="1">
      <alignment horizontal="center" vertical="center" wrapText="1"/>
      <protection/>
    </xf>
    <xf numFmtId="0" fontId="8" fillId="0" borderId="10" xfId="34" applyNumberFormat="1" applyFont="1" applyFill="1" applyBorder="1" applyAlignment="1">
      <alignment horizontal="center" vertical="center" wrapText="1"/>
      <protection/>
    </xf>
    <xf numFmtId="0" fontId="5" fillId="0" borderId="10" xfId="34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5" fillId="0" borderId="10" xfId="34" applyNumberFormat="1" applyFont="1" applyFill="1" applyBorder="1" applyAlignment="1">
      <alignment horizontal="center" vertical="center" wrapText="1"/>
      <protection/>
    </xf>
    <xf numFmtId="0" fontId="16" fillId="0" borderId="0" xfId="34" applyFont="1" applyFill="1">
      <alignment/>
      <protection/>
    </xf>
    <xf numFmtId="0" fontId="16" fillId="0" borderId="0" xfId="0" applyFont="1" applyAlignment="1">
      <alignment/>
    </xf>
    <xf numFmtId="0" fontId="17" fillId="0" borderId="0" xfId="34" applyFont="1" applyFill="1">
      <alignment/>
      <protection/>
    </xf>
    <xf numFmtId="0" fontId="17" fillId="0" borderId="0" xfId="0" applyFont="1" applyAlignment="1">
      <alignment/>
    </xf>
    <xf numFmtId="0" fontId="22" fillId="0" borderId="10" xfId="34" applyNumberFormat="1" applyFont="1" applyFill="1" applyBorder="1" applyAlignment="1">
      <alignment horizontal="center" vertical="center" wrapText="1"/>
      <protection/>
    </xf>
    <xf numFmtId="0" fontId="10" fillId="0" borderId="11" xfId="34" applyNumberFormat="1" applyFont="1" applyFill="1" applyBorder="1" applyAlignment="1">
      <alignment horizontal="left" vertical="top" wrapText="1"/>
      <protection/>
    </xf>
    <xf numFmtId="0" fontId="5" fillId="0" borderId="12" xfId="34" applyNumberFormat="1" applyFont="1" applyFill="1" applyBorder="1" applyAlignment="1">
      <alignment horizontal="center" vertical="center" wrapText="1"/>
      <protection/>
    </xf>
    <xf numFmtId="0" fontId="9" fillId="0" borderId="13" xfId="34" applyNumberFormat="1" applyFont="1" applyFill="1" applyBorder="1" applyAlignment="1">
      <alignment horizontal="center" vertical="center" wrapText="1"/>
      <protection/>
    </xf>
    <xf numFmtId="0" fontId="93" fillId="0" borderId="10" xfId="0" applyFont="1" applyBorder="1" applyAlignment="1">
      <alignment horizontal="center" vertical="top" wrapText="1"/>
    </xf>
    <xf numFmtId="0" fontId="3" fillId="0" borderId="10" xfId="34" applyNumberFormat="1" applyFont="1" applyFill="1" applyBorder="1" applyAlignment="1">
      <alignment horizontal="center" vertical="top" wrapText="1"/>
      <protection/>
    </xf>
    <xf numFmtId="0" fontId="3" fillId="0" borderId="13" xfId="34" applyNumberFormat="1" applyFont="1" applyFill="1" applyBorder="1" applyAlignment="1">
      <alignment horizontal="center" vertical="center" wrapText="1"/>
      <protection/>
    </xf>
    <xf numFmtId="0" fontId="93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94" fillId="0" borderId="10" xfId="0" applyFont="1" applyBorder="1" applyAlignment="1">
      <alignment vertical="top" wrapText="1"/>
    </xf>
    <xf numFmtId="0" fontId="15" fillId="0" borderId="12" xfId="34" applyNumberFormat="1" applyFont="1" applyFill="1" applyBorder="1" applyAlignment="1">
      <alignment horizontal="center" vertical="center" wrapText="1"/>
      <protection/>
    </xf>
    <xf numFmtId="0" fontId="22" fillId="0" borderId="12" xfId="34" applyNumberFormat="1" applyFont="1" applyFill="1" applyBorder="1" applyAlignment="1">
      <alignment horizontal="center" vertical="center" wrapText="1"/>
      <protection/>
    </xf>
    <xf numFmtId="0" fontId="7" fillId="0" borderId="14" xfId="34" applyNumberFormat="1" applyFont="1" applyFill="1" applyBorder="1" applyAlignment="1">
      <alignment horizontal="center" vertical="center" wrapText="1"/>
      <protection/>
    </xf>
    <xf numFmtId="0" fontId="22" fillId="0" borderId="14" xfId="34" applyNumberFormat="1" applyFont="1" applyFill="1" applyBorder="1" applyAlignment="1">
      <alignment horizontal="center" vertical="center" wrapText="1"/>
      <protection/>
    </xf>
    <xf numFmtId="0" fontId="5" fillId="0" borderId="14" xfId="34" applyNumberFormat="1" applyFont="1" applyFill="1" applyBorder="1" applyAlignment="1">
      <alignment horizontal="center" vertical="center" wrapText="1"/>
      <protection/>
    </xf>
    <xf numFmtId="0" fontId="93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top" wrapText="1"/>
    </xf>
    <xf numFmtId="0" fontId="93" fillId="0" borderId="15" xfId="0" applyFont="1" applyBorder="1" applyAlignment="1">
      <alignment horizontal="center" vertical="top" wrapText="1"/>
    </xf>
    <xf numFmtId="0" fontId="9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7" fillId="0" borderId="12" xfId="3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2" fillId="0" borderId="16" xfId="34" applyNumberFormat="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vertical="top" wrapText="1"/>
    </xf>
    <xf numFmtId="0" fontId="93" fillId="0" borderId="11" xfId="0" applyFont="1" applyBorder="1" applyAlignment="1">
      <alignment vertical="top" wrapText="1"/>
    </xf>
    <xf numFmtId="0" fontId="28" fillId="34" borderId="12" xfId="34" applyNumberFormat="1" applyFont="1" applyFill="1" applyBorder="1" applyAlignment="1">
      <alignment horizontal="center" vertical="center" wrapText="1"/>
      <protection/>
    </xf>
    <xf numFmtId="0" fontId="29" fillId="0" borderId="10" xfId="34" applyNumberFormat="1" applyFont="1" applyFill="1" applyBorder="1" applyAlignment="1">
      <alignment horizontal="center" vertical="top" wrapText="1"/>
      <protection/>
    </xf>
    <xf numFmtId="0" fontId="10" fillId="0" borderId="17" xfId="34" applyNumberFormat="1" applyFont="1" applyFill="1" applyBorder="1" applyAlignment="1">
      <alignment horizontal="center" vertical="top" wrapText="1"/>
      <protection/>
    </xf>
    <xf numFmtId="0" fontId="10" fillId="0" borderId="10" xfId="34" applyNumberFormat="1" applyFont="1" applyFill="1" applyBorder="1" applyAlignment="1">
      <alignment horizontal="center" vertical="top" wrapText="1"/>
      <protection/>
    </xf>
    <xf numFmtId="1" fontId="10" fillId="0" borderId="10" xfId="34" applyNumberFormat="1" applyFont="1" applyFill="1" applyBorder="1" applyAlignment="1">
      <alignment horizontal="center" vertical="top" wrapText="1"/>
      <protection/>
    </xf>
    <xf numFmtId="1" fontId="12" fillId="0" borderId="10" xfId="34" applyNumberFormat="1" applyFont="1" applyFill="1" applyBorder="1" applyAlignment="1">
      <alignment horizontal="center" vertical="top" wrapText="1"/>
      <protection/>
    </xf>
    <xf numFmtId="0" fontId="11" fillId="0" borderId="10" xfId="0" applyFont="1" applyBorder="1" applyAlignment="1">
      <alignment vertical="top" wrapText="1"/>
    </xf>
    <xf numFmtId="0" fontId="95" fillId="0" borderId="10" xfId="34" applyNumberFormat="1" applyFont="1" applyFill="1" applyBorder="1" applyAlignment="1">
      <alignment horizontal="center" vertical="center" wrapText="1"/>
      <protection/>
    </xf>
    <xf numFmtId="0" fontId="7" fillId="0" borderId="10" xfId="34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31" fillId="0" borderId="18" xfId="0" applyFont="1" applyFill="1" applyBorder="1" applyAlignment="1">
      <alignment vertical="center" wrapText="1"/>
    </xf>
    <xf numFmtId="0" fontId="17" fillId="0" borderId="14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31" fillId="0" borderId="1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0" fontId="96" fillId="0" borderId="19" xfId="0" applyFont="1" applyBorder="1" applyAlignment="1">
      <alignment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97" fillId="0" borderId="18" xfId="0" applyFont="1" applyFill="1" applyBorder="1" applyAlignment="1">
      <alignment vertical="center" wrapText="1"/>
    </xf>
    <xf numFmtId="0" fontId="96" fillId="0" borderId="14" xfId="0" applyFont="1" applyFill="1" applyBorder="1" applyAlignment="1">
      <alignment vertical="center"/>
    </xf>
    <xf numFmtId="0" fontId="96" fillId="0" borderId="19" xfId="0" applyFont="1" applyFill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0" fontId="96" fillId="0" borderId="14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center"/>
    </xf>
    <xf numFmtId="0" fontId="17" fillId="7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0" fontId="97" fillId="0" borderId="18" xfId="0" applyFont="1" applyBorder="1" applyAlignment="1">
      <alignment vertical="center" wrapText="1"/>
    </xf>
    <xf numFmtId="0" fontId="96" fillId="0" borderId="0" xfId="0" applyFont="1" applyBorder="1" applyAlignment="1">
      <alignment horizontal="center" vertical="center"/>
    </xf>
    <xf numFmtId="0" fontId="96" fillId="0" borderId="19" xfId="0" applyFont="1" applyBorder="1" applyAlignment="1">
      <alignment/>
    </xf>
    <xf numFmtId="0" fontId="97" fillId="0" borderId="18" xfId="0" applyFont="1" applyBorder="1" applyAlignment="1">
      <alignment wrapText="1"/>
    </xf>
    <xf numFmtId="0" fontId="96" fillId="0" borderId="14" xfId="0" applyFont="1" applyBorder="1" applyAlignment="1">
      <alignment vertical="top" wrapText="1"/>
    </xf>
    <xf numFmtId="0" fontId="96" fillId="0" borderId="14" xfId="0" applyFont="1" applyBorder="1" applyAlignment="1">
      <alignment wrapText="1"/>
    </xf>
    <xf numFmtId="0" fontId="97" fillId="0" borderId="18" xfId="0" applyFont="1" applyBorder="1" applyAlignment="1">
      <alignment vertical="top" wrapText="1"/>
    </xf>
    <xf numFmtId="0" fontId="96" fillId="0" borderId="14" xfId="0" applyFont="1" applyFill="1" applyBorder="1" applyAlignment="1">
      <alignment/>
    </xf>
    <xf numFmtId="0" fontId="96" fillId="0" borderId="0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wrapText="1"/>
    </xf>
    <xf numFmtId="0" fontId="96" fillId="0" borderId="14" xfId="0" applyFont="1" applyFill="1" applyBorder="1" applyAlignment="1">
      <alignment vertical="top" wrapText="1"/>
    </xf>
    <xf numFmtId="0" fontId="96" fillId="0" borderId="19" xfId="0" applyFont="1" applyFill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37" fillId="7" borderId="23" xfId="0" applyFont="1" applyFill="1" applyBorder="1" applyAlignment="1">
      <alignment horizontal="center" vertical="center"/>
    </xf>
    <xf numFmtId="0" fontId="12" fillId="0" borderId="20" xfId="34" applyNumberFormat="1" applyFont="1" applyFill="1" applyBorder="1" applyAlignment="1">
      <alignment horizontal="center" vertical="top" wrapText="1"/>
      <protection/>
    </xf>
    <xf numFmtId="0" fontId="9" fillId="0" borderId="16" xfId="34" applyNumberFormat="1" applyFont="1" applyFill="1" applyBorder="1" applyAlignment="1">
      <alignment horizontal="center" vertical="center" wrapText="1"/>
      <protection/>
    </xf>
    <xf numFmtId="0" fontId="20" fillId="7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27" xfId="0" applyFont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98" fillId="0" borderId="26" xfId="0" applyFont="1" applyFill="1" applyBorder="1" applyAlignment="1">
      <alignment horizontal="center" vertical="center"/>
    </xf>
    <xf numFmtId="0" fontId="99" fillId="0" borderId="16" xfId="0" applyFont="1" applyFill="1" applyBorder="1" applyAlignment="1">
      <alignment horizontal="center" vertical="center"/>
    </xf>
    <xf numFmtId="0" fontId="96" fillId="0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center"/>
    </xf>
    <xf numFmtId="0" fontId="37" fillId="7" borderId="2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0" fillId="7" borderId="29" xfId="0" applyFont="1" applyFill="1" applyBorder="1" applyAlignment="1">
      <alignment horizontal="center" vertical="center"/>
    </xf>
    <xf numFmtId="0" fontId="41" fillId="7" borderId="29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left" vertical="top" wrapText="1"/>
    </xf>
    <xf numFmtId="0" fontId="42" fillId="35" borderId="18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43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1" fillId="0" borderId="27" xfId="0" applyFont="1" applyBorder="1" applyAlignment="1">
      <alignment vertical="center" wrapText="1"/>
    </xf>
    <xf numFmtId="0" fontId="42" fillId="0" borderId="19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top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/>
    </xf>
    <xf numFmtId="0" fontId="31" fillId="0" borderId="33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 wrapText="1"/>
    </xf>
    <xf numFmtId="0" fontId="31" fillId="0" borderId="31" xfId="0" applyFont="1" applyBorder="1" applyAlignment="1">
      <alignment horizontal="center" vertical="center"/>
    </xf>
    <xf numFmtId="0" fontId="42" fillId="35" borderId="18" xfId="35" applyNumberFormat="1" applyFont="1" applyFill="1" applyBorder="1" applyAlignment="1">
      <alignment horizontal="left" vertical="center" wrapText="1"/>
      <protection/>
    </xf>
    <xf numFmtId="0" fontId="42" fillId="35" borderId="18" xfId="35" applyFont="1" applyFill="1" applyBorder="1" applyAlignment="1">
      <alignment horizontal="center" vertical="center" wrapText="1"/>
      <protection/>
    </xf>
    <xf numFmtId="0" fontId="43" fillId="35" borderId="10" xfId="35" applyNumberFormat="1" applyFont="1" applyFill="1" applyBorder="1" applyAlignment="1">
      <alignment horizontal="left" vertical="center"/>
      <protection/>
    </xf>
    <xf numFmtId="0" fontId="43" fillId="35" borderId="10" xfId="35" applyFont="1" applyFill="1" applyBorder="1" applyAlignment="1">
      <alignment horizontal="center" vertical="center" wrapText="1"/>
      <protection/>
    </xf>
    <xf numFmtId="0" fontId="43" fillId="35" borderId="10" xfId="35" applyNumberFormat="1" applyFont="1" applyFill="1" applyBorder="1" applyAlignment="1">
      <alignment horizontal="left" vertical="center" wrapText="1"/>
      <protection/>
    </xf>
    <xf numFmtId="0" fontId="43" fillId="35" borderId="10" xfId="67" applyNumberFormat="1" applyFont="1" applyFill="1" applyBorder="1" applyAlignment="1">
      <alignment horizontal="justify" vertical="center"/>
      <protection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30" xfId="67" applyNumberFormat="1" applyFont="1" applyFill="1" applyBorder="1" applyAlignment="1">
      <alignment horizontal="justify" vertical="center"/>
      <protection/>
    </xf>
    <xf numFmtId="0" fontId="43" fillId="35" borderId="30" xfId="0" applyFont="1" applyFill="1" applyBorder="1" applyAlignment="1">
      <alignment horizontal="center" vertical="center" wrapText="1"/>
    </xf>
    <xf numFmtId="0" fontId="42" fillId="35" borderId="18" xfId="0" applyNumberFormat="1" applyFont="1" applyFill="1" applyBorder="1" applyAlignment="1">
      <alignment horizontal="left" vertical="center" wrapText="1"/>
    </xf>
    <xf numFmtId="0" fontId="42" fillId="35" borderId="13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vertical="center" wrapText="1"/>
    </xf>
    <xf numFmtId="0" fontId="43" fillId="35" borderId="12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43" fillId="35" borderId="10" xfId="35" applyNumberFormat="1" applyFont="1" applyFill="1" applyBorder="1" applyAlignment="1">
      <alignment vertical="center" wrapText="1"/>
      <protection/>
    </xf>
    <xf numFmtId="0" fontId="20" fillId="35" borderId="28" xfId="0" applyFont="1" applyFill="1" applyBorder="1" applyAlignment="1">
      <alignment vertical="center" wrapText="1"/>
    </xf>
    <xf numFmtId="0" fontId="43" fillId="35" borderId="30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20" fillId="0" borderId="32" xfId="0" applyFont="1" applyBorder="1" applyAlignment="1">
      <alignment wrapText="1"/>
    </xf>
    <xf numFmtId="0" fontId="43" fillId="0" borderId="30" xfId="0" applyFont="1" applyBorder="1" applyAlignment="1">
      <alignment horizontal="center"/>
    </xf>
    <xf numFmtId="0" fontId="31" fillId="35" borderId="28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6" fillId="0" borderId="34" xfId="35" applyNumberFormat="1" applyFont="1" applyBorder="1" applyAlignment="1">
      <alignment horizontal="left" vertical="center" wrapText="1"/>
      <protection/>
    </xf>
    <xf numFmtId="0" fontId="42" fillId="35" borderId="13" xfId="0" applyFont="1" applyFill="1" applyBorder="1" applyAlignment="1">
      <alignment horizontal="center" vertical="center" wrapText="1"/>
    </xf>
    <xf numFmtId="0" fontId="43" fillId="35" borderId="10" xfId="0" applyNumberFormat="1" applyFont="1" applyFill="1" applyBorder="1" applyAlignment="1">
      <alignment horizontal="justify" vertical="center"/>
    </xf>
    <xf numFmtId="0" fontId="43" fillId="35" borderId="10" xfId="0" applyNumberFormat="1" applyFont="1" applyFill="1" applyBorder="1" applyAlignment="1">
      <alignment vertical="center"/>
    </xf>
    <xf numFmtId="0" fontId="43" fillId="35" borderId="10" xfId="0" applyNumberFormat="1" applyFont="1" applyFill="1" applyBorder="1" applyAlignment="1">
      <alignment horizontal="justify" vertical="justify"/>
    </xf>
    <xf numFmtId="0" fontId="17" fillId="0" borderId="31" xfId="0" applyFont="1" applyBorder="1" applyAlignment="1">
      <alignment/>
    </xf>
    <xf numFmtId="0" fontId="31" fillId="0" borderId="24" xfId="0" applyFont="1" applyBorder="1" applyAlignment="1">
      <alignment horizontal="left"/>
    </xf>
    <xf numFmtId="2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37" fillId="7" borderId="35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1" xfId="0" applyFont="1" applyBorder="1" applyAlignment="1">
      <alignment/>
    </xf>
    <xf numFmtId="0" fontId="17" fillId="0" borderId="24" xfId="0" applyFont="1" applyBorder="1" applyAlignment="1">
      <alignment/>
    </xf>
    <xf numFmtId="2" fontId="0" fillId="0" borderId="12" xfId="0" applyNumberFormat="1" applyBorder="1" applyAlignment="1">
      <alignment/>
    </xf>
    <xf numFmtId="0" fontId="100" fillId="0" borderId="19" xfId="0" applyFont="1" applyBorder="1" applyAlignment="1">
      <alignment/>
    </xf>
    <xf numFmtId="0" fontId="0" fillId="0" borderId="13" xfId="0" applyBorder="1" applyAlignment="1">
      <alignment/>
    </xf>
    <xf numFmtId="0" fontId="31" fillId="35" borderId="26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wrapText="1"/>
    </xf>
    <xf numFmtId="0" fontId="43" fillId="35" borderId="10" xfId="0" applyFont="1" applyFill="1" applyBorder="1" applyAlignment="1">
      <alignment horizontal="center"/>
    </xf>
    <xf numFmtId="0" fontId="20" fillId="35" borderId="15" xfId="0" applyFont="1" applyFill="1" applyBorder="1" applyAlignment="1">
      <alignment wrapText="1"/>
    </xf>
    <xf numFmtId="0" fontId="43" fillId="35" borderId="12" xfId="0" applyFont="1" applyFill="1" applyBorder="1" applyAlignment="1">
      <alignment horizontal="center"/>
    </xf>
    <xf numFmtId="0" fontId="31" fillId="35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vertical="center" wrapText="1"/>
    </xf>
    <xf numFmtId="0" fontId="20" fillId="35" borderId="32" xfId="0" applyFont="1" applyFill="1" applyBorder="1" applyAlignment="1">
      <alignment vertical="center" wrapText="1"/>
    </xf>
    <xf numFmtId="0" fontId="31" fillId="0" borderId="24" xfId="0" applyFont="1" applyBorder="1" applyAlignment="1">
      <alignment/>
    </xf>
    <xf numFmtId="0" fontId="100" fillId="35" borderId="19" xfId="0" applyFont="1" applyFill="1" applyBorder="1" applyAlignment="1">
      <alignment/>
    </xf>
    <xf numFmtId="0" fontId="31" fillId="0" borderId="14" xfId="36" applyFont="1" applyBorder="1" applyAlignment="1">
      <alignment horizontal="center" vertical="center" wrapText="1"/>
      <protection/>
    </xf>
    <xf numFmtId="0" fontId="31" fillId="0" borderId="37" xfId="36" applyNumberFormat="1" applyFont="1" applyBorder="1" applyAlignment="1">
      <alignment horizontal="left" vertical="center" wrapText="1"/>
      <protection/>
    </xf>
    <xf numFmtId="0" fontId="17" fillId="0" borderId="11" xfId="36" applyNumberFormat="1" applyFont="1" applyBorder="1" applyAlignment="1">
      <alignment horizontal="left" vertic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27" xfId="36" applyNumberFormat="1" applyFont="1" applyBorder="1" applyAlignment="1">
      <alignment horizontal="left" vertical="center"/>
      <protection/>
    </xf>
    <xf numFmtId="0" fontId="31" fillId="0" borderId="19" xfId="36" applyFont="1" applyBorder="1" applyAlignment="1">
      <alignment horizontal="center" vertical="center" wrapText="1"/>
      <protection/>
    </xf>
    <xf numFmtId="0" fontId="31" fillId="0" borderId="24" xfId="36" applyNumberFormat="1" applyFont="1" applyBorder="1" applyAlignment="1">
      <alignment horizontal="left" vertical="center" wrapText="1"/>
      <protection/>
    </xf>
    <xf numFmtId="0" fontId="31" fillId="0" borderId="31" xfId="36" applyFont="1" applyBorder="1" applyAlignment="1">
      <alignment horizontal="center" vertical="center" wrapText="1"/>
      <protection/>
    </xf>
    <xf numFmtId="0" fontId="31" fillId="0" borderId="13" xfId="36" applyNumberFormat="1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horizontal="center" vertical="center"/>
    </xf>
    <xf numFmtId="49" fontId="43" fillId="0" borderId="11" xfId="35" applyNumberFormat="1" applyFont="1" applyBorder="1" applyAlignment="1">
      <alignment horizontal="left" vertical="center" wrapText="1" readingOrder="2"/>
      <protection/>
    </xf>
    <xf numFmtId="0" fontId="43" fillId="0" borderId="10" xfId="35" applyFont="1" applyBorder="1" applyAlignment="1">
      <alignment horizontal="center" vertical="center" wrapText="1"/>
      <protection/>
    </xf>
    <xf numFmtId="49" fontId="43" fillId="0" borderId="32" xfId="35" applyNumberFormat="1" applyFont="1" applyBorder="1" applyAlignment="1">
      <alignment horizontal="left" vertical="center" wrapText="1" readingOrder="2"/>
      <protection/>
    </xf>
    <xf numFmtId="0" fontId="43" fillId="0" borderId="30" xfId="35" applyFont="1" applyBorder="1" applyAlignment="1">
      <alignment horizontal="center" vertical="center" wrapText="1"/>
      <protection/>
    </xf>
    <xf numFmtId="0" fontId="31" fillId="0" borderId="28" xfId="36" applyNumberFormat="1" applyFont="1" applyBorder="1" applyAlignment="1">
      <alignment horizontal="left" vertical="center" wrapText="1"/>
      <protection/>
    </xf>
    <xf numFmtId="0" fontId="31" fillId="0" borderId="13" xfId="36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left" vertical="center"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/>
    </xf>
    <xf numFmtId="0" fontId="17" fillId="0" borderId="30" xfId="0" applyFont="1" applyBorder="1" applyAlignment="1">
      <alignment horizontal="center" vertical="center"/>
    </xf>
    <xf numFmtId="0" fontId="31" fillId="35" borderId="26" xfId="0" applyFont="1" applyFill="1" applyBorder="1" applyAlignment="1">
      <alignment vertical="center" wrapText="1"/>
    </xf>
    <xf numFmtId="0" fontId="31" fillId="35" borderId="18" xfId="0" applyFont="1" applyFill="1" applyBorder="1" applyAlignment="1">
      <alignment horizontal="center" vertical="center"/>
    </xf>
    <xf numFmtId="0" fontId="17" fillId="0" borderId="11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7" fillId="0" borderId="32" xfId="0" applyFont="1" applyBorder="1" applyAlignment="1">
      <alignment horizontal="left"/>
    </xf>
    <xf numFmtId="0" fontId="31" fillId="0" borderId="26" xfId="36" applyNumberFormat="1" applyFont="1" applyBorder="1" applyAlignment="1">
      <alignment horizontal="left" vertical="center" wrapText="1"/>
      <protection/>
    </xf>
    <xf numFmtId="0" fontId="17" fillId="0" borderId="32" xfId="36" applyNumberFormat="1" applyFont="1" applyBorder="1" applyAlignment="1">
      <alignment horizontal="left" vertical="center"/>
      <protection/>
    </xf>
    <xf numFmtId="0" fontId="17" fillId="0" borderId="11" xfId="0" applyFont="1" applyBorder="1" applyAlignment="1">
      <alignment horizontal="center" vertical="center"/>
    </xf>
    <xf numFmtId="0" fontId="31" fillId="0" borderId="24" xfId="36" applyFont="1" applyBorder="1" applyAlignment="1">
      <alignment horizontal="center" vertical="center" wrapText="1"/>
      <protection/>
    </xf>
    <xf numFmtId="0" fontId="42" fillId="0" borderId="28" xfId="0" applyFont="1" applyBorder="1" applyAlignment="1">
      <alignment horizontal="center" vertical="center"/>
    </xf>
    <xf numFmtId="0" fontId="43" fillId="0" borderId="11" xfId="35" applyFont="1" applyBorder="1" applyAlignment="1">
      <alignment horizontal="center" vertical="center" wrapText="1"/>
      <protection/>
    </xf>
    <xf numFmtId="0" fontId="43" fillId="0" borderId="32" xfId="35" applyFont="1" applyBorder="1" applyAlignment="1">
      <alignment horizontal="center" vertical="center" wrapText="1"/>
      <protection/>
    </xf>
    <xf numFmtId="0" fontId="31" fillId="0" borderId="28" xfId="36" applyFont="1" applyBorder="1" applyAlignment="1">
      <alignment horizontal="center" vertical="center" wrapText="1"/>
      <protection/>
    </xf>
    <xf numFmtId="0" fontId="17" fillId="0" borderId="38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42" fillId="35" borderId="26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0" fontId="20" fillId="0" borderId="32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35" borderId="18" xfId="0" applyNumberFormat="1" applyFont="1" applyFill="1" applyBorder="1" applyAlignment="1">
      <alignment horizontal="justify" vertical="center"/>
    </xf>
    <xf numFmtId="0" fontId="43" fillId="35" borderId="30" xfId="0" applyNumberFormat="1" applyFont="1" applyFill="1" applyBorder="1" applyAlignment="1">
      <alignment horizontal="justify" vertical="center"/>
    </xf>
    <xf numFmtId="0" fontId="43" fillId="35" borderId="19" xfId="0" applyFont="1" applyFill="1" applyBorder="1" applyAlignment="1">
      <alignment horizontal="center" vertical="center" wrapText="1"/>
    </xf>
    <xf numFmtId="0" fontId="42" fillId="35" borderId="31" xfId="0" applyNumberFormat="1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42" fillId="35" borderId="31" xfId="0" applyNumberFormat="1" applyFont="1" applyFill="1" applyBorder="1" applyAlignment="1">
      <alignment horizontal="center" vertical="center" wrapText="1"/>
    </xf>
    <xf numFmtId="0" fontId="42" fillId="35" borderId="36" xfId="0" applyNumberFormat="1" applyFont="1" applyFill="1" applyBorder="1" applyAlignment="1">
      <alignment horizontal="justify" vertical="center"/>
    </xf>
    <xf numFmtId="0" fontId="46" fillId="35" borderId="10" xfId="0" applyNumberFormat="1" applyFont="1" applyFill="1" applyBorder="1" applyAlignment="1">
      <alignment horizontal="center" vertical="center" wrapText="1"/>
    </xf>
    <xf numFmtId="0" fontId="39" fillId="7" borderId="31" xfId="0" applyFont="1" applyFill="1" applyBorder="1" applyAlignment="1">
      <alignment horizontal="center" vertical="center"/>
    </xf>
    <xf numFmtId="0" fontId="42" fillId="35" borderId="19" xfId="0" applyNumberFormat="1" applyFont="1" applyFill="1" applyBorder="1" applyAlignment="1">
      <alignment horizontal="center" vertical="center" wrapText="1"/>
    </xf>
    <xf numFmtId="0" fontId="42" fillId="35" borderId="31" xfId="0" applyFont="1" applyFill="1" applyBorder="1" applyAlignment="1">
      <alignment horizontal="center" vertical="center" wrapText="1"/>
    </xf>
    <xf numFmtId="0" fontId="50" fillId="35" borderId="31" xfId="0" applyFont="1" applyFill="1" applyBorder="1" applyAlignment="1">
      <alignment/>
    </xf>
    <xf numFmtId="9" fontId="42" fillId="35" borderId="31" xfId="0" applyNumberFormat="1" applyFont="1" applyFill="1" applyBorder="1" applyAlignment="1">
      <alignment horizontal="center" vertical="center" wrapText="1"/>
    </xf>
    <xf numFmtId="0" fontId="46" fillId="35" borderId="31" xfId="0" applyNumberFormat="1" applyFont="1" applyFill="1" applyBorder="1" applyAlignment="1">
      <alignment horizontal="center" vertical="center" wrapText="1"/>
    </xf>
    <xf numFmtId="0" fontId="0" fillId="35" borderId="39" xfId="0" applyFill="1" applyBorder="1" applyAlignment="1">
      <alignment/>
    </xf>
    <xf numFmtId="0" fontId="46" fillId="35" borderId="36" xfId="0" applyNumberFormat="1" applyFont="1" applyFill="1" applyBorder="1" applyAlignment="1">
      <alignment horizontal="center" vertical="center" wrapText="1"/>
    </xf>
    <xf numFmtId="0" fontId="42" fillId="35" borderId="14" xfId="0" applyNumberFormat="1" applyFont="1" applyFill="1" applyBorder="1" applyAlignment="1">
      <alignment horizontal="center" vertical="center" wrapText="1"/>
    </xf>
    <xf numFmtId="0" fontId="42" fillId="35" borderId="36" xfId="0" applyNumberFormat="1" applyFont="1" applyFill="1" applyBorder="1" applyAlignment="1">
      <alignment horizontal="center" vertical="center" wrapText="1"/>
    </xf>
    <xf numFmtId="0" fontId="46" fillId="0" borderId="10" xfId="35" applyFont="1" applyFill="1" applyBorder="1" applyAlignment="1">
      <alignment horizontal="center" vertical="center" wrapText="1"/>
      <protection/>
    </xf>
    <xf numFmtId="9" fontId="48" fillId="0" borderId="10" xfId="0" applyNumberFormat="1" applyFont="1" applyBorder="1" applyAlignment="1">
      <alignment horizontal="center"/>
    </xf>
    <xf numFmtId="190" fontId="0" fillId="0" borderId="13" xfId="0" applyNumberFormat="1" applyBorder="1" applyAlignment="1">
      <alignment/>
    </xf>
    <xf numFmtId="2" fontId="48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3" xfId="0" applyNumberFormat="1" applyFont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top" wrapText="1"/>
    </xf>
    <xf numFmtId="1" fontId="12" fillId="36" borderId="10" xfId="34" applyNumberFormat="1" applyFont="1" applyFill="1" applyBorder="1" applyAlignment="1">
      <alignment horizontal="center" vertical="top" wrapText="1"/>
      <protection/>
    </xf>
    <xf numFmtId="0" fontId="0" fillId="36" borderId="10" xfId="0" applyFill="1" applyBorder="1" applyAlignment="1">
      <alignment/>
    </xf>
    <xf numFmtId="2" fontId="0" fillId="36" borderId="12" xfId="0" applyNumberFormat="1" applyFill="1" applyBorder="1" applyAlignment="1">
      <alignment/>
    </xf>
    <xf numFmtId="2" fontId="48" fillId="36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2" fontId="0" fillId="35" borderId="12" xfId="0" applyNumberFormat="1" applyFill="1" applyBorder="1" applyAlignment="1">
      <alignment/>
    </xf>
    <xf numFmtId="0" fontId="53" fillId="0" borderId="11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31" fillId="0" borderId="24" xfId="0" applyFont="1" applyBorder="1" applyAlignment="1">
      <alignment horizontal="left" vertical="center"/>
    </xf>
    <xf numFmtId="0" fontId="100" fillId="0" borderId="31" xfId="0" applyFont="1" applyBorder="1" applyAlignment="1">
      <alignment/>
    </xf>
    <xf numFmtId="0" fontId="100" fillId="0" borderId="14" xfId="0" applyFont="1" applyBorder="1" applyAlignment="1">
      <alignment/>
    </xf>
    <xf numFmtId="2" fontId="0" fillId="37" borderId="12" xfId="0" applyNumberFormat="1" applyFill="1" applyBorder="1" applyAlignment="1">
      <alignment/>
    </xf>
    <xf numFmtId="0" fontId="20" fillId="0" borderId="15" xfId="0" applyFont="1" applyBorder="1" applyAlignment="1">
      <alignment vertical="center" wrapText="1"/>
    </xf>
    <xf numFmtId="2" fontId="0" fillId="36" borderId="10" xfId="0" applyNumberFormat="1" applyFill="1" applyBorder="1" applyAlignment="1">
      <alignment/>
    </xf>
    <xf numFmtId="0" fontId="0" fillId="36" borderId="0" xfId="0" applyFill="1" applyAlignment="1">
      <alignment/>
    </xf>
    <xf numFmtId="2" fontId="0" fillId="0" borderId="0" xfId="0" applyNumberFormat="1" applyAlignment="1">
      <alignment/>
    </xf>
    <xf numFmtId="2" fontId="0" fillId="36" borderId="0" xfId="0" applyNumberFormat="1" applyFill="1" applyAlignment="1">
      <alignment/>
    </xf>
    <xf numFmtId="0" fontId="0" fillId="36" borderId="0" xfId="34" applyFill="1">
      <alignment/>
      <protection/>
    </xf>
    <xf numFmtId="2" fontId="0" fillId="0" borderId="13" xfId="0" applyNumberFormat="1" applyBorder="1" applyAlignment="1">
      <alignment/>
    </xf>
    <xf numFmtId="0" fontId="0" fillId="36" borderId="12" xfId="0" applyFill="1" applyBorder="1" applyAlignment="1">
      <alignment/>
    </xf>
    <xf numFmtId="9" fontId="42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39" fillId="7" borderId="36" xfId="0" applyFont="1" applyFill="1" applyBorder="1" applyAlignment="1">
      <alignment horizontal="center" vertical="center"/>
    </xf>
    <xf numFmtId="0" fontId="37" fillId="7" borderId="25" xfId="0" applyFont="1" applyFill="1" applyBorder="1" applyAlignment="1">
      <alignment horizontal="center" vertical="center"/>
    </xf>
    <xf numFmtId="0" fontId="42" fillId="35" borderId="10" xfId="0" applyNumberFormat="1" applyFont="1" applyFill="1" applyBorder="1" applyAlignment="1">
      <alignment horizontal="center" vertical="center" wrapText="1"/>
    </xf>
    <xf numFmtId="0" fontId="46" fillId="0" borderId="12" xfId="35" applyFont="1" applyFill="1" applyBorder="1" applyAlignment="1">
      <alignment horizontal="center" vertical="center" wrapText="1"/>
      <protection/>
    </xf>
    <xf numFmtId="0" fontId="46" fillId="35" borderId="29" xfId="0" applyNumberFormat="1" applyFont="1" applyFill="1" applyBorder="1" applyAlignment="1">
      <alignment horizontal="center" vertical="center" wrapText="1"/>
    </xf>
    <xf numFmtId="0" fontId="46" fillId="35" borderId="39" xfId="0" applyNumberFormat="1" applyFont="1" applyFill="1" applyBorder="1" applyAlignment="1">
      <alignment horizontal="center" vertical="center" wrapText="1"/>
    </xf>
    <xf numFmtId="0" fontId="46" fillId="0" borderId="40" xfId="35" applyFont="1" applyFill="1" applyBorder="1" applyAlignment="1">
      <alignment horizontal="center" vertical="center" wrapText="1"/>
      <protection/>
    </xf>
    <xf numFmtId="0" fontId="46" fillId="35" borderId="17" xfId="0" applyNumberFormat="1" applyFont="1" applyFill="1" applyBorder="1" applyAlignment="1">
      <alignment horizontal="center" vertical="center" wrapText="1"/>
    </xf>
    <xf numFmtId="0" fontId="3" fillId="0" borderId="10" xfId="34" applyNumberFormat="1" applyFont="1" applyFill="1" applyBorder="1" applyAlignment="1">
      <alignment horizontal="center" vertical="center" wrapText="1"/>
      <protection/>
    </xf>
    <xf numFmtId="0" fontId="11" fillId="33" borderId="12" xfId="0" applyFont="1" applyFill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31" fillId="0" borderId="14" xfId="36" applyFont="1" applyBorder="1" applyAlignment="1">
      <alignment horizontal="center" vertical="center" wrapText="1"/>
      <protection/>
    </xf>
    <xf numFmtId="0" fontId="31" fillId="0" borderId="16" xfId="36" applyFont="1" applyBorder="1" applyAlignment="1">
      <alignment horizontal="center" vertical="center" wrapText="1"/>
      <protection/>
    </xf>
    <xf numFmtId="0" fontId="31" fillId="0" borderId="27" xfId="36" applyFont="1" applyBorder="1" applyAlignment="1">
      <alignment horizontal="center" vertical="center" wrapText="1"/>
      <protection/>
    </xf>
    <xf numFmtId="0" fontId="31" fillId="0" borderId="19" xfId="36" applyFont="1" applyBorder="1" applyAlignment="1">
      <alignment horizontal="center" vertical="center" wrapText="1"/>
      <protection/>
    </xf>
    <xf numFmtId="0" fontId="31" fillId="0" borderId="19" xfId="0" applyFont="1" applyBorder="1" applyAlignment="1">
      <alignment horizontal="center" vertical="center"/>
    </xf>
    <xf numFmtId="0" fontId="31" fillId="0" borderId="12" xfId="36" applyFont="1" applyBorder="1" applyAlignment="1">
      <alignment horizontal="center" vertical="center" wrapText="1"/>
      <protection/>
    </xf>
    <xf numFmtId="0" fontId="31" fillId="0" borderId="36" xfId="36" applyFont="1" applyBorder="1" applyAlignment="1">
      <alignment horizontal="center" vertical="center" wrapText="1"/>
      <protection/>
    </xf>
    <xf numFmtId="0" fontId="31" fillId="0" borderId="3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 wrapText="1"/>
    </xf>
    <xf numFmtId="0" fontId="31" fillId="0" borderId="21" xfId="0" applyNumberFormat="1" applyFont="1" applyBorder="1" applyAlignment="1">
      <alignment horizontal="center" vertical="center" wrapText="1"/>
    </xf>
    <xf numFmtId="0" fontId="31" fillId="0" borderId="41" xfId="0" applyNumberFormat="1" applyFont="1" applyBorder="1" applyAlignment="1">
      <alignment horizontal="center" vertical="center" wrapText="1"/>
    </xf>
    <xf numFmtId="0" fontId="43" fillId="35" borderId="18" xfId="35" applyFont="1" applyFill="1" applyBorder="1" applyAlignment="1">
      <alignment horizontal="center" vertical="center" wrapText="1"/>
      <protection/>
    </xf>
    <xf numFmtId="0" fontId="43" fillId="35" borderId="10" xfId="35" applyFont="1" applyFill="1" applyBorder="1" applyAlignment="1">
      <alignment horizontal="center" vertical="center" wrapText="1"/>
      <protection/>
    </xf>
    <xf numFmtId="0" fontId="43" fillId="35" borderId="30" xfId="35" applyFont="1" applyFill="1" applyBorder="1" applyAlignment="1">
      <alignment horizontal="center" vertical="center" wrapText="1"/>
      <protection/>
    </xf>
    <xf numFmtId="0" fontId="43" fillId="35" borderId="36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1" fillId="35" borderId="36" xfId="0" applyFont="1" applyFill="1" applyBorder="1" applyAlignment="1">
      <alignment horizontal="center" vertical="center"/>
    </xf>
    <xf numFmtId="0" fontId="101" fillId="35" borderId="14" xfId="0" applyFont="1" applyFill="1" applyBorder="1" applyAlignment="1">
      <alignment horizontal="center" vertical="center"/>
    </xf>
    <xf numFmtId="0" fontId="101" fillId="35" borderId="19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96" fillId="0" borderId="45" xfId="0" applyFont="1" applyBorder="1" applyAlignment="1">
      <alignment horizontal="center" vertical="center"/>
    </xf>
    <xf numFmtId="0" fontId="96" fillId="0" borderId="46" xfId="0" applyFont="1" applyBorder="1" applyAlignment="1">
      <alignment horizontal="center" vertical="center"/>
    </xf>
    <xf numFmtId="0" fontId="96" fillId="0" borderId="47" xfId="0" applyFont="1" applyBorder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30" fillId="7" borderId="23" xfId="0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1" fillId="7" borderId="20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30" fillId="7" borderId="48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13" fillId="0" borderId="0" xfId="34" applyFont="1" applyFill="1" applyAlignment="1">
      <alignment horizontal="center" vertical="top" wrapText="1"/>
      <protection/>
    </xf>
    <xf numFmtId="0" fontId="96" fillId="0" borderId="49" xfId="0" applyFont="1" applyBorder="1" applyAlignment="1">
      <alignment horizontal="center" vertical="center"/>
    </xf>
    <xf numFmtId="0" fontId="96" fillId="0" borderId="50" xfId="0" applyFont="1" applyBorder="1" applyAlignment="1">
      <alignment horizontal="center" vertical="center"/>
    </xf>
    <xf numFmtId="0" fontId="96" fillId="0" borderId="51" xfId="0" applyFont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197" fontId="0" fillId="0" borderId="10" xfId="0" applyNumberFormat="1" applyBorder="1" applyAlignment="1">
      <alignment/>
    </xf>
    <xf numFmtId="0" fontId="46" fillId="35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1" fillId="36" borderId="10" xfId="0" applyFont="1" applyFill="1" applyBorder="1" applyAlignment="1">
      <alignment horizontal="center"/>
    </xf>
    <xf numFmtId="9" fontId="48" fillId="36" borderId="10" xfId="0" applyNumberFormat="1" applyFont="1" applyFill="1" applyBorder="1" applyAlignment="1">
      <alignment horizontal="center"/>
    </xf>
  </cellXfs>
  <cellStyles count="55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Normal_24-e skola" xfId="33"/>
    <cellStyle name="Normal_Xulos seminaria TSIN" xfId="34"/>
    <cellStyle name="Обычный 2" xfId="35"/>
    <cellStyle name="Обычный 3" xfId="36"/>
    <cellStyle name="Hyperlink" xfId="37"/>
    <cellStyle name="Followed Hyperlink" xfId="38"/>
    <cellStyle name="გამოთვლა" xfId="39"/>
    <cellStyle name="გამოტანა" xfId="40"/>
    <cellStyle name="განმარტებითი ტექსტი" xfId="41"/>
    <cellStyle name="გაფრთხილების ტექსტი" xfId="42"/>
    <cellStyle name="დაკავშირებული უჯრა" xfId="43"/>
    <cellStyle name="Currency" xfId="44"/>
    <cellStyle name="Currency [0]" xfId="45"/>
    <cellStyle name="კარგი" xfId="46"/>
    <cellStyle name="მახვილი1" xfId="47"/>
    <cellStyle name="მახვილი2" xfId="48"/>
    <cellStyle name="მახვილი3" xfId="49"/>
    <cellStyle name="მახვილი4" xfId="50"/>
    <cellStyle name="მახვილი5" xfId="51"/>
    <cellStyle name="მახვილი6" xfId="52"/>
    <cellStyle name="Comma" xfId="53"/>
    <cellStyle name="მძიმე 2" xfId="54"/>
    <cellStyle name="ნეიტრალური" xfId="55"/>
    <cellStyle name="Percent" xfId="56"/>
    <cellStyle name="სათაური" xfId="57"/>
    <cellStyle name="სათაური 1" xfId="58"/>
    <cellStyle name="სათაური 2" xfId="59"/>
    <cellStyle name="სათაური 3" xfId="60"/>
    <cellStyle name="სათაური 4" xfId="61"/>
    <cellStyle name="სულ" xfId="62"/>
    <cellStyle name="უჯრის შემოწმება" xfId="63"/>
    <cellStyle name="Comma [0]" xfId="64"/>
    <cellStyle name="შენიშვნა" xfId="65"/>
    <cellStyle name="შეტანა" xfId="66"/>
    <cellStyle name="ჩვეულებრივი 2" xfId="67"/>
    <cellStyle name="ცუდი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3"/>
  <sheetViews>
    <sheetView tabSelected="1" zoomScalePageLayoutView="0" workbookViewId="0" topLeftCell="A871">
      <selection activeCell="G884" sqref="G884"/>
    </sheetView>
  </sheetViews>
  <sheetFormatPr defaultColWidth="9.140625" defaultRowHeight="12.75"/>
  <cols>
    <col min="1" max="1" width="4.421875" style="0" customWidth="1"/>
    <col min="2" max="2" width="49.140625" style="0" customWidth="1"/>
    <col min="4" max="4" width="9.421875" style="0" bestFit="1" customWidth="1"/>
    <col min="5" max="5" width="9.57421875" style="0" bestFit="1" customWidth="1"/>
    <col min="6" max="6" width="12.8515625" style="0" customWidth="1"/>
    <col min="8" max="8" width="29.7109375" style="0" customWidth="1"/>
    <col min="11" max="11" width="9.57421875" style="0" bestFit="1" customWidth="1"/>
  </cols>
  <sheetData>
    <row r="1" spans="1:16" ht="43.5" customHeight="1">
      <c r="A1" s="385" t="s">
        <v>317</v>
      </c>
      <c r="B1" s="385"/>
      <c r="C1" s="385"/>
      <c r="D1" s="385"/>
      <c r="E1" s="385"/>
      <c r="F1" s="385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.5" customHeight="1">
      <c r="A2" s="3"/>
      <c r="B2" s="2"/>
      <c r="C2" s="2"/>
      <c r="D2" s="4"/>
      <c r="E2" s="5"/>
      <c r="F2" s="6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 hidden="1">
      <c r="A3" s="3"/>
      <c r="B3" s="2"/>
      <c r="C3" s="1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3">
      <c r="A4" s="57" t="s">
        <v>1</v>
      </c>
      <c r="B4" s="8" t="s">
        <v>2</v>
      </c>
      <c r="C4" s="8" t="s">
        <v>5</v>
      </c>
      <c r="D4" s="8" t="s">
        <v>6</v>
      </c>
      <c r="E4" s="8" t="s">
        <v>3</v>
      </c>
      <c r="F4" s="9" t="s">
        <v>4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>
      <c r="A6" s="44"/>
      <c r="B6" s="21" t="s">
        <v>61</v>
      </c>
      <c r="C6" s="21"/>
      <c r="D6" s="21"/>
      <c r="E6" s="10"/>
      <c r="F6" s="10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6" customFormat="1" ht="30">
      <c r="A7" s="29"/>
      <c r="B7" s="30" t="s">
        <v>15</v>
      </c>
      <c r="C7" s="29"/>
      <c r="D7" s="29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8" customFormat="1" ht="23.25" customHeight="1">
      <c r="A8" s="36">
        <v>1</v>
      </c>
      <c r="B8" s="35" t="s">
        <v>29</v>
      </c>
      <c r="C8" s="36" t="s">
        <v>9</v>
      </c>
      <c r="D8" s="36">
        <v>0.322</v>
      </c>
      <c r="E8" s="51"/>
      <c r="F8" s="53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s="18" customFormat="1" ht="21.75" customHeight="1">
      <c r="A9" s="12"/>
      <c r="B9" s="28" t="s">
        <v>39</v>
      </c>
      <c r="C9" s="23" t="s">
        <v>35</v>
      </c>
      <c r="D9" s="23">
        <v>107</v>
      </c>
      <c r="E9" s="51"/>
      <c r="F9" s="52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18" customFormat="1" ht="54.75" customHeight="1">
      <c r="A10" s="23">
        <v>1</v>
      </c>
      <c r="B10" s="26" t="s">
        <v>48</v>
      </c>
      <c r="C10" s="23" t="s">
        <v>18</v>
      </c>
      <c r="D10" s="23">
        <v>12.5</v>
      </c>
      <c r="E10" s="51"/>
      <c r="F10" s="53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18" customFormat="1" ht="33.75" customHeight="1">
      <c r="A11" s="23">
        <v>2</v>
      </c>
      <c r="B11" s="26" t="s">
        <v>40</v>
      </c>
      <c r="C11" s="23" t="s">
        <v>18</v>
      </c>
      <c r="D11" s="23">
        <v>18</v>
      </c>
      <c r="E11" s="51"/>
      <c r="F11" s="53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s="18" customFormat="1" ht="35.25" customHeight="1">
      <c r="A12" s="23">
        <v>3</v>
      </c>
      <c r="B12" s="26" t="s">
        <v>55</v>
      </c>
      <c r="C12" s="23" t="s">
        <v>18</v>
      </c>
      <c r="D12" s="23">
        <v>22</v>
      </c>
      <c r="E12" s="51"/>
      <c r="F12" s="53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8" customFormat="1" ht="18.75" customHeight="1">
      <c r="A13" s="23"/>
      <c r="B13" s="26" t="s">
        <v>41</v>
      </c>
      <c r="C13" s="23"/>
      <c r="D13" s="23"/>
      <c r="E13" s="51"/>
      <c r="F13" s="52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18" customFormat="1" ht="17.25" customHeight="1">
      <c r="A14" s="23"/>
      <c r="B14" s="26" t="s">
        <v>42</v>
      </c>
      <c r="C14" s="23" t="s">
        <v>11</v>
      </c>
      <c r="D14" s="23">
        <v>0.35</v>
      </c>
      <c r="E14" s="51"/>
      <c r="F14" s="53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18" customFormat="1" ht="19.5" customHeight="1">
      <c r="A15" s="26"/>
      <c r="B15" s="26" t="s">
        <v>43</v>
      </c>
      <c r="C15" s="23" t="s">
        <v>11</v>
      </c>
      <c r="D15" s="23">
        <v>1.26</v>
      </c>
      <c r="E15" s="51"/>
      <c r="F15" s="53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18" customFormat="1" ht="37.5" customHeight="1">
      <c r="A16" s="23">
        <v>4</v>
      </c>
      <c r="B16" s="26" t="s">
        <v>44</v>
      </c>
      <c r="C16" s="23" t="s">
        <v>18</v>
      </c>
      <c r="D16" s="23">
        <v>11.7</v>
      </c>
      <c r="E16" s="51"/>
      <c r="F16" s="53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18" customFormat="1" ht="19.5" customHeight="1">
      <c r="A17" s="23">
        <v>5</v>
      </c>
      <c r="B17" s="26" t="s">
        <v>13</v>
      </c>
      <c r="C17" s="23" t="s">
        <v>18</v>
      </c>
      <c r="D17" s="23">
        <v>8</v>
      </c>
      <c r="E17" s="51"/>
      <c r="F17" s="53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8" customFormat="1" ht="19.5" customHeight="1">
      <c r="A18" s="23">
        <v>6</v>
      </c>
      <c r="B18" s="26" t="s">
        <v>45</v>
      </c>
      <c r="C18" s="23" t="s">
        <v>18</v>
      </c>
      <c r="D18" s="23">
        <v>10</v>
      </c>
      <c r="E18" s="51"/>
      <c r="F18" s="53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2.5" customHeight="1">
      <c r="A19" s="8"/>
      <c r="B19" s="19" t="s">
        <v>16</v>
      </c>
      <c r="C19" s="21"/>
      <c r="D19" s="21"/>
      <c r="E19" s="51"/>
      <c r="F19" s="5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69.75" customHeight="1">
      <c r="A20" s="12">
        <v>1</v>
      </c>
      <c r="B20" s="48" t="s">
        <v>31</v>
      </c>
      <c r="C20" s="23" t="s">
        <v>18</v>
      </c>
      <c r="D20" s="23">
        <v>156</v>
      </c>
      <c r="E20" s="51"/>
      <c r="F20" s="53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9.5" customHeight="1">
      <c r="A21" s="12">
        <v>2</v>
      </c>
      <c r="B21" s="48" t="s">
        <v>30</v>
      </c>
      <c r="C21" s="23" t="s">
        <v>19</v>
      </c>
      <c r="D21" s="23">
        <v>1295</v>
      </c>
      <c r="E21" s="51"/>
      <c r="F21" s="53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2.5" customHeight="1">
      <c r="A22" s="31"/>
      <c r="B22" s="46" t="s">
        <v>17</v>
      </c>
      <c r="C22" s="12"/>
      <c r="D22" s="12"/>
      <c r="E22" s="51"/>
      <c r="F22" s="5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33" customHeight="1">
      <c r="A23" s="24">
        <v>1</v>
      </c>
      <c r="B23" s="20" t="s">
        <v>20</v>
      </c>
      <c r="C23" s="23" t="s">
        <v>18</v>
      </c>
      <c r="D23" s="23">
        <v>190</v>
      </c>
      <c r="E23" s="51"/>
      <c r="F23" s="53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35.25" customHeight="1">
      <c r="A24" s="24">
        <v>2</v>
      </c>
      <c r="B24" s="20" t="s">
        <v>47</v>
      </c>
      <c r="C24" s="23" t="s">
        <v>19</v>
      </c>
      <c r="D24" s="23">
        <v>1295</v>
      </c>
      <c r="E24" s="51"/>
      <c r="F24" s="53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6.5">
      <c r="A25" s="24">
        <v>3</v>
      </c>
      <c r="B25" s="20" t="s">
        <v>10</v>
      </c>
      <c r="C25" s="23" t="s">
        <v>11</v>
      </c>
      <c r="D25" s="23">
        <v>0.744</v>
      </c>
      <c r="E25" s="51"/>
      <c r="F25" s="53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49.5">
      <c r="A26" s="24">
        <v>4</v>
      </c>
      <c r="B26" s="20" t="s">
        <v>23</v>
      </c>
      <c r="C26" s="23" t="s">
        <v>19</v>
      </c>
      <c r="D26" s="23">
        <v>1240</v>
      </c>
      <c r="E26" s="51"/>
      <c r="F26" s="53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34.5" customHeight="1">
      <c r="A27" s="24">
        <v>5</v>
      </c>
      <c r="B27" s="20" t="s">
        <v>22</v>
      </c>
      <c r="C27" s="23" t="s">
        <v>18</v>
      </c>
      <c r="D27" s="23">
        <v>91</v>
      </c>
      <c r="E27" s="51"/>
      <c r="F27" s="53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30">
      <c r="A28" s="36"/>
      <c r="B28" s="43" t="s">
        <v>26</v>
      </c>
      <c r="C28" s="34"/>
      <c r="D28" s="36"/>
      <c r="E28" s="51"/>
      <c r="F28" s="5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33">
      <c r="A29" s="26"/>
      <c r="B29" s="28" t="s">
        <v>49</v>
      </c>
      <c r="C29" s="34"/>
      <c r="D29" s="36"/>
      <c r="E29" s="51"/>
      <c r="F29" s="5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33">
      <c r="A30" s="23">
        <v>1</v>
      </c>
      <c r="B30" s="47" t="s">
        <v>27</v>
      </c>
      <c r="C30" s="23" t="s">
        <v>19</v>
      </c>
      <c r="D30" s="12">
        <v>54</v>
      </c>
      <c r="E30" s="51"/>
      <c r="F30" s="53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6.5">
      <c r="A31" s="23">
        <v>2</v>
      </c>
      <c r="B31" s="47" t="s">
        <v>10</v>
      </c>
      <c r="C31" s="12" t="s">
        <v>11</v>
      </c>
      <c r="D31" s="12">
        <v>0.0324</v>
      </c>
      <c r="E31" s="51"/>
      <c r="F31" s="53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33">
      <c r="A32" s="23">
        <v>3</v>
      </c>
      <c r="B32" s="27" t="s">
        <v>28</v>
      </c>
      <c r="C32" s="23" t="s">
        <v>19</v>
      </c>
      <c r="D32" s="12">
        <v>54</v>
      </c>
      <c r="E32" s="51"/>
      <c r="F32" s="53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6.25" customHeight="1" thickBot="1">
      <c r="A33" s="11"/>
      <c r="B33" s="192" t="s">
        <v>326</v>
      </c>
      <c r="C33" s="302"/>
      <c r="D33" s="195"/>
      <c r="E33" s="13"/>
      <c r="F33" s="289"/>
      <c r="G33" s="2"/>
      <c r="H33" s="309">
        <f>+F33*1.1*1.08*1.05*1.18</f>
        <v>0</v>
      </c>
      <c r="I33" s="2"/>
      <c r="J33" s="2"/>
      <c r="K33" s="2"/>
      <c r="L33" s="2"/>
      <c r="M33" s="2"/>
      <c r="N33" s="2"/>
      <c r="O33" s="2"/>
      <c r="P33" s="2"/>
    </row>
    <row r="34" spans="1:16" ht="26.25" customHeight="1" thickBot="1" thickTop="1">
      <c r="A34" s="323"/>
      <c r="B34" s="318" t="s">
        <v>7</v>
      </c>
      <c r="C34" s="275"/>
      <c r="D34" s="277">
        <v>0.1</v>
      </c>
      <c r="E34" s="13"/>
      <c r="F34" s="289"/>
      <c r="G34" s="2"/>
      <c r="H34" s="309"/>
      <c r="I34" s="2"/>
      <c r="J34" s="2"/>
      <c r="K34" s="2"/>
      <c r="L34" s="2"/>
      <c r="M34" s="2"/>
      <c r="N34" s="2"/>
      <c r="O34" s="2"/>
      <c r="P34" s="2"/>
    </row>
    <row r="35" spans="1:16" ht="26.25" customHeight="1" thickBot="1" thickTop="1">
      <c r="A35" s="323"/>
      <c r="B35" s="318" t="s">
        <v>57</v>
      </c>
      <c r="C35" s="275"/>
      <c r="D35" s="275"/>
      <c r="E35" s="13"/>
      <c r="F35" s="289"/>
      <c r="G35" s="2"/>
      <c r="H35" s="309"/>
      <c r="I35" s="2"/>
      <c r="J35" s="2"/>
      <c r="K35" s="2"/>
      <c r="L35" s="2"/>
      <c r="M35" s="2"/>
      <c r="N35" s="2"/>
      <c r="O35" s="2"/>
      <c r="P35" s="2"/>
    </row>
    <row r="36" spans="1:16" ht="26.25" customHeight="1" thickBot="1" thickTop="1">
      <c r="A36" s="323"/>
      <c r="B36" s="318" t="s">
        <v>8</v>
      </c>
      <c r="C36" s="270"/>
      <c r="D36" s="277">
        <v>0.08</v>
      </c>
      <c r="E36" s="13"/>
      <c r="F36" s="289"/>
      <c r="G36" s="2"/>
      <c r="H36" s="309"/>
      <c r="I36" s="2"/>
      <c r="J36" s="2"/>
      <c r="K36" s="2"/>
      <c r="L36" s="2"/>
      <c r="M36" s="2"/>
      <c r="N36" s="2"/>
      <c r="O36" s="2"/>
      <c r="P36" s="2"/>
    </row>
    <row r="37" spans="1:16" ht="26.25" customHeight="1" thickTop="1">
      <c r="A37" s="323"/>
      <c r="B37" s="319" t="s">
        <v>252</v>
      </c>
      <c r="C37" s="281"/>
      <c r="D37" s="282"/>
      <c r="E37" s="13"/>
      <c r="F37" s="289"/>
      <c r="G37" s="2"/>
      <c r="H37" s="309"/>
      <c r="I37" s="2"/>
      <c r="J37" s="2"/>
      <c r="K37" s="2"/>
      <c r="L37" s="2"/>
      <c r="M37" s="2"/>
      <c r="N37" s="2"/>
      <c r="O37" s="2"/>
      <c r="P37" s="2"/>
    </row>
    <row r="38" spans="1:16" ht="26.25" customHeight="1">
      <c r="A38" s="323"/>
      <c r="B38" s="320" t="s">
        <v>309</v>
      </c>
      <c r="C38" s="45"/>
      <c r="D38" s="284">
        <v>0.05</v>
      </c>
      <c r="E38" s="13"/>
      <c r="F38" s="289"/>
      <c r="G38" s="2"/>
      <c r="H38" s="309"/>
      <c r="I38" s="2"/>
      <c r="J38" s="2"/>
      <c r="K38" s="2"/>
      <c r="L38" s="2"/>
      <c r="M38" s="2"/>
      <c r="N38" s="2"/>
      <c r="O38" s="2"/>
      <c r="P38" s="2"/>
    </row>
    <row r="39" spans="1:16" ht="26.25" customHeight="1">
      <c r="A39" s="323"/>
      <c r="B39" s="321" t="s">
        <v>328</v>
      </c>
      <c r="C39" s="45"/>
      <c r="D39" s="188"/>
      <c r="E39" s="13"/>
      <c r="F39" s="289"/>
      <c r="G39" s="2"/>
      <c r="H39" s="309"/>
      <c r="I39" s="2"/>
      <c r="J39" s="2"/>
      <c r="K39" s="2"/>
      <c r="L39" s="2"/>
      <c r="M39" s="2"/>
      <c r="N39" s="2"/>
      <c r="O39" s="2"/>
      <c r="P39" s="2"/>
    </row>
    <row r="40" spans="1:6" s="58" customFormat="1" ht="22.5" customHeight="1">
      <c r="A40" s="44"/>
      <c r="B40" s="49" t="s">
        <v>62</v>
      </c>
      <c r="C40" s="21"/>
      <c r="D40" s="21"/>
      <c r="E40" s="10"/>
      <c r="F40" s="10"/>
    </row>
    <row r="41" spans="1:6" s="58" customFormat="1" ht="31.5" customHeight="1">
      <c r="A41" s="29"/>
      <c r="B41" s="30" t="s">
        <v>15</v>
      </c>
      <c r="C41" s="29"/>
      <c r="D41" s="29"/>
      <c r="E41" s="50"/>
      <c r="F41" s="50"/>
    </row>
    <row r="42" spans="1:6" s="58" customFormat="1" ht="22.5" customHeight="1">
      <c r="A42" s="12">
        <v>1</v>
      </c>
      <c r="B42" s="27" t="s">
        <v>29</v>
      </c>
      <c r="C42" s="12" t="s">
        <v>9</v>
      </c>
      <c r="D42" s="12">
        <v>0.145</v>
      </c>
      <c r="E42" s="51"/>
      <c r="F42" s="53"/>
    </row>
    <row r="43" spans="1:6" s="58" customFormat="1" ht="87.75" customHeight="1">
      <c r="A43" s="12">
        <v>2</v>
      </c>
      <c r="B43" s="55" t="s">
        <v>56</v>
      </c>
      <c r="C43" s="23" t="s">
        <v>50</v>
      </c>
      <c r="D43" s="12">
        <v>65</v>
      </c>
      <c r="E43" s="51"/>
      <c r="F43" s="53"/>
    </row>
    <row r="44" spans="1:6" ht="82.5">
      <c r="A44" s="23">
        <v>3</v>
      </c>
      <c r="B44" s="27" t="s">
        <v>51</v>
      </c>
      <c r="C44" s="23" t="s">
        <v>50</v>
      </c>
      <c r="D44" s="12">
        <v>1.3</v>
      </c>
      <c r="E44" s="51"/>
      <c r="F44" s="53"/>
    </row>
    <row r="45" spans="1:6" ht="66">
      <c r="A45" s="23">
        <v>4</v>
      </c>
      <c r="B45" s="27" t="s">
        <v>52</v>
      </c>
      <c r="C45" s="12" t="s">
        <v>25</v>
      </c>
      <c r="D45" s="23">
        <v>8</v>
      </c>
      <c r="E45" s="51"/>
      <c r="F45" s="53"/>
    </row>
    <row r="46" spans="1:6" ht="16.5">
      <c r="A46" s="31"/>
      <c r="B46" s="32" t="s">
        <v>16</v>
      </c>
      <c r="C46" s="33"/>
      <c r="D46" s="33"/>
      <c r="E46" s="52"/>
      <c r="F46" s="52"/>
    </row>
    <row r="47" spans="1:6" ht="86.25">
      <c r="A47" s="12">
        <v>1</v>
      </c>
      <c r="B47" s="26" t="s">
        <v>31</v>
      </c>
      <c r="C47" s="41" t="s">
        <v>18</v>
      </c>
      <c r="D47" s="23">
        <v>74</v>
      </c>
      <c r="E47" s="51"/>
      <c r="F47" s="53"/>
    </row>
    <row r="48" spans="1:6" ht="20.25">
      <c r="A48" s="12">
        <v>2</v>
      </c>
      <c r="B48" s="26" t="s">
        <v>30</v>
      </c>
      <c r="C48" s="41" t="s">
        <v>19</v>
      </c>
      <c r="D48" s="23">
        <v>612</v>
      </c>
      <c r="E48" s="51"/>
      <c r="F48" s="53"/>
    </row>
    <row r="49" spans="1:6" ht="16.5">
      <c r="A49" s="31"/>
      <c r="B49" s="32" t="s">
        <v>17</v>
      </c>
      <c r="C49" s="33"/>
      <c r="D49" s="33"/>
      <c r="E49" s="52"/>
      <c r="F49" s="52"/>
    </row>
    <row r="50" spans="1:6" ht="82.5">
      <c r="A50" s="24">
        <v>1</v>
      </c>
      <c r="B50" s="20" t="s">
        <v>46</v>
      </c>
      <c r="C50" s="41" t="s">
        <v>18</v>
      </c>
      <c r="D50" s="23">
        <v>90</v>
      </c>
      <c r="E50" s="51"/>
      <c r="F50" s="53"/>
    </row>
    <row r="51" spans="1:6" ht="66">
      <c r="A51" s="24">
        <v>2</v>
      </c>
      <c r="B51" s="20" t="s">
        <v>21</v>
      </c>
      <c r="C51" s="41" t="s">
        <v>19</v>
      </c>
      <c r="D51" s="23">
        <v>612</v>
      </c>
      <c r="E51" s="51"/>
      <c r="F51" s="53"/>
    </row>
    <row r="52" spans="1:6" ht="16.5">
      <c r="A52" s="24">
        <v>3</v>
      </c>
      <c r="B52" s="20" t="s">
        <v>10</v>
      </c>
      <c r="C52" s="41" t="s">
        <v>11</v>
      </c>
      <c r="D52" s="23">
        <v>0.087</v>
      </c>
      <c r="E52" s="51"/>
      <c r="F52" s="53"/>
    </row>
    <row r="53" spans="1:6" ht="49.5">
      <c r="A53" s="24">
        <v>4</v>
      </c>
      <c r="B53" s="20" t="s">
        <v>23</v>
      </c>
      <c r="C53" s="41" t="s">
        <v>19</v>
      </c>
      <c r="D53" s="23">
        <v>580</v>
      </c>
      <c r="E53" s="51"/>
      <c r="F53" s="53"/>
    </row>
    <row r="54" spans="1:6" ht="33">
      <c r="A54" s="24">
        <v>5</v>
      </c>
      <c r="B54" s="20" t="s">
        <v>22</v>
      </c>
      <c r="C54" s="41" t="s">
        <v>18</v>
      </c>
      <c r="D54" s="23">
        <v>53</v>
      </c>
      <c r="E54" s="51"/>
      <c r="F54" s="53"/>
    </row>
    <row r="55" spans="1:6" ht="30">
      <c r="A55" s="36"/>
      <c r="B55" s="37" t="s">
        <v>26</v>
      </c>
      <c r="C55" s="34"/>
      <c r="D55" s="36"/>
      <c r="E55" s="51"/>
      <c r="F55" s="52"/>
    </row>
    <row r="56" spans="1:6" ht="16.5">
      <c r="A56" s="36"/>
      <c r="B56" s="38" t="s">
        <v>38</v>
      </c>
      <c r="C56" s="34"/>
      <c r="D56" s="36"/>
      <c r="E56" s="51"/>
      <c r="F56" s="52"/>
    </row>
    <row r="57" spans="1:6" ht="42.75" customHeight="1">
      <c r="A57" s="12">
        <v>1</v>
      </c>
      <c r="B57" s="27" t="s">
        <v>37</v>
      </c>
      <c r="C57" s="41" t="s">
        <v>19</v>
      </c>
      <c r="D57" s="12">
        <v>200</v>
      </c>
      <c r="E57" s="51"/>
      <c r="F57" s="53"/>
    </row>
    <row r="58" spans="1:6" ht="25.5" customHeight="1">
      <c r="A58" s="12">
        <v>2</v>
      </c>
      <c r="B58" s="27" t="s">
        <v>10</v>
      </c>
      <c r="C58" s="42" t="s">
        <v>11</v>
      </c>
      <c r="D58" s="12">
        <v>0.136</v>
      </c>
      <c r="E58" s="51"/>
      <c r="F58" s="53"/>
    </row>
    <row r="59" spans="1:6" ht="39.75" customHeight="1">
      <c r="A59" s="12">
        <v>3</v>
      </c>
      <c r="B59" s="27" t="s">
        <v>36</v>
      </c>
      <c r="C59" s="42" t="s">
        <v>24</v>
      </c>
      <c r="D59" s="12">
        <v>200</v>
      </c>
      <c r="E59" s="51"/>
      <c r="F59" s="53"/>
    </row>
    <row r="60" spans="1:6" ht="27" customHeight="1">
      <c r="A60" s="26"/>
      <c r="B60" s="28" t="s">
        <v>53</v>
      </c>
      <c r="C60" s="23"/>
      <c r="D60" s="39"/>
      <c r="E60" s="51"/>
      <c r="F60" s="52"/>
    </row>
    <row r="61" spans="1:6" ht="39.75" customHeight="1">
      <c r="A61" s="23">
        <v>1</v>
      </c>
      <c r="B61" s="27" t="s">
        <v>27</v>
      </c>
      <c r="C61" s="41" t="s">
        <v>19</v>
      </c>
      <c r="D61" s="12">
        <v>42</v>
      </c>
      <c r="E61" s="51"/>
      <c r="F61" s="53"/>
    </row>
    <row r="62" spans="1:6" ht="27" customHeight="1">
      <c r="A62" s="23">
        <v>2</v>
      </c>
      <c r="B62" s="27" t="s">
        <v>10</v>
      </c>
      <c r="C62" s="42" t="s">
        <v>11</v>
      </c>
      <c r="D62" s="12">
        <v>0.0252</v>
      </c>
      <c r="E62" s="51"/>
      <c r="F62" s="53"/>
    </row>
    <row r="63" spans="1:6" ht="44.25" customHeight="1">
      <c r="A63" s="34">
        <v>3</v>
      </c>
      <c r="B63" s="35" t="s">
        <v>28</v>
      </c>
      <c r="C63" s="40" t="s">
        <v>19</v>
      </c>
      <c r="D63" s="12">
        <v>42</v>
      </c>
      <c r="E63" s="51"/>
      <c r="F63" s="53"/>
    </row>
    <row r="64" spans="1:6" ht="42" customHeight="1">
      <c r="A64" s="26"/>
      <c r="B64" s="28" t="s">
        <v>54</v>
      </c>
      <c r="C64" s="41"/>
      <c r="D64" s="12"/>
      <c r="E64" s="51"/>
      <c r="F64" s="52"/>
    </row>
    <row r="65" spans="1:6" ht="38.25" customHeight="1">
      <c r="A65" s="23">
        <v>1</v>
      </c>
      <c r="B65" s="26" t="s">
        <v>32</v>
      </c>
      <c r="C65" s="41" t="s">
        <v>18</v>
      </c>
      <c r="D65" s="23">
        <v>14</v>
      </c>
      <c r="E65" s="51"/>
      <c r="F65" s="53"/>
    </row>
    <row r="66" spans="1:6" ht="33">
      <c r="A66" s="23">
        <v>2</v>
      </c>
      <c r="B66" s="26" t="s">
        <v>33</v>
      </c>
      <c r="C66" s="41" t="s">
        <v>18</v>
      </c>
      <c r="D66" s="23">
        <v>2</v>
      </c>
      <c r="E66" s="51"/>
      <c r="F66" s="53"/>
    </row>
    <row r="67" spans="1:6" ht="27" customHeight="1">
      <c r="A67" s="23">
        <v>3</v>
      </c>
      <c r="B67" s="26" t="s">
        <v>34</v>
      </c>
      <c r="C67" s="41" t="s">
        <v>35</v>
      </c>
      <c r="D67" s="23">
        <v>10</v>
      </c>
      <c r="E67" s="51"/>
      <c r="F67" s="52"/>
    </row>
    <row r="68" spans="1:6" ht="38.25" customHeight="1">
      <c r="A68" s="23">
        <v>4</v>
      </c>
      <c r="B68" s="26" t="s">
        <v>12</v>
      </c>
      <c r="C68" s="41" t="s">
        <v>19</v>
      </c>
      <c r="D68" s="23">
        <v>27.5</v>
      </c>
      <c r="E68" s="51"/>
      <c r="F68" s="53"/>
    </row>
    <row r="69" spans="1:6" ht="25.5" customHeight="1">
      <c r="A69" s="12">
        <v>5</v>
      </c>
      <c r="B69" s="26" t="s">
        <v>13</v>
      </c>
      <c r="C69" s="41" t="s">
        <v>18</v>
      </c>
      <c r="D69" s="23">
        <v>4</v>
      </c>
      <c r="E69" s="51"/>
      <c r="F69" s="53"/>
    </row>
    <row r="70" spans="1:6" ht="33">
      <c r="A70" s="12">
        <v>6</v>
      </c>
      <c r="B70" s="26" t="s">
        <v>14</v>
      </c>
      <c r="C70" s="41" t="s">
        <v>18</v>
      </c>
      <c r="D70" s="23">
        <v>10</v>
      </c>
      <c r="E70" s="51"/>
      <c r="F70" s="53"/>
    </row>
    <row r="71" spans="1:8" ht="17.25" thickBot="1">
      <c r="A71" s="25"/>
      <c r="B71" s="192" t="s">
        <v>326</v>
      </c>
      <c r="C71" s="302"/>
      <c r="D71" s="195"/>
      <c r="E71" s="52"/>
      <c r="F71" s="290"/>
      <c r="H71" s="306">
        <f>+F71*1.1*1.08*1.05*1.18</f>
        <v>0</v>
      </c>
    </row>
    <row r="72" spans="1:8" ht="18" thickBot="1" thickTop="1">
      <c r="A72" s="322"/>
      <c r="B72" s="318" t="s">
        <v>7</v>
      </c>
      <c r="C72" s="275"/>
      <c r="D72" s="277">
        <v>0.1</v>
      </c>
      <c r="E72" s="52"/>
      <c r="F72" s="290"/>
      <c r="H72" s="306"/>
    </row>
    <row r="73" spans="1:8" ht="18" thickBot="1" thickTop="1">
      <c r="A73" s="322"/>
      <c r="B73" s="318" t="s">
        <v>57</v>
      </c>
      <c r="C73" s="275"/>
      <c r="D73" s="275"/>
      <c r="E73" s="52"/>
      <c r="F73" s="290"/>
      <c r="H73" s="306"/>
    </row>
    <row r="74" spans="1:8" ht="18" thickBot="1" thickTop="1">
      <c r="A74" s="322"/>
      <c r="B74" s="318" t="s">
        <v>8</v>
      </c>
      <c r="C74" s="270"/>
      <c r="D74" s="277">
        <v>0.08</v>
      </c>
      <c r="E74" s="52"/>
      <c r="F74" s="290"/>
      <c r="H74" s="306"/>
    </row>
    <row r="75" spans="1:8" ht="17.25" thickTop="1">
      <c r="A75" s="322"/>
      <c r="B75" s="319" t="s">
        <v>252</v>
      </c>
      <c r="C75" s="281"/>
      <c r="D75" s="282"/>
      <c r="E75" s="52"/>
      <c r="F75" s="290"/>
      <c r="H75" s="306"/>
    </row>
    <row r="76" spans="1:8" ht="16.5">
      <c r="A76" s="322"/>
      <c r="B76" s="320" t="s">
        <v>309</v>
      </c>
      <c r="C76" s="45"/>
      <c r="D76" s="284">
        <v>0.05</v>
      </c>
      <c r="E76" s="52"/>
      <c r="F76" s="290"/>
      <c r="H76" s="306"/>
    </row>
    <row r="77" spans="1:8" ht="16.5">
      <c r="A77" s="322"/>
      <c r="B77" s="321" t="s">
        <v>327</v>
      </c>
      <c r="C77" s="45"/>
      <c r="D77" s="188"/>
      <c r="E77" s="52"/>
      <c r="F77" s="290"/>
      <c r="H77" s="306"/>
    </row>
    <row r="78" spans="1:6" ht="17.25" thickBot="1">
      <c r="A78" s="322"/>
      <c r="B78" s="102" t="s">
        <v>193</v>
      </c>
      <c r="C78" s="103"/>
      <c r="D78" s="22"/>
      <c r="E78" s="52"/>
      <c r="F78" s="54"/>
    </row>
    <row r="79" spans="1:6" ht="14.25" thickBot="1" thickTop="1">
      <c r="A79" s="382" t="s">
        <v>63</v>
      </c>
      <c r="B79" s="377"/>
      <c r="C79" s="104"/>
      <c r="D79" s="45"/>
      <c r="E79" s="45"/>
      <c r="F79" s="45"/>
    </row>
    <row r="80" spans="1:6" ht="15" thickBot="1" thickTop="1">
      <c r="A80" s="380" t="s">
        <v>64</v>
      </c>
      <c r="B80" s="381"/>
      <c r="C80" s="105"/>
      <c r="D80" s="45"/>
      <c r="E80" s="45"/>
      <c r="F80" s="45"/>
    </row>
    <row r="81" spans="1:6" ht="14.25" thickTop="1">
      <c r="A81" s="359">
        <v>1</v>
      </c>
      <c r="B81" s="59" t="s">
        <v>65</v>
      </c>
      <c r="C81" s="106" t="s">
        <v>66</v>
      </c>
      <c r="D81" s="45">
        <v>0.01</v>
      </c>
      <c r="E81" s="45"/>
      <c r="F81" s="45"/>
    </row>
    <row r="82" spans="1:6" ht="13.5">
      <c r="A82" s="360"/>
      <c r="B82" s="62" t="s">
        <v>67</v>
      </c>
      <c r="C82" s="107" t="s">
        <v>68</v>
      </c>
      <c r="D82" s="45">
        <v>3.32</v>
      </c>
      <c r="E82" s="45"/>
      <c r="F82" s="45"/>
    </row>
    <row r="83" spans="1:6" ht="13.5">
      <c r="A83" s="360"/>
      <c r="B83" s="62" t="s">
        <v>69</v>
      </c>
      <c r="C83" s="107" t="s">
        <v>0</v>
      </c>
      <c r="D83" s="45">
        <v>0.32</v>
      </c>
      <c r="E83" s="45"/>
      <c r="F83" s="45"/>
    </row>
    <row r="84" spans="1:6" ht="14.25" thickBot="1">
      <c r="A84" s="361"/>
      <c r="B84" s="63" t="s">
        <v>70</v>
      </c>
      <c r="C84" s="108" t="s">
        <v>0</v>
      </c>
      <c r="D84" s="45">
        <v>0.11</v>
      </c>
      <c r="E84" s="45"/>
      <c r="F84" s="45"/>
    </row>
    <row r="85" spans="1:6" ht="27.75" thickTop="1">
      <c r="A85" s="351">
        <v>2</v>
      </c>
      <c r="B85" s="65" t="s">
        <v>71</v>
      </c>
      <c r="C85" s="109" t="s">
        <v>72</v>
      </c>
      <c r="D85" s="45">
        <v>7.2</v>
      </c>
      <c r="E85" s="45"/>
      <c r="F85" s="45"/>
    </row>
    <row r="86" spans="1:6" ht="13.5">
      <c r="A86" s="352"/>
      <c r="B86" s="66" t="s">
        <v>73</v>
      </c>
      <c r="C86" s="110" t="s">
        <v>68</v>
      </c>
      <c r="D86" s="45">
        <v>63.36</v>
      </c>
      <c r="E86" s="45"/>
      <c r="F86" s="45"/>
    </row>
    <row r="87" spans="1:6" ht="14.25" thickBot="1">
      <c r="A87" s="353"/>
      <c r="B87" s="67" t="s">
        <v>69</v>
      </c>
      <c r="C87" s="111" t="s">
        <v>0</v>
      </c>
      <c r="D87" s="45">
        <v>34.56</v>
      </c>
      <c r="E87" s="45"/>
      <c r="F87" s="45"/>
    </row>
    <row r="88" spans="1:6" ht="15" thickBot="1" thickTop="1">
      <c r="A88" s="380" t="s">
        <v>74</v>
      </c>
      <c r="B88" s="381"/>
      <c r="C88" s="112"/>
      <c r="D88" s="45"/>
      <c r="E88" s="45"/>
      <c r="F88" s="45"/>
    </row>
    <row r="89" spans="1:6" ht="41.25" thickTop="1">
      <c r="A89" s="359">
        <v>2</v>
      </c>
      <c r="B89" s="68" t="s">
        <v>75</v>
      </c>
      <c r="C89" s="113" t="s">
        <v>76</v>
      </c>
      <c r="D89" s="45">
        <v>0.077</v>
      </c>
      <c r="E89" s="45"/>
      <c r="F89" s="45"/>
    </row>
    <row r="90" spans="1:6" ht="13.5">
      <c r="A90" s="360"/>
      <c r="B90" s="70" t="s">
        <v>73</v>
      </c>
      <c r="C90" s="114" t="s">
        <v>68</v>
      </c>
      <c r="D90" s="45">
        <v>37.42</v>
      </c>
      <c r="E90" s="45"/>
      <c r="F90" s="45"/>
    </row>
    <row r="91" spans="1:6" ht="13.5">
      <c r="A91" s="360"/>
      <c r="B91" s="60" t="s">
        <v>77</v>
      </c>
      <c r="C91" s="115" t="s">
        <v>78</v>
      </c>
      <c r="D91" s="45">
        <v>0.74</v>
      </c>
      <c r="E91" s="45"/>
      <c r="F91" s="45"/>
    </row>
    <row r="92" spans="1:6" ht="13.5">
      <c r="A92" s="360"/>
      <c r="B92" s="71" t="s">
        <v>79</v>
      </c>
      <c r="C92" s="114" t="s">
        <v>78</v>
      </c>
      <c r="D92" s="45">
        <v>3.02</v>
      </c>
      <c r="E92" s="45"/>
      <c r="F92" s="45"/>
    </row>
    <row r="93" spans="1:6" ht="14.25" thickBot="1">
      <c r="A93" s="361"/>
      <c r="B93" s="72" t="s">
        <v>80</v>
      </c>
      <c r="C93" s="116" t="s">
        <v>0</v>
      </c>
      <c r="D93" s="45">
        <v>0.18</v>
      </c>
      <c r="E93" s="45"/>
      <c r="F93" s="45"/>
    </row>
    <row r="94" spans="1:6" ht="41.25" thickTop="1">
      <c r="A94" s="359">
        <v>2</v>
      </c>
      <c r="B94" s="68" t="s">
        <v>81</v>
      </c>
      <c r="C94" s="113" t="s">
        <v>76</v>
      </c>
      <c r="D94" s="45">
        <v>0.055</v>
      </c>
      <c r="E94" s="45"/>
      <c r="F94" s="45"/>
    </row>
    <row r="95" spans="1:6" ht="13.5">
      <c r="A95" s="360"/>
      <c r="B95" s="70" t="s">
        <v>73</v>
      </c>
      <c r="C95" s="114" t="s">
        <v>68</v>
      </c>
      <c r="D95" s="45">
        <v>26.73</v>
      </c>
      <c r="E95" s="45"/>
      <c r="F95" s="45"/>
    </row>
    <row r="96" spans="1:6" ht="13.5">
      <c r="A96" s="360"/>
      <c r="B96" s="60" t="s">
        <v>77</v>
      </c>
      <c r="C96" s="115" t="s">
        <v>78</v>
      </c>
      <c r="D96" s="45">
        <v>0.53</v>
      </c>
      <c r="E96" s="45"/>
      <c r="F96" s="45"/>
    </row>
    <row r="97" spans="1:6" ht="13.5">
      <c r="A97" s="360"/>
      <c r="B97" s="71" t="s">
        <v>79</v>
      </c>
      <c r="C97" s="114" t="s">
        <v>78</v>
      </c>
      <c r="D97" s="45">
        <v>2.16</v>
      </c>
      <c r="E97" s="45"/>
      <c r="F97" s="45"/>
    </row>
    <row r="98" spans="1:6" ht="14.25" thickBot="1">
      <c r="A98" s="361"/>
      <c r="B98" s="72" t="s">
        <v>80</v>
      </c>
      <c r="C98" s="116" t="s">
        <v>0</v>
      </c>
      <c r="D98" s="45">
        <v>0.13</v>
      </c>
      <c r="E98" s="45"/>
      <c r="F98" s="45"/>
    </row>
    <row r="99" spans="1:6" ht="27.75" thickTop="1">
      <c r="A99" s="368">
        <v>3</v>
      </c>
      <c r="B99" s="73" t="s">
        <v>82</v>
      </c>
      <c r="C99" s="117" t="s">
        <v>83</v>
      </c>
      <c r="D99" s="45">
        <v>0.132</v>
      </c>
      <c r="E99" s="45"/>
      <c r="F99" s="45"/>
    </row>
    <row r="100" spans="1:6" ht="13.5">
      <c r="A100" s="369"/>
      <c r="B100" s="74" t="s">
        <v>84</v>
      </c>
      <c r="C100" s="118" t="s">
        <v>85</v>
      </c>
      <c r="D100" s="45">
        <v>1.29</v>
      </c>
      <c r="E100" s="45"/>
      <c r="F100" s="45"/>
    </row>
    <row r="101" spans="1:6" ht="13.5">
      <c r="A101" s="369"/>
      <c r="B101" s="74" t="s">
        <v>86</v>
      </c>
      <c r="C101" s="118" t="s">
        <v>87</v>
      </c>
      <c r="D101" s="45">
        <v>1.87</v>
      </c>
      <c r="E101" s="45"/>
      <c r="F101" s="45"/>
    </row>
    <row r="102" spans="1:6" ht="14.25" thickBot="1">
      <c r="A102" s="370"/>
      <c r="B102" s="75" t="s">
        <v>88</v>
      </c>
      <c r="C102" s="119" t="s">
        <v>89</v>
      </c>
      <c r="D102" s="45">
        <v>198</v>
      </c>
      <c r="E102" s="45"/>
      <c r="F102" s="45"/>
    </row>
    <row r="103" spans="1:6" ht="27.75" thickTop="1">
      <c r="A103" s="359">
        <v>14</v>
      </c>
      <c r="B103" s="59" t="s">
        <v>90</v>
      </c>
      <c r="C103" s="106" t="s">
        <v>91</v>
      </c>
      <c r="D103" s="45">
        <v>21.06</v>
      </c>
      <c r="E103" s="45"/>
      <c r="F103" s="45"/>
    </row>
    <row r="104" spans="1:6" ht="13.5">
      <c r="A104" s="360"/>
      <c r="B104" s="60" t="s">
        <v>73</v>
      </c>
      <c r="C104" s="115" t="s">
        <v>68</v>
      </c>
      <c r="D104" s="45">
        <v>44.65</v>
      </c>
      <c r="E104" s="45"/>
      <c r="F104" s="45"/>
    </row>
    <row r="105" spans="1:6" ht="13.5">
      <c r="A105" s="360"/>
      <c r="B105" s="70" t="s">
        <v>92</v>
      </c>
      <c r="C105" s="114" t="s">
        <v>78</v>
      </c>
      <c r="D105" s="45">
        <v>2.13</v>
      </c>
      <c r="E105" s="45"/>
      <c r="F105" s="45"/>
    </row>
    <row r="106" spans="1:6" ht="15.75">
      <c r="A106" s="360"/>
      <c r="B106" s="70" t="s">
        <v>93</v>
      </c>
      <c r="C106" s="114" t="s">
        <v>94</v>
      </c>
      <c r="D106" s="45">
        <v>23.17</v>
      </c>
      <c r="E106" s="45"/>
      <c r="F106" s="45"/>
    </row>
    <row r="107" spans="1:6" ht="14.25" thickBot="1">
      <c r="A107" s="361"/>
      <c r="B107" s="79" t="s">
        <v>95</v>
      </c>
      <c r="C107" s="120" t="s">
        <v>11</v>
      </c>
      <c r="D107" s="45">
        <v>35.91</v>
      </c>
      <c r="E107" s="45"/>
      <c r="F107" s="45"/>
    </row>
    <row r="108" spans="1:6" ht="27.75" thickTop="1">
      <c r="A108" s="359">
        <v>15</v>
      </c>
      <c r="B108" s="68" t="s">
        <v>96</v>
      </c>
      <c r="C108" s="106" t="s">
        <v>97</v>
      </c>
      <c r="D108" s="45">
        <v>0.1053</v>
      </c>
      <c r="E108" s="45"/>
      <c r="F108" s="45"/>
    </row>
    <row r="109" spans="1:6" ht="13.5">
      <c r="A109" s="360"/>
      <c r="B109" s="60" t="s">
        <v>84</v>
      </c>
      <c r="C109" s="110" t="s">
        <v>68</v>
      </c>
      <c r="D109" s="45">
        <v>28.12</v>
      </c>
      <c r="E109" s="45"/>
      <c r="F109" s="45"/>
    </row>
    <row r="110" spans="1:6" ht="13.5">
      <c r="A110" s="360"/>
      <c r="B110" s="60" t="s">
        <v>92</v>
      </c>
      <c r="C110" s="110" t="s">
        <v>0</v>
      </c>
      <c r="D110" s="45">
        <v>3.26</v>
      </c>
      <c r="E110" s="45"/>
      <c r="F110" s="45"/>
    </row>
    <row r="111" spans="1:6" ht="15.75">
      <c r="A111" s="360"/>
      <c r="B111" s="60" t="s">
        <v>98</v>
      </c>
      <c r="C111" s="110" t="s">
        <v>99</v>
      </c>
      <c r="D111" s="45">
        <v>11.79</v>
      </c>
      <c r="E111" s="45"/>
      <c r="F111" s="45"/>
    </row>
    <row r="112" spans="1:6" ht="14.25" thickBot="1">
      <c r="A112" s="361"/>
      <c r="B112" s="61" t="s">
        <v>100</v>
      </c>
      <c r="C112" s="111" t="s">
        <v>0</v>
      </c>
      <c r="D112" s="45">
        <v>36.64</v>
      </c>
      <c r="E112" s="45"/>
      <c r="F112" s="45"/>
    </row>
    <row r="113" spans="1:6" ht="27.75" thickTop="1">
      <c r="A113" s="351">
        <v>16</v>
      </c>
      <c r="B113" s="59" t="s">
        <v>101</v>
      </c>
      <c r="C113" s="121" t="s">
        <v>102</v>
      </c>
      <c r="D113" s="45">
        <v>0.356</v>
      </c>
      <c r="E113" s="45"/>
      <c r="F113" s="45"/>
    </row>
    <row r="114" spans="1:6" ht="13.5">
      <c r="A114" s="352"/>
      <c r="B114" s="60" t="s">
        <v>73</v>
      </c>
      <c r="C114" s="115" t="s">
        <v>68</v>
      </c>
      <c r="D114" s="45">
        <v>285.16</v>
      </c>
      <c r="E114" s="45"/>
      <c r="F114" s="45"/>
    </row>
    <row r="115" spans="1:6" ht="13.5">
      <c r="A115" s="352"/>
      <c r="B115" s="60" t="s">
        <v>69</v>
      </c>
      <c r="C115" s="115" t="s">
        <v>0</v>
      </c>
      <c r="D115" s="45">
        <v>43.79</v>
      </c>
      <c r="E115" s="45"/>
      <c r="F115" s="45"/>
    </row>
    <row r="116" spans="1:6" ht="13.5">
      <c r="A116" s="352"/>
      <c r="B116" s="60" t="s">
        <v>103</v>
      </c>
      <c r="C116" s="115" t="s">
        <v>58</v>
      </c>
      <c r="D116" s="45">
        <v>36.13</v>
      </c>
      <c r="E116" s="45"/>
      <c r="F116" s="45"/>
    </row>
    <row r="117" spans="1:6" ht="13.5">
      <c r="A117" s="352"/>
      <c r="B117" s="80" t="s">
        <v>104</v>
      </c>
      <c r="C117" s="115" t="s">
        <v>105</v>
      </c>
      <c r="D117" s="45">
        <v>2115.62</v>
      </c>
      <c r="E117" s="45"/>
      <c r="F117" s="45"/>
    </row>
    <row r="118" spans="1:6" ht="13.5">
      <c r="A118" s="352"/>
      <c r="B118" s="60" t="s">
        <v>106</v>
      </c>
      <c r="C118" s="115" t="s">
        <v>58</v>
      </c>
      <c r="D118" s="45">
        <v>1.41</v>
      </c>
      <c r="E118" s="45"/>
      <c r="F118" s="45"/>
    </row>
    <row r="119" spans="1:6" ht="14.25" thickBot="1">
      <c r="A119" s="353"/>
      <c r="B119" s="61" t="s">
        <v>70</v>
      </c>
      <c r="C119" s="116" t="s">
        <v>0</v>
      </c>
      <c r="D119" s="45">
        <v>74.4</v>
      </c>
      <c r="E119" s="45"/>
      <c r="F119" s="45"/>
    </row>
    <row r="120" spans="1:6" ht="27.75" thickTop="1">
      <c r="A120" s="351">
        <v>16</v>
      </c>
      <c r="B120" s="59" t="s">
        <v>107</v>
      </c>
      <c r="C120" s="121" t="s">
        <v>102</v>
      </c>
      <c r="D120" s="45">
        <v>0.22</v>
      </c>
      <c r="E120" s="45"/>
      <c r="F120" s="45"/>
    </row>
    <row r="121" spans="1:6" ht="13.5">
      <c r="A121" s="352"/>
      <c r="B121" s="60" t="s">
        <v>73</v>
      </c>
      <c r="C121" s="115" t="s">
        <v>68</v>
      </c>
      <c r="D121" s="45">
        <v>176.22</v>
      </c>
      <c r="E121" s="45"/>
      <c r="F121" s="45"/>
    </row>
    <row r="122" spans="1:6" ht="13.5">
      <c r="A122" s="352"/>
      <c r="B122" s="60" t="s">
        <v>69</v>
      </c>
      <c r="C122" s="115" t="s">
        <v>0</v>
      </c>
      <c r="D122" s="45">
        <v>27.06</v>
      </c>
      <c r="E122" s="45"/>
      <c r="F122" s="45"/>
    </row>
    <row r="123" spans="1:6" ht="13.5">
      <c r="A123" s="352"/>
      <c r="B123" s="60" t="s">
        <v>103</v>
      </c>
      <c r="C123" s="115" t="s">
        <v>58</v>
      </c>
      <c r="D123" s="45">
        <v>22.33</v>
      </c>
      <c r="E123" s="45"/>
      <c r="F123" s="45"/>
    </row>
    <row r="124" spans="1:6" ht="13.5">
      <c r="A124" s="352"/>
      <c r="B124" s="80" t="s">
        <v>104</v>
      </c>
      <c r="C124" s="115" t="s">
        <v>105</v>
      </c>
      <c r="D124" s="45">
        <v>1916</v>
      </c>
      <c r="E124" s="45"/>
      <c r="F124" s="45"/>
    </row>
    <row r="125" spans="1:6" ht="13.5">
      <c r="A125" s="352"/>
      <c r="B125" s="60" t="s">
        <v>106</v>
      </c>
      <c r="C125" s="115" t="s">
        <v>58</v>
      </c>
      <c r="D125" s="45">
        <v>0.87</v>
      </c>
      <c r="E125" s="45"/>
      <c r="F125" s="45"/>
    </row>
    <row r="126" spans="1:6" ht="14.25" thickBot="1">
      <c r="A126" s="353"/>
      <c r="B126" s="61" t="s">
        <v>70</v>
      </c>
      <c r="C126" s="116" t="s">
        <v>0</v>
      </c>
      <c r="D126" s="45">
        <v>45.98</v>
      </c>
      <c r="E126" s="45"/>
      <c r="F126" s="45"/>
    </row>
    <row r="127" spans="1:6" ht="41.25" thickTop="1">
      <c r="A127" s="351">
        <v>17</v>
      </c>
      <c r="B127" s="81" t="s">
        <v>108</v>
      </c>
      <c r="C127" s="122" t="s">
        <v>58</v>
      </c>
      <c r="D127" s="45">
        <v>1.4</v>
      </c>
      <c r="E127" s="45"/>
      <c r="F127" s="45"/>
    </row>
    <row r="128" spans="1:6" ht="13.5">
      <c r="A128" s="352"/>
      <c r="B128" s="60" t="s">
        <v>84</v>
      </c>
      <c r="C128" s="123" t="s">
        <v>68</v>
      </c>
      <c r="D128" s="45">
        <v>11.84</v>
      </c>
      <c r="E128" s="45"/>
      <c r="F128" s="45"/>
    </row>
    <row r="129" spans="1:6" ht="13.5">
      <c r="A129" s="352"/>
      <c r="B129" s="60" t="s">
        <v>69</v>
      </c>
      <c r="C129" s="123" t="s">
        <v>0</v>
      </c>
      <c r="D129" s="45">
        <v>1.13</v>
      </c>
      <c r="E129" s="45"/>
      <c r="F129" s="45"/>
    </row>
    <row r="130" spans="1:6" ht="13.5">
      <c r="A130" s="352"/>
      <c r="B130" s="82" t="s">
        <v>109</v>
      </c>
      <c r="C130" s="123" t="s">
        <v>78</v>
      </c>
      <c r="D130" s="45">
        <v>0.28</v>
      </c>
      <c r="E130" s="45"/>
      <c r="F130" s="45"/>
    </row>
    <row r="131" spans="1:6" ht="13.5">
      <c r="A131" s="352"/>
      <c r="B131" s="60" t="s">
        <v>103</v>
      </c>
      <c r="C131" s="123" t="s">
        <v>58</v>
      </c>
      <c r="D131" s="45">
        <v>1.42</v>
      </c>
      <c r="E131" s="45"/>
      <c r="F131" s="45"/>
    </row>
    <row r="132" spans="1:6" ht="13.5">
      <c r="A132" s="352"/>
      <c r="B132" s="60" t="s">
        <v>110</v>
      </c>
      <c r="C132" s="123" t="s">
        <v>59</v>
      </c>
      <c r="D132" s="45">
        <v>2.7</v>
      </c>
      <c r="E132" s="45"/>
      <c r="F132" s="45"/>
    </row>
    <row r="133" spans="1:6" ht="13.5">
      <c r="A133" s="352"/>
      <c r="B133" s="60" t="s">
        <v>111</v>
      </c>
      <c r="C133" s="123" t="s">
        <v>58</v>
      </c>
      <c r="D133" s="45">
        <v>0.0025</v>
      </c>
      <c r="E133" s="45"/>
      <c r="F133" s="45"/>
    </row>
    <row r="134" spans="1:6" ht="13.5">
      <c r="A134" s="352"/>
      <c r="B134" s="60" t="s">
        <v>112</v>
      </c>
      <c r="C134" s="123" t="s">
        <v>58</v>
      </c>
      <c r="D134" s="45">
        <v>0.051</v>
      </c>
      <c r="E134" s="45"/>
      <c r="F134" s="45"/>
    </row>
    <row r="135" spans="1:6" ht="13.5">
      <c r="A135" s="352"/>
      <c r="B135" s="60" t="s">
        <v>113</v>
      </c>
      <c r="C135" s="123" t="s">
        <v>105</v>
      </c>
      <c r="D135" s="45">
        <v>164</v>
      </c>
      <c r="E135" s="45"/>
      <c r="F135" s="45"/>
    </row>
    <row r="136" spans="1:6" ht="14.25" thickBot="1">
      <c r="A136" s="353"/>
      <c r="B136" s="61" t="s">
        <v>100</v>
      </c>
      <c r="C136" s="119" t="s">
        <v>0</v>
      </c>
      <c r="D136" s="45">
        <v>1.46</v>
      </c>
      <c r="E136" s="45"/>
      <c r="F136" s="45"/>
    </row>
    <row r="137" spans="1:6" ht="41.25" thickTop="1">
      <c r="A137" s="351">
        <v>18</v>
      </c>
      <c r="B137" s="81" t="s">
        <v>114</v>
      </c>
      <c r="C137" s="122" t="s">
        <v>58</v>
      </c>
      <c r="D137" s="45">
        <v>2.1</v>
      </c>
      <c r="E137" s="45"/>
      <c r="F137" s="45"/>
    </row>
    <row r="138" spans="1:6" ht="13.5">
      <c r="A138" s="352"/>
      <c r="B138" s="60" t="s">
        <v>84</v>
      </c>
      <c r="C138" s="123" t="s">
        <v>68</v>
      </c>
      <c r="D138" s="45">
        <v>17.77</v>
      </c>
      <c r="E138" s="45"/>
      <c r="F138" s="45"/>
    </row>
    <row r="139" spans="1:6" ht="13.5">
      <c r="A139" s="352"/>
      <c r="B139" s="60" t="s">
        <v>69</v>
      </c>
      <c r="C139" s="123" t="s">
        <v>0</v>
      </c>
      <c r="D139" s="45">
        <v>1.7</v>
      </c>
      <c r="E139" s="45"/>
      <c r="F139" s="45"/>
    </row>
    <row r="140" spans="1:6" ht="13.5">
      <c r="A140" s="352"/>
      <c r="B140" s="82" t="s">
        <v>109</v>
      </c>
      <c r="C140" s="123" t="s">
        <v>78</v>
      </c>
      <c r="D140" s="45">
        <v>0.42</v>
      </c>
      <c r="E140" s="45"/>
      <c r="F140" s="45"/>
    </row>
    <row r="141" spans="1:6" ht="13.5">
      <c r="A141" s="352"/>
      <c r="B141" s="60" t="s">
        <v>103</v>
      </c>
      <c r="C141" s="123" t="s">
        <v>58</v>
      </c>
      <c r="D141" s="45">
        <v>2.13</v>
      </c>
      <c r="E141" s="45"/>
      <c r="F141" s="45"/>
    </row>
    <row r="142" spans="1:6" ht="13.5">
      <c r="A142" s="352"/>
      <c r="B142" s="60" t="s">
        <v>110</v>
      </c>
      <c r="C142" s="123" t="s">
        <v>59</v>
      </c>
      <c r="D142" s="45">
        <v>4.05</v>
      </c>
      <c r="E142" s="45"/>
      <c r="F142" s="45"/>
    </row>
    <row r="143" spans="1:6" ht="13.5">
      <c r="A143" s="352"/>
      <c r="B143" s="60" t="s">
        <v>111</v>
      </c>
      <c r="C143" s="123" t="s">
        <v>58</v>
      </c>
      <c r="D143" s="45">
        <v>0.0038</v>
      </c>
      <c r="E143" s="45"/>
      <c r="F143" s="45"/>
    </row>
    <row r="144" spans="1:6" ht="13.5">
      <c r="A144" s="352"/>
      <c r="B144" s="60" t="s">
        <v>112</v>
      </c>
      <c r="C144" s="123" t="s">
        <v>58</v>
      </c>
      <c r="D144" s="45">
        <v>0.076</v>
      </c>
      <c r="E144" s="45"/>
      <c r="F144" s="45"/>
    </row>
    <row r="145" spans="1:6" ht="13.5">
      <c r="A145" s="352"/>
      <c r="B145" s="60" t="s">
        <v>113</v>
      </c>
      <c r="C145" s="123" t="s">
        <v>105</v>
      </c>
      <c r="D145" s="45">
        <v>231</v>
      </c>
      <c r="E145" s="45"/>
      <c r="F145" s="45"/>
    </row>
    <row r="146" spans="1:6" ht="14.25" thickBot="1">
      <c r="A146" s="353"/>
      <c r="B146" s="61" t="s">
        <v>100</v>
      </c>
      <c r="C146" s="119" t="s">
        <v>0</v>
      </c>
      <c r="D146" s="45">
        <v>2.18</v>
      </c>
      <c r="E146" s="45"/>
      <c r="F146" s="45"/>
    </row>
    <row r="147" spans="1:6" ht="27.75" thickTop="1">
      <c r="A147" s="351">
        <v>19</v>
      </c>
      <c r="B147" s="81" t="s">
        <v>115</v>
      </c>
      <c r="C147" s="109" t="s">
        <v>116</v>
      </c>
      <c r="D147" s="45">
        <v>4</v>
      </c>
      <c r="E147" s="45"/>
      <c r="F147" s="45"/>
    </row>
    <row r="148" spans="1:6" ht="13.5">
      <c r="A148" s="352"/>
      <c r="B148" s="60" t="s">
        <v>84</v>
      </c>
      <c r="C148" s="110" t="s">
        <v>68</v>
      </c>
      <c r="D148" s="45">
        <v>68</v>
      </c>
      <c r="E148" s="45"/>
      <c r="F148" s="45"/>
    </row>
    <row r="149" spans="1:6" ht="13.5">
      <c r="A149" s="352"/>
      <c r="B149" s="60" t="s">
        <v>98</v>
      </c>
      <c r="C149" s="110" t="s">
        <v>58</v>
      </c>
      <c r="D149" s="45">
        <v>0.2</v>
      </c>
      <c r="E149" s="45"/>
      <c r="F149" s="45"/>
    </row>
    <row r="150" spans="1:6" ht="13.5">
      <c r="A150" s="352"/>
      <c r="B150" s="60" t="s">
        <v>117</v>
      </c>
      <c r="C150" s="110" t="s">
        <v>58</v>
      </c>
      <c r="D150" s="45">
        <v>0.8</v>
      </c>
      <c r="E150" s="45"/>
      <c r="F150" s="45"/>
    </row>
    <row r="151" spans="1:6" ht="13.5">
      <c r="A151" s="352"/>
      <c r="B151" s="60" t="s">
        <v>118</v>
      </c>
      <c r="C151" s="110" t="s">
        <v>119</v>
      </c>
      <c r="D151" s="45">
        <v>31.2</v>
      </c>
      <c r="E151" s="45"/>
      <c r="F151" s="45"/>
    </row>
    <row r="152" spans="1:6" ht="14.25" thickBot="1">
      <c r="A152" s="353"/>
      <c r="B152" s="61" t="s">
        <v>70</v>
      </c>
      <c r="C152" s="111" t="s">
        <v>0</v>
      </c>
      <c r="D152" s="45">
        <v>4.32</v>
      </c>
      <c r="E152" s="45"/>
      <c r="F152" s="45"/>
    </row>
    <row r="153" spans="1:6" ht="35.25" customHeight="1" thickTop="1">
      <c r="A153" s="359">
        <v>21</v>
      </c>
      <c r="B153" s="81" t="s">
        <v>120</v>
      </c>
      <c r="C153" s="106" t="s">
        <v>58</v>
      </c>
      <c r="D153" s="45">
        <v>38.12</v>
      </c>
      <c r="E153" s="45"/>
      <c r="F153" s="45"/>
    </row>
    <row r="154" spans="1:6" ht="15.75" customHeight="1">
      <c r="A154" s="360"/>
      <c r="B154" s="60" t="s">
        <v>73</v>
      </c>
      <c r="C154" s="115" t="s">
        <v>68</v>
      </c>
      <c r="D154" s="45">
        <v>46.13</v>
      </c>
      <c r="E154" s="45"/>
      <c r="F154" s="45"/>
    </row>
    <row r="155" spans="1:6" ht="15.75" customHeight="1">
      <c r="A155" s="360"/>
      <c r="B155" s="60" t="s">
        <v>93</v>
      </c>
      <c r="C155" s="115" t="s">
        <v>58</v>
      </c>
      <c r="D155" s="45">
        <v>38.12</v>
      </c>
      <c r="E155" s="45"/>
      <c r="F155" s="45"/>
    </row>
    <row r="156" spans="1:6" ht="15.75" customHeight="1" thickBot="1">
      <c r="A156" s="361"/>
      <c r="B156" s="77" t="s">
        <v>95</v>
      </c>
      <c r="C156" s="116" t="s">
        <v>11</v>
      </c>
      <c r="D156" s="45">
        <v>59.09</v>
      </c>
      <c r="E156" s="45"/>
      <c r="F156" s="45"/>
    </row>
    <row r="157" spans="1:6" ht="14.25" thickBot="1" thickTop="1">
      <c r="A157" s="383" t="s">
        <v>121</v>
      </c>
      <c r="B157" s="384"/>
      <c r="C157" s="104"/>
      <c r="D157" s="45"/>
      <c r="E157" s="45"/>
      <c r="F157" s="45"/>
    </row>
    <row r="158" spans="1:6" ht="41.25" thickTop="1">
      <c r="A158" s="351">
        <v>1</v>
      </c>
      <c r="B158" s="83" t="s">
        <v>122</v>
      </c>
      <c r="C158" s="113" t="s">
        <v>102</v>
      </c>
      <c r="D158" s="45">
        <v>0.054</v>
      </c>
      <c r="E158" s="45"/>
      <c r="F158" s="45"/>
    </row>
    <row r="159" spans="1:6" ht="13.5">
      <c r="A159" s="352"/>
      <c r="B159" s="84" t="s">
        <v>123</v>
      </c>
      <c r="C159" s="107" t="s">
        <v>0</v>
      </c>
      <c r="D159" s="45">
        <v>9.94</v>
      </c>
      <c r="E159" s="45"/>
      <c r="F159" s="45"/>
    </row>
    <row r="160" spans="1:6" ht="14.25" thickBot="1">
      <c r="A160" s="353"/>
      <c r="B160" s="78" t="s">
        <v>124</v>
      </c>
      <c r="C160" s="108" t="s">
        <v>11</v>
      </c>
      <c r="D160" s="45">
        <v>8.1</v>
      </c>
      <c r="E160" s="45"/>
      <c r="F160" s="45"/>
    </row>
    <row r="161" spans="1:6" ht="27.75" thickTop="1">
      <c r="A161" s="351">
        <v>2</v>
      </c>
      <c r="B161" s="76" t="s">
        <v>125</v>
      </c>
      <c r="C161" s="106" t="s">
        <v>126</v>
      </c>
      <c r="D161" s="45">
        <v>0.336</v>
      </c>
      <c r="E161" s="45"/>
      <c r="F161" s="45"/>
    </row>
    <row r="162" spans="1:6" ht="13.5">
      <c r="A162" s="352"/>
      <c r="B162" s="60" t="s">
        <v>73</v>
      </c>
      <c r="C162" s="115" t="s">
        <v>68</v>
      </c>
      <c r="D162" s="45">
        <v>6.05</v>
      </c>
      <c r="E162" s="45"/>
      <c r="F162" s="45"/>
    </row>
    <row r="163" spans="1:6" ht="13.5">
      <c r="A163" s="352"/>
      <c r="B163" s="70" t="s">
        <v>93</v>
      </c>
      <c r="C163" s="114" t="s">
        <v>58</v>
      </c>
      <c r="D163" s="45">
        <v>3.7</v>
      </c>
      <c r="E163" s="45"/>
      <c r="F163" s="45"/>
    </row>
    <row r="164" spans="1:6" ht="14.25" thickBot="1">
      <c r="A164" s="353"/>
      <c r="B164" s="61" t="s">
        <v>95</v>
      </c>
      <c r="C164" s="116" t="s">
        <v>11</v>
      </c>
      <c r="D164" s="45">
        <v>5.74</v>
      </c>
      <c r="E164" s="45"/>
      <c r="F164" s="45"/>
    </row>
    <row r="165" spans="1:6" ht="14.25" thickTop="1">
      <c r="A165" s="351">
        <v>3</v>
      </c>
      <c r="B165" s="76" t="s">
        <v>127</v>
      </c>
      <c r="C165" s="106" t="s">
        <v>58</v>
      </c>
      <c r="D165" s="45">
        <v>2.8</v>
      </c>
      <c r="E165" s="45"/>
      <c r="F165" s="45"/>
    </row>
    <row r="166" spans="1:6" ht="13.5">
      <c r="A166" s="352"/>
      <c r="B166" s="70" t="s">
        <v>73</v>
      </c>
      <c r="C166" s="114" t="s">
        <v>68</v>
      </c>
      <c r="D166" s="45">
        <v>22.4</v>
      </c>
      <c r="E166" s="45"/>
      <c r="F166" s="45"/>
    </row>
    <row r="167" spans="1:6" ht="13.5">
      <c r="A167" s="352"/>
      <c r="B167" s="70" t="s">
        <v>69</v>
      </c>
      <c r="C167" s="114" t="s">
        <v>0</v>
      </c>
      <c r="D167" s="45">
        <v>1.26</v>
      </c>
      <c r="E167" s="45"/>
      <c r="F167" s="45"/>
    </row>
    <row r="168" spans="1:6" ht="13.5">
      <c r="A168" s="352"/>
      <c r="B168" s="70" t="s">
        <v>128</v>
      </c>
      <c r="C168" s="114" t="s">
        <v>78</v>
      </c>
      <c r="D168" s="45">
        <v>5.54</v>
      </c>
      <c r="E168" s="45"/>
      <c r="F168" s="45"/>
    </row>
    <row r="169" spans="1:6" ht="13.5">
      <c r="A169" s="352"/>
      <c r="B169" s="70" t="s">
        <v>129</v>
      </c>
      <c r="C169" s="114" t="s">
        <v>105</v>
      </c>
      <c r="D169" s="45">
        <v>8</v>
      </c>
      <c r="E169" s="45"/>
      <c r="F169" s="45"/>
    </row>
    <row r="170" spans="1:6" ht="14.25" thickBot="1">
      <c r="A170" s="353"/>
      <c r="B170" s="77" t="s">
        <v>70</v>
      </c>
      <c r="C170" s="120" t="s">
        <v>0</v>
      </c>
      <c r="D170" s="45">
        <v>17.81</v>
      </c>
      <c r="E170" s="45"/>
      <c r="F170" s="45"/>
    </row>
    <row r="171" spans="1:6" ht="27.75" thickTop="1">
      <c r="A171" s="351">
        <v>4</v>
      </c>
      <c r="B171" s="76" t="s">
        <v>130</v>
      </c>
      <c r="C171" s="106" t="s">
        <v>126</v>
      </c>
      <c r="D171" s="45">
        <v>0.024</v>
      </c>
      <c r="E171" s="45"/>
      <c r="F171" s="45"/>
    </row>
    <row r="172" spans="1:6" ht="13.5">
      <c r="A172" s="352"/>
      <c r="B172" s="60" t="s">
        <v>73</v>
      </c>
      <c r="C172" s="115" t="s">
        <v>68</v>
      </c>
      <c r="D172" s="45">
        <v>0.43</v>
      </c>
      <c r="E172" s="45"/>
      <c r="F172" s="45"/>
    </row>
    <row r="173" spans="1:6" ht="13.5">
      <c r="A173" s="352"/>
      <c r="B173" s="70" t="s">
        <v>93</v>
      </c>
      <c r="C173" s="114" t="s">
        <v>58</v>
      </c>
      <c r="D173" s="45">
        <v>0.26</v>
      </c>
      <c r="E173" s="45"/>
      <c r="F173" s="45"/>
    </row>
    <row r="174" spans="1:6" ht="14.25" thickBot="1">
      <c r="A174" s="353"/>
      <c r="B174" s="61" t="s">
        <v>95</v>
      </c>
      <c r="C174" s="116" t="s">
        <v>11</v>
      </c>
      <c r="D174" s="45">
        <v>0.4</v>
      </c>
      <c r="E174" s="45"/>
      <c r="F174" s="45"/>
    </row>
    <row r="175" spans="1:6" ht="27.75" thickTop="1">
      <c r="A175" s="351">
        <v>5</v>
      </c>
      <c r="B175" s="76" t="s">
        <v>131</v>
      </c>
      <c r="C175" s="109" t="s">
        <v>58</v>
      </c>
      <c r="D175" s="45">
        <v>1.35</v>
      </c>
      <c r="E175" s="45"/>
      <c r="F175" s="45"/>
    </row>
    <row r="176" spans="1:6" ht="13.5">
      <c r="A176" s="352"/>
      <c r="B176" s="60" t="s">
        <v>84</v>
      </c>
      <c r="C176" s="110" t="s">
        <v>68</v>
      </c>
      <c r="D176" s="45">
        <v>21.6</v>
      </c>
      <c r="E176" s="45"/>
      <c r="F176" s="45"/>
    </row>
    <row r="177" spans="1:6" ht="13.5">
      <c r="A177" s="352"/>
      <c r="B177" s="70" t="s">
        <v>128</v>
      </c>
      <c r="C177" s="110" t="s">
        <v>78</v>
      </c>
      <c r="D177" s="45">
        <v>4.04</v>
      </c>
      <c r="E177" s="45"/>
      <c r="F177" s="45"/>
    </row>
    <row r="178" spans="1:6" ht="13.5">
      <c r="A178" s="352"/>
      <c r="B178" s="70" t="s">
        <v>92</v>
      </c>
      <c r="C178" s="110" t="s">
        <v>0</v>
      </c>
      <c r="D178" s="45">
        <v>0.03</v>
      </c>
      <c r="E178" s="45"/>
      <c r="F178" s="45"/>
    </row>
    <row r="179" spans="1:6" ht="13.5">
      <c r="A179" s="352"/>
      <c r="B179" s="60" t="s">
        <v>103</v>
      </c>
      <c r="C179" s="110" t="s">
        <v>58</v>
      </c>
      <c r="D179" s="45">
        <v>1.4</v>
      </c>
      <c r="E179" s="45"/>
      <c r="F179" s="45"/>
    </row>
    <row r="180" spans="1:6" ht="13.5">
      <c r="A180" s="352"/>
      <c r="B180" s="60" t="s">
        <v>132</v>
      </c>
      <c r="C180" s="110" t="s">
        <v>105</v>
      </c>
      <c r="D180" s="45">
        <v>54</v>
      </c>
      <c r="E180" s="45"/>
      <c r="F180" s="45"/>
    </row>
    <row r="181" spans="1:6" ht="13.5">
      <c r="A181" s="352"/>
      <c r="B181" s="60"/>
      <c r="C181" s="110"/>
      <c r="D181" s="45"/>
      <c r="E181" s="45"/>
      <c r="F181" s="45"/>
    </row>
    <row r="182" spans="1:6" ht="13.5">
      <c r="A182" s="352"/>
      <c r="B182" s="60" t="s">
        <v>133</v>
      </c>
      <c r="C182" s="110" t="s">
        <v>58</v>
      </c>
      <c r="D182" s="45">
        <v>0.12</v>
      </c>
      <c r="E182" s="45"/>
      <c r="F182" s="45"/>
    </row>
    <row r="183" spans="1:6" ht="13.5">
      <c r="A183" s="352"/>
      <c r="B183" s="70" t="s">
        <v>134</v>
      </c>
      <c r="C183" s="110" t="s">
        <v>58</v>
      </c>
      <c r="D183" s="45">
        <v>0.15</v>
      </c>
      <c r="E183" s="45"/>
      <c r="F183" s="45"/>
    </row>
    <row r="184" spans="1:6" ht="13.5">
      <c r="A184" s="352"/>
      <c r="B184" s="70" t="s">
        <v>135</v>
      </c>
      <c r="C184" s="110" t="s">
        <v>58</v>
      </c>
      <c r="D184" s="45">
        <v>0.3</v>
      </c>
      <c r="E184" s="45"/>
      <c r="F184" s="45"/>
    </row>
    <row r="185" spans="1:6" ht="14.25" thickBot="1">
      <c r="A185" s="353"/>
      <c r="B185" s="77" t="s">
        <v>100</v>
      </c>
      <c r="C185" s="111" t="s">
        <v>0</v>
      </c>
      <c r="D185" s="45">
        <v>1.46</v>
      </c>
      <c r="E185" s="45"/>
      <c r="F185" s="45"/>
    </row>
    <row r="186" spans="1:6" ht="27.75" thickTop="1">
      <c r="A186" s="359">
        <v>6</v>
      </c>
      <c r="B186" s="81" t="s">
        <v>136</v>
      </c>
      <c r="C186" s="109" t="s">
        <v>137</v>
      </c>
      <c r="D186" s="45">
        <v>0.072</v>
      </c>
      <c r="E186" s="45"/>
      <c r="F186" s="45"/>
    </row>
    <row r="187" spans="1:6" ht="13.5">
      <c r="A187" s="360"/>
      <c r="B187" s="60" t="s">
        <v>84</v>
      </c>
      <c r="C187" s="110" t="s">
        <v>68</v>
      </c>
      <c r="D187" s="45">
        <v>1.08</v>
      </c>
      <c r="E187" s="45"/>
      <c r="F187" s="45"/>
    </row>
    <row r="188" spans="1:6" ht="13.5">
      <c r="A188" s="360"/>
      <c r="B188" s="60" t="s">
        <v>138</v>
      </c>
      <c r="C188" s="110" t="s">
        <v>78</v>
      </c>
      <c r="D188" s="45">
        <v>0.16</v>
      </c>
      <c r="E188" s="45"/>
      <c r="F188" s="45"/>
    </row>
    <row r="189" spans="1:6" ht="13.5">
      <c r="A189" s="360"/>
      <c r="B189" s="60" t="s">
        <v>139</v>
      </c>
      <c r="C189" s="110" t="s">
        <v>78</v>
      </c>
      <c r="D189" s="45">
        <v>0.28</v>
      </c>
      <c r="E189" s="45"/>
      <c r="F189" s="45"/>
    </row>
    <row r="190" spans="1:6" ht="13.5">
      <c r="A190" s="360"/>
      <c r="B190" s="60" t="s">
        <v>140</v>
      </c>
      <c r="C190" s="110" t="s">
        <v>78</v>
      </c>
      <c r="D190" s="45">
        <v>0.44</v>
      </c>
      <c r="E190" s="45"/>
      <c r="F190" s="45"/>
    </row>
    <row r="191" spans="1:6" ht="13.5">
      <c r="A191" s="360"/>
      <c r="B191" s="60" t="s">
        <v>141</v>
      </c>
      <c r="C191" s="110" t="s">
        <v>78</v>
      </c>
      <c r="D191" s="45">
        <v>0.05</v>
      </c>
      <c r="E191" s="45"/>
      <c r="F191" s="45"/>
    </row>
    <row r="192" spans="1:6" ht="15.75">
      <c r="A192" s="360"/>
      <c r="B192" s="60" t="s">
        <v>142</v>
      </c>
      <c r="C192" s="110" t="s">
        <v>99</v>
      </c>
      <c r="D192" s="45">
        <v>8.78</v>
      </c>
      <c r="E192" s="45"/>
      <c r="F192" s="45"/>
    </row>
    <row r="193" spans="1:6" ht="15.75">
      <c r="A193" s="360"/>
      <c r="B193" s="60" t="s">
        <v>143</v>
      </c>
      <c r="C193" s="110" t="s">
        <v>99</v>
      </c>
      <c r="D193" s="45">
        <v>0.5</v>
      </c>
      <c r="E193" s="45"/>
      <c r="F193" s="45"/>
    </row>
    <row r="194" spans="1:6" ht="14.25" thickBot="1">
      <c r="A194" s="361"/>
      <c r="B194" s="61" t="s">
        <v>144</v>
      </c>
      <c r="C194" s="111" t="s">
        <v>11</v>
      </c>
      <c r="D194" s="45">
        <v>13.61</v>
      </c>
      <c r="E194" s="45"/>
      <c r="F194" s="45"/>
    </row>
    <row r="195" spans="1:6" ht="30.75" customHeight="1" thickBot="1" thickTop="1">
      <c r="A195" s="374" t="s">
        <v>145</v>
      </c>
      <c r="B195" s="375"/>
      <c r="C195" s="85"/>
      <c r="D195" s="45"/>
      <c r="E195" s="45"/>
      <c r="F195" s="45"/>
    </row>
    <row r="196" spans="1:6" ht="27.75" thickTop="1">
      <c r="A196" s="351">
        <v>1</v>
      </c>
      <c r="B196" s="68" t="s">
        <v>146</v>
      </c>
      <c r="C196" s="113" t="s">
        <v>76</v>
      </c>
      <c r="D196" s="45">
        <v>0.443</v>
      </c>
      <c r="E196" s="45"/>
      <c r="F196" s="45"/>
    </row>
    <row r="197" spans="1:6" ht="13.5">
      <c r="A197" s="352"/>
      <c r="B197" s="70" t="s">
        <v>73</v>
      </c>
      <c r="C197" s="114" t="s">
        <v>68</v>
      </c>
      <c r="D197" s="45">
        <v>215.3</v>
      </c>
      <c r="E197" s="45"/>
      <c r="F197" s="45"/>
    </row>
    <row r="198" spans="1:6" ht="13.5">
      <c r="A198" s="352"/>
      <c r="B198" s="60" t="s">
        <v>147</v>
      </c>
      <c r="C198" s="115" t="s">
        <v>78</v>
      </c>
      <c r="D198" s="45">
        <v>4.275</v>
      </c>
      <c r="E198" s="45"/>
      <c r="F198" s="45"/>
    </row>
    <row r="199" spans="1:6" ht="15.75">
      <c r="A199" s="352"/>
      <c r="B199" s="80" t="s">
        <v>148</v>
      </c>
      <c r="C199" s="115" t="s">
        <v>78</v>
      </c>
      <c r="D199" s="45">
        <v>17.37</v>
      </c>
      <c r="E199" s="45"/>
      <c r="F199" s="45"/>
    </row>
    <row r="200" spans="1:6" ht="14.25" thickBot="1">
      <c r="A200" s="353"/>
      <c r="B200" s="80" t="s">
        <v>80</v>
      </c>
      <c r="C200" s="115" t="s">
        <v>0</v>
      </c>
      <c r="D200" s="45">
        <v>1.01</v>
      </c>
      <c r="E200" s="45"/>
      <c r="F200" s="45"/>
    </row>
    <row r="201" spans="1:6" ht="27.75" thickTop="1">
      <c r="A201" s="368">
        <v>2</v>
      </c>
      <c r="B201" s="73" t="s">
        <v>82</v>
      </c>
      <c r="C201" s="117" t="s">
        <v>83</v>
      </c>
      <c r="D201" s="45">
        <v>0.443</v>
      </c>
      <c r="E201" s="45"/>
      <c r="F201" s="45"/>
    </row>
    <row r="202" spans="1:6" ht="13.5">
      <c r="A202" s="369"/>
      <c r="B202" s="74" t="s">
        <v>84</v>
      </c>
      <c r="C202" s="118" t="s">
        <v>85</v>
      </c>
      <c r="D202" s="45">
        <v>4.33</v>
      </c>
      <c r="E202" s="45"/>
      <c r="F202" s="45"/>
    </row>
    <row r="203" spans="1:6" ht="13.5">
      <c r="A203" s="369"/>
      <c r="B203" s="74" t="s">
        <v>86</v>
      </c>
      <c r="C203" s="118" t="s">
        <v>87</v>
      </c>
      <c r="D203" s="45">
        <v>6.29</v>
      </c>
      <c r="E203" s="45"/>
      <c r="F203" s="45"/>
    </row>
    <row r="204" spans="1:6" ht="14.25" thickBot="1">
      <c r="A204" s="370"/>
      <c r="B204" s="75" t="s">
        <v>88</v>
      </c>
      <c r="C204" s="119" t="s">
        <v>89</v>
      </c>
      <c r="D204" s="45">
        <v>664.5</v>
      </c>
      <c r="E204" s="45"/>
      <c r="F204" s="45"/>
    </row>
    <row r="205" spans="1:6" ht="27.75" thickTop="1">
      <c r="A205" s="351">
        <v>3</v>
      </c>
      <c r="B205" s="76" t="s">
        <v>149</v>
      </c>
      <c r="C205" s="109" t="s">
        <v>150</v>
      </c>
      <c r="D205" s="45">
        <v>1.475</v>
      </c>
      <c r="E205" s="45"/>
      <c r="F205" s="45"/>
    </row>
    <row r="206" spans="1:6" ht="13.5">
      <c r="A206" s="352"/>
      <c r="B206" s="60" t="s">
        <v>84</v>
      </c>
      <c r="C206" s="110" t="s">
        <v>68</v>
      </c>
      <c r="D206" s="45">
        <v>63.28</v>
      </c>
      <c r="E206" s="45"/>
      <c r="F206" s="45"/>
    </row>
    <row r="207" spans="1:6" ht="13.5">
      <c r="A207" s="352"/>
      <c r="B207" s="60" t="s">
        <v>151</v>
      </c>
      <c r="C207" s="110" t="s">
        <v>78</v>
      </c>
      <c r="D207" s="45">
        <v>3.97</v>
      </c>
      <c r="E207" s="45"/>
      <c r="F207" s="45"/>
    </row>
    <row r="208" spans="1:6" ht="13.5">
      <c r="A208" s="352"/>
      <c r="B208" s="60" t="s">
        <v>152</v>
      </c>
      <c r="C208" s="110" t="s">
        <v>78</v>
      </c>
      <c r="D208" s="45">
        <v>0.6</v>
      </c>
      <c r="E208" s="45"/>
      <c r="F208" s="45"/>
    </row>
    <row r="209" spans="1:6" ht="13.5">
      <c r="A209" s="352"/>
      <c r="B209" s="60" t="s">
        <v>153</v>
      </c>
      <c r="C209" s="110" t="s">
        <v>78</v>
      </c>
      <c r="D209" s="45">
        <v>10.92</v>
      </c>
      <c r="E209" s="45"/>
      <c r="F209" s="45"/>
    </row>
    <row r="210" spans="1:6" ht="13.5">
      <c r="A210" s="352"/>
      <c r="B210" s="60" t="s">
        <v>154</v>
      </c>
      <c r="C210" s="110" t="s">
        <v>78</v>
      </c>
      <c r="D210" s="45">
        <v>11.51</v>
      </c>
      <c r="E210" s="45"/>
      <c r="F210" s="45"/>
    </row>
    <row r="211" spans="1:6" ht="13.5">
      <c r="A211" s="352"/>
      <c r="B211" s="60" t="s">
        <v>141</v>
      </c>
      <c r="C211" s="110" t="s">
        <v>78</v>
      </c>
      <c r="D211" s="45">
        <v>2.18</v>
      </c>
      <c r="E211" s="45"/>
      <c r="F211" s="45"/>
    </row>
    <row r="212" spans="1:6" ht="13.5">
      <c r="A212" s="352"/>
      <c r="B212" s="60" t="s">
        <v>93</v>
      </c>
      <c r="C212" s="110" t="s">
        <v>58</v>
      </c>
      <c r="D212" s="45">
        <v>274.65</v>
      </c>
      <c r="E212" s="45"/>
      <c r="F212" s="45"/>
    </row>
    <row r="213" spans="1:6" ht="13.5">
      <c r="A213" s="352"/>
      <c r="B213" s="60" t="s">
        <v>143</v>
      </c>
      <c r="C213" s="110" t="s">
        <v>58</v>
      </c>
      <c r="D213" s="45">
        <v>16.23</v>
      </c>
      <c r="E213" s="45"/>
      <c r="F213" s="45"/>
    </row>
    <row r="214" spans="1:6" ht="14.25" thickBot="1">
      <c r="A214" s="353"/>
      <c r="B214" s="77" t="s">
        <v>95</v>
      </c>
      <c r="C214" s="111" t="s">
        <v>11</v>
      </c>
      <c r="D214" s="45">
        <v>425.71</v>
      </c>
      <c r="E214" s="45"/>
      <c r="F214" s="45"/>
    </row>
    <row r="215" spans="1:6" ht="14.25" thickTop="1">
      <c r="A215" s="371">
        <v>4</v>
      </c>
      <c r="B215" s="65" t="s">
        <v>155</v>
      </c>
      <c r="C215" s="124" t="s">
        <v>150</v>
      </c>
      <c r="D215" s="45">
        <v>1.475</v>
      </c>
      <c r="E215" s="45"/>
      <c r="F215" s="45"/>
    </row>
    <row r="216" spans="1:6" ht="13.5">
      <c r="A216" s="372"/>
      <c r="B216" s="86" t="s">
        <v>73</v>
      </c>
      <c r="C216" s="125" t="s">
        <v>68</v>
      </c>
      <c r="D216" s="45">
        <v>63.278</v>
      </c>
      <c r="E216" s="45"/>
      <c r="F216" s="45"/>
    </row>
    <row r="217" spans="1:6" ht="13.5">
      <c r="A217" s="372"/>
      <c r="B217" s="86" t="s">
        <v>138</v>
      </c>
      <c r="C217" s="125" t="s">
        <v>78</v>
      </c>
      <c r="D217" s="45">
        <v>5.72</v>
      </c>
      <c r="E217" s="45"/>
      <c r="F217" s="45"/>
    </row>
    <row r="218" spans="1:6" ht="13.5">
      <c r="A218" s="372"/>
      <c r="B218" s="86" t="s">
        <v>156</v>
      </c>
      <c r="C218" s="123" t="s">
        <v>78</v>
      </c>
      <c r="D218" s="45">
        <v>12.12</v>
      </c>
      <c r="E218" s="45"/>
      <c r="F218" s="45"/>
    </row>
    <row r="219" spans="1:6" ht="13.5">
      <c r="A219" s="372"/>
      <c r="B219" s="86" t="s">
        <v>157</v>
      </c>
      <c r="C219" s="123" t="s">
        <v>78</v>
      </c>
      <c r="D219" s="45">
        <v>31.57</v>
      </c>
      <c r="E219" s="45"/>
      <c r="F219" s="45"/>
    </row>
    <row r="220" spans="1:6" ht="13.5">
      <c r="A220" s="372"/>
      <c r="B220" s="86" t="s">
        <v>158</v>
      </c>
      <c r="C220" s="123" t="s">
        <v>78</v>
      </c>
      <c r="D220" s="45">
        <v>1.05</v>
      </c>
      <c r="E220" s="45"/>
      <c r="F220" s="45"/>
    </row>
    <row r="221" spans="1:6" ht="13.5">
      <c r="A221" s="372"/>
      <c r="B221" s="86" t="s">
        <v>141</v>
      </c>
      <c r="C221" s="123" t="s">
        <v>78</v>
      </c>
      <c r="D221" s="45">
        <v>5.16</v>
      </c>
      <c r="E221" s="45"/>
      <c r="F221" s="45"/>
    </row>
    <row r="222" spans="1:6" ht="13.5">
      <c r="A222" s="372"/>
      <c r="B222" s="86"/>
      <c r="C222" s="125"/>
      <c r="D222" s="45"/>
      <c r="E222" s="45"/>
      <c r="F222" s="45"/>
    </row>
    <row r="223" spans="1:6" ht="14.25" thickBot="1">
      <c r="A223" s="373"/>
      <c r="B223" s="87" t="s">
        <v>92</v>
      </c>
      <c r="C223" s="126" t="s">
        <v>78</v>
      </c>
      <c r="D223" s="45">
        <v>1.5</v>
      </c>
      <c r="E223" s="45"/>
      <c r="F223" s="45"/>
    </row>
    <row r="224" spans="1:6" ht="27.75" thickTop="1">
      <c r="A224" s="351">
        <v>5</v>
      </c>
      <c r="B224" s="59" t="s">
        <v>159</v>
      </c>
      <c r="C224" s="121" t="s">
        <v>160</v>
      </c>
      <c r="D224" s="45">
        <v>1.475</v>
      </c>
      <c r="E224" s="45"/>
      <c r="F224" s="45"/>
    </row>
    <row r="225" spans="1:6" ht="13.5">
      <c r="A225" s="352"/>
      <c r="B225" s="60" t="s">
        <v>73</v>
      </c>
      <c r="C225" s="115" t="s">
        <v>68</v>
      </c>
      <c r="D225" s="45">
        <v>57.26</v>
      </c>
      <c r="E225" s="45"/>
      <c r="F225" s="45"/>
    </row>
    <row r="226" spans="1:6" ht="13.5">
      <c r="A226" s="352"/>
      <c r="B226" s="60" t="s">
        <v>77</v>
      </c>
      <c r="C226" s="115" t="s">
        <v>78</v>
      </c>
      <c r="D226" s="45">
        <v>3.806</v>
      </c>
      <c r="E226" s="45"/>
      <c r="F226" s="45"/>
    </row>
    <row r="227" spans="1:6" ht="13.5">
      <c r="A227" s="352"/>
      <c r="B227" s="60" t="s">
        <v>138</v>
      </c>
      <c r="C227" s="110" t="s">
        <v>78</v>
      </c>
      <c r="D227" s="45">
        <v>5.97</v>
      </c>
      <c r="E227" s="45"/>
      <c r="F227" s="45"/>
    </row>
    <row r="228" spans="1:6" ht="13.5">
      <c r="A228" s="352"/>
      <c r="B228" s="60" t="s">
        <v>161</v>
      </c>
      <c r="C228" s="110" t="s">
        <v>78</v>
      </c>
      <c r="D228" s="45">
        <v>13.13</v>
      </c>
      <c r="E228" s="45"/>
      <c r="F228" s="45"/>
    </row>
    <row r="229" spans="1:6" ht="13.5">
      <c r="A229" s="352"/>
      <c r="B229" s="60" t="s">
        <v>157</v>
      </c>
      <c r="C229" s="110" t="s">
        <v>78</v>
      </c>
      <c r="D229" s="45">
        <v>18.14</v>
      </c>
      <c r="E229" s="45"/>
      <c r="F229" s="45"/>
    </row>
    <row r="230" spans="1:6" ht="13.5">
      <c r="A230" s="352"/>
      <c r="B230" s="60" t="s">
        <v>162</v>
      </c>
      <c r="C230" s="110" t="s">
        <v>78</v>
      </c>
      <c r="D230" s="45">
        <v>4.63</v>
      </c>
      <c r="E230" s="45"/>
      <c r="F230" s="45"/>
    </row>
    <row r="231" spans="1:6" ht="13.5">
      <c r="A231" s="352"/>
      <c r="B231" s="60" t="s">
        <v>163</v>
      </c>
      <c r="C231" s="115" t="s">
        <v>58</v>
      </c>
      <c r="D231" s="45">
        <v>130.69</v>
      </c>
      <c r="E231" s="45"/>
      <c r="F231" s="45"/>
    </row>
    <row r="232" spans="1:6" ht="13.5">
      <c r="A232" s="352"/>
      <c r="B232" s="60"/>
      <c r="C232" s="115"/>
      <c r="D232" s="45"/>
      <c r="E232" s="45"/>
      <c r="F232" s="45"/>
    </row>
    <row r="233" spans="1:6" ht="13.5">
      <c r="A233" s="352"/>
      <c r="B233" s="60"/>
      <c r="C233" s="115"/>
      <c r="D233" s="45"/>
      <c r="E233" s="45"/>
      <c r="F233" s="45"/>
    </row>
    <row r="234" spans="1:6" ht="13.5">
      <c r="A234" s="352"/>
      <c r="B234" s="60" t="s">
        <v>143</v>
      </c>
      <c r="C234" s="115" t="s">
        <v>58</v>
      </c>
      <c r="D234" s="45">
        <v>44.25</v>
      </c>
      <c r="E234" s="45"/>
      <c r="F234" s="45"/>
    </row>
    <row r="235" spans="1:6" ht="14.25" thickBot="1">
      <c r="A235" s="353"/>
      <c r="B235" s="61" t="s">
        <v>164</v>
      </c>
      <c r="C235" s="116" t="s">
        <v>11</v>
      </c>
      <c r="D235" s="45">
        <v>202.57</v>
      </c>
      <c r="E235" s="45"/>
      <c r="F235" s="45"/>
    </row>
    <row r="236" spans="1:6" ht="27.75" thickTop="1">
      <c r="A236" s="351">
        <v>6</v>
      </c>
      <c r="B236" s="88" t="s">
        <v>165</v>
      </c>
      <c r="C236" s="109" t="s">
        <v>150</v>
      </c>
      <c r="D236" s="45">
        <v>1.475</v>
      </c>
      <c r="E236" s="45"/>
      <c r="F236" s="45"/>
    </row>
    <row r="237" spans="1:6" ht="13.5">
      <c r="A237" s="352"/>
      <c r="B237" s="82" t="s">
        <v>166</v>
      </c>
      <c r="C237" s="89" t="s">
        <v>167</v>
      </c>
      <c r="D237" s="45">
        <v>24.63</v>
      </c>
      <c r="E237" s="45"/>
      <c r="F237" s="45"/>
    </row>
    <row r="238" spans="1:6" ht="13.5">
      <c r="A238" s="352"/>
      <c r="B238" s="82" t="s">
        <v>168</v>
      </c>
      <c r="C238" s="89" t="s">
        <v>169</v>
      </c>
      <c r="D238" s="45">
        <v>0.69</v>
      </c>
      <c r="E238" s="45"/>
      <c r="F238" s="45"/>
    </row>
    <row r="239" spans="1:6" ht="14.25" thickBot="1">
      <c r="A239" s="353"/>
      <c r="B239" s="90" t="s">
        <v>170</v>
      </c>
      <c r="C239" s="111" t="s">
        <v>11</v>
      </c>
      <c r="D239" s="45">
        <v>2.07</v>
      </c>
      <c r="E239" s="45"/>
      <c r="F239" s="45"/>
    </row>
    <row r="240" spans="1:6" ht="27.75" thickTop="1">
      <c r="A240" s="351">
        <v>7</v>
      </c>
      <c r="B240" s="91" t="s">
        <v>171</v>
      </c>
      <c r="C240" s="109" t="s">
        <v>150</v>
      </c>
      <c r="D240" s="45">
        <v>1.475</v>
      </c>
      <c r="E240" s="45"/>
      <c r="F240" s="45"/>
    </row>
    <row r="241" spans="1:6" ht="13.5">
      <c r="A241" s="352"/>
      <c r="B241" s="82" t="s">
        <v>166</v>
      </c>
      <c r="C241" s="89" t="s">
        <v>167</v>
      </c>
      <c r="D241" s="45">
        <v>66.33</v>
      </c>
      <c r="E241" s="45"/>
      <c r="F241" s="45"/>
    </row>
    <row r="242" spans="1:6" ht="13.5">
      <c r="A242" s="352"/>
      <c r="B242" s="82" t="s">
        <v>172</v>
      </c>
      <c r="C242" s="89" t="s">
        <v>169</v>
      </c>
      <c r="D242" s="45">
        <v>8.91</v>
      </c>
      <c r="E242" s="45"/>
      <c r="F242" s="45"/>
    </row>
    <row r="243" spans="1:6" ht="27">
      <c r="A243" s="352"/>
      <c r="B243" s="92" t="s">
        <v>173</v>
      </c>
      <c r="C243" s="89" t="s">
        <v>169</v>
      </c>
      <c r="D243" s="45">
        <v>6.55</v>
      </c>
      <c r="E243" s="45"/>
      <c r="F243" s="45"/>
    </row>
    <row r="244" spans="1:6" ht="27">
      <c r="A244" s="352"/>
      <c r="B244" s="92" t="s">
        <v>174</v>
      </c>
      <c r="C244" s="89" t="s">
        <v>169</v>
      </c>
      <c r="D244" s="45">
        <v>32.75</v>
      </c>
      <c r="E244" s="45"/>
      <c r="F244" s="45"/>
    </row>
    <row r="245" spans="1:6" ht="27">
      <c r="A245" s="352"/>
      <c r="B245" s="92" t="s">
        <v>175</v>
      </c>
      <c r="C245" s="89" t="s">
        <v>11</v>
      </c>
      <c r="D245" s="45">
        <v>143.37</v>
      </c>
      <c r="E245" s="45"/>
      <c r="F245" s="45"/>
    </row>
    <row r="246" spans="1:6" ht="13.5">
      <c r="A246" s="352"/>
      <c r="B246" s="93" t="s">
        <v>176</v>
      </c>
      <c r="C246" s="89" t="s">
        <v>11</v>
      </c>
      <c r="D246" s="45">
        <v>143.37</v>
      </c>
      <c r="E246" s="45"/>
      <c r="F246" s="45"/>
    </row>
    <row r="247" spans="1:6" ht="13.5">
      <c r="A247" s="352"/>
      <c r="B247" s="82" t="s">
        <v>177</v>
      </c>
      <c r="C247" s="89" t="s">
        <v>0</v>
      </c>
      <c r="D247" s="45">
        <v>20.95</v>
      </c>
      <c r="E247" s="45"/>
      <c r="F247" s="45"/>
    </row>
    <row r="248" spans="1:6" ht="14.25" thickBot="1">
      <c r="A248" s="353"/>
      <c r="B248" s="90" t="s">
        <v>178</v>
      </c>
      <c r="C248" s="111" t="s">
        <v>0</v>
      </c>
      <c r="D248" s="45">
        <v>3.39</v>
      </c>
      <c r="E248" s="45"/>
      <c r="F248" s="45"/>
    </row>
    <row r="249" spans="1:6" ht="14.25" thickTop="1">
      <c r="A249" s="351">
        <v>8</v>
      </c>
      <c r="B249" s="94" t="s">
        <v>179</v>
      </c>
      <c r="C249" s="109" t="s">
        <v>150</v>
      </c>
      <c r="D249" s="45">
        <v>1.475</v>
      </c>
      <c r="E249" s="45"/>
      <c r="F249" s="45"/>
    </row>
    <row r="250" spans="1:6" ht="13.5">
      <c r="A250" s="352"/>
      <c r="B250" s="82" t="s">
        <v>166</v>
      </c>
      <c r="C250" s="89" t="s">
        <v>167</v>
      </c>
      <c r="D250" s="45">
        <v>21.24</v>
      </c>
      <c r="E250" s="45"/>
      <c r="F250" s="45"/>
    </row>
    <row r="251" spans="1:6" ht="13.5">
      <c r="A251" s="352"/>
      <c r="B251" s="82" t="s">
        <v>168</v>
      </c>
      <c r="C251" s="89" t="s">
        <v>169</v>
      </c>
      <c r="D251" s="45">
        <v>0.42</v>
      </c>
      <c r="E251" s="45"/>
      <c r="F251" s="45"/>
    </row>
    <row r="252" spans="1:6" ht="14.25" thickBot="1">
      <c r="A252" s="353"/>
      <c r="B252" s="90" t="s">
        <v>180</v>
      </c>
      <c r="C252" s="111" t="s">
        <v>11</v>
      </c>
      <c r="D252" s="45">
        <v>0.089</v>
      </c>
      <c r="E252" s="45"/>
      <c r="F252" s="45"/>
    </row>
    <row r="253" spans="1:6" ht="27.75" thickTop="1">
      <c r="A253" s="359">
        <v>9</v>
      </c>
      <c r="B253" s="94" t="s">
        <v>181</v>
      </c>
      <c r="C253" s="109" t="s">
        <v>150</v>
      </c>
      <c r="D253" s="45">
        <v>1.475</v>
      </c>
      <c r="E253" s="45"/>
      <c r="F253" s="45"/>
    </row>
    <row r="254" spans="1:6" ht="13.5">
      <c r="A254" s="360"/>
      <c r="B254" s="82" t="s">
        <v>166</v>
      </c>
      <c r="C254" s="89" t="s">
        <v>167</v>
      </c>
      <c r="D254" s="45">
        <v>65.92</v>
      </c>
      <c r="E254" s="45"/>
      <c r="F254" s="45"/>
    </row>
    <row r="255" spans="1:6" ht="13.5">
      <c r="A255" s="360"/>
      <c r="B255" s="82" t="s">
        <v>172</v>
      </c>
      <c r="C255" s="89" t="s">
        <v>169</v>
      </c>
      <c r="D255" s="45">
        <v>8.91</v>
      </c>
      <c r="E255" s="45"/>
      <c r="F255" s="45"/>
    </row>
    <row r="256" spans="1:6" ht="27">
      <c r="A256" s="360"/>
      <c r="B256" s="92" t="s">
        <v>182</v>
      </c>
      <c r="C256" s="89" t="s">
        <v>169</v>
      </c>
      <c r="D256" s="45">
        <v>6.55</v>
      </c>
      <c r="E256" s="45"/>
      <c r="F256" s="45"/>
    </row>
    <row r="257" spans="1:6" ht="27">
      <c r="A257" s="360"/>
      <c r="B257" s="92" t="s">
        <v>183</v>
      </c>
      <c r="C257" s="89" t="s">
        <v>169</v>
      </c>
      <c r="D257" s="45">
        <v>32.75</v>
      </c>
      <c r="E257" s="45"/>
      <c r="F257" s="45"/>
    </row>
    <row r="258" spans="1:6" ht="27">
      <c r="A258" s="360"/>
      <c r="B258" s="92" t="s">
        <v>184</v>
      </c>
      <c r="C258" s="89" t="s">
        <v>11</v>
      </c>
      <c r="D258" s="45">
        <v>107.53</v>
      </c>
      <c r="E258" s="45"/>
      <c r="F258" s="45"/>
    </row>
    <row r="259" spans="1:6" ht="27">
      <c r="A259" s="360"/>
      <c r="B259" s="93" t="s">
        <v>185</v>
      </c>
      <c r="C259" s="89" t="s">
        <v>11</v>
      </c>
      <c r="D259" s="45">
        <v>107.53</v>
      </c>
      <c r="E259" s="45"/>
      <c r="F259" s="45"/>
    </row>
    <row r="260" spans="1:6" ht="13.5">
      <c r="A260" s="360"/>
      <c r="B260" s="82" t="s">
        <v>177</v>
      </c>
      <c r="C260" s="89" t="s">
        <v>0</v>
      </c>
      <c r="D260" s="45">
        <v>20.95</v>
      </c>
      <c r="E260" s="45"/>
      <c r="F260" s="45"/>
    </row>
    <row r="261" spans="1:6" ht="14.25" thickBot="1">
      <c r="A261" s="361"/>
      <c r="B261" s="90" t="s">
        <v>178</v>
      </c>
      <c r="C261" s="111" t="s">
        <v>0</v>
      </c>
      <c r="D261" s="45">
        <v>3.39</v>
      </c>
      <c r="E261" s="45"/>
      <c r="F261" s="45"/>
    </row>
    <row r="262" spans="1:6" ht="27.75" thickTop="1">
      <c r="A262" s="362">
        <v>10</v>
      </c>
      <c r="B262" s="73" t="s">
        <v>186</v>
      </c>
      <c r="C262" s="122" t="s">
        <v>187</v>
      </c>
      <c r="D262" s="45">
        <v>0.51</v>
      </c>
      <c r="E262" s="45"/>
      <c r="F262" s="45"/>
    </row>
    <row r="263" spans="1:6" ht="13.5">
      <c r="A263" s="363"/>
      <c r="B263" s="95" t="s">
        <v>166</v>
      </c>
      <c r="C263" s="96" t="s">
        <v>167</v>
      </c>
      <c r="D263" s="45">
        <v>7.65</v>
      </c>
      <c r="E263" s="45"/>
      <c r="F263" s="45"/>
    </row>
    <row r="264" spans="1:6" ht="13.5">
      <c r="A264" s="363"/>
      <c r="B264" s="97" t="s">
        <v>138</v>
      </c>
      <c r="C264" s="96" t="s">
        <v>169</v>
      </c>
      <c r="D264" s="45">
        <v>1.1</v>
      </c>
      <c r="E264" s="45"/>
      <c r="F264" s="45"/>
    </row>
    <row r="265" spans="1:6" ht="27">
      <c r="A265" s="363"/>
      <c r="B265" s="98" t="s">
        <v>188</v>
      </c>
      <c r="C265" s="96" t="s">
        <v>169</v>
      </c>
      <c r="D265" s="45">
        <v>1.39</v>
      </c>
      <c r="E265" s="45"/>
      <c r="F265" s="45"/>
    </row>
    <row r="266" spans="1:6" ht="27">
      <c r="A266" s="363"/>
      <c r="B266" s="98" t="s">
        <v>189</v>
      </c>
      <c r="C266" s="96" t="s">
        <v>169</v>
      </c>
      <c r="D266" s="45">
        <v>0.49</v>
      </c>
      <c r="E266" s="45"/>
      <c r="F266" s="45"/>
    </row>
    <row r="267" spans="1:6" ht="13.5">
      <c r="A267" s="363"/>
      <c r="B267" s="95" t="s">
        <v>93</v>
      </c>
      <c r="C267" s="96" t="s">
        <v>58</v>
      </c>
      <c r="D267" s="45">
        <v>57.12</v>
      </c>
      <c r="E267" s="45"/>
      <c r="F267" s="45"/>
    </row>
    <row r="268" spans="1:6" ht="13.5">
      <c r="A268" s="363"/>
      <c r="B268" s="95" t="s">
        <v>190</v>
      </c>
      <c r="C268" s="96" t="s">
        <v>191</v>
      </c>
      <c r="D268" s="45">
        <v>3.57</v>
      </c>
      <c r="E268" s="45"/>
      <c r="F268" s="45"/>
    </row>
    <row r="269" spans="1:6" ht="14.25" thickBot="1">
      <c r="A269" s="364"/>
      <c r="B269" s="99" t="s">
        <v>95</v>
      </c>
      <c r="C269" s="119" t="s">
        <v>11</v>
      </c>
      <c r="D269" s="45">
        <v>88.54</v>
      </c>
      <c r="E269" s="45"/>
      <c r="F269" s="45"/>
    </row>
    <row r="270" spans="1:6" ht="15" thickBot="1" thickTop="1">
      <c r="A270" s="100"/>
      <c r="B270" s="68" t="s">
        <v>192</v>
      </c>
      <c r="C270" s="113" t="s">
        <v>0</v>
      </c>
      <c r="D270" s="45"/>
      <c r="E270" s="45"/>
      <c r="F270" s="45"/>
    </row>
    <row r="271" spans="1:6" ht="16.5" thickBot="1" thickTop="1">
      <c r="A271" s="100"/>
      <c r="B271" s="192" t="s">
        <v>326</v>
      </c>
      <c r="C271" s="302"/>
      <c r="D271" s="195"/>
      <c r="E271" s="45"/>
      <c r="F271" s="45"/>
    </row>
    <row r="272" spans="1:6" ht="17.25" thickBot="1" thickTop="1">
      <c r="A272" s="100"/>
      <c r="B272" s="278" t="s">
        <v>7</v>
      </c>
      <c r="C272" s="275"/>
      <c r="D272" s="277">
        <v>0.1</v>
      </c>
      <c r="E272" s="45"/>
      <c r="F272" s="45"/>
    </row>
    <row r="273" spans="1:6" ht="17.25" thickBot="1" thickTop="1">
      <c r="A273" s="100"/>
      <c r="B273" s="278" t="s">
        <v>57</v>
      </c>
      <c r="C273" s="275"/>
      <c r="D273" s="275"/>
      <c r="E273" s="45"/>
      <c r="F273" s="45"/>
    </row>
    <row r="274" spans="1:6" ht="17.25" thickBot="1" thickTop="1">
      <c r="A274" s="100"/>
      <c r="B274" s="278" t="s">
        <v>8</v>
      </c>
      <c r="C274" s="270"/>
      <c r="D274" s="277">
        <v>0.08</v>
      </c>
      <c r="E274" s="45"/>
      <c r="F274" s="45"/>
    </row>
    <row r="275" spans="1:6" ht="17.25" thickBot="1" thickTop="1">
      <c r="A275" s="100"/>
      <c r="B275" s="280" t="s">
        <v>252</v>
      </c>
      <c r="C275" s="281"/>
      <c r="D275" s="282"/>
      <c r="E275" s="45"/>
      <c r="F275" s="45"/>
    </row>
    <row r="276" spans="1:6" ht="17.25" thickBot="1" thickTop="1">
      <c r="A276" s="100"/>
      <c r="B276" s="283" t="s">
        <v>309</v>
      </c>
      <c r="C276" s="45"/>
      <c r="D276" s="284">
        <v>0.03</v>
      </c>
      <c r="E276" s="45"/>
      <c r="F276" s="45"/>
    </row>
    <row r="277" spans="1:11" ht="17.25" thickBot="1" thickTop="1">
      <c r="A277" s="101"/>
      <c r="B277" s="280" t="s">
        <v>324</v>
      </c>
      <c r="C277" s="45"/>
      <c r="D277" s="195"/>
      <c r="E277" s="45"/>
      <c r="F277" s="291"/>
      <c r="H277">
        <f>+F277*1.1*1.08</f>
        <v>0</v>
      </c>
      <c r="J277">
        <f>+H277*0.03</f>
        <v>0</v>
      </c>
      <c r="K277">
        <f>+J277+H277</f>
        <v>0</v>
      </c>
    </row>
    <row r="278" spans="1:11" ht="16.5" thickBot="1" thickTop="1">
      <c r="A278" s="101"/>
      <c r="B278" s="130" t="s">
        <v>300</v>
      </c>
      <c r="C278" s="128"/>
      <c r="D278" s="45"/>
      <c r="E278" s="45"/>
      <c r="F278" s="45"/>
      <c r="K278" s="306">
        <f>+K277*1.18</f>
        <v>0</v>
      </c>
    </row>
    <row r="279" spans="1:6" ht="14.25" thickBot="1" thickTop="1">
      <c r="A279" s="376" t="s">
        <v>63</v>
      </c>
      <c r="B279" s="377"/>
      <c r="C279" s="104"/>
      <c r="D279" s="45"/>
      <c r="E279" s="45"/>
      <c r="F279" s="45"/>
    </row>
    <row r="280" spans="1:6" ht="24" customHeight="1" thickBot="1" thickTop="1">
      <c r="A280" s="374" t="s">
        <v>145</v>
      </c>
      <c r="B280" s="389"/>
      <c r="C280" s="85"/>
      <c r="D280" s="45"/>
      <c r="E280" s="45"/>
      <c r="F280" s="45"/>
    </row>
    <row r="281" spans="1:6" ht="27.75" thickTop="1">
      <c r="A281" s="351">
        <v>1</v>
      </c>
      <c r="B281" s="68" t="s">
        <v>194</v>
      </c>
      <c r="C281" s="113" t="s">
        <v>76</v>
      </c>
      <c r="D281" s="45">
        <v>0.011</v>
      </c>
      <c r="E281" s="45"/>
      <c r="F281" s="45"/>
    </row>
    <row r="282" spans="1:6" ht="13.5">
      <c r="A282" s="352"/>
      <c r="B282" s="70" t="s">
        <v>73</v>
      </c>
      <c r="C282" s="114" t="s">
        <v>68</v>
      </c>
      <c r="D282" s="45">
        <v>5.35</v>
      </c>
      <c r="E282" s="45"/>
      <c r="F282" s="45"/>
    </row>
    <row r="283" spans="1:6" ht="13.5">
      <c r="A283" s="352"/>
      <c r="B283" s="60" t="s">
        <v>147</v>
      </c>
      <c r="C283" s="115" t="s">
        <v>78</v>
      </c>
      <c r="D283" s="45">
        <v>0.1062</v>
      </c>
      <c r="E283" s="45"/>
      <c r="F283" s="45"/>
    </row>
    <row r="284" spans="1:6" ht="15.75">
      <c r="A284" s="352"/>
      <c r="B284" s="80" t="s">
        <v>148</v>
      </c>
      <c r="C284" s="115" t="s">
        <v>78</v>
      </c>
      <c r="D284" s="45">
        <v>0.43</v>
      </c>
      <c r="E284" s="45"/>
      <c r="F284" s="45"/>
    </row>
    <row r="285" spans="1:6" ht="14.25" thickBot="1">
      <c r="A285" s="352"/>
      <c r="B285" s="80" t="s">
        <v>80</v>
      </c>
      <c r="C285" s="115" t="s">
        <v>0</v>
      </c>
      <c r="D285" s="45">
        <v>0.025</v>
      </c>
      <c r="E285" s="45"/>
      <c r="F285" s="45"/>
    </row>
    <row r="286" spans="1:6" ht="27.75" thickTop="1">
      <c r="A286" s="368">
        <v>2</v>
      </c>
      <c r="B286" s="73" t="s">
        <v>82</v>
      </c>
      <c r="C286" s="117" t="s">
        <v>83</v>
      </c>
      <c r="D286" s="45">
        <v>0.011</v>
      </c>
      <c r="E286" s="45"/>
      <c r="F286" s="45"/>
    </row>
    <row r="287" spans="1:6" ht="13.5">
      <c r="A287" s="369"/>
      <c r="B287" s="74" t="s">
        <v>84</v>
      </c>
      <c r="C287" s="118" t="s">
        <v>85</v>
      </c>
      <c r="D287" s="45">
        <v>0.11</v>
      </c>
      <c r="E287" s="45"/>
      <c r="F287" s="45"/>
    </row>
    <row r="288" spans="1:6" ht="13.5">
      <c r="A288" s="369"/>
      <c r="B288" s="74" t="s">
        <v>86</v>
      </c>
      <c r="C288" s="118" t="s">
        <v>87</v>
      </c>
      <c r="D288" s="45">
        <v>0.16</v>
      </c>
      <c r="E288" s="45"/>
      <c r="F288" s="45"/>
    </row>
    <row r="289" spans="1:6" ht="14.25" thickBot="1">
      <c r="A289" s="370"/>
      <c r="B289" s="75" t="s">
        <v>88</v>
      </c>
      <c r="C289" s="119" t="s">
        <v>89</v>
      </c>
      <c r="D289" s="45">
        <v>16.5</v>
      </c>
      <c r="E289" s="45"/>
      <c r="F289" s="45"/>
    </row>
    <row r="290" spans="1:6" ht="27.75" thickTop="1">
      <c r="A290" s="351">
        <v>3</v>
      </c>
      <c r="B290" s="76" t="s">
        <v>149</v>
      </c>
      <c r="C290" s="109" t="s">
        <v>150</v>
      </c>
      <c r="D290" s="45">
        <v>0.11</v>
      </c>
      <c r="E290" s="45"/>
      <c r="F290" s="45"/>
    </row>
    <row r="291" spans="1:6" ht="13.5">
      <c r="A291" s="352"/>
      <c r="B291" s="60" t="s">
        <v>84</v>
      </c>
      <c r="C291" s="110" t="s">
        <v>68</v>
      </c>
      <c r="D291" s="45">
        <v>4.72</v>
      </c>
      <c r="E291" s="45"/>
      <c r="F291" s="45"/>
    </row>
    <row r="292" spans="1:6" ht="13.5">
      <c r="A292" s="352"/>
      <c r="B292" s="60" t="s">
        <v>151</v>
      </c>
      <c r="C292" s="110" t="s">
        <v>78</v>
      </c>
      <c r="D292" s="45">
        <v>0.3</v>
      </c>
      <c r="E292" s="45"/>
      <c r="F292" s="45"/>
    </row>
    <row r="293" spans="1:6" ht="13.5">
      <c r="A293" s="352"/>
      <c r="B293" s="60" t="s">
        <v>152</v>
      </c>
      <c r="C293" s="110" t="s">
        <v>78</v>
      </c>
      <c r="D293" s="45">
        <v>0.05</v>
      </c>
      <c r="E293" s="45"/>
      <c r="F293" s="45"/>
    </row>
    <row r="294" spans="1:6" ht="13.5">
      <c r="A294" s="352"/>
      <c r="B294" s="60" t="s">
        <v>153</v>
      </c>
      <c r="C294" s="110" t="s">
        <v>78</v>
      </c>
      <c r="D294" s="45">
        <v>0.81</v>
      </c>
      <c r="E294" s="45"/>
      <c r="F294" s="45"/>
    </row>
    <row r="295" spans="1:6" ht="13.5">
      <c r="A295" s="352"/>
      <c r="B295" s="60" t="s">
        <v>154</v>
      </c>
      <c r="C295" s="110" t="s">
        <v>78</v>
      </c>
      <c r="D295" s="45">
        <v>0.86</v>
      </c>
      <c r="E295" s="45"/>
      <c r="F295" s="45"/>
    </row>
    <row r="296" spans="1:6" ht="13.5">
      <c r="A296" s="352"/>
      <c r="B296" s="60" t="s">
        <v>141</v>
      </c>
      <c r="C296" s="110" t="s">
        <v>78</v>
      </c>
      <c r="D296" s="45">
        <v>0.16</v>
      </c>
      <c r="E296" s="45"/>
      <c r="F296" s="45"/>
    </row>
    <row r="297" spans="1:6" ht="13.5">
      <c r="A297" s="352"/>
      <c r="B297" s="60" t="s">
        <v>93</v>
      </c>
      <c r="C297" s="110" t="s">
        <v>58</v>
      </c>
      <c r="D297" s="45">
        <v>20.48</v>
      </c>
      <c r="E297" s="45"/>
      <c r="F297" s="45"/>
    </row>
    <row r="298" spans="1:6" ht="13.5">
      <c r="A298" s="352"/>
      <c r="B298" s="60" t="s">
        <v>143</v>
      </c>
      <c r="C298" s="110" t="s">
        <v>58</v>
      </c>
      <c r="D298" s="45">
        <v>1.21</v>
      </c>
      <c r="E298" s="45"/>
      <c r="F298" s="45"/>
    </row>
    <row r="299" spans="1:6" ht="14.25" thickBot="1">
      <c r="A299" s="353"/>
      <c r="B299" s="77" t="s">
        <v>95</v>
      </c>
      <c r="C299" s="111" t="s">
        <v>11</v>
      </c>
      <c r="D299" s="45">
        <v>31.74</v>
      </c>
      <c r="E299" s="45"/>
      <c r="F299" s="45"/>
    </row>
    <row r="300" spans="1:6" ht="14.25" thickTop="1">
      <c r="A300" s="371">
        <v>4</v>
      </c>
      <c r="B300" s="65" t="s">
        <v>155</v>
      </c>
      <c r="C300" s="124" t="s">
        <v>150</v>
      </c>
      <c r="D300" s="45">
        <v>0.11</v>
      </c>
      <c r="E300" s="45"/>
      <c r="F300" s="45"/>
    </row>
    <row r="301" spans="1:6" ht="13.5">
      <c r="A301" s="372"/>
      <c r="B301" s="86" t="s">
        <v>73</v>
      </c>
      <c r="C301" s="125" t="s">
        <v>68</v>
      </c>
      <c r="D301" s="45">
        <v>4.719</v>
      </c>
      <c r="E301" s="45"/>
      <c r="F301" s="45"/>
    </row>
    <row r="302" spans="1:6" ht="13.5">
      <c r="A302" s="372"/>
      <c r="B302" s="86" t="s">
        <v>138</v>
      </c>
      <c r="C302" s="125" t="s">
        <v>78</v>
      </c>
      <c r="D302" s="45">
        <v>0.43</v>
      </c>
      <c r="E302" s="45"/>
      <c r="F302" s="45"/>
    </row>
    <row r="303" spans="1:6" ht="13.5">
      <c r="A303" s="372"/>
      <c r="B303" s="86" t="s">
        <v>156</v>
      </c>
      <c r="C303" s="123" t="s">
        <v>78</v>
      </c>
      <c r="D303" s="45">
        <v>0.9</v>
      </c>
      <c r="E303" s="45"/>
      <c r="F303" s="45"/>
    </row>
    <row r="304" spans="1:6" ht="13.5">
      <c r="A304" s="372"/>
      <c r="B304" s="86" t="s">
        <v>157</v>
      </c>
      <c r="C304" s="123" t="s">
        <v>78</v>
      </c>
      <c r="D304" s="45">
        <v>2.35</v>
      </c>
      <c r="E304" s="45"/>
      <c r="F304" s="45"/>
    </row>
    <row r="305" spans="1:6" ht="13.5">
      <c r="A305" s="372"/>
      <c r="B305" s="86" t="s">
        <v>158</v>
      </c>
      <c r="C305" s="123" t="s">
        <v>78</v>
      </c>
      <c r="D305" s="45">
        <v>0.08</v>
      </c>
      <c r="E305" s="45"/>
      <c r="F305" s="45"/>
    </row>
    <row r="306" spans="1:6" ht="13.5">
      <c r="A306" s="372"/>
      <c r="B306" s="86" t="s">
        <v>141</v>
      </c>
      <c r="C306" s="123" t="s">
        <v>78</v>
      </c>
      <c r="D306" s="45">
        <v>0.39</v>
      </c>
      <c r="E306" s="45"/>
      <c r="F306" s="45"/>
    </row>
    <row r="307" spans="1:6" ht="13.5">
      <c r="A307" s="372"/>
      <c r="B307" s="86"/>
      <c r="C307" s="125"/>
      <c r="D307" s="45"/>
      <c r="E307" s="45"/>
      <c r="F307" s="45"/>
    </row>
    <row r="308" spans="1:6" ht="14.25" thickBot="1">
      <c r="A308" s="372"/>
      <c r="B308" s="87" t="s">
        <v>92</v>
      </c>
      <c r="C308" s="126" t="s">
        <v>78</v>
      </c>
      <c r="D308" s="45">
        <v>0.11</v>
      </c>
      <c r="E308" s="45"/>
      <c r="F308" s="45"/>
    </row>
    <row r="309" spans="1:6" ht="27.75" thickTop="1">
      <c r="A309" s="351">
        <v>5</v>
      </c>
      <c r="B309" s="59" t="s">
        <v>159</v>
      </c>
      <c r="C309" s="121" t="s">
        <v>160</v>
      </c>
      <c r="D309" s="45">
        <v>0.11</v>
      </c>
      <c r="E309" s="45"/>
      <c r="F309" s="45"/>
    </row>
    <row r="310" spans="1:6" ht="13.5">
      <c r="A310" s="352"/>
      <c r="B310" s="60" t="s">
        <v>73</v>
      </c>
      <c r="C310" s="115" t="s">
        <v>68</v>
      </c>
      <c r="D310" s="45">
        <v>4.27</v>
      </c>
      <c r="E310" s="45"/>
      <c r="F310" s="45"/>
    </row>
    <row r="311" spans="1:6" ht="13.5">
      <c r="A311" s="352"/>
      <c r="B311" s="60" t="s">
        <v>77</v>
      </c>
      <c r="C311" s="115" t="s">
        <v>78</v>
      </c>
      <c r="D311" s="45">
        <v>0.284</v>
      </c>
      <c r="E311" s="45"/>
      <c r="F311" s="45"/>
    </row>
    <row r="312" spans="1:6" ht="13.5">
      <c r="A312" s="352"/>
      <c r="B312" s="60" t="s">
        <v>138</v>
      </c>
      <c r="C312" s="110" t="s">
        <v>78</v>
      </c>
      <c r="D312" s="45">
        <v>0.45</v>
      </c>
      <c r="E312" s="45"/>
      <c r="F312" s="45"/>
    </row>
    <row r="313" spans="1:6" ht="13.5">
      <c r="A313" s="352"/>
      <c r="B313" s="60" t="s">
        <v>161</v>
      </c>
      <c r="C313" s="110" t="s">
        <v>78</v>
      </c>
      <c r="D313" s="45">
        <v>0.98</v>
      </c>
      <c r="E313" s="45"/>
      <c r="F313" s="45"/>
    </row>
    <row r="314" spans="1:6" ht="13.5">
      <c r="A314" s="352"/>
      <c r="B314" s="60" t="s">
        <v>157</v>
      </c>
      <c r="C314" s="110" t="s">
        <v>78</v>
      </c>
      <c r="D314" s="45">
        <v>1.35</v>
      </c>
      <c r="E314" s="45"/>
      <c r="F314" s="45"/>
    </row>
    <row r="315" spans="1:6" ht="13.5">
      <c r="A315" s="352"/>
      <c r="B315" s="60" t="s">
        <v>162</v>
      </c>
      <c r="C315" s="110" t="s">
        <v>78</v>
      </c>
      <c r="D315" s="45">
        <v>0.35</v>
      </c>
      <c r="E315" s="45"/>
      <c r="F315" s="45"/>
    </row>
    <row r="316" spans="1:6" ht="13.5">
      <c r="A316" s="352"/>
      <c r="B316" s="60" t="s">
        <v>163</v>
      </c>
      <c r="C316" s="115" t="s">
        <v>58</v>
      </c>
      <c r="D316" s="45">
        <v>9.75</v>
      </c>
      <c r="E316" s="45"/>
      <c r="F316" s="45"/>
    </row>
    <row r="317" spans="1:6" ht="13.5">
      <c r="A317" s="352"/>
      <c r="B317" s="60"/>
      <c r="C317" s="115"/>
      <c r="D317" s="45"/>
      <c r="E317" s="45"/>
      <c r="F317" s="45"/>
    </row>
    <row r="318" spans="1:6" ht="13.5">
      <c r="A318" s="352"/>
      <c r="B318" s="60"/>
      <c r="C318" s="115"/>
      <c r="D318" s="45"/>
      <c r="E318" s="45"/>
      <c r="F318" s="45"/>
    </row>
    <row r="319" spans="1:6" ht="13.5">
      <c r="A319" s="352"/>
      <c r="B319" s="60" t="s">
        <v>143</v>
      </c>
      <c r="C319" s="115" t="s">
        <v>58</v>
      </c>
      <c r="D319" s="45">
        <v>3.3</v>
      </c>
      <c r="E319" s="45"/>
      <c r="F319" s="45"/>
    </row>
    <row r="320" spans="1:6" ht="14.25" thickBot="1">
      <c r="A320" s="353"/>
      <c r="B320" s="61" t="s">
        <v>164</v>
      </c>
      <c r="C320" s="116" t="s">
        <v>11</v>
      </c>
      <c r="D320" s="45">
        <v>15.11</v>
      </c>
      <c r="E320" s="45"/>
      <c r="F320" s="45"/>
    </row>
    <row r="321" spans="1:6" ht="27.75" thickTop="1">
      <c r="A321" s="351">
        <v>6</v>
      </c>
      <c r="B321" s="88" t="s">
        <v>165</v>
      </c>
      <c r="C321" s="109" t="s">
        <v>150</v>
      </c>
      <c r="D321" s="45">
        <v>0.11</v>
      </c>
      <c r="E321" s="45"/>
      <c r="F321" s="45"/>
    </row>
    <row r="322" spans="1:6" ht="13.5">
      <c r="A322" s="352"/>
      <c r="B322" s="82" t="s">
        <v>166</v>
      </c>
      <c r="C322" s="89" t="s">
        <v>167</v>
      </c>
      <c r="D322" s="45">
        <v>1.84</v>
      </c>
      <c r="E322" s="45"/>
      <c r="F322" s="45"/>
    </row>
    <row r="323" spans="1:6" ht="13.5">
      <c r="A323" s="352"/>
      <c r="B323" s="82" t="s">
        <v>168</v>
      </c>
      <c r="C323" s="89" t="s">
        <v>169</v>
      </c>
      <c r="D323" s="45">
        <v>0.05</v>
      </c>
      <c r="E323" s="45"/>
      <c r="F323" s="45"/>
    </row>
    <row r="324" spans="1:6" ht="14.25" thickBot="1">
      <c r="A324" s="353"/>
      <c r="B324" s="90" t="s">
        <v>170</v>
      </c>
      <c r="C324" s="111" t="s">
        <v>11</v>
      </c>
      <c r="D324" s="45">
        <v>0.15</v>
      </c>
      <c r="E324" s="45"/>
      <c r="F324" s="45"/>
    </row>
    <row r="325" spans="1:6" ht="27.75" thickTop="1">
      <c r="A325" s="351">
        <v>7</v>
      </c>
      <c r="B325" s="91" t="s">
        <v>171</v>
      </c>
      <c r="C325" s="109" t="s">
        <v>150</v>
      </c>
      <c r="D325" s="45">
        <v>0.11</v>
      </c>
      <c r="E325" s="45"/>
      <c r="F325" s="45"/>
    </row>
    <row r="326" spans="1:6" ht="13.5">
      <c r="A326" s="352"/>
      <c r="B326" s="82" t="s">
        <v>166</v>
      </c>
      <c r="C326" s="89" t="s">
        <v>167</v>
      </c>
      <c r="D326" s="45">
        <v>4.95</v>
      </c>
      <c r="E326" s="45"/>
      <c r="F326" s="45"/>
    </row>
    <row r="327" spans="1:6" ht="13.5">
      <c r="A327" s="352"/>
      <c r="B327" s="82" t="s">
        <v>172</v>
      </c>
      <c r="C327" s="89" t="s">
        <v>169</v>
      </c>
      <c r="D327" s="45">
        <v>0.66</v>
      </c>
      <c r="E327" s="45"/>
      <c r="F327" s="45"/>
    </row>
    <row r="328" spans="1:6" ht="27">
      <c r="A328" s="352"/>
      <c r="B328" s="92" t="s">
        <v>173</v>
      </c>
      <c r="C328" s="89" t="s">
        <v>169</v>
      </c>
      <c r="D328" s="45">
        <v>0.49</v>
      </c>
      <c r="E328" s="45"/>
      <c r="F328" s="45"/>
    </row>
    <row r="329" spans="1:6" ht="27">
      <c r="A329" s="352"/>
      <c r="B329" s="92" t="s">
        <v>174</v>
      </c>
      <c r="C329" s="89" t="s">
        <v>169</v>
      </c>
      <c r="D329" s="45">
        <v>2.44</v>
      </c>
      <c r="E329" s="45"/>
      <c r="F329" s="45"/>
    </row>
    <row r="330" spans="1:6" ht="27">
      <c r="A330" s="352"/>
      <c r="B330" s="92" t="s">
        <v>175</v>
      </c>
      <c r="C330" s="89" t="s">
        <v>11</v>
      </c>
      <c r="D330" s="45">
        <v>10.69</v>
      </c>
      <c r="E330" s="45"/>
      <c r="F330" s="45"/>
    </row>
    <row r="331" spans="1:6" ht="13.5">
      <c r="A331" s="352"/>
      <c r="B331" s="93" t="s">
        <v>176</v>
      </c>
      <c r="C331" s="89" t="s">
        <v>11</v>
      </c>
      <c r="D331" s="45">
        <v>10.69</v>
      </c>
      <c r="E331" s="45"/>
      <c r="F331" s="45"/>
    </row>
    <row r="332" spans="1:6" ht="13.5">
      <c r="A332" s="352"/>
      <c r="B332" s="82" t="s">
        <v>177</v>
      </c>
      <c r="C332" s="89" t="s">
        <v>0</v>
      </c>
      <c r="D332" s="45">
        <v>1.56</v>
      </c>
      <c r="E332" s="45"/>
      <c r="F332" s="45"/>
    </row>
    <row r="333" spans="1:6" ht="14.25" thickBot="1">
      <c r="A333" s="353"/>
      <c r="B333" s="90" t="s">
        <v>178</v>
      </c>
      <c r="C333" s="111" t="s">
        <v>0</v>
      </c>
      <c r="D333" s="45">
        <v>0.25</v>
      </c>
      <c r="E333" s="45"/>
      <c r="F333" s="45"/>
    </row>
    <row r="334" spans="1:6" ht="14.25" thickTop="1">
      <c r="A334" s="351">
        <v>8</v>
      </c>
      <c r="B334" s="94" t="s">
        <v>179</v>
      </c>
      <c r="C334" s="109" t="s">
        <v>150</v>
      </c>
      <c r="D334" s="45">
        <v>0.11</v>
      </c>
      <c r="E334" s="45"/>
      <c r="F334" s="45"/>
    </row>
    <row r="335" spans="1:6" ht="13.5">
      <c r="A335" s="352"/>
      <c r="B335" s="82" t="s">
        <v>166</v>
      </c>
      <c r="C335" s="89" t="s">
        <v>167</v>
      </c>
      <c r="D335" s="45">
        <v>1.58</v>
      </c>
      <c r="E335" s="45"/>
      <c r="F335" s="45"/>
    </row>
    <row r="336" spans="1:6" ht="13.5">
      <c r="A336" s="352"/>
      <c r="B336" s="82" t="s">
        <v>168</v>
      </c>
      <c r="C336" s="89" t="s">
        <v>169</v>
      </c>
      <c r="D336" s="45">
        <v>0.03</v>
      </c>
      <c r="E336" s="45"/>
      <c r="F336" s="45"/>
    </row>
    <row r="337" spans="1:6" ht="14.25" thickBot="1">
      <c r="A337" s="353"/>
      <c r="B337" s="90" t="s">
        <v>180</v>
      </c>
      <c r="C337" s="111" t="s">
        <v>11</v>
      </c>
      <c r="D337" s="45">
        <v>0.007</v>
      </c>
      <c r="E337" s="45"/>
      <c r="F337" s="45"/>
    </row>
    <row r="338" spans="1:6" ht="27.75" thickTop="1">
      <c r="A338" s="359">
        <v>9</v>
      </c>
      <c r="B338" s="94" t="s">
        <v>181</v>
      </c>
      <c r="C338" s="109" t="s">
        <v>150</v>
      </c>
      <c r="D338" s="45">
        <v>0.11</v>
      </c>
      <c r="E338" s="45"/>
      <c r="F338" s="45"/>
    </row>
    <row r="339" spans="1:6" ht="13.5">
      <c r="A339" s="360"/>
      <c r="B339" s="82" t="s">
        <v>166</v>
      </c>
      <c r="C339" s="89" t="s">
        <v>167</v>
      </c>
      <c r="D339" s="45">
        <v>4.92</v>
      </c>
      <c r="E339" s="45"/>
      <c r="F339" s="45"/>
    </row>
    <row r="340" spans="1:6" ht="13.5">
      <c r="A340" s="360"/>
      <c r="B340" s="82" t="s">
        <v>172</v>
      </c>
      <c r="C340" s="89" t="s">
        <v>169</v>
      </c>
      <c r="D340" s="45">
        <v>0.66</v>
      </c>
      <c r="E340" s="45"/>
      <c r="F340" s="45"/>
    </row>
    <row r="341" spans="1:6" ht="27">
      <c r="A341" s="360"/>
      <c r="B341" s="92" t="s">
        <v>182</v>
      </c>
      <c r="C341" s="89" t="s">
        <v>169</v>
      </c>
      <c r="D341" s="45">
        <v>0.49</v>
      </c>
      <c r="E341" s="45"/>
      <c r="F341" s="45"/>
    </row>
    <row r="342" spans="1:6" ht="27">
      <c r="A342" s="360"/>
      <c r="B342" s="92" t="s">
        <v>183</v>
      </c>
      <c r="C342" s="89" t="s">
        <v>169</v>
      </c>
      <c r="D342" s="45">
        <v>2.44</v>
      </c>
      <c r="E342" s="45"/>
      <c r="F342" s="45"/>
    </row>
    <row r="343" spans="1:6" ht="27">
      <c r="A343" s="360"/>
      <c r="B343" s="92" t="s">
        <v>184</v>
      </c>
      <c r="C343" s="89" t="s">
        <v>11</v>
      </c>
      <c r="D343" s="45">
        <v>8.02</v>
      </c>
      <c r="E343" s="45"/>
      <c r="F343" s="45"/>
    </row>
    <row r="344" spans="1:6" ht="27">
      <c r="A344" s="360"/>
      <c r="B344" s="93" t="s">
        <v>185</v>
      </c>
      <c r="C344" s="89" t="s">
        <v>11</v>
      </c>
      <c r="D344" s="45">
        <v>8.02</v>
      </c>
      <c r="E344" s="45"/>
      <c r="F344" s="45"/>
    </row>
    <row r="345" spans="1:6" ht="13.5">
      <c r="A345" s="360"/>
      <c r="B345" s="82" t="s">
        <v>177</v>
      </c>
      <c r="C345" s="89" t="s">
        <v>0</v>
      </c>
      <c r="D345" s="45">
        <v>1.56</v>
      </c>
      <c r="E345" s="45"/>
      <c r="F345" s="45"/>
    </row>
    <row r="346" spans="1:6" ht="14.25" thickBot="1">
      <c r="A346" s="361"/>
      <c r="B346" s="90" t="s">
        <v>178</v>
      </c>
      <c r="C346" s="111" t="s">
        <v>0</v>
      </c>
      <c r="D346" s="45">
        <v>0.25</v>
      </c>
      <c r="E346" s="45"/>
      <c r="F346" s="45"/>
    </row>
    <row r="347" spans="1:6" ht="27.75" thickTop="1">
      <c r="A347" s="362">
        <v>10</v>
      </c>
      <c r="B347" s="73" t="s">
        <v>186</v>
      </c>
      <c r="C347" s="122" t="s">
        <v>187</v>
      </c>
      <c r="D347" s="45">
        <v>0.03</v>
      </c>
      <c r="E347" s="45"/>
      <c r="F347" s="45"/>
    </row>
    <row r="348" spans="1:6" ht="13.5">
      <c r="A348" s="363"/>
      <c r="B348" s="95" t="s">
        <v>166</v>
      </c>
      <c r="C348" s="96" t="s">
        <v>167</v>
      </c>
      <c r="D348" s="45">
        <v>0.45</v>
      </c>
      <c r="E348" s="45"/>
      <c r="F348" s="45"/>
    </row>
    <row r="349" spans="1:6" ht="13.5">
      <c r="A349" s="363"/>
      <c r="B349" s="97" t="s">
        <v>138</v>
      </c>
      <c r="C349" s="96" t="s">
        <v>169</v>
      </c>
      <c r="D349" s="45">
        <v>0.06</v>
      </c>
      <c r="E349" s="45"/>
      <c r="F349" s="45"/>
    </row>
    <row r="350" spans="1:6" ht="27">
      <c r="A350" s="363"/>
      <c r="B350" s="98" t="s">
        <v>188</v>
      </c>
      <c r="C350" s="96" t="s">
        <v>169</v>
      </c>
      <c r="D350" s="45">
        <v>0.08</v>
      </c>
      <c r="E350" s="45"/>
      <c r="F350" s="45"/>
    </row>
    <row r="351" spans="1:6" ht="27">
      <c r="A351" s="363"/>
      <c r="B351" s="98" t="s">
        <v>189</v>
      </c>
      <c r="C351" s="96" t="s">
        <v>169</v>
      </c>
      <c r="D351" s="45">
        <v>0.03</v>
      </c>
      <c r="E351" s="45"/>
      <c r="F351" s="45"/>
    </row>
    <row r="352" spans="1:6" ht="13.5">
      <c r="A352" s="363"/>
      <c r="B352" s="95" t="s">
        <v>93</v>
      </c>
      <c r="C352" s="96" t="s">
        <v>58</v>
      </c>
      <c r="D352" s="45">
        <v>3.36</v>
      </c>
      <c r="E352" s="45"/>
      <c r="F352" s="45"/>
    </row>
    <row r="353" spans="1:6" ht="13.5">
      <c r="A353" s="363"/>
      <c r="B353" s="95" t="s">
        <v>190</v>
      </c>
      <c r="C353" s="96" t="s">
        <v>191</v>
      </c>
      <c r="D353" s="45">
        <v>0.21</v>
      </c>
      <c r="E353" s="45"/>
      <c r="F353" s="45"/>
    </row>
    <row r="354" spans="1:6" ht="14.25" thickBot="1">
      <c r="A354" s="364"/>
      <c r="B354" s="99" t="s">
        <v>95</v>
      </c>
      <c r="C354" s="119" t="s">
        <v>11</v>
      </c>
      <c r="D354" s="45">
        <v>5.21</v>
      </c>
      <c r="E354" s="45"/>
      <c r="F354" s="45"/>
    </row>
    <row r="355" spans="1:6" ht="15" thickBot="1" thickTop="1">
      <c r="A355" s="100"/>
      <c r="B355" s="68" t="s">
        <v>192</v>
      </c>
      <c r="C355" s="113" t="s">
        <v>0</v>
      </c>
      <c r="D355" s="45"/>
      <c r="E355" s="45"/>
      <c r="F355" s="45"/>
    </row>
    <row r="356" spans="1:8" ht="15.75" thickBot="1" thickTop="1">
      <c r="A356" s="101"/>
      <c r="B356" s="314" t="s">
        <v>320</v>
      </c>
      <c r="C356" s="315"/>
      <c r="D356" s="129"/>
      <c r="E356" s="45"/>
      <c r="F356" s="291"/>
      <c r="H356" s="308">
        <f>+F356*1.1*1.08*1.18</f>
        <v>0</v>
      </c>
    </row>
    <row r="357" spans="1:8" ht="17.25" thickBot="1" thickTop="1">
      <c r="A357" s="101"/>
      <c r="B357" s="272" t="s">
        <v>7</v>
      </c>
      <c r="C357" s="313"/>
      <c r="D357" s="312">
        <v>0.1</v>
      </c>
      <c r="E357" s="45"/>
      <c r="F357" s="291"/>
      <c r="H357" s="308"/>
    </row>
    <row r="358" spans="1:8" ht="17.25" thickBot="1" thickTop="1">
      <c r="A358" s="101"/>
      <c r="B358" s="272" t="s">
        <v>57</v>
      </c>
      <c r="C358" s="313"/>
      <c r="D358" s="313"/>
      <c r="E358" s="45"/>
      <c r="F358" s="291"/>
      <c r="H358" s="308"/>
    </row>
    <row r="359" spans="1:8" ht="17.25" thickBot="1" thickTop="1">
      <c r="A359" s="101"/>
      <c r="B359" s="272" t="s">
        <v>8</v>
      </c>
      <c r="C359" s="316"/>
      <c r="D359" s="312">
        <v>0.08</v>
      </c>
      <c r="E359" s="45"/>
      <c r="F359" s="291"/>
      <c r="H359" s="308"/>
    </row>
    <row r="360" spans="1:8" ht="17.25" thickBot="1" thickTop="1">
      <c r="A360" s="101"/>
      <c r="B360" s="272" t="s">
        <v>323</v>
      </c>
      <c r="C360" s="45"/>
      <c r="D360" s="188"/>
      <c r="E360" s="45"/>
      <c r="F360" s="291"/>
      <c r="H360" s="308"/>
    </row>
    <row r="361" spans="1:6" ht="21" thickBot="1" thickTop="1">
      <c r="A361" s="101"/>
      <c r="B361" s="131" t="s">
        <v>301</v>
      </c>
      <c r="C361" s="128"/>
      <c r="D361" s="45"/>
      <c r="E361" s="45"/>
      <c r="F361" s="45"/>
    </row>
    <row r="362" spans="1:6" ht="14.25" thickBot="1" thickTop="1">
      <c r="A362" s="376" t="s">
        <v>63</v>
      </c>
      <c r="B362" s="377"/>
      <c r="C362" s="104"/>
      <c r="D362" s="45"/>
      <c r="E362" s="45"/>
      <c r="F362" s="45"/>
    </row>
    <row r="363" spans="1:6" ht="27.75" customHeight="1" thickBot="1" thickTop="1">
      <c r="A363" s="374" t="s">
        <v>145</v>
      </c>
      <c r="B363" s="389"/>
      <c r="C363" s="85"/>
      <c r="D363" s="45"/>
      <c r="E363" s="45"/>
      <c r="F363" s="45"/>
    </row>
    <row r="364" spans="1:6" ht="27.75" thickTop="1">
      <c r="A364" s="351">
        <v>1</v>
      </c>
      <c r="B364" s="68" t="s">
        <v>195</v>
      </c>
      <c r="C364" s="113" t="s">
        <v>76</v>
      </c>
      <c r="D364" s="45">
        <v>0.132</v>
      </c>
      <c r="E364" s="45"/>
      <c r="F364" s="45"/>
    </row>
    <row r="365" spans="1:6" ht="13.5">
      <c r="A365" s="352"/>
      <c r="B365" s="70" t="s">
        <v>73</v>
      </c>
      <c r="C365" s="114" t="s">
        <v>68</v>
      </c>
      <c r="D365" s="45">
        <v>64.15</v>
      </c>
      <c r="E365" s="45"/>
      <c r="F365" s="45"/>
    </row>
    <row r="366" spans="1:6" ht="13.5">
      <c r="A366" s="352"/>
      <c r="B366" s="60" t="s">
        <v>147</v>
      </c>
      <c r="C366" s="115" t="s">
        <v>78</v>
      </c>
      <c r="D366" s="45">
        <v>1.2738</v>
      </c>
      <c r="E366" s="45"/>
      <c r="F366" s="45"/>
    </row>
    <row r="367" spans="1:6" ht="15.75">
      <c r="A367" s="352"/>
      <c r="B367" s="80" t="s">
        <v>148</v>
      </c>
      <c r="C367" s="115" t="s">
        <v>78</v>
      </c>
      <c r="D367" s="45">
        <v>5.17</v>
      </c>
      <c r="E367" s="45"/>
      <c r="F367" s="45"/>
    </row>
    <row r="368" spans="1:6" ht="14.25" thickBot="1">
      <c r="A368" s="352"/>
      <c r="B368" s="80" t="s">
        <v>80</v>
      </c>
      <c r="C368" s="115" t="s">
        <v>0</v>
      </c>
      <c r="D368" s="45">
        <v>0.301</v>
      </c>
      <c r="E368" s="45"/>
      <c r="F368" s="45"/>
    </row>
    <row r="369" spans="1:6" ht="27.75" thickTop="1">
      <c r="A369" s="368">
        <v>2</v>
      </c>
      <c r="B369" s="73" t="s">
        <v>82</v>
      </c>
      <c r="C369" s="117" t="s">
        <v>83</v>
      </c>
      <c r="D369" s="45">
        <v>0.132</v>
      </c>
      <c r="E369" s="45"/>
      <c r="F369" s="45"/>
    </row>
    <row r="370" spans="1:6" ht="13.5">
      <c r="A370" s="369"/>
      <c r="B370" s="74" t="s">
        <v>84</v>
      </c>
      <c r="C370" s="118" t="s">
        <v>85</v>
      </c>
      <c r="D370" s="45">
        <v>1.29</v>
      </c>
      <c r="E370" s="45"/>
      <c r="F370" s="45"/>
    </row>
    <row r="371" spans="1:6" ht="13.5">
      <c r="A371" s="369"/>
      <c r="B371" s="74" t="s">
        <v>86</v>
      </c>
      <c r="C371" s="118" t="s">
        <v>87</v>
      </c>
      <c r="D371" s="45">
        <v>1.87</v>
      </c>
      <c r="E371" s="45"/>
      <c r="F371" s="45"/>
    </row>
    <row r="372" spans="1:6" ht="14.25" thickBot="1">
      <c r="A372" s="370"/>
      <c r="B372" s="75" t="s">
        <v>88</v>
      </c>
      <c r="C372" s="119" t="s">
        <v>89</v>
      </c>
      <c r="D372" s="45">
        <v>198</v>
      </c>
      <c r="E372" s="45"/>
      <c r="F372" s="45"/>
    </row>
    <row r="373" spans="1:6" ht="27.75" thickTop="1">
      <c r="A373" s="351">
        <v>3</v>
      </c>
      <c r="B373" s="76" t="s">
        <v>149</v>
      </c>
      <c r="C373" s="109" t="s">
        <v>150</v>
      </c>
      <c r="D373" s="45">
        <v>0.88</v>
      </c>
      <c r="E373" s="45"/>
      <c r="F373" s="45"/>
    </row>
    <row r="374" spans="1:6" ht="13.5">
      <c r="A374" s="352"/>
      <c r="B374" s="60" t="s">
        <v>84</v>
      </c>
      <c r="C374" s="110" t="s">
        <v>68</v>
      </c>
      <c r="D374" s="45">
        <v>37.75</v>
      </c>
      <c r="E374" s="45"/>
      <c r="F374" s="45"/>
    </row>
    <row r="375" spans="1:6" ht="13.5">
      <c r="A375" s="352"/>
      <c r="B375" s="60" t="s">
        <v>151</v>
      </c>
      <c r="C375" s="110" t="s">
        <v>78</v>
      </c>
      <c r="D375" s="45">
        <v>2.37</v>
      </c>
      <c r="E375" s="45"/>
      <c r="F375" s="45"/>
    </row>
    <row r="376" spans="1:6" ht="13.5">
      <c r="A376" s="352"/>
      <c r="B376" s="60" t="s">
        <v>152</v>
      </c>
      <c r="C376" s="110" t="s">
        <v>78</v>
      </c>
      <c r="D376" s="45">
        <v>0.36</v>
      </c>
      <c r="E376" s="45"/>
      <c r="F376" s="45"/>
    </row>
    <row r="377" spans="1:6" ht="13.5">
      <c r="A377" s="352"/>
      <c r="B377" s="60" t="s">
        <v>153</v>
      </c>
      <c r="C377" s="110" t="s">
        <v>78</v>
      </c>
      <c r="D377" s="45">
        <v>6.51</v>
      </c>
      <c r="E377" s="45"/>
      <c r="F377" s="45"/>
    </row>
    <row r="378" spans="1:6" ht="13.5">
      <c r="A378" s="352"/>
      <c r="B378" s="60" t="s">
        <v>154</v>
      </c>
      <c r="C378" s="110" t="s">
        <v>78</v>
      </c>
      <c r="D378" s="45">
        <v>6.86</v>
      </c>
      <c r="E378" s="45"/>
      <c r="F378" s="45"/>
    </row>
    <row r="379" spans="1:6" ht="13.5">
      <c r="A379" s="352"/>
      <c r="B379" s="60" t="s">
        <v>141</v>
      </c>
      <c r="C379" s="110" t="s">
        <v>78</v>
      </c>
      <c r="D379" s="45">
        <v>1.3</v>
      </c>
      <c r="E379" s="45"/>
      <c r="F379" s="45"/>
    </row>
    <row r="380" spans="1:6" ht="13.5">
      <c r="A380" s="352"/>
      <c r="B380" s="60" t="s">
        <v>93</v>
      </c>
      <c r="C380" s="110" t="s">
        <v>58</v>
      </c>
      <c r="D380" s="45">
        <v>163.86</v>
      </c>
      <c r="E380" s="45"/>
      <c r="F380" s="45"/>
    </row>
    <row r="381" spans="1:6" ht="13.5">
      <c r="A381" s="352"/>
      <c r="B381" s="60" t="s">
        <v>143</v>
      </c>
      <c r="C381" s="110" t="s">
        <v>58</v>
      </c>
      <c r="D381" s="45">
        <v>9.68</v>
      </c>
      <c r="E381" s="45"/>
      <c r="F381" s="45"/>
    </row>
    <row r="382" spans="1:6" ht="14.25" thickBot="1">
      <c r="A382" s="353"/>
      <c r="B382" s="77" t="s">
        <v>95</v>
      </c>
      <c r="C382" s="111" t="s">
        <v>11</v>
      </c>
      <c r="D382" s="45">
        <v>253.98</v>
      </c>
      <c r="E382" s="45"/>
      <c r="F382" s="45"/>
    </row>
    <row r="383" spans="1:6" ht="14.25" thickTop="1">
      <c r="A383" s="371">
        <v>4</v>
      </c>
      <c r="B383" s="65" t="s">
        <v>155</v>
      </c>
      <c r="C383" s="124" t="s">
        <v>150</v>
      </c>
      <c r="D383" s="45">
        <v>0.88</v>
      </c>
      <c r="E383" s="45"/>
      <c r="F383" s="45"/>
    </row>
    <row r="384" spans="1:6" ht="13.5">
      <c r="A384" s="372"/>
      <c r="B384" s="86" t="s">
        <v>73</v>
      </c>
      <c r="C384" s="125" t="s">
        <v>68</v>
      </c>
      <c r="D384" s="45">
        <v>37.752</v>
      </c>
      <c r="E384" s="45"/>
      <c r="F384" s="45"/>
    </row>
    <row r="385" spans="1:6" ht="13.5">
      <c r="A385" s="372"/>
      <c r="B385" s="86" t="s">
        <v>138</v>
      </c>
      <c r="C385" s="125" t="s">
        <v>78</v>
      </c>
      <c r="D385" s="45">
        <v>3.41</v>
      </c>
      <c r="E385" s="45"/>
      <c r="F385" s="45"/>
    </row>
    <row r="386" spans="1:6" ht="13.5">
      <c r="A386" s="372"/>
      <c r="B386" s="86" t="s">
        <v>156</v>
      </c>
      <c r="C386" s="123" t="s">
        <v>78</v>
      </c>
      <c r="D386" s="45">
        <v>7.23</v>
      </c>
      <c r="E386" s="45"/>
      <c r="F386" s="45"/>
    </row>
    <row r="387" spans="1:6" ht="13.5">
      <c r="A387" s="372"/>
      <c r="B387" s="86" t="s">
        <v>157</v>
      </c>
      <c r="C387" s="123" t="s">
        <v>78</v>
      </c>
      <c r="D387" s="45">
        <v>18.83</v>
      </c>
      <c r="E387" s="45"/>
      <c r="F387" s="45"/>
    </row>
    <row r="388" spans="1:6" ht="13.5">
      <c r="A388" s="372"/>
      <c r="B388" s="86" t="s">
        <v>158</v>
      </c>
      <c r="C388" s="123" t="s">
        <v>78</v>
      </c>
      <c r="D388" s="45">
        <v>0.62</v>
      </c>
      <c r="E388" s="45"/>
      <c r="F388" s="45"/>
    </row>
    <row r="389" spans="1:6" ht="13.5">
      <c r="A389" s="372"/>
      <c r="B389" s="86" t="s">
        <v>141</v>
      </c>
      <c r="C389" s="123" t="s">
        <v>78</v>
      </c>
      <c r="D389" s="45">
        <v>3.08</v>
      </c>
      <c r="E389" s="45"/>
      <c r="F389" s="45"/>
    </row>
    <row r="390" spans="1:6" ht="13.5">
      <c r="A390" s="372"/>
      <c r="B390" s="86"/>
      <c r="C390" s="125"/>
      <c r="D390" s="45"/>
      <c r="E390" s="45"/>
      <c r="F390" s="45"/>
    </row>
    <row r="391" spans="1:6" ht="14.25" thickBot="1">
      <c r="A391" s="372"/>
      <c r="B391" s="87" t="s">
        <v>92</v>
      </c>
      <c r="C391" s="126" t="s">
        <v>78</v>
      </c>
      <c r="D391" s="45">
        <v>0.9</v>
      </c>
      <c r="E391" s="45"/>
      <c r="F391" s="45"/>
    </row>
    <row r="392" spans="1:6" ht="27.75" thickTop="1">
      <c r="A392" s="351">
        <v>5</v>
      </c>
      <c r="B392" s="59" t="s">
        <v>159</v>
      </c>
      <c r="C392" s="121" t="s">
        <v>160</v>
      </c>
      <c r="D392" s="45">
        <v>0.88</v>
      </c>
      <c r="E392" s="45"/>
      <c r="F392" s="45"/>
    </row>
    <row r="393" spans="1:6" ht="13.5">
      <c r="A393" s="352"/>
      <c r="B393" s="60" t="s">
        <v>73</v>
      </c>
      <c r="C393" s="115" t="s">
        <v>68</v>
      </c>
      <c r="D393" s="45">
        <v>34.16</v>
      </c>
      <c r="E393" s="45"/>
      <c r="F393" s="45"/>
    </row>
    <row r="394" spans="1:6" ht="13.5">
      <c r="A394" s="352"/>
      <c r="B394" s="60" t="s">
        <v>77</v>
      </c>
      <c r="C394" s="115" t="s">
        <v>78</v>
      </c>
      <c r="D394" s="45">
        <v>2.27</v>
      </c>
      <c r="E394" s="45"/>
      <c r="F394" s="45"/>
    </row>
    <row r="395" spans="1:6" ht="13.5">
      <c r="A395" s="352"/>
      <c r="B395" s="60" t="s">
        <v>138</v>
      </c>
      <c r="C395" s="110" t="s">
        <v>78</v>
      </c>
      <c r="D395" s="45">
        <v>3.56</v>
      </c>
      <c r="E395" s="45"/>
      <c r="F395" s="45"/>
    </row>
    <row r="396" spans="1:6" ht="13.5">
      <c r="A396" s="352"/>
      <c r="B396" s="60" t="s">
        <v>161</v>
      </c>
      <c r="C396" s="110" t="s">
        <v>78</v>
      </c>
      <c r="D396" s="45">
        <v>7.83</v>
      </c>
      <c r="E396" s="45"/>
      <c r="F396" s="45"/>
    </row>
    <row r="397" spans="1:6" ht="13.5">
      <c r="A397" s="352"/>
      <c r="B397" s="60" t="s">
        <v>157</v>
      </c>
      <c r="C397" s="110" t="s">
        <v>78</v>
      </c>
      <c r="D397" s="45">
        <v>10.82</v>
      </c>
      <c r="E397" s="45"/>
      <c r="F397" s="45"/>
    </row>
    <row r="398" spans="1:6" ht="13.5">
      <c r="A398" s="352"/>
      <c r="B398" s="60" t="s">
        <v>162</v>
      </c>
      <c r="C398" s="110" t="s">
        <v>78</v>
      </c>
      <c r="D398" s="45">
        <v>2.76</v>
      </c>
      <c r="E398" s="45"/>
      <c r="F398" s="45"/>
    </row>
    <row r="399" spans="1:6" ht="13.5">
      <c r="A399" s="352"/>
      <c r="B399" s="60" t="s">
        <v>163</v>
      </c>
      <c r="C399" s="115" t="s">
        <v>58</v>
      </c>
      <c r="D399" s="45">
        <v>77.97</v>
      </c>
      <c r="E399" s="45"/>
      <c r="F399" s="45"/>
    </row>
    <row r="400" spans="1:6" ht="13.5">
      <c r="A400" s="352"/>
      <c r="B400" s="60"/>
      <c r="C400" s="115"/>
      <c r="D400" s="45"/>
      <c r="E400" s="45"/>
      <c r="F400" s="45"/>
    </row>
    <row r="401" spans="1:6" ht="13.5">
      <c r="A401" s="352"/>
      <c r="B401" s="60"/>
      <c r="C401" s="115"/>
      <c r="D401" s="45"/>
      <c r="E401" s="45"/>
      <c r="F401" s="45"/>
    </row>
    <row r="402" spans="1:6" ht="13.5">
      <c r="A402" s="352"/>
      <c r="B402" s="60" t="s">
        <v>143</v>
      </c>
      <c r="C402" s="115" t="s">
        <v>58</v>
      </c>
      <c r="D402" s="45">
        <v>26.4</v>
      </c>
      <c r="E402" s="45"/>
      <c r="F402" s="45"/>
    </row>
    <row r="403" spans="1:6" ht="14.25" thickBot="1">
      <c r="A403" s="353"/>
      <c r="B403" s="61" t="s">
        <v>164</v>
      </c>
      <c r="C403" s="116" t="s">
        <v>11</v>
      </c>
      <c r="D403" s="45">
        <v>120.85</v>
      </c>
      <c r="E403" s="45"/>
      <c r="F403" s="45"/>
    </row>
    <row r="404" spans="1:6" ht="27.75" thickTop="1">
      <c r="A404" s="351">
        <v>6</v>
      </c>
      <c r="B404" s="88" t="s">
        <v>165</v>
      </c>
      <c r="C404" s="109" t="s">
        <v>150</v>
      </c>
      <c r="D404" s="45">
        <v>0.88</v>
      </c>
      <c r="E404" s="45"/>
      <c r="F404" s="45"/>
    </row>
    <row r="405" spans="1:6" ht="13.5">
      <c r="A405" s="352"/>
      <c r="B405" s="82" t="s">
        <v>166</v>
      </c>
      <c r="C405" s="89" t="s">
        <v>167</v>
      </c>
      <c r="D405" s="45">
        <v>14.7</v>
      </c>
      <c r="E405" s="45"/>
      <c r="F405" s="45"/>
    </row>
    <row r="406" spans="1:6" ht="13.5">
      <c r="A406" s="352"/>
      <c r="B406" s="82" t="s">
        <v>168</v>
      </c>
      <c r="C406" s="89" t="s">
        <v>169</v>
      </c>
      <c r="D406" s="45">
        <v>0.41</v>
      </c>
      <c r="E406" s="45"/>
      <c r="F406" s="45"/>
    </row>
    <row r="407" spans="1:6" ht="14.25" thickBot="1">
      <c r="A407" s="353"/>
      <c r="B407" s="90" t="s">
        <v>170</v>
      </c>
      <c r="C407" s="111" t="s">
        <v>11</v>
      </c>
      <c r="D407" s="45">
        <v>1.23</v>
      </c>
      <c r="E407" s="45"/>
      <c r="F407" s="45"/>
    </row>
    <row r="408" spans="1:6" ht="27.75" thickTop="1">
      <c r="A408" s="351">
        <v>7</v>
      </c>
      <c r="B408" s="91" t="s">
        <v>171</v>
      </c>
      <c r="C408" s="109" t="s">
        <v>150</v>
      </c>
      <c r="D408" s="45">
        <v>0.88</v>
      </c>
      <c r="E408" s="45"/>
      <c r="F408" s="45"/>
    </row>
    <row r="409" spans="1:6" ht="13.5">
      <c r="A409" s="352"/>
      <c r="B409" s="82" t="s">
        <v>166</v>
      </c>
      <c r="C409" s="89" t="s">
        <v>167</v>
      </c>
      <c r="D409" s="45">
        <v>39.58</v>
      </c>
      <c r="E409" s="45"/>
      <c r="F409" s="45"/>
    </row>
    <row r="410" spans="1:6" ht="13.5">
      <c r="A410" s="352"/>
      <c r="B410" s="82" t="s">
        <v>172</v>
      </c>
      <c r="C410" s="89" t="s">
        <v>169</v>
      </c>
      <c r="D410" s="45">
        <v>5.32</v>
      </c>
      <c r="E410" s="45"/>
      <c r="F410" s="45"/>
    </row>
    <row r="411" spans="1:6" ht="27">
      <c r="A411" s="352"/>
      <c r="B411" s="92" t="s">
        <v>173</v>
      </c>
      <c r="C411" s="89" t="s">
        <v>169</v>
      </c>
      <c r="D411" s="45">
        <v>3.91</v>
      </c>
      <c r="E411" s="45"/>
      <c r="F411" s="45"/>
    </row>
    <row r="412" spans="1:6" ht="27">
      <c r="A412" s="352"/>
      <c r="B412" s="92" t="s">
        <v>174</v>
      </c>
      <c r="C412" s="89" t="s">
        <v>169</v>
      </c>
      <c r="D412" s="45">
        <v>19.54</v>
      </c>
      <c r="E412" s="45"/>
      <c r="F412" s="45"/>
    </row>
    <row r="413" spans="1:6" ht="27">
      <c r="A413" s="352"/>
      <c r="B413" s="92" t="s">
        <v>175</v>
      </c>
      <c r="C413" s="89" t="s">
        <v>11</v>
      </c>
      <c r="D413" s="45">
        <v>85.54</v>
      </c>
      <c r="E413" s="45"/>
      <c r="F413" s="45"/>
    </row>
    <row r="414" spans="1:6" ht="13.5">
      <c r="A414" s="352"/>
      <c r="B414" s="93" t="s">
        <v>176</v>
      </c>
      <c r="C414" s="89" t="s">
        <v>11</v>
      </c>
      <c r="D414" s="45">
        <v>85.54</v>
      </c>
      <c r="E414" s="45"/>
      <c r="F414" s="45"/>
    </row>
    <row r="415" spans="1:6" ht="13.5">
      <c r="A415" s="352"/>
      <c r="B415" s="82" t="s">
        <v>177</v>
      </c>
      <c r="C415" s="89" t="s">
        <v>0</v>
      </c>
      <c r="D415" s="45">
        <v>12.5</v>
      </c>
      <c r="E415" s="45"/>
      <c r="F415" s="45"/>
    </row>
    <row r="416" spans="1:6" ht="14.25" thickBot="1">
      <c r="A416" s="353"/>
      <c r="B416" s="90" t="s">
        <v>178</v>
      </c>
      <c r="C416" s="111" t="s">
        <v>0</v>
      </c>
      <c r="D416" s="45">
        <v>2.02</v>
      </c>
      <c r="E416" s="45"/>
      <c r="F416" s="45"/>
    </row>
    <row r="417" spans="1:6" ht="14.25" thickTop="1">
      <c r="A417" s="351">
        <v>8</v>
      </c>
      <c r="B417" s="94" t="s">
        <v>179</v>
      </c>
      <c r="C417" s="109" t="s">
        <v>150</v>
      </c>
      <c r="D417" s="45">
        <v>0.88</v>
      </c>
      <c r="E417" s="45"/>
      <c r="F417" s="45"/>
    </row>
    <row r="418" spans="1:6" ht="13.5">
      <c r="A418" s="352"/>
      <c r="B418" s="82" t="s">
        <v>166</v>
      </c>
      <c r="C418" s="89" t="s">
        <v>167</v>
      </c>
      <c r="D418" s="45">
        <v>12.67</v>
      </c>
      <c r="E418" s="45"/>
      <c r="F418" s="45"/>
    </row>
    <row r="419" spans="1:6" ht="13.5">
      <c r="A419" s="352"/>
      <c r="B419" s="82" t="s">
        <v>168</v>
      </c>
      <c r="C419" s="89" t="s">
        <v>169</v>
      </c>
      <c r="D419" s="45">
        <v>0.25</v>
      </c>
      <c r="E419" s="45"/>
      <c r="F419" s="45"/>
    </row>
    <row r="420" spans="1:6" ht="14.25" thickBot="1">
      <c r="A420" s="353"/>
      <c r="B420" s="90" t="s">
        <v>180</v>
      </c>
      <c r="C420" s="111" t="s">
        <v>11</v>
      </c>
      <c r="D420" s="45">
        <v>0.053</v>
      </c>
      <c r="E420" s="45"/>
      <c r="F420" s="45"/>
    </row>
    <row r="421" spans="1:6" ht="27.75" thickTop="1">
      <c r="A421" s="359">
        <v>9</v>
      </c>
      <c r="B421" s="94" t="s">
        <v>181</v>
      </c>
      <c r="C421" s="109" t="s">
        <v>150</v>
      </c>
      <c r="D421" s="45">
        <v>0.88</v>
      </c>
      <c r="E421" s="45"/>
      <c r="F421" s="45"/>
    </row>
    <row r="422" spans="1:6" ht="13.5">
      <c r="A422" s="360"/>
      <c r="B422" s="82" t="s">
        <v>166</v>
      </c>
      <c r="C422" s="89" t="s">
        <v>167</v>
      </c>
      <c r="D422" s="45">
        <v>39.33</v>
      </c>
      <c r="E422" s="45"/>
      <c r="F422" s="45"/>
    </row>
    <row r="423" spans="1:6" ht="13.5">
      <c r="A423" s="360"/>
      <c r="B423" s="82" t="s">
        <v>172</v>
      </c>
      <c r="C423" s="89" t="s">
        <v>169</v>
      </c>
      <c r="D423" s="45">
        <v>5.32</v>
      </c>
      <c r="E423" s="45"/>
      <c r="F423" s="45"/>
    </row>
    <row r="424" spans="1:6" ht="27">
      <c r="A424" s="360"/>
      <c r="B424" s="92" t="s">
        <v>182</v>
      </c>
      <c r="C424" s="89" t="s">
        <v>169</v>
      </c>
      <c r="D424" s="45">
        <v>3.91</v>
      </c>
      <c r="E424" s="45"/>
      <c r="F424" s="45"/>
    </row>
    <row r="425" spans="1:6" ht="27">
      <c r="A425" s="360"/>
      <c r="B425" s="92" t="s">
        <v>183</v>
      </c>
      <c r="C425" s="89" t="s">
        <v>169</v>
      </c>
      <c r="D425" s="45">
        <v>19.54</v>
      </c>
      <c r="E425" s="45"/>
      <c r="F425" s="45"/>
    </row>
    <row r="426" spans="1:6" ht="27">
      <c r="A426" s="360"/>
      <c r="B426" s="92" t="s">
        <v>184</v>
      </c>
      <c r="C426" s="89" t="s">
        <v>11</v>
      </c>
      <c r="D426" s="45">
        <v>64.15</v>
      </c>
      <c r="E426" s="45"/>
      <c r="F426" s="45"/>
    </row>
    <row r="427" spans="1:6" ht="27">
      <c r="A427" s="360"/>
      <c r="B427" s="93" t="s">
        <v>185</v>
      </c>
      <c r="C427" s="89" t="s">
        <v>11</v>
      </c>
      <c r="D427" s="45">
        <v>64.15</v>
      </c>
      <c r="E427" s="45"/>
      <c r="F427" s="45"/>
    </row>
    <row r="428" spans="1:6" ht="13.5">
      <c r="A428" s="360"/>
      <c r="B428" s="82" t="s">
        <v>177</v>
      </c>
      <c r="C428" s="89" t="s">
        <v>0</v>
      </c>
      <c r="D428" s="45">
        <v>12.5</v>
      </c>
      <c r="E428" s="45"/>
      <c r="F428" s="45"/>
    </row>
    <row r="429" spans="1:6" ht="14.25" thickBot="1">
      <c r="A429" s="361"/>
      <c r="B429" s="90" t="s">
        <v>178</v>
      </c>
      <c r="C429" s="111" t="s">
        <v>0</v>
      </c>
      <c r="D429" s="45">
        <v>2.02</v>
      </c>
      <c r="E429" s="45"/>
      <c r="F429" s="45"/>
    </row>
    <row r="430" spans="1:6" ht="27.75" thickTop="1">
      <c r="A430" s="362">
        <v>10</v>
      </c>
      <c r="B430" s="73" t="s">
        <v>186</v>
      </c>
      <c r="C430" s="122" t="s">
        <v>187</v>
      </c>
      <c r="D430" s="45">
        <v>0.16</v>
      </c>
      <c r="E430" s="45"/>
      <c r="F430" s="45"/>
    </row>
    <row r="431" spans="1:6" ht="13.5">
      <c r="A431" s="363"/>
      <c r="B431" s="95" t="s">
        <v>166</v>
      </c>
      <c r="C431" s="96" t="s">
        <v>167</v>
      </c>
      <c r="D431" s="45">
        <v>2.4</v>
      </c>
      <c r="E431" s="45"/>
      <c r="F431" s="45"/>
    </row>
    <row r="432" spans="1:6" ht="13.5">
      <c r="A432" s="363"/>
      <c r="B432" s="97" t="s">
        <v>138</v>
      </c>
      <c r="C432" s="96" t="s">
        <v>169</v>
      </c>
      <c r="D432" s="45">
        <v>0.35</v>
      </c>
      <c r="E432" s="45"/>
      <c r="F432" s="45"/>
    </row>
    <row r="433" spans="1:6" ht="27">
      <c r="A433" s="363"/>
      <c r="B433" s="98" t="s">
        <v>188</v>
      </c>
      <c r="C433" s="96" t="s">
        <v>169</v>
      </c>
      <c r="D433" s="45">
        <v>0.44</v>
      </c>
      <c r="E433" s="45"/>
      <c r="F433" s="45"/>
    </row>
    <row r="434" spans="1:6" ht="27">
      <c r="A434" s="363"/>
      <c r="B434" s="98" t="s">
        <v>189</v>
      </c>
      <c r="C434" s="96" t="s">
        <v>169</v>
      </c>
      <c r="D434" s="45">
        <v>0.16</v>
      </c>
      <c r="E434" s="45"/>
      <c r="F434" s="45"/>
    </row>
    <row r="435" spans="1:6" ht="13.5">
      <c r="A435" s="363"/>
      <c r="B435" s="95" t="s">
        <v>93</v>
      </c>
      <c r="C435" s="96" t="s">
        <v>58</v>
      </c>
      <c r="D435" s="45">
        <v>17.92</v>
      </c>
      <c r="E435" s="45"/>
      <c r="F435" s="45"/>
    </row>
    <row r="436" spans="1:6" ht="13.5">
      <c r="A436" s="363"/>
      <c r="B436" s="95" t="s">
        <v>190</v>
      </c>
      <c r="C436" s="96" t="s">
        <v>191</v>
      </c>
      <c r="D436" s="45">
        <v>1.12</v>
      </c>
      <c r="E436" s="45"/>
      <c r="F436" s="45"/>
    </row>
    <row r="437" spans="1:6" ht="14.25" thickBot="1">
      <c r="A437" s="364"/>
      <c r="B437" s="99" t="s">
        <v>95</v>
      </c>
      <c r="C437" s="119" t="s">
        <v>11</v>
      </c>
      <c r="D437" s="45">
        <v>27.78</v>
      </c>
      <c r="E437" s="45"/>
      <c r="F437" s="45"/>
    </row>
    <row r="438" spans="1:6" ht="15" thickBot="1" thickTop="1">
      <c r="A438" s="100"/>
      <c r="B438" s="68" t="s">
        <v>192</v>
      </c>
      <c r="C438" s="113" t="s">
        <v>0</v>
      </c>
      <c r="D438" s="45"/>
      <c r="E438" s="45"/>
      <c r="F438" s="45"/>
    </row>
    <row r="439" spans="1:10" ht="15.75" thickBot="1" thickTop="1">
      <c r="A439" s="101"/>
      <c r="B439" s="314" t="s">
        <v>320</v>
      </c>
      <c r="C439" s="315"/>
      <c r="D439" s="129"/>
      <c r="E439" s="129"/>
      <c r="F439" s="311"/>
      <c r="H439">
        <f>+F554+F439</f>
        <v>0</v>
      </c>
      <c r="J439" s="306">
        <f>+H439*1.1*1.08*1.18</f>
        <v>0</v>
      </c>
    </row>
    <row r="440" spans="1:10" ht="17.25" thickBot="1" thickTop="1">
      <c r="A440" s="101"/>
      <c r="B440" s="272" t="s">
        <v>7</v>
      </c>
      <c r="C440" s="313"/>
      <c r="D440" s="312">
        <v>0.1</v>
      </c>
      <c r="E440" s="45"/>
      <c r="F440" s="291"/>
      <c r="J440" s="306"/>
    </row>
    <row r="441" spans="1:10" ht="17.25" thickBot="1" thickTop="1">
      <c r="A441" s="101"/>
      <c r="B441" s="272" t="s">
        <v>57</v>
      </c>
      <c r="C441" s="313"/>
      <c r="D441" s="313"/>
      <c r="E441" s="45"/>
      <c r="F441" s="291"/>
      <c r="J441" s="306"/>
    </row>
    <row r="442" spans="1:10" ht="17.25" thickBot="1" thickTop="1">
      <c r="A442" s="101"/>
      <c r="B442" s="272" t="s">
        <v>8</v>
      </c>
      <c r="C442" s="316"/>
      <c r="D442" s="312">
        <v>0.08</v>
      </c>
      <c r="E442" s="45"/>
      <c r="F442" s="291"/>
      <c r="J442" s="306"/>
    </row>
    <row r="443" spans="1:10" ht="17.25" thickBot="1" thickTop="1">
      <c r="A443" s="101"/>
      <c r="B443" s="272" t="s">
        <v>322</v>
      </c>
      <c r="C443" s="45"/>
      <c r="D443" s="188"/>
      <c r="E443" s="45"/>
      <c r="F443" s="291"/>
      <c r="J443" s="306"/>
    </row>
    <row r="444" spans="1:6" ht="21" thickBot="1" thickTop="1">
      <c r="A444" s="101"/>
      <c r="B444" s="378" t="s">
        <v>302</v>
      </c>
      <c r="C444" s="378"/>
      <c r="D444" s="378"/>
      <c r="E444" s="378"/>
      <c r="F444" s="379"/>
    </row>
    <row r="445" spans="1:6" ht="14.25" thickBot="1" thickTop="1">
      <c r="A445" s="376" t="s">
        <v>63</v>
      </c>
      <c r="B445" s="377"/>
      <c r="C445" s="104"/>
      <c r="D445" s="45"/>
      <c r="E445" s="45"/>
      <c r="F445" s="45"/>
    </row>
    <row r="446" spans="1:6" ht="15" thickBot="1" thickTop="1">
      <c r="A446" s="380" t="s">
        <v>64</v>
      </c>
      <c r="B446" s="381"/>
      <c r="C446" s="105"/>
      <c r="D446" s="45"/>
      <c r="E446" s="45"/>
      <c r="F446" s="45"/>
    </row>
    <row r="447" spans="1:6" ht="14.25" thickTop="1">
      <c r="A447" s="359">
        <v>2</v>
      </c>
      <c r="B447" s="59" t="s">
        <v>65</v>
      </c>
      <c r="C447" s="106" t="s">
        <v>66</v>
      </c>
      <c r="D447" s="45">
        <v>0.008</v>
      </c>
      <c r="E447" s="45"/>
      <c r="F447" s="45"/>
    </row>
    <row r="448" spans="1:6" ht="13.5">
      <c r="A448" s="360"/>
      <c r="B448" s="62" t="s">
        <v>67</v>
      </c>
      <c r="C448" s="107" t="s">
        <v>68</v>
      </c>
      <c r="D448" s="45">
        <v>2.66</v>
      </c>
      <c r="E448" s="45"/>
      <c r="F448" s="45"/>
    </row>
    <row r="449" spans="1:6" ht="13.5">
      <c r="A449" s="360"/>
      <c r="B449" s="62" t="s">
        <v>69</v>
      </c>
      <c r="C449" s="107" t="s">
        <v>0</v>
      </c>
      <c r="D449" s="45">
        <v>0.26</v>
      </c>
      <c r="E449" s="45"/>
      <c r="F449" s="45"/>
    </row>
    <row r="450" spans="1:6" ht="14.25" thickBot="1">
      <c r="A450" s="361"/>
      <c r="B450" s="63" t="s">
        <v>70</v>
      </c>
      <c r="C450" s="108" t="s">
        <v>0</v>
      </c>
      <c r="D450" s="45">
        <v>0.09</v>
      </c>
      <c r="E450" s="45"/>
      <c r="F450" s="45"/>
    </row>
    <row r="451" spans="1:6" ht="15" thickBot="1" thickTop="1">
      <c r="A451" s="380" t="s">
        <v>74</v>
      </c>
      <c r="B451" s="381"/>
      <c r="C451" s="112"/>
      <c r="D451" s="45"/>
      <c r="E451" s="45"/>
      <c r="F451" s="45"/>
    </row>
    <row r="452" spans="1:6" ht="27.75" thickTop="1">
      <c r="A452" s="359">
        <v>3</v>
      </c>
      <c r="B452" s="68" t="s">
        <v>196</v>
      </c>
      <c r="C452" s="113" t="s">
        <v>76</v>
      </c>
      <c r="D452" s="45">
        <v>0.004</v>
      </c>
      <c r="E452" s="45"/>
      <c r="F452" s="45"/>
    </row>
    <row r="453" spans="1:6" ht="13.5">
      <c r="A453" s="360"/>
      <c r="B453" s="70" t="s">
        <v>73</v>
      </c>
      <c r="C453" s="114" t="s">
        <v>68</v>
      </c>
      <c r="D453" s="45">
        <v>1.94</v>
      </c>
      <c r="E453" s="45"/>
      <c r="F453" s="45"/>
    </row>
    <row r="454" spans="1:6" ht="13.5">
      <c r="A454" s="360"/>
      <c r="B454" s="70" t="s">
        <v>77</v>
      </c>
      <c r="C454" s="114" t="s">
        <v>78</v>
      </c>
      <c r="D454" s="45">
        <v>0.04</v>
      </c>
      <c r="E454" s="45"/>
      <c r="F454" s="45"/>
    </row>
    <row r="455" spans="1:6" ht="13.5">
      <c r="A455" s="360"/>
      <c r="B455" s="71" t="s">
        <v>197</v>
      </c>
      <c r="C455" s="114" t="s">
        <v>78</v>
      </c>
      <c r="D455" s="45">
        <v>0.16</v>
      </c>
      <c r="E455" s="45"/>
      <c r="F455" s="45"/>
    </row>
    <row r="456" spans="1:6" ht="14.25" thickBot="1">
      <c r="A456" s="361"/>
      <c r="B456" s="72" t="s">
        <v>80</v>
      </c>
      <c r="C456" s="116" t="s">
        <v>0</v>
      </c>
      <c r="D456" s="45">
        <v>0.01</v>
      </c>
      <c r="E456" s="45"/>
      <c r="F456" s="45"/>
    </row>
    <row r="457" spans="1:6" ht="27.75" thickTop="1">
      <c r="A457" s="368">
        <v>4</v>
      </c>
      <c r="B457" s="73" t="s">
        <v>82</v>
      </c>
      <c r="C457" s="117" t="s">
        <v>83</v>
      </c>
      <c r="D457" s="45">
        <v>0.004</v>
      </c>
      <c r="E457" s="45"/>
      <c r="F457" s="45"/>
    </row>
    <row r="458" spans="1:6" ht="13.5">
      <c r="A458" s="369"/>
      <c r="B458" s="74" t="s">
        <v>84</v>
      </c>
      <c r="C458" s="118" t="s">
        <v>85</v>
      </c>
      <c r="D458" s="45">
        <v>0.04</v>
      </c>
      <c r="E458" s="45"/>
      <c r="F458" s="45"/>
    </row>
    <row r="459" spans="1:6" ht="13.5">
      <c r="A459" s="369"/>
      <c r="B459" s="74" t="s">
        <v>86</v>
      </c>
      <c r="C459" s="118" t="s">
        <v>87</v>
      </c>
      <c r="D459" s="45">
        <v>0.06</v>
      </c>
      <c r="E459" s="45"/>
      <c r="F459" s="45"/>
    </row>
    <row r="460" spans="1:6" ht="14.25" thickBot="1">
      <c r="A460" s="370"/>
      <c r="B460" s="75" t="s">
        <v>88</v>
      </c>
      <c r="C460" s="119" t="s">
        <v>89</v>
      </c>
      <c r="D460" s="45">
        <v>6</v>
      </c>
      <c r="E460" s="45"/>
      <c r="F460" s="45"/>
    </row>
    <row r="461" spans="1:6" ht="27.75" thickTop="1">
      <c r="A461" s="359">
        <v>10</v>
      </c>
      <c r="B461" s="76" t="s">
        <v>198</v>
      </c>
      <c r="C461" s="106" t="s">
        <v>126</v>
      </c>
      <c r="D461" s="45">
        <v>0.08</v>
      </c>
      <c r="E461" s="45"/>
      <c r="F461" s="45"/>
    </row>
    <row r="462" spans="1:6" ht="13.5">
      <c r="A462" s="360"/>
      <c r="B462" s="60" t="s">
        <v>73</v>
      </c>
      <c r="C462" s="115" t="s">
        <v>68</v>
      </c>
      <c r="D462" s="45">
        <v>1.44</v>
      </c>
      <c r="E462" s="45"/>
      <c r="F462" s="45"/>
    </row>
    <row r="463" spans="1:6" ht="13.5">
      <c r="A463" s="360"/>
      <c r="B463" s="70" t="s">
        <v>93</v>
      </c>
      <c r="C463" s="114" t="s">
        <v>58</v>
      </c>
      <c r="D463" s="45">
        <v>0.88</v>
      </c>
      <c r="E463" s="45"/>
      <c r="F463" s="45"/>
    </row>
    <row r="464" spans="1:6" ht="14.25" thickBot="1">
      <c r="A464" s="361"/>
      <c r="B464" s="77" t="s">
        <v>95</v>
      </c>
      <c r="C464" s="120" t="s">
        <v>11</v>
      </c>
      <c r="D464" s="45">
        <v>1.36</v>
      </c>
      <c r="E464" s="45"/>
      <c r="F464" s="45"/>
    </row>
    <row r="465" spans="1:6" ht="14.25" thickTop="1">
      <c r="A465" s="359">
        <v>11</v>
      </c>
      <c r="B465" s="76" t="s">
        <v>199</v>
      </c>
      <c r="C465" s="106" t="s">
        <v>200</v>
      </c>
      <c r="D465" s="45">
        <v>0.016</v>
      </c>
      <c r="E465" s="45"/>
      <c r="F465" s="45"/>
    </row>
    <row r="466" spans="1:6" ht="13.5">
      <c r="A466" s="360"/>
      <c r="B466" s="62" t="s">
        <v>67</v>
      </c>
      <c r="C466" s="107" t="s">
        <v>68</v>
      </c>
      <c r="D466" s="45">
        <v>16.16</v>
      </c>
      <c r="E466" s="45"/>
      <c r="F466" s="45"/>
    </row>
    <row r="467" spans="1:6" ht="13.5">
      <c r="A467" s="360"/>
      <c r="B467" s="62" t="s">
        <v>69</v>
      </c>
      <c r="C467" s="107" t="s">
        <v>0</v>
      </c>
      <c r="D467" s="45">
        <v>5.9</v>
      </c>
      <c r="E467" s="45"/>
      <c r="F467" s="45"/>
    </row>
    <row r="468" spans="1:6" ht="13.5">
      <c r="A468" s="360"/>
      <c r="B468" s="62" t="s">
        <v>201</v>
      </c>
      <c r="C468" s="107" t="s">
        <v>78</v>
      </c>
      <c r="D468" s="45">
        <v>5.54</v>
      </c>
      <c r="E468" s="45"/>
      <c r="F468" s="45"/>
    </row>
    <row r="469" spans="1:6" ht="13.5">
      <c r="A469" s="360"/>
      <c r="B469" s="62" t="s">
        <v>202</v>
      </c>
      <c r="C469" s="107" t="s">
        <v>116</v>
      </c>
      <c r="D469" s="45">
        <v>16</v>
      </c>
      <c r="E469" s="45"/>
      <c r="F469" s="45"/>
    </row>
    <row r="470" spans="1:6" ht="14.25" thickBot="1">
      <c r="A470" s="361"/>
      <c r="B470" s="63" t="s">
        <v>70</v>
      </c>
      <c r="C470" s="108" t="s">
        <v>0</v>
      </c>
      <c r="D470" s="45">
        <v>0.19</v>
      </c>
      <c r="E470" s="45"/>
      <c r="F470" s="45"/>
    </row>
    <row r="471" spans="1:6" ht="14.25" thickTop="1">
      <c r="A471" s="359">
        <v>12</v>
      </c>
      <c r="B471" s="81" t="s">
        <v>203</v>
      </c>
      <c r="C471" s="106" t="s">
        <v>58</v>
      </c>
      <c r="D471" s="45">
        <v>2.08</v>
      </c>
      <c r="E471" s="45"/>
      <c r="F471" s="45"/>
    </row>
    <row r="472" spans="1:6" ht="13.5">
      <c r="A472" s="360"/>
      <c r="B472" s="60" t="s">
        <v>73</v>
      </c>
      <c r="C472" s="115" t="s">
        <v>68</v>
      </c>
      <c r="D472" s="45">
        <v>2.52</v>
      </c>
      <c r="E472" s="45"/>
      <c r="F472" s="45"/>
    </row>
    <row r="473" spans="1:6" ht="13.5">
      <c r="A473" s="360"/>
      <c r="B473" s="60" t="s">
        <v>93</v>
      </c>
      <c r="C473" s="115" t="s">
        <v>58</v>
      </c>
      <c r="D473" s="45">
        <v>2.39</v>
      </c>
      <c r="E473" s="45"/>
      <c r="F473" s="45"/>
    </row>
    <row r="474" spans="1:6" ht="14.25" thickBot="1">
      <c r="A474" s="361"/>
      <c r="B474" s="77" t="s">
        <v>95</v>
      </c>
      <c r="C474" s="116" t="s">
        <v>11</v>
      </c>
      <c r="D474" s="45">
        <v>3.7</v>
      </c>
      <c r="E474" s="45"/>
      <c r="F474" s="45"/>
    </row>
    <row r="475" spans="1:6" ht="27.75" thickTop="1">
      <c r="A475" s="386">
        <v>13</v>
      </c>
      <c r="B475" s="81" t="s">
        <v>204</v>
      </c>
      <c r="C475" s="106" t="s">
        <v>76</v>
      </c>
      <c r="D475" s="45">
        <v>0.1016</v>
      </c>
      <c r="E475" s="45"/>
      <c r="F475" s="45"/>
    </row>
    <row r="476" spans="1:6" ht="13.5">
      <c r="A476" s="387"/>
      <c r="B476" s="62" t="s">
        <v>73</v>
      </c>
      <c r="C476" s="115" t="s">
        <v>68</v>
      </c>
      <c r="D476" s="45">
        <v>68.78</v>
      </c>
      <c r="E476" s="45"/>
      <c r="F476" s="45"/>
    </row>
    <row r="477" spans="1:6" ht="14.25" thickBot="1">
      <c r="A477" s="388"/>
      <c r="B477" s="63" t="s">
        <v>86</v>
      </c>
      <c r="C477" s="120" t="s">
        <v>78</v>
      </c>
      <c r="D477" s="45">
        <v>58.72</v>
      </c>
      <c r="E477" s="45"/>
      <c r="F477" s="45"/>
    </row>
    <row r="478" spans="1:6" ht="32.25" customHeight="1" thickBot="1" thickTop="1">
      <c r="A478" s="374" t="s">
        <v>145</v>
      </c>
      <c r="B478" s="375"/>
      <c r="C478" s="85"/>
      <c r="D478" s="45"/>
      <c r="E478" s="45"/>
      <c r="F478" s="45"/>
    </row>
    <row r="479" spans="1:6" ht="27.75" thickTop="1">
      <c r="A479" s="351">
        <v>1</v>
      </c>
      <c r="B479" s="68" t="s">
        <v>195</v>
      </c>
      <c r="C479" s="113" t="s">
        <v>76</v>
      </c>
      <c r="D479" s="45">
        <v>0.145</v>
      </c>
      <c r="E479" s="45"/>
      <c r="F479" s="45"/>
    </row>
    <row r="480" spans="1:6" ht="13.5">
      <c r="A480" s="352"/>
      <c r="B480" s="70" t="s">
        <v>73</v>
      </c>
      <c r="C480" s="114" t="s">
        <v>68</v>
      </c>
      <c r="D480" s="45">
        <v>70.47</v>
      </c>
      <c r="E480" s="45"/>
      <c r="F480" s="45"/>
    </row>
    <row r="481" spans="1:6" ht="13.5">
      <c r="A481" s="352"/>
      <c r="B481" s="60" t="s">
        <v>147</v>
      </c>
      <c r="C481" s="115" t="s">
        <v>78</v>
      </c>
      <c r="D481" s="45">
        <v>1.3993</v>
      </c>
      <c r="E481" s="45"/>
      <c r="F481" s="45"/>
    </row>
    <row r="482" spans="1:6" ht="15.75">
      <c r="A482" s="352"/>
      <c r="B482" s="80" t="s">
        <v>148</v>
      </c>
      <c r="C482" s="115" t="s">
        <v>78</v>
      </c>
      <c r="D482" s="45">
        <v>5.68</v>
      </c>
      <c r="E482" s="45"/>
      <c r="F482" s="45"/>
    </row>
    <row r="483" spans="1:6" ht="14.25" thickBot="1">
      <c r="A483" s="353"/>
      <c r="B483" s="80" t="s">
        <v>80</v>
      </c>
      <c r="C483" s="115" t="s">
        <v>0</v>
      </c>
      <c r="D483" s="45">
        <v>0.331</v>
      </c>
      <c r="E483" s="45"/>
      <c r="F483" s="45"/>
    </row>
    <row r="484" spans="1:6" ht="27.75" thickTop="1">
      <c r="A484" s="368">
        <v>2</v>
      </c>
      <c r="B484" s="73" t="s">
        <v>82</v>
      </c>
      <c r="C484" s="117" t="s">
        <v>83</v>
      </c>
      <c r="D484" s="45">
        <v>0.145</v>
      </c>
      <c r="E484" s="45"/>
      <c r="F484" s="45"/>
    </row>
    <row r="485" spans="1:6" ht="13.5">
      <c r="A485" s="369"/>
      <c r="B485" s="74" t="s">
        <v>84</v>
      </c>
      <c r="C485" s="118" t="s">
        <v>85</v>
      </c>
      <c r="D485" s="45">
        <v>1.42</v>
      </c>
      <c r="E485" s="45"/>
      <c r="F485" s="45"/>
    </row>
    <row r="486" spans="1:6" ht="13.5">
      <c r="A486" s="369"/>
      <c r="B486" s="74" t="s">
        <v>86</v>
      </c>
      <c r="C486" s="118" t="s">
        <v>87</v>
      </c>
      <c r="D486" s="45">
        <v>2.06</v>
      </c>
      <c r="E486" s="45"/>
      <c r="F486" s="45"/>
    </row>
    <row r="487" spans="1:6" ht="14.25" thickBot="1">
      <c r="A487" s="370"/>
      <c r="B487" s="75" t="s">
        <v>88</v>
      </c>
      <c r="C487" s="119" t="s">
        <v>89</v>
      </c>
      <c r="D487" s="45">
        <v>217.5</v>
      </c>
      <c r="E487" s="45"/>
      <c r="F487" s="45"/>
    </row>
    <row r="488" spans="1:6" ht="27.75" thickTop="1">
      <c r="A488" s="351">
        <v>3</v>
      </c>
      <c r="B488" s="76" t="s">
        <v>149</v>
      </c>
      <c r="C488" s="109" t="s">
        <v>150</v>
      </c>
      <c r="D488" s="45">
        <v>0.965</v>
      </c>
      <c r="E488" s="45"/>
      <c r="F488" s="45"/>
    </row>
    <row r="489" spans="1:6" ht="13.5">
      <c r="A489" s="352"/>
      <c r="B489" s="60" t="s">
        <v>84</v>
      </c>
      <c r="C489" s="110" t="s">
        <v>68</v>
      </c>
      <c r="D489" s="45">
        <v>41.4</v>
      </c>
      <c r="E489" s="45"/>
      <c r="F489" s="45"/>
    </row>
    <row r="490" spans="1:6" ht="13.5">
      <c r="A490" s="352"/>
      <c r="B490" s="60" t="s">
        <v>151</v>
      </c>
      <c r="C490" s="110" t="s">
        <v>78</v>
      </c>
      <c r="D490" s="45">
        <v>2.6</v>
      </c>
      <c r="E490" s="45"/>
      <c r="F490" s="45"/>
    </row>
    <row r="491" spans="1:6" ht="13.5">
      <c r="A491" s="352"/>
      <c r="B491" s="60" t="s">
        <v>152</v>
      </c>
      <c r="C491" s="110" t="s">
        <v>78</v>
      </c>
      <c r="D491" s="45">
        <v>0.4</v>
      </c>
      <c r="E491" s="45"/>
      <c r="F491" s="45"/>
    </row>
    <row r="492" spans="1:6" ht="13.5">
      <c r="A492" s="352"/>
      <c r="B492" s="60" t="s">
        <v>153</v>
      </c>
      <c r="C492" s="110" t="s">
        <v>78</v>
      </c>
      <c r="D492" s="45">
        <v>7.14</v>
      </c>
      <c r="E492" s="45"/>
      <c r="F492" s="45"/>
    </row>
    <row r="493" spans="1:6" ht="13.5">
      <c r="A493" s="352"/>
      <c r="B493" s="60" t="s">
        <v>154</v>
      </c>
      <c r="C493" s="110" t="s">
        <v>78</v>
      </c>
      <c r="D493" s="45">
        <v>7.53</v>
      </c>
      <c r="E493" s="45"/>
      <c r="F493" s="45"/>
    </row>
    <row r="494" spans="1:6" ht="13.5">
      <c r="A494" s="352"/>
      <c r="B494" s="60" t="s">
        <v>141</v>
      </c>
      <c r="C494" s="110" t="s">
        <v>78</v>
      </c>
      <c r="D494" s="45">
        <v>1.43</v>
      </c>
      <c r="E494" s="45"/>
      <c r="F494" s="45"/>
    </row>
    <row r="495" spans="1:6" ht="13.5">
      <c r="A495" s="352"/>
      <c r="B495" s="60" t="s">
        <v>93</v>
      </c>
      <c r="C495" s="110" t="s">
        <v>58</v>
      </c>
      <c r="D495" s="45">
        <v>179.68</v>
      </c>
      <c r="E495" s="45"/>
      <c r="F495" s="45"/>
    </row>
    <row r="496" spans="1:6" ht="13.5">
      <c r="A496" s="352"/>
      <c r="B496" s="60" t="s">
        <v>143</v>
      </c>
      <c r="C496" s="110" t="s">
        <v>58</v>
      </c>
      <c r="D496" s="45">
        <v>10.62</v>
      </c>
      <c r="E496" s="45"/>
      <c r="F496" s="45"/>
    </row>
    <row r="497" spans="1:6" ht="14.25" thickBot="1">
      <c r="A497" s="353"/>
      <c r="B497" s="77" t="s">
        <v>95</v>
      </c>
      <c r="C497" s="111" t="s">
        <v>11</v>
      </c>
      <c r="D497" s="45">
        <v>278.5</v>
      </c>
      <c r="E497" s="45"/>
      <c r="F497" s="45"/>
    </row>
    <row r="498" spans="1:6" ht="14.25" thickTop="1">
      <c r="A498" s="371">
        <v>4</v>
      </c>
      <c r="B498" s="65" t="s">
        <v>155</v>
      </c>
      <c r="C498" s="124" t="s">
        <v>150</v>
      </c>
      <c r="D498" s="45">
        <v>0.965</v>
      </c>
      <c r="E498" s="45"/>
      <c r="F498" s="45"/>
    </row>
    <row r="499" spans="1:6" ht="13.5">
      <c r="A499" s="372"/>
      <c r="B499" s="86" t="s">
        <v>73</v>
      </c>
      <c r="C499" s="125" t="s">
        <v>68</v>
      </c>
      <c r="D499" s="45">
        <v>41.399</v>
      </c>
      <c r="E499" s="45"/>
      <c r="F499" s="45"/>
    </row>
    <row r="500" spans="1:6" ht="13.5">
      <c r="A500" s="372"/>
      <c r="B500" s="86" t="s">
        <v>138</v>
      </c>
      <c r="C500" s="125" t="s">
        <v>78</v>
      </c>
      <c r="D500" s="45">
        <v>3.74</v>
      </c>
      <c r="E500" s="45"/>
      <c r="F500" s="45"/>
    </row>
    <row r="501" spans="1:6" ht="13.5">
      <c r="A501" s="372"/>
      <c r="B501" s="86" t="s">
        <v>156</v>
      </c>
      <c r="C501" s="123" t="s">
        <v>78</v>
      </c>
      <c r="D501" s="45">
        <v>7.93</v>
      </c>
      <c r="E501" s="45"/>
      <c r="F501" s="45"/>
    </row>
    <row r="502" spans="1:6" ht="13.5">
      <c r="A502" s="372"/>
      <c r="B502" s="86" t="s">
        <v>157</v>
      </c>
      <c r="C502" s="123" t="s">
        <v>78</v>
      </c>
      <c r="D502" s="45">
        <v>20.65</v>
      </c>
      <c r="E502" s="45"/>
      <c r="F502" s="45"/>
    </row>
    <row r="503" spans="1:6" ht="13.5">
      <c r="A503" s="372"/>
      <c r="B503" s="86" t="s">
        <v>158</v>
      </c>
      <c r="C503" s="123" t="s">
        <v>78</v>
      </c>
      <c r="D503" s="45">
        <v>0.69</v>
      </c>
      <c r="E503" s="45"/>
      <c r="F503" s="45"/>
    </row>
    <row r="504" spans="1:6" ht="13.5">
      <c r="A504" s="372"/>
      <c r="B504" s="86" t="s">
        <v>141</v>
      </c>
      <c r="C504" s="123" t="s">
        <v>78</v>
      </c>
      <c r="D504" s="45">
        <v>3.38</v>
      </c>
      <c r="E504" s="45"/>
      <c r="F504" s="45"/>
    </row>
    <row r="505" spans="1:6" ht="13.5">
      <c r="A505" s="372"/>
      <c r="B505" s="86"/>
      <c r="C505" s="125"/>
      <c r="D505" s="45"/>
      <c r="E505" s="45"/>
      <c r="F505" s="45"/>
    </row>
    <row r="506" spans="1:6" ht="14.25" thickBot="1">
      <c r="A506" s="373"/>
      <c r="B506" s="87" t="s">
        <v>92</v>
      </c>
      <c r="C506" s="126" t="s">
        <v>78</v>
      </c>
      <c r="D506" s="45">
        <v>0.98</v>
      </c>
      <c r="E506" s="45"/>
      <c r="F506" s="45"/>
    </row>
    <row r="507" spans="1:6" ht="27.75" thickTop="1">
      <c r="A507" s="351">
        <v>5</v>
      </c>
      <c r="B507" s="59" t="s">
        <v>159</v>
      </c>
      <c r="C507" s="121" t="s">
        <v>160</v>
      </c>
      <c r="D507" s="45">
        <v>0.965</v>
      </c>
      <c r="E507" s="45"/>
      <c r="F507" s="45"/>
    </row>
    <row r="508" spans="1:6" ht="13.5">
      <c r="A508" s="352"/>
      <c r="B508" s="60" t="s">
        <v>73</v>
      </c>
      <c r="C508" s="115" t="s">
        <v>68</v>
      </c>
      <c r="D508" s="45">
        <v>37.46</v>
      </c>
      <c r="E508" s="45"/>
      <c r="F508" s="45"/>
    </row>
    <row r="509" spans="1:6" ht="13.5">
      <c r="A509" s="352"/>
      <c r="B509" s="60" t="s">
        <v>77</v>
      </c>
      <c r="C509" s="115" t="s">
        <v>78</v>
      </c>
      <c r="D509" s="45">
        <v>2.49</v>
      </c>
      <c r="E509" s="45"/>
      <c r="F509" s="45"/>
    </row>
    <row r="510" spans="1:6" ht="13.5">
      <c r="A510" s="352"/>
      <c r="B510" s="60" t="s">
        <v>138</v>
      </c>
      <c r="C510" s="110" t="s">
        <v>78</v>
      </c>
      <c r="D510" s="45">
        <v>3.91</v>
      </c>
      <c r="E510" s="45"/>
      <c r="F510" s="45"/>
    </row>
    <row r="511" spans="1:6" ht="13.5">
      <c r="A511" s="352"/>
      <c r="B511" s="60" t="s">
        <v>161</v>
      </c>
      <c r="C511" s="110" t="s">
        <v>78</v>
      </c>
      <c r="D511" s="45">
        <v>8.59</v>
      </c>
      <c r="E511" s="45"/>
      <c r="F511" s="45"/>
    </row>
    <row r="512" spans="1:6" ht="13.5">
      <c r="A512" s="352"/>
      <c r="B512" s="60" t="s">
        <v>157</v>
      </c>
      <c r="C512" s="110" t="s">
        <v>78</v>
      </c>
      <c r="D512" s="45">
        <v>11.87</v>
      </c>
      <c r="E512" s="45"/>
      <c r="F512" s="45"/>
    </row>
    <row r="513" spans="1:6" ht="13.5">
      <c r="A513" s="352"/>
      <c r="B513" s="60" t="s">
        <v>162</v>
      </c>
      <c r="C513" s="110" t="s">
        <v>78</v>
      </c>
      <c r="D513" s="45">
        <v>3.03</v>
      </c>
      <c r="E513" s="45"/>
      <c r="F513" s="45"/>
    </row>
    <row r="514" spans="1:6" ht="13.5">
      <c r="A514" s="352"/>
      <c r="B514" s="60" t="s">
        <v>163</v>
      </c>
      <c r="C514" s="115" t="s">
        <v>58</v>
      </c>
      <c r="D514" s="45">
        <v>85.5</v>
      </c>
      <c r="E514" s="45"/>
      <c r="F514" s="45"/>
    </row>
    <row r="515" spans="1:6" ht="13.5">
      <c r="A515" s="352"/>
      <c r="B515" s="60"/>
      <c r="C515" s="115"/>
      <c r="D515" s="45"/>
      <c r="E515" s="45"/>
      <c r="F515" s="45"/>
    </row>
    <row r="516" spans="1:6" ht="13.5">
      <c r="A516" s="352"/>
      <c r="B516" s="60"/>
      <c r="C516" s="115"/>
      <c r="D516" s="45"/>
      <c r="E516" s="45"/>
      <c r="F516" s="45"/>
    </row>
    <row r="517" spans="1:6" ht="13.5">
      <c r="A517" s="352"/>
      <c r="B517" s="60" t="s">
        <v>143</v>
      </c>
      <c r="C517" s="115" t="s">
        <v>58</v>
      </c>
      <c r="D517" s="45">
        <v>28.95</v>
      </c>
      <c r="E517" s="45"/>
      <c r="F517" s="45"/>
    </row>
    <row r="518" spans="1:6" ht="14.25" thickBot="1">
      <c r="A518" s="353"/>
      <c r="B518" s="61" t="s">
        <v>164</v>
      </c>
      <c r="C518" s="116" t="s">
        <v>11</v>
      </c>
      <c r="D518" s="45">
        <v>132.53</v>
      </c>
      <c r="E518" s="45"/>
      <c r="F518" s="45"/>
    </row>
    <row r="519" spans="1:6" ht="27.75" thickTop="1">
      <c r="A519" s="351">
        <v>6</v>
      </c>
      <c r="B519" s="88" t="s">
        <v>165</v>
      </c>
      <c r="C519" s="109" t="s">
        <v>150</v>
      </c>
      <c r="D519" s="45">
        <v>0.965</v>
      </c>
      <c r="E519" s="45"/>
      <c r="F519" s="45"/>
    </row>
    <row r="520" spans="1:6" ht="13.5">
      <c r="A520" s="352"/>
      <c r="B520" s="82" t="s">
        <v>166</v>
      </c>
      <c r="C520" s="89" t="s">
        <v>167</v>
      </c>
      <c r="D520" s="45">
        <v>16.12</v>
      </c>
      <c r="E520" s="45"/>
      <c r="F520" s="45"/>
    </row>
    <row r="521" spans="1:6" ht="13.5">
      <c r="A521" s="352"/>
      <c r="B521" s="82" t="s">
        <v>168</v>
      </c>
      <c r="C521" s="89" t="s">
        <v>169</v>
      </c>
      <c r="D521" s="45">
        <v>0.45</v>
      </c>
      <c r="E521" s="45"/>
      <c r="F521" s="45"/>
    </row>
    <row r="522" spans="1:6" ht="14.25" thickBot="1">
      <c r="A522" s="353"/>
      <c r="B522" s="90" t="s">
        <v>170</v>
      </c>
      <c r="C522" s="111" t="s">
        <v>11</v>
      </c>
      <c r="D522" s="45">
        <v>1.35</v>
      </c>
      <c r="E522" s="45"/>
      <c r="F522" s="45"/>
    </row>
    <row r="523" spans="1:6" ht="27.75" thickTop="1">
      <c r="A523" s="351">
        <v>7</v>
      </c>
      <c r="B523" s="91" t="s">
        <v>171</v>
      </c>
      <c r="C523" s="109" t="s">
        <v>150</v>
      </c>
      <c r="D523" s="45">
        <v>0.965</v>
      </c>
      <c r="E523" s="45"/>
      <c r="F523" s="45"/>
    </row>
    <row r="524" spans="1:6" ht="13.5">
      <c r="A524" s="352"/>
      <c r="B524" s="82" t="s">
        <v>166</v>
      </c>
      <c r="C524" s="89" t="s">
        <v>167</v>
      </c>
      <c r="D524" s="45">
        <v>43.4</v>
      </c>
      <c r="E524" s="45"/>
      <c r="F524" s="45"/>
    </row>
    <row r="525" spans="1:6" ht="13.5">
      <c r="A525" s="352"/>
      <c r="B525" s="82" t="s">
        <v>172</v>
      </c>
      <c r="C525" s="89" t="s">
        <v>169</v>
      </c>
      <c r="D525" s="45">
        <v>5.83</v>
      </c>
      <c r="E525" s="45"/>
      <c r="F525" s="45"/>
    </row>
    <row r="526" spans="1:6" ht="27">
      <c r="A526" s="352"/>
      <c r="B526" s="92" t="s">
        <v>173</v>
      </c>
      <c r="C526" s="89" t="s">
        <v>169</v>
      </c>
      <c r="D526" s="45">
        <v>4.28</v>
      </c>
      <c r="E526" s="45"/>
      <c r="F526" s="45"/>
    </row>
    <row r="527" spans="1:6" ht="27">
      <c r="A527" s="352"/>
      <c r="B527" s="92" t="s">
        <v>174</v>
      </c>
      <c r="C527" s="89" t="s">
        <v>169</v>
      </c>
      <c r="D527" s="45">
        <v>21.42</v>
      </c>
      <c r="E527" s="45"/>
      <c r="F527" s="45"/>
    </row>
    <row r="528" spans="1:6" ht="27">
      <c r="A528" s="352"/>
      <c r="B528" s="92" t="s">
        <v>175</v>
      </c>
      <c r="C528" s="89" t="s">
        <v>11</v>
      </c>
      <c r="D528" s="45">
        <v>93.8</v>
      </c>
      <c r="E528" s="45"/>
      <c r="F528" s="45"/>
    </row>
    <row r="529" spans="1:6" ht="13.5">
      <c r="A529" s="352"/>
      <c r="B529" s="93" t="s">
        <v>176</v>
      </c>
      <c r="C529" s="89" t="s">
        <v>11</v>
      </c>
      <c r="D529" s="45">
        <v>93.8</v>
      </c>
      <c r="E529" s="45"/>
      <c r="F529" s="45"/>
    </row>
    <row r="530" spans="1:6" ht="13.5">
      <c r="A530" s="352"/>
      <c r="B530" s="82" t="s">
        <v>177</v>
      </c>
      <c r="C530" s="89" t="s">
        <v>0</v>
      </c>
      <c r="D530" s="45">
        <v>13.7</v>
      </c>
      <c r="E530" s="45"/>
      <c r="F530" s="45"/>
    </row>
    <row r="531" spans="1:6" ht="14.25" thickBot="1">
      <c r="A531" s="353"/>
      <c r="B531" s="90" t="s">
        <v>178</v>
      </c>
      <c r="C531" s="111" t="s">
        <v>0</v>
      </c>
      <c r="D531" s="45">
        <v>2.22</v>
      </c>
      <c r="E531" s="45"/>
      <c r="F531" s="45"/>
    </row>
    <row r="532" spans="1:6" ht="14.25" thickTop="1">
      <c r="A532" s="351">
        <v>8</v>
      </c>
      <c r="B532" s="94" t="s">
        <v>179</v>
      </c>
      <c r="C532" s="109" t="s">
        <v>150</v>
      </c>
      <c r="D532" s="45">
        <v>0.965</v>
      </c>
      <c r="E532" s="45"/>
      <c r="F532" s="45"/>
    </row>
    <row r="533" spans="1:6" ht="13.5">
      <c r="A533" s="352"/>
      <c r="B533" s="82" t="s">
        <v>166</v>
      </c>
      <c r="C533" s="89" t="s">
        <v>167</v>
      </c>
      <c r="D533" s="45">
        <v>13.9</v>
      </c>
      <c r="E533" s="45"/>
      <c r="F533" s="45"/>
    </row>
    <row r="534" spans="1:6" ht="13.5">
      <c r="A534" s="352"/>
      <c r="B534" s="82" t="s">
        <v>168</v>
      </c>
      <c r="C534" s="89" t="s">
        <v>169</v>
      </c>
      <c r="D534" s="45">
        <v>0.28</v>
      </c>
      <c r="E534" s="45"/>
      <c r="F534" s="45"/>
    </row>
    <row r="535" spans="1:6" ht="14.25" thickBot="1">
      <c r="A535" s="353"/>
      <c r="B535" s="90" t="s">
        <v>180</v>
      </c>
      <c r="C535" s="111" t="s">
        <v>11</v>
      </c>
      <c r="D535" s="45">
        <v>0.058</v>
      </c>
      <c r="E535" s="45"/>
      <c r="F535" s="45"/>
    </row>
    <row r="536" spans="1:6" ht="27.75" thickTop="1">
      <c r="A536" s="359">
        <v>9</v>
      </c>
      <c r="B536" s="94" t="s">
        <v>181</v>
      </c>
      <c r="C536" s="109" t="s">
        <v>150</v>
      </c>
      <c r="D536" s="45">
        <v>0.965</v>
      </c>
      <c r="E536" s="45"/>
      <c r="F536" s="45"/>
    </row>
    <row r="537" spans="1:6" ht="13.5">
      <c r="A537" s="360"/>
      <c r="B537" s="82" t="s">
        <v>166</v>
      </c>
      <c r="C537" s="89" t="s">
        <v>167</v>
      </c>
      <c r="D537" s="45">
        <v>43.13</v>
      </c>
      <c r="E537" s="45"/>
      <c r="F537" s="45"/>
    </row>
    <row r="538" spans="1:6" ht="13.5">
      <c r="A538" s="360"/>
      <c r="B538" s="82" t="s">
        <v>172</v>
      </c>
      <c r="C538" s="89" t="s">
        <v>169</v>
      </c>
      <c r="D538" s="45">
        <v>5.83</v>
      </c>
      <c r="E538" s="45"/>
      <c r="F538" s="45"/>
    </row>
    <row r="539" spans="1:6" ht="27">
      <c r="A539" s="360"/>
      <c r="B539" s="92" t="s">
        <v>182</v>
      </c>
      <c r="C539" s="89" t="s">
        <v>169</v>
      </c>
      <c r="D539" s="45">
        <v>4.28</v>
      </c>
      <c r="E539" s="45"/>
      <c r="F539" s="45"/>
    </row>
    <row r="540" spans="1:6" ht="27">
      <c r="A540" s="360"/>
      <c r="B540" s="92" t="s">
        <v>183</v>
      </c>
      <c r="C540" s="89" t="s">
        <v>169</v>
      </c>
      <c r="D540" s="45">
        <v>21.42</v>
      </c>
      <c r="E540" s="45"/>
      <c r="F540" s="45"/>
    </row>
    <row r="541" spans="1:6" ht="27">
      <c r="A541" s="360"/>
      <c r="B541" s="92" t="s">
        <v>184</v>
      </c>
      <c r="C541" s="89" t="s">
        <v>11</v>
      </c>
      <c r="D541" s="45">
        <v>70.35</v>
      </c>
      <c r="E541" s="45"/>
      <c r="F541" s="45"/>
    </row>
    <row r="542" spans="1:6" ht="27">
      <c r="A542" s="360"/>
      <c r="B542" s="93" t="s">
        <v>185</v>
      </c>
      <c r="C542" s="89" t="s">
        <v>11</v>
      </c>
      <c r="D542" s="45">
        <v>70.35</v>
      </c>
      <c r="E542" s="45"/>
      <c r="F542" s="45"/>
    </row>
    <row r="543" spans="1:6" ht="13.5">
      <c r="A543" s="360"/>
      <c r="B543" s="82" t="s">
        <v>177</v>
      </c>
      <c r="C543" s="89" t="s">
        <v>0</v>
      </c>
      <c r="D543" s="45">
        <v>13.7</v>
      </c>
      <c r="E543" s="45"/>
      <c r="F543" s="45"/>
    </row>
    <row r="544" spans="1:6" ht="14.25" thickBot="1">
      <c r="A544" s="361"/>
      <c r="B544" s="90" t="s">
        <v>178</v>
      </c>
      <c r="C544" s="111" t="s">
        <v>0</v>
      </c>
      <c r="D544" s="45">
        <v>2.22</v>
      </c>
      <c r="E544" s="45"/>
      <c r="F544" s="45"/>
    </row>
    <row r="545" spans="1:6" ht="27.75" thickTop="1">
      <c r="A545" s="362">
        <v>10</v>
      </c>
      <c r="B545" s="73" t="s">
        <v>186</v>
      </c>
      <c r="C545" s="122" t="s">
        <v>187</v>
      </c>
      <c r="D545" s="45">
        <v>0.18</v>
      </c>
      <c r="E545" s="45"/>
      <c r="F545" s="45"/>
    </row>
    <row r="546" spans="1:6" ht="13.5">
      <c r="A546" s="363"/>
      <c r="B546" s="95" t="s">
        <v>166</v>
      </c>
      <c r="C546" s="96" t="s">
        <v>167</v>
      </c>
      <c r="D546" s="45">
        <v>2.7</v>
      </c>
      <c r="E546" s="45"/>
      <c r="F546" s="45"/>
    </row>
    <row r="547" spans="1:6" ht="13.5">
      <c r="A547" s="363"/>
      <c r="B547" s="97" t="s">
        <v>138</v>
      </c>
      <c r="C547" s="96" t="s">
        <v>169</v>
      </c>
      <c r="D547" s="45">
        <v>0.39</v>
      </c>
      <c r="E547" s="45"/>
      <c r="F547" s="45"/>
    </row>
    <row r="548" spans="1:6" ht="27">
      <c r="A548" s="363"/>
      <c r="B548" s="98" t="s">
        <v>188</v>
      </c>
      <c r="C548" s="96" t="s">
        <v>169</v>
      </c>
      <c r="D548" s="45">
        <v>0.49</v>
      </c>
      <c r="E548" s="45"/>
      <c r="F548" s="45"/>
    </row>
    <row r="549" spans="1:6" ht="27">
      <c r="A549" s="363"/>
      <c r="B549" s="98" t="s">
        <v>189</v>
      </c>
      <c r="C549" s="96" t="s">
        <v>169</v>
      </c>
      <c r="D549" s="45">
        <v>0.17</v>
      </c>
      <c r="E549" s="45"/>
      <c r="F549" s="45"/>
    </row>
    <row r="550" spans="1:6" ht="13.5">
      <c r="A550" s="363"/>
      <c r="B550" s="95" t="s">
        <v>93</v>
      </c>
      <c r="C550" s="96" t="s">
        <v>58</v>
      </c>
      <c r="D550" s="45">
        <v>20.16</v>
      </c>
      <c r="E550" s="45"/>
      <c r="F550" s="45"/>
    </row>
    <row r="551" spans="1:6" ht="13.5">
      <c r="A551" s="363"/>
      <c r="B551" s="95" t="s">
        <v>190</v>
      </c>
      <c r="C551" s="96" t="s">
        <v>191</v>
      </c>
      <c r="D551" s="45">
        <v>1.26</v>
      </c>
      <c r="E551" s="45"/>
      <c r="F551" s="45"/>
    </row>
    <row r="552" spans="1:6" ht="14.25" thickBot="1">
      <c r="A552" s="364"/>
      <c r="B552" s="99" t="s">
        <v>95</v>
      </c>
      <c r="C552" s="119" t="s">
        <v>11</v>
      </c>
      <c r="D552" s="45">
        <v>31.25</v>
      </c>
      <c r="E552" s="45"/>
      <c r="F552" s="45"/>
    </row>
    <row r="553" spans="1:6" ht="15" thickBot="1" thickTop="1">
      <c r="A553" s="100"/>
      <c r="B553" s="68" t="s">
        <v>192</v>
      </c>
      <c r="C553" s="113" t="s">
        <v>0</v>
      </c>
      <c r="D553" s="45"/>
      <c r="E553" s="45"/>
      <c r="F553" s="45"/>
    </row>
    <row r="554" spans="1:6" ht="15.75" thickBot="1" thickTop="1">
      <c r="A554" s="101"/>
      <c r="B554" s="273" t="s">
        <v>320</v>
      </c>
      <c r="C554" s="128"/>
      <c r="D554" s="129"/>
      <c r="E554" s="129"/>
      <c r="F554" s="311"/>
    </row>
    <row r="555" spans="1:6" ht="17.25" thickBot="1" thickTop="1">
      <c r="A555" s="275"/>
      <c r="B555" s="278" t="s">
        <v>7</v>
      </c>
      <c r="C555" s="275"/>
      <c r="D555" s="312">
        <v>0.1</v>
      </c>
      <c r="E555" s="45"/>
      <c r="F555" s="291"/>
    </row>
    <row r="556" spans="1:6" ht="17.25" thickBot="1" thickTop="1">
      <c r="A556" s="275"/>
      <c r="B556" s="278" t="s">
        <v>57</v>
      </c>
      <c r="C556" s="275"/>
      <c r="D556" s="313"/>
      <c r="E556" s="45"/>
      <c r="F556" s="291"/>
    </row>
    <row r="557" spans="1:6" ht="17.25" thickBot="1" thickTop="1">
      <c r="A557" s="270"/>
      <c r="B557" s="278" t="s">
        <v>8</v>
      </c>
      <c r="C557" s="270"/>
      <c r="D557" s="312">
        <v>0.08</v>
      </c>
      <c r="E557" s="45"/>
      <c r="F557" s="291"/>
    </row>
    <row r="558" spans="1:6" ht="17.25" thickBot="1" thickTop="1">
      <c r="A558" s="45"/>
      <c r="B558" s="280" t="s">
        <v>321</v>
      </c>
      <c r="C558" s="45"/>
      <c r="D558" s="188"/>
      <c r="E558" s="45"/>
      <c r="F558" s="291"/>
    </row>
    <row r="559" spans="1:6" ht="29.25" customHeight="1" thickBot="1" thickTop="1">
      <c r="A559" s="190"/>
      <c r="B559" s="357" t="s">
        <v>303</v>
      </c>
      <c r="C559" s="357"/>
      <c r="D559" s="357"/>
      <c r="E559" s="357"/>
      <c r="F559" s="357"/>
    </row>
    <row r="560" spans="1:6" ht="41.25" thickTop="1">
      <c r="A560" s="365">
        <v>1</v>
      </c>
      <c r="B560" s="175" t="s">
        <v>205</v>
      </c>
      <c r="C560" s="160" t="s">
        <v>206</v>
      </c>
      <c r="D560" s="310">
        <v>0.2</v>
      </c>
      <c r="E560" s="310"/>
      <c r="F560" s="310"/>
    </row>
    <row r="561" spans="1:6" ht="12.75">
      <c r="A561" s="366"/>
      <c r="B561" s="134" t="s">
        <v>207</v>
      </c>
      <c r="C561" s="135" t="s">
        <v>208</v>
      </c>
      <c r="D561" s="188">
        <v>25.950000000000003</v>
      </c>
      <c r="E561" s="188"/>
      <c r="F561" s="188"/>
    </row>
    <row r="562" spans="1:6" ht="12.75">
      <c r="A562" s="366"/>
      <c r="B562" s="136" t="s">
        <v>209</v>
      </c>
      <c r="C562" s="135" t="s">
        <v>210</v>
      </c>
      <c r="D562" s="188">
        <v>7.2</v>
      </c>
      <c r="E562" s="188"/>
      <c r="F562" s="188"/>
    </row>
    <row r="563" spans="1:6" ht="13.5" thickBot="1">
      <c r="A563" s="367"/>
      <c r="B563" s="137" t="s">
        <v>92</v>
      </c>
      <c r="C563" s="138" t="s">
        <v>0</v>
      </c>
      <c r="D563" s="188">
        <v>7.169999999999999</v>
      </c>
      <c r="E563" s="188"/>
      <c r="F563" s="188"/>
    </row>
    <row r="564" spans="1:6" ht="28.5" thickBot="1" thickTop="1">
      <c r="A564" s="139">
        <v>2</v>
      </c>
      <c r="B564" s="140" t="s">
        <v>211</v>
      </c>
      <c r="C564" s="141" t="s">
        <v>11</v>
      </c>
      <c r="D564" s="188">
        <v>27.6</v>
      </c>
      <c r="E564" s="188"/>
      <c r="F564" s="188"/>
    </row>
    <row r="565" spans="1:6" ht="27.75" thickTop="1">
      <c r="A565" s="351">
        <v>3</v>
      </c>
      <c r="B565" s="142" t="s">
        <v>212</v>
      </c>
      <c r="C565" s="69" t="s">
        <v>76</v>
      </c>
      <c r="D565" s="188">
        <v>0.05</v>
      </c>
      <c r="E565" s="188"/>
      <c r="F565" s="188"/>
    </row>
    <row r="566" spans="1:6" ht="13.5" thickBot="1">
      <c r="A566" s="353"/>
      <c r="B566" s="143" t="s">
        <v>213</v>
      </c>
      <c r="C566" s="144" t="s">
        <v>210</v>
      </c>
      <c r="D566" s="188">
        <v>13.973000000000003</v>
      </c>
      <c r="E566" s="188"/>
      <c r="F566" s="188"/>
    </row>
    <row r="567" spans="1:6" ht="27.75" thickTop="1">
      <c r="A567" s="351">
        <v>4</v>
      </c>
      <c r="B567" s="145" t="s">
        <v>214</v>
      </c>
      <c r="C567" s="69" t="s">
        <v>215</v>
      </c>
      <c r="D567" s="188">
        <v>77.5</v>
      </c>
      <c r="E567" s="188"/>
      <c r="F567" s="188"/>
    </row>
    <row r="568" spans="1:6" ht="13.5" thickBot="1">
      <c r="A568" s="353"/>
      <c r="B568" s="146" t="s">
        <v>216</v>
      </c>
      <c r="C568" s="147" t="s">
        <v>210</v>
      </c>
      <c r="D568" s="188">
        <v>6.16125</v>
      </c>
      <c r="E568" s="188"/>
      <c r="F568" s="188"/>
    </row>
    <row r="569" spans="1:6" ht="28.5" thickBot="1" thickTop="1">
      <c r="A569" s="139">
        <v>5</v>
      </c>
      <c r="B569" s="148" t="s">
        <v>217</v>
      </c>
      <c r="C569" s="149" t="s">
        <v>215</v>
      </c>
      <c r="D569" s="188">
        <v>77.5</v>
      </c>
      <c r="E569" s="188"/>
      <c r="F569" s="188"/>
    </row>
    <row r="570" spans="1:6" ht="26.25" thickTop="1">
      <c r="A570" s="345">
        <v>6</v>
      </c>
      <c r="B570" s="150" t="s">
        <v>218</v>
      </c>
      <c r="C570" s="151" t="s">
        <v>187</v>
      </c>
      <c r="D570" s="188">
        <v>0.7460000000000001</v>
      </c>
      <c r="E570" s="188"/>
      <c r="F570" s="188"/>
    </row>
    <row r="571" spans="1:6" ht="12.75">
      <c r="A571" s="346"/>
      <c r="B571" s="152" t="s">
        <v>166</v>
      </c>
      <c r="C571" s="153" t="s">
        <v>208</v>
      </c>
      <c r="D571" s="188">
        <v>11.190000000000001</v>
      </c>
      <c r="E571" s="188"/>
      <c r="F571" s="188"/>
    </row>
    <row r="572" spans="1:6" ht="12.75">
      <c r="A572" s="346"/>
      <c r="B572" s="154" t="s">
        <v>219</v>
      </c>
      <c r="C572" s="153" t="s">
        <v>210</v>
      </c>
      <c r="D572" s="188">
        <v>1.6113600000000003</v>
      </c>
      <c r="E572" s="188"/>
      <c r="F572" s="188"/>
    </row>
    <row r="573" spans="1:6" ht="12.75">
      <c r="A573" s="346"/>
      <c r="B573" s="154" t="s">
        <v>220</v>
      </c>
      <c r="C573" s="153" t="s">
        <v>210</v>
      </c>
      <c r="D573" s="188">
        <v>2.0365800000000003</v>
      </c>
      <c r="E573" s="188"/>
      <c r="F573" s="188"/>
    </row>
    <row r="574" spans="1:6" ht="12.75">
      <c r="A574" s="346"/>
      <c r="B574" s="154" t="s">
        <v>221</v>
      </c>
      <c r="C574" s="153" t="s">
        <v>210</v>
      </c>
      <c r="D574" s="188">
        <v>0.72362</v>
      </c>
      <c r="E574" s="188"/>
      <c r="F574" s="188"/>
    </row>
    <row r="575" spans="1:6" ht="15">
      <c r="A575" s="346"/>
      <c r="B575" s="154" t="s">
        <v>143</v>
      </c>
      <c r="C575" s="153" t="s">
        <v>222</v>
      </c>
      <c r="D575" s="188">
        <v>5.222</v>
      </c>
      <c r="E575" s="188"/>
      <c r="F575" s="188"/>
    </row>
    <row r="576" spans="1:6" ht="12.75">
      <c r="A576" s="346"/>
      <c r="B576" s="155" t="s">
        <v>223</v>
      </c>
      <c r="C576" s="156" t="s">
        <v>58</v>
      </c>
      <c r="D576" s="188">
        <v>91.01200000000001</v>
      </c>
      <c r="E576" s="188"/>
      <c r="F576" s="188"/>
    </row>
    <row r="577" spans="1:6" ht="13.5" thickBot="1">
      <c r="A577" s="347"/>
      <c r="B577" s="157" t="s">
        <v>224</v>
      </c>
      <c r="C577" s="158" t="s">
        <v>11</v>
      </c>
      <c r="D577" s="188">
        <v>141.06860000000003</v>
      </c>
      <c r="E577" s="188"/>
      <c r="F577" s="188"/>
    </row>
    <row r="578" spans="1:6" ht="26.25" thickTop="1">
      <c r="A578" s="348">
        <v>7</v>
      </c>
      <c r="B578" s="159" t="s">
        <v>225</v>
      </c>
      <c r="C578" s="160" t="s">
        <v>160</v>
      </c>
      <c r="D578" s="188">
        <v>0.746</v>
      </c>
      <c r="E578" s="188"/>
      <c r="F578" s="188"/>
    </row>
    <row r="579" spans="1:6" ht="12.75">
      <c r="A579" s="349"/>
      <c r="B579" s="161" t="s">
        <v>207</v>
      </c>
      <c r="C579" s="162" t="s">
        <v>208</v>
      </c>
      <c r="D579" s="188">
        <v>32.0034</v>
      </c>
      <c r="E579" s="188"/>
      <c r="F579" s="188"/>
    </row>
    <row r="580" spans="1:6" ht="12.75">
      <c r="A580" s="349"/>
      <c r="B580" s="163" t="s">
        <v>226</v>
      </c>
      <c r="C580" s="164" t="s">
        <v>210</v>
      </c>
      <c r="D580" s="188">
        <v>2.0067399999999997</v>
      </c>
      <c r="E580" s="188"/>
      <c r="F580" s="188"/>
    </row>
    <row r="581" spans="1:6" ht="12.75">
      <c r="A581" s="349"/>
      <c r="B581" s="161" t="s">
        <v>227</v>
      </c>
      <c r="C581" s="162" t="str">
        <f>C580</f>
        <v>m/sT</v>
      </c>
      <c r="D581" s="188">
        <v>0.30585999999999997</v>
      </c>
      <c r="E581" s="188"/>
      <c r="F581" s="188"/>
    </row>
    <row r="582" spans="1:6" ht="12.75">
      <c r="A582" s="349"/>
      <c r="B582" s="154" t="s">
        <v>228</v>
      </c>
      <c r="C582" s="165" t="s">
        <v>210</v>
      </c>
      <c r="D582" s="188">
        <v>5.6696</v>
      </c>
      <c r="E582" s="188"/>
      <c r="F582" s="188"/>
    </row>
    <row r="583" spans="1:6" ht="12.75">
      <c r="A583" s="349"/>
      <c r="B583" s="166" t="s">
        <v>229</v>
      </c>
      <c r="C583" s="162" t="s">
        <v>210</v>
      </c>
      <c r="D583" s="188">
        <v>5.5204</v>
      </c>
      <c r="E583" s="188"/>
      <c r="F583" s="188"/>
    </row>
    <row r="584" spans="1:6" ht="12.75">
      <c r="A584" s="349"/>
      <c r="B584" s="167" t="s">
        <v>230</v>
      </c>
      <c r="C584" s="165" t="s">
        <v>210</v>
      </c>
      <c r="D584" s="188">
        <v>1.10408</v>
      </c>
      <c r="E584" s="188"/>
      <c r="F584" s="188"/>
    </row>
    <row r="585" spans="1:6" ht="12.75">
      <c r="A585" s="349"/>
      <c r="B585" s="163" t="s">
        <v>231</v>
      </c>
      <c r="C585" s="162" t="s">
        <v>58</v>
      </c>
      <c r="D585" s="188">
        <v>92.6532</v>
      </c>
      <c r="E585" s="188"/>
      <c r="F585" s="188"/>
    </row>
    <row r="586" spans="1:6" ht="12.75">
      <c r="A586" s="349"/>
      <c r="B586" s="163" t="s">
        <v>143</v>
      </c>
      <c r="C586" s="162" t="s">
        <v>58</v>
      </c>
      <c r="D586" s="188">
        <v>8.206</v>
      </c>
      <c r="E586" s="188"/>
      <c r="F586" s="188"/>
    </row>
    <row r="587" spans="1:6" ht="13.5" thickBot="1">
      <c r="A587" s="350"/>
      <c r="B587" s="163" t="s">
        <v>232</v>
      </c>
      <c r="C587" s="168" t="s">
        <v>11</v>
      </c>
      <c r="D587" s="188">
        <v>40.300000000000004</v>
      </c>
      <c r="E587" s="188"/>
      <c r="F587" s="188"/>
    </row>
    <row r="588" spans="1:6" ht="14.25" thickTop="1">
      <c r="A588" s="351">
        <v>8</v>
      </c>
      <c r="B588" s="169" t="s">
        <v>233</v>
      </c>
      <c r="C588" s="170" t="s">
        <v>11</v>
      </c>
      <c r="D588" s="188">
        <v>2.0467068</v>
      </c>
      <c r="E588" s="188"/>
      <c r="F588" s="188"/>
    </row>
    <row r="589" spans="1:6" ht="13.5">
      <c r="A589" s="352"/>
      <c r="B589" s="171" t="s">
        <v>234</v>
      </c>
      <c r="C589" s="172" t="s">
        <v>210</v>
      </c>
      <c r="D589" s="188">
        <v>0.61401204</v>
      </c>
      <c r="E589" s="188"/>
      <c r="F589" s="188"/>
    </row>
    <row r="590" spans="1:6" ht="14.25" thickBot="1">
      <c r="A590" s="353"/>
      <c r="B590" s="173" t="s">
        <v>235</v>
      </c>
      <c r="C590" s="174" t="s">
        <v>11</v>
      </c>
      <c r="D590" s="188">
        <v>2.108108004</v>
      </c>
      <c r="E590" s="188"/>
      <c r="F590" s="188"/>
    </row>
    <row r="591" spans="1:6" ht="27.75" thickTop="1">
      <c r="A591" s="352">
        <v>9</v>
      </c>
      <c r="B591" s="175" t="s">
        <v>236</v>
      </c>
      <c r="C591" s="160" t="s">
        <v>160</v>
      </c>
      <c r="D591" s="188">
        <v>0.746</v>
      </c>
      <c r="E591" s="188"/>
      <c r="F591" s="188"/>
    </row>
    <row r="592" spans="1:6" ht="12.75">
      <c r="A592" s="352"/>
      <c r="B592" s="176" t="s">
        <v>207</v>
      </c>
      <c r="C592" s="135" t="s">
        <v>208</v>
      </c>
      <c r="D592" s="188">
        <v>27.975</v>
      </c>
      <c r="E592" s="188"/>
      <c r="F592" s="188"/>
    </row>
    <row r="593" spans="1:6" ht="12.75">
      <c r="A593" s="352"/>
      <c r="B593" s="177" t="s">
        <v>237</v>
      </c>
      <c r="C593" s="135" t="s">
        <v>210</v>
      </c>
      <c r="D593" s="188">
        <v>2.25292</v>
      </c>
      <c r="E593" s="188"/>
      <c r="F593" s="188"/>
    </row>
    <row r="594" spans="1:6" ht="12.75">
      <c r="A594" s="352"/>
      <c r="B594" s="178" t="s">
        <v>154</v>
      </c>
      <c r="C594" s="179" t="s">
        <v>210</v>
      </c>
      <c r="D594" s="188">
        <v>2.7602</v>
      </c>
      <c r="E594" s="188"/>
      <c r="F594" s="188"/>
    </row>
    <row r="595" spans="1:6" ht="12.75">
      <c r="A595" s="352"/>
      <c r="B595" s="177" t="s">
        <v>153</v>
      </c>
      <c r="C595" s="135" t="s">
        <v>210</v>
      </c>
      <c r="D595" s="188">
        <v>8.2806</v>
      </c>
      <c r="E595" s="188"/>
      <c r="F595" s="188"/>
    </row>
    <row r="596" spans="1:6" ht="12.75">
      <c r="A596" s="352"/>
      <c r="B596" s="178" t="s">
        <v>92</v>
      </c>
      <c r="C596" s="179" t="s">
        <v>210</v>
      </c>
      <c r="D596" s="188">
        <v>1.7157999999999998</v>
      </c>
      <c r="E596" s="188"/>
      <c r="F596" s="188"/>
    </row>
    <row r="597" spans="1:6" ht="12.75">
      <c r="A597" s="358"/>
      <c r="B597" s="177" t="s">
        <v>238</v>
      </c>
      <c r="C597" s="135" t="s">
        <v>215</v>
      </c>
      <c r="D597" s="188">
        <v>72.2128</v>
      </c>
      <c r="E597" s="188"/>
      <c r="F597" s="188"/>
    </row>
    <row r="598" spans="1:6" ht="12.75">
      <c r="A598" s="358"/>
      <c r="B598" s="136" t="s">
        <v>70</v>
      </c>
      <c r="C598" s="135" t="s">
        <v>58</v>
      </c>
      <c r="D598" s="188">
        <v>10.817</v>
      </c>
      <c r="E598" s="188"/>
      <c r="F598" s="188"/>
    </row>
    <row r="599" spans="1:6" ht="13.5" thickBot="1">
      <c r="A599" s="353"/>
      <c r="B599" s="143" t="s">
        <v>239</v>
      </c>
      <c r="C599" s="138" t="s">
        <v>215</v>
      </c>
      <c r="D599" s="188">
        <v>0.746</v>
      </c>
      <c r="E599" s="188"/>
      <c r="F599" s="188"/>
    </row>
    <row r="600" spans="1:6" ht="14.25" thickTop="1">
      <c r="A600" s="351">
        <v>10</v>
      </c>
      <c r="B600" s="169" t="s">
        <v>233</v>
      </c>
      <c r="C600" s="170" t="s">
        <v>11</v>
      </c>
      <c r="D600" s="188">
        <v>2.0467068</v>
      </c>
      <c r="E600" s="188"/>
      <c r="F600" s="188"/>
    </row>
    <row r="601" spans="1:6" ht="13.5">
      <c r="A601" s="352"/>
      <c r="B601" s="171" t="s">
        <v>234</v>
      </c>
      <c r="C601" s="172" t="s">
        <v>210</v>
      </c>
      <c r="D601" s="188">
        <v>0.61401204</v>
      </c>
      <c r="E601" s="188"/>
      <c r="F601" s="188"/>
    </row>
    <row r="602" spans="1:6" ht="14.25" thickBot="1">
      <c r="A602" s="353"/>
      <c r="B602" s="173" t="s">
        <v>235</v>
      </c>
      <c r="C602" s="174" t="s">
        <v>11</v>
      </c>
      <c r="D602" s="188">
        <v>2.108108004</v>
      </c>
      <c r="E602" s="188"/>
      <c r="F602" s="188"/>
    </row>
    <row r="603" spans="1:6" ht="27.75" thickTop="1">
      <c r="A603" s="352">
        <v>11</v>
      </c>
      <c r="B603" s="175" t="s">
        <v>240</v>
      </c>
      <c r="C603" s="160" t="s">
        <v>160</v>
      </c>
      <c r="D603" s="188">
        <v>0.746</v>
      </c>
      <c r="E603" s="188"/>
      <c r="F603" s="188"/>
    </row>
    <row r="604" spans="1:6" ht="12.75">
      <c r="A604" s="352"/>
      <c r="B604" s="176" t="s">
        <v>207</v>
      </c>
      <c r="C604" s="180" t="s">
        <v>208</v>
      </c>
      <c r="D604" s="188">
        <v>27.87056</v>
      </c>
      <c r="E604" s="188"/>
      <c r="F604" s="188"/>
    </row>
    <row r="605" spans="1:6" ht="12.75">
      <c r="A605" s="352"/>
      <c r="B605" s="177" t="s">
        <v>237</v>
      </c>
      <c r="C605" s="135" t="s">
        <v>210</v>
      </c>
      <c r="D605" s="188">
        <v>2.25292</v>
      </c>
      <c r="E605" s="188"/>
      <c r="F605" s="188"/>
    </row>
    <row r="606" spans="1:6" ht="12.75">
      <c r="A606" s="352"/>
      <c r="B606" s="178" t="s">
        <v>154</v>
      </c>
      <c r="C606" s="179" t="s">
        <v>210</v>
      </c>
      <c r="D606" s="188">
        <v>2.7602</v>
      </c>
      <c r="E606" s="188"/>
      <c r="F606" s="188"/>
    </row>
    <row r="607" spans="1:6" ht="12.75">
      <c r="A607" s="352"/>
      <c r="B607" s="177" t="s">
        <v>153</v>
      </c>
      <c r="C607" s="135" t="s">
        <v>210</v>
      </c>
      <c r="D607" s="188">
        <v>8.2806</v>
      </c>
      <c r="E607" s="188"/>
      <c r="F607" s="188"/>
    </row>
    <row r="608" spans="1:6" ht="12.75">
      <c r="A608" s="352"/>
      <c r="B608" s="178" t="s">
        <v>92</v>
      </c>
      <c r="C608" s="179" t="s">
        <v>210</v>
      </c>
      <c r="D608" s="188">
        <v>1.7157999999999998</v>
      </c>
      <c r="E608" s="188"/>
      <c r="F608" s="188"/>
    </row>
    <row r="609" spans="1:6" ht="12.75">
      <c r="A609" s="352"/>
      <c r="B609" s="178" t="s">
        <v>241</v>
      </c>
      <c r="C609" s="179" t="s">
        <v>215</v>
      </c>
      <c r="D609" s="188">
        <v>54.68180000000001</v>
      </c>
      <c r="E609" s="188"/>
      <c r="F609" s="188"/>
    </row>
    <row r="610" spans="1:6" ht="12.75">
      <c r="A610" s="352"/>
      <c r="B610" s="177" t="s">
        <v>70</v>
      </c>
      <c r="C610" s="135" t="s">
        <v>58</v>
      </c>
      <c r="D610" s="188">
        <v>10.5186</v>
      </c>
      <c r="E610" s="188"/>
      <c r="F610" s="188"/>
    </row>
    <row r="611" spans="1:6" ht="13.5" thickBot="1">
      <c r="A611" s="353"/>
      <c r="B611" s="143" t="s">
        <v>239</v>
      </c>
      <c r="C611" s="138" t="s">
        <v>215</v>
      </c>
      <c r="D611" s="188">
        <v>56.78990800400001</v>
      </c>
      <c r="E611" s="188"/>
      <c r="F611" s="188"/>
    </row>
    <row r="612" spans="1:6" ht="27.75" thickTop="1">
      <c r="A612" s="351">
        <v>12</v>
      </c>
      <c r="B612" s="169" t="s">
        <v>242</v>
      </c>
      <c r="C612" s="170" t="s">
        <v>102</v>
      </c>
      <c r="D612" s="188">
        <v>0.0621</v>
      </c>
      <c r="E612" s="188"/>
      <c r="F612" s="188"/>
    </row>
    <row r="613" spans="1:6" ht="13.5" thickBot="1">
      <c r="A613" s="352"/>
      <c r="B613" s="176" t="s">
        <v>207</v>
      </c>
      <c r="C613" s="180" t="s">
        <v>208</v>
      </c>
      <c r="D613" s="188">
        <v>12.7926</v>
      </c>
      <c r="E613" s="188"/>
      <c r="F613" s="188"/>
    </row>
    <row r="614" spans="1:6" ht="27.75" thickTop="1">
      <c r="A614" s="351">
        <v>13</v>
      </c>
      <c r="B614" s="145" t="s">
        <v>243</v>
      </c>
      <c r="C614" s="69" t="s">
        <v>215</v>
      </c>
      <c r="D614" s="188">
        <v>9.6255</v>
      </c>
      <c r="E614" s="188"/>
      <c r="F614" s="188"/>
    </row>
    <row r="615" spans="1:6" ht="13.5" thickBot="1">
      <c r="A615" s="353"/>
      <c r="B615" s="146" t="s">
        <v>216</v>
      </c>
      <c r="C615" s="147" t="s">
        <v>210</v>
      </c>
      <c r="D615" s="188">
        <v>0.76522725</v>
      </c>
      <c r="E615" s="188"/>
      <c r="F615" s="188"/>
    </row>
    <row r="616" spans="1:6" ht="28.5" thickBot="1" thickTop="1">
      <c r="A616" s="139">
        <v>14</v>
      </c>
      <c r="B616" s="148" t="s">
        <v>217</v>
      </c>
      <c r="C616" s="149" t="s">
        <v>215</v>
      </c>
      <c r="D616" s="188">
        <v>9.6255</v>
      </c>
      <c r="E616" s="188"/>
      <c r="F616" s="188"/>
    </row>
    <row r="617" spans="1:6" ht="32.25" thickTop="1">
      <c r="A617" s="354">
        <v>15</v>
      </c>
      <c r="B617" s="181" t="s">
        <v>244</v>
      </c>
      <c r="C617" s="182" t="s">
        <v>245</v>
      </c>
      <c r="D617" s="188">
        <v>0.1242</v>
      </c>
      <c r="E617" s="188"/>
      <c r="F617" s="188"/>
    </row>
    <row r="618" spans="1:6" ht="12.75">
      <c r="A618" s="355"/>
      <c r="B618" s="183" t="s">
        <v>166</v>
      </c>
      <c r="C618" s="156" t="s">
        <v>208</v>
      </c>
      <c r="D618" s="188">
        <v>91.908</v>
      </c>
      <c r="E618" s="188"/>
      <c r="F618" s="188"/>
    </row>
    <row r="619" spans="1:6" ht="15">
      <c r="A619" s="355"/>
      <c r="B619" s="184" t="s">
        <v>246</v>
      </c>
      <c r="C619" s="156" t="s">
        <v>222</v>
      </c>
      <c r="D619" s="188">
        <v>12.6684</v>
      </c>
      <c r="E619" s="188"/>
      <c r="F619" s="188"/>
    </row>
    <row r="620" spans="1:6" ht="12.75">
      <c r="A620" s="355"/>
      <c r="B620" s="185" t="s">
        <v>247</v>
      </c>
      <c r="C620" s="156" t="s">
        <v>59</v>
      </c>
      <c r="D620" s="188">
        <v>19.9962</v>
      </c>
      <c r="E620" s="188"/>
      <c r="F620" s="188"/>
    </row>
    <row r="621" spans="1:6" ht="15">
      <c r="A621" s="355"/>
      <c r="B621" s="185" t="s">
        <v>248</v>
      </c>
      <c r="C621" s="156" t="s">
        <v>222</v>
      </c>
      <c r="D621" s="188">
        <v>0.213624</v>
      </c>
      <c r="E621" s="188"/>
      <c r="F621" s="188"/>
    </row>
    <row r="622" spans="1:6" ht="12.75">
      <c r="A622" s="355"/>
      <c r="B622" s="183" t="s">
        <v>249</v>
      </c>
      <c r="C622" s="156" t="s">
        <v>0</v>
      </c>
      <c r="D622" s="188">
        <v>4.595400000000001</v>
      </c>
      <c r="E622" s="188"/>
      <c r="F622" s="188"/>
    </row>
    <row r="623" spans="1:6" ht="12.75">
      <c r="A623" s="355"/>
      <c r="B623" s="155" t="s">
        <v>250</v>
      </c>
      <c r="C623" s="156" t="s">
        <v>11</v>
      </c>
      <c r="D623" s="188">
        <v>0.6080832</v>
      </c>
      <c r="E623" s="188"/>
      <c r="F623" s="188"/>
    </row>
    <row r="624" spans="1:6" ht="13.5" thickBot="1">
      <c r="A624" s="356"/>
      <c r="B624" s="155" t="s">
        <v>251</v>
      </c>
      <c r="C624" s="158" t="s">
        <v>11</v>
      </c>
      <c r="D624" s="188">
        <v>30.404159999999997</v>
      </c>
      <c r="E624" s="188"/>
      <c r="F624" s="188"/>
    </row>
    <row r="625" spans="1:9" ht="16.5" thickBot="1" thickTop="1">
      <c r="A625" s="186"/>
      <c r="B625" s="192" t="s">
        <v>326</v>
      </c>
      <c r="C625" s="302"/>
      <c r="D625" s="195"/>
      <c r="E625" s="195"/>
      <c r="F625" s="292"/>
      <c r="I625" s="306">
        <f>+F625*1.1*1.08*1.03*1.18</f>
        <v>0</v>
      </c>
    </row>
    <row r="626" spans="1:9" ht="17.25" thickBot="1" thickTop="1">
      <c r="A626" s="194"/>
      <c r="B626" s="278" t="s">
        <v>7</v>
      </c>
      <c r="C626" s="275"/>
      <c r="D626" s="277">
        <v>0.1</v>
      </c>
      <c r="E626" s="195"/>
      <c r="F626" s="292"/>
      <c r="I626" s="306"/>
    </row>
    <row r="627" spans="1:9" ht="17.25" thickBot="1" thickTop="1">
      <c r="A627" s="194"/>
      <c r="B627" s="278" t="s">
        <v>57</v>
      </c>
      <c r="C627" s="275"/>
      <c r="D627" s="275"/>
      <c r="E627" s="195"/>
      <c r="F627" s="292"/>
      <c r="I627" s="306"/>
    </row>
    <row r="628" spans="1:9" ht="17.25" thickBot="1" thickTop="1">
      <c r="A628" s="194"/>
      <c r="B628" s="278" t="s">
        <v>8</v>
      </c>
      <c r="C628" s="270"/>
      <c r="D628" s="277">
        <v>0.08</v>
      </c>
      <c r="E628" s="195"/>
      <c r="F628" s="292"/>
      <c r="I628" s="306"/>
    </row>
    <row r="629" spans="1:9" ht="17.25" thickBot="1" thickTop="1">
      <c r="A629" s="194"/>
      <c r="B629" s="280" t="s">
        <v>252</v>
      </c>
      <c r="C629" s="281"/>
      <c r="D629" s="282"/>
      <c r="E629" s="195"/>
      <c r="F629" s="292"/>
      <c r="I629" s="306"/>
    </row>
    <row r="630" spans="1:9" ht="17.25" thickBot="1" thickTop="1">
      <c r="A630" s="194"/>
      <c r="B630" s="317" t="s">
        <v>309</v>
      </c>
      <c r="C630" s="45"/>
      <c r="D630" s="284">
        <v>0.03</v>
      </c>
      <c r="E630" s="195"/>
      <c r="F630" s="292"/>
      <c r="I630" s="306"/>
    </row>
    <row r="631" spans="1:9" ht="17.25" thickBot="1" thickTop="1">
      <c r="A631" s="194"/>
      <c r="B631" s="272" t="s">
        <v>325</v>
      </c>
      <c r="C631" s="45"/>
      <c r="D631" s="195"/>
      <c r="E631" s="195"/>
      <c r="F631" s="292"/>
      <c r="I631" s="306"/>
    </row>
    <row r="632" spans="1:6" ht="18" thickBot="1" thickTop="1">
      <c r="A632" s="194"/>
      <c r="B632" s="327" t="s">
        <v>304</v>
      </c>
      <c r="C632" s="327"/>
      <c r="D632" s="327"/>
      <c r="E632" s="327"/>
      <c r="F632" s="327"/>
    </row>
    <row r="633" spans="1:6" ht="16.5" customHeight="1" thickBot="1" thickTop="1">
      <c r="A633" s="342" t="s">
        <v>253</v>
      </c>
      <c r="B633" s="343"/>
      <c r="C633" s="196"/>
      <c r="D633" s="197"/>
      <c r="E633" s="197"/>
      <c r="F633" s="197"/>
    </row>
    <row r="634" spans="1:6" ht="26.25" thickTop="1">
      <c r="A634" s="345">
        <v>1</v>
      </c>
      <c r="B634" s="150" t="s">
        <v>254</v>
      </c>
      <c r="C634" s="151" t="s">
        <v>187</v>
      </c>
      <c r="D634" s="188">
        <v>1.139</v>
      </c>
      <c r="E634" s="45"/>
      <c r="F634" s="45"/>
    </row>
    <row r="635" spans="1:6" ht="12.75">
      <c r="A635" s="346"/>
      <c r="B635" s="152" t="s">
        <v>166</v>
      </c>
      <c r="C635" s="153" t="s">
        <v>208</v>
      </c>
      <c r="D635" s="188">
        <v>17.085</v>
      </c>
      <c r="E635" s="45"/>
      <c r="F635" s="188"/>
    </row>
    <row r="636" spans="1:6" ht="12.75">
      <c r="A636" s="346"/>
      <c r="B636" s="154" t="s">
        <v>219</v>
      </c>
      <c r="C636" s="153" t="s">
        <v>210</v>
      </c>
      <c r="D636" s="188">
        <v>2.46024</v>
      </c>
      <c r="E636" s="45"/>
      <c r="F636" s="188"/>
    </row>
    <row r="637" spans="1:6" ht="12.75">
      <c r="A637" s="346"/>
      <c r="B637" s="154" t="s">
        <v>220</v>
      </c>
      <c r="C637" s="153" t="s">
        <v>210</v>
      </c>
      <c r="D637" s="188">
        <v>3.10947</v>
      </c>
      <c r="E637" s="45"/>
      <c r="F637" s="188"/>
    </row>
    <row r="638" spans="1:6" ht="12.75">
      <c r="A638" s="346"/>
      <c r="B638" s="154" t="s">
        <v>221</v>
      </c>
      <c r="C638" s="153" t="s">
        <v>210</v>
      </c>
      <c r="D638" s="188">
        <v>1.10483</v>
      </c>
      <c r="E638" s="45"/>
      <c r="F638" s="188"/>
    </row>
    <row r="639" spans="1:6" ht="15">
      <c r="A639" s="346"/>
      <c r="B639" s="154" t="s">
        <v>143</v>
      </c>
      <c r="C639" s="153" t="s">
        <v>222</v>
      </c>
      <c r="D639" s="188">
        <v>7.973</v>
      </c>
      <c r="E639" s="45"/>
      <c r="F639" s="188"/>
    </row>
    <row r="640" spans="1:6" ht="12.75">
      <c r="A640" s="346"/>
      <c r="B640" s="155" t="s">
        <v>223</v>
      </c>
      <c r="C640" s="156" t="s">
        <v>58</v>
      </c>
      <c r="D640" s="188">
        <v>138.958</v>
      </c>
      <c r="E640" s="45"/>
      <c r="F640" s="188"/>
    </row>
    <row r="641" spans="1:6" ht="13.5" thickBot="1">
      <c r="A641" s="347"/>
      <c r="B641" s="157" t="s">
        <v>224</v>
      </c>
      <c r="C641" s="158" t="s">
        <v>11</v>
      </c>
      <c r="D641" s="188">
        <v>215.38490000000002</v>
      </c>
      <c r="E641" s="45"/>
      <c r="F641" s="188"/>
    </row>
    <row r="642" spans="1:6" ht="26.25" thickTop="1">
      <c r="A642" s="348">
        <v>2</v>
      </c>
      <c r="B642" s="159" t="s">
        <v>255</v>
      </c>
      <c r="C642" s="160" t="s">
        <v>160</v>
      </c>
      <c r="D642" s="188">
        <v>1.139</v>
      </c>
      <c r="E642" s="45"/>
      <c r="F642" s="45"/>
    </row>
    <row r="643" spans="1:6" ht="12.75">
      <c r="A643" s="349"/>
      <c r="B643" s="161" t="s">
        <v>207</v>
      </c>
      <c r="C643" s="162" t="s">
        <v>208</v>
      </c>
      <c r="D643" s="188">
        <v>48.863099999999996</v>
      </c>
      <c r="E643" s="45"/>
      <c r="F643" s="188"/>
    </row>
    <row r="644" spans="1:6" ht="12.75">
      <c r="A644" s="349"/>
      <c r="B644" s="163" t="s">
        <v>226</v>
      </c>
      <c r="C644" s="164" t="s">
        <v>210</v>
      </c>
      <c r="D644" s="188">
        <v>3.06391</v>
      </c>
      <c r="E644" s="45"/>
      <c r="F644" s="188"/>
    </row>
    <row r="645" spans="1:6" ht="12.75">
      <c r="A645" s="349"/>
      <c r="B645" s="161" t="s">
        <v>227</v>
      </c>
      <c r="C645" s="162" t="str">
        <f>C644</f>
        <v>m/sT</v>
      </c>
      <c r="D645" s="188">
        <v>0.46698999999999996</v>
      </c>
      <c r="E645" s="45"/>
      <c r="F645" s="188"/>
    </row>
    <row r="646" spans="1:6" ht="12.75">
      <c r="A646" s="349"/>
      <c r="B646" s="154" t="s">
        <v>228</v>
      </c>
      <c r="C646" s="165" t="s">
        <v>210</v>
      </c>
      <c r="D646" s="188">
        <v>8.6564</v>
      </c>
      <c r="E646" s="45"/>
      <c r="F646" s="188"/>
    </row>
    <row r="647" spans="1:6" ht="12.75">
      <c r="A647" s="349"/>
      <c r="B647" s="166" t="s">
        <v>229</v>
      </c>
      <c r="C647" s="162" t="s">
        <v>210</v>
      </c>
      <c r="D647" s="188">
        <v>8.428600000000001</v>
      </c>
      <c r="E647" s="45"/>
      <c r="F647" s="188"/>
    </row>
    <row r="648" spans="1:6" ht="12.75">
      <c r="A648" s="349"/>
      <c r="B648" s="167" t="s">
        <v>230</v>
      </c>
      <c r="C648" s="165" t="s">
        <v>210</v>
      </c>
      <c r="D648" s="188">
        <v>1.68572</v>
      </c>
      <c r="E648" s="45"/>
      <c r="F648" s="188"/>
    </row>
    <row r="649" spans="1:6" ht="12.75">
      <c r="A649" s="349"/>
      <c r="B649" s="163" t="s">
        <v>231</v>
      </c>
      <c r="C649" s="162" t="s">
        <v>58</v>
      </c>
      <c r="D649" s="188">
        <v>70.8458</v>
      </c>
      <c r="E649" s="45"/>
      <c r="F649" s="188"/>
    </row>
    <row r="650" spans="1:6" ht="12.75">
      <c r="A650" s="349"/>
      <c r="B650" s="163" t="s">
        <v>143</v>
      </c>
      <c r="C650" s="162" t="s">
        <v>58</v>
      </c>
      <c r="D650" s="188">
        <v>12.529</v>
      </c>
      <c r="E650" s="45"/>
      <c r="F650" s="188"/>
    </row>
    <row r="651" spans="1:6" ht="13.5" thickBot="1">
      <c r="A651" s="350"/>
      <c r="B651" s="163" t="s">
        <v>232</v>
      </c>
      <c r="C651" s="168" t="s">
        <v>11</v>
      </c>
      <c r="D651" s="188">
        <v>40.300000000000004</v>
      </c>
      <c r="E651" s="45"/>
      <c r="F651" s="188"/>
    </row>
    <row r="652" spans="1:6" ht="14.25" thickTop="1">
      <c r="A652" s="324">
        <v>3</v>
      </c>
      <c r="B652" s="169" t="s">
        <v>256</v>
      </c>
      <c r="C652" s="170" t="s">
        <v>11</v>
      </c>
      <c r="D652" s="188">
        <v>0.7875672450000001</v>
      </c>
      <c r="E652" s="45"/>
      <c r="F652" s="45"/>
    </row>
    <row r="653" spans="1:6" ht="13.5">
      <c r="A653" s="325"/>
      <c r="B653" s="171" t="s">
        <v>234</v>
      </c>
      <c r="C653" s="172" t="s">
        <v>210</v>
      </c>
      <c r="D653" s="188">
        <v>0.2362701735</v>
      </c>
      <c r="E653" s="45"/>
      <c r="F653" s="188"/>
    </row>
    <row r="654" spans="1:6" ht="14.25" thickBot="1">
      <c r="A654" s="332"/>
      <c r="B654" s="173" t="s">
        <v>235</v>
      </c>
      <c r="C654" s="174" t="s">
        <v>11</v>
      </c>
      <c r="D654" s="188">
        <v>0.8111942623500001</v>
      </c>
      <c r="E654" s="45"/>
      <c r="F654" s="188"/>
    </row>
    <row r="655" spans="1:6" ht="27.75" thickTop="1">
      <c r="A655" s="325">
        <v>4</v>
      </c>
      <c r="B655" s="175" t="s">
        <v>257</v>
      </c>
      <c r="C655" s="160" t="s">
        <v>160</v>
      </c>
      <c r="D655" s="188">
        <v>1.139</v>
      </c>
      <c r="E655" s="45"/>
      <c r="F655" s="45"/>
    </row>
    <row r="656" spans="1:6" ht="12.75">
      <c r="A656" s="325"/>
      <c r="B656" s="176" t="s">
        <v>207</v>
      </c>
      <c r="C656" s="135" t="s">
        <v>208</v>
      </c>
      <c r="D656" s="188">
        <v>42.7125</v>
      </c>
      <c r="E656" s="45"/>
      <c r="F656" s="188"/>
    </row>
    <row r="657" spans="1:6" ht="12.75">
      <c r="A657" s="325"/>
      <c r="B657" s="177" t="s">
        <v>237</v>
      </c>
      <c r="C657" s="135" t="s">
        <v>210</v>
      </c>
      <c r="D657" s="188">
        <v>3.43978</v>
      </c>
      <c r="E657" s="45"/>
      <c r="F657" s="188"/>
    </row>
    <row r="658" spans="1:6" ht="12.75">
      <c r="A658" s="325"/>
      <c r="B658" s="178" t="s">
        <v>154</v>
      </c>
      <c r="C658" s="179" t="s">
        <v>210</v>
      </c>
      <c r="D658" s="188">
        <v>4.214300000000001</v>
      </c>
      <c r="E658" s="45"/>
      <c r="F658" s="188"/>
    </row>
    <row r="659" spans="1:6" ht="12.75">
      <c r="A659" s="325"/>
      <c r="B659" s="177" t="s">
        <v>153</v>
      </c>
      <c r="C659" s="135" t="s">
        <v>210</v>
      </c>
      <c r="D659" s="188">
        <v>12.6429</v>
      </c>
      <c r="E659" s="45"/>
      <c r="F659" s="188"/>
    </row>
    <row r="660" spans="1:6" ht="12.75">
      <c r="A660" s="325"/>
      <c r="B660" s="178" t="s">
        <v>92</v>
      </c>
      <c r="C660" s="179" t="s">
        <v>210</v>
      </c>
      <c r="D660" s="188">
        <v>2.6197</v>
      </c>
      <c r="E660" s="45"/>
      <c r="F660" s="188"/>
    </row>
    <row r="661" spans="1:6" ht="12.75">
      <c r="A661" s="341"/>
      <c r="B661" s="177" t="s">
        <v>238</v>
      </c>
      <c r="C661" s="135" t="s">
        <v>215</v>
      </c>
      <c r="D661" s="188">
        <v>110.2552</v>
      </c>
      <c r="E661" s="45"/>
      <c r="F661" s="188"/>
    </row>
    <row r="662" spans="1:6" ht="12.75">
      <c r="A662" s="325"/>
      <c r="B662" s="177" t="s">
        <v>70</v>
      </c>
      <c r="C662" s="135" t="s">
        <v>58</v>
      </c>
      <c r="D662" s="188">
        <v>16.5155</v>
      </c>
      <c r="E662" s="45"/>
      <c r="F662" s="188"/>
    </row>
    <row r="663" spans="1:6" ht="13.5" thickBot="1">
      <c r="A663" s="332"/>
      <c r="B663" s="143" t="s">
        <v>239</v>
      </c>
      <c r="C663" s="138" t="s">
        <v>215</v>
      </c>
      <c r="D663" s="188">
        <v>1.139</v>
      </c>
      <c r="E663" s="45"/>
      <c r="F663" s="188"/>
    </row>
    <row r="664" spans="1:6" ht="14.25" thickTop="1">
      <c r="A664" s="324">
        <v>5</v>
      </c>
      <c r="B664" s="169" t="s">
        <v>256</v>
      </c>
      <c r="C664" s="170" t="s">
        <v>11</v>
      </c>
      <c r="D664" s="188">
        <v>0.7875672450000001</v>
      </c>
      <c r="E664" s="45"/>
      <c r="F664" s="188"/>
    </row>
    <row r="665" spans="1:6" ht="13.5">
      <c r="A665" s="325"/>
      <c r="B665" s="171" t="s">
        <v>234</v>
      </c>
      <c r="C665" s="172" t="s">
        <v>210</v>
      </c>
      <c r="D665" s="188">
        <v>0.2362701735</v>
      </c>
      <c r="E665" s="45"/>
      <c r="F665" s="188"/>
    </row>
    <row r="666" spans="1:6" ht="14.25" thickBot="1">
      <c r="A666" s="332"/>
      <c r="B666" s="173" t="s">
        <v>235</v>
      </c>
      <c r="C666" s="174" t="s">
        <v>11</v>
      </c>
      <c r="D666" s="188">
        <v>0.8111942623500001</v>
      </c>
      <c r="E666" s="45"/>
      <c r="F666" s="188"/>
    </row>
    <row r="667" spans="1:6" ht="27.75" thickTop="1">
      <c r="A667" s="325">
        <v>6</v>
      </c>
      <c r="B667" s="175" t="s">
        <v>258</v>
      </c>
      <c r="C667" s="160" t="s">
        <v>160</v>
      </c>
      <c r="D667" s="188">
        <v>1.139</v>
      </c>
      <c r="E667" s="45"/>
      <c r="F667" s="45"/>
    </row>
    <row r="668" spans="1:6" ht="12.75">
      <c r="A668" s="325"/>
      <c r="B668" s="176" t="s">
        <v>207</v>
      </c>
      <c r="C668" s="180" t="s">
        <v>208</v>
      </c>
      <c r="D668" s="188">
        <v>42.55304</v>
      </c>
      <c r="E668" s="45"/>
      <c r="F668" s="188"/>
    </row>
    <row r="669" spans="1:6" ht="12.75">
      <c r="A669" s="325"/>
      <c r="B669" s="177" t="s">
        <v>237</v>
      </c>
      <c r="C669" s="135" t="s">
        <v>210</v>
      </c>
      <c r="D669" s="188">
        <v>3.43978</v>
      </c>
      <c r="E669" s="45"/>
      <c r="F669" s="188"/>
    </row>
    <row r="670" spans="1:6" ht="12.75">
      <c r="A670" s="325"/>
      <c r="B670" s="178" t="s">
        <v>154</v>
      </c>
      <c r="C670" s="179" t="s">
        <v>210</v>
      </c>
      <c r="D670" s="188">
        <v>4.214300000000001</v>
      </c>
      <c r="E670" s="45"/>
      <c r="F670" s="188"/>
    </row>
    <row r="671" spans="1:6" ht="12.75">
      <c r="A671" s="325"/>
      <c r="B671" s="177" t="s">
        <v>153</v>
      </c>
      <c r="C671" s="135" t="s">
        <v>210</v>
      </c>
      <c r="D671" s="188">
        <v>12.6429</v>
      </c>
      <c r="E671" s="45"/>
      <c r="F671" s="188"/>
    </row>
    <row r="672" spans="1:6" ht="12.75">
      <c r="A672" s="325"/>
      <c r="B672" s="178" t="s">
        <v>92</v>
      </c>
      <c r="C672" s="179" t="s">
        <v>210</v>
      </c>
      <c r="D672" s="188">
        <v>2.6197</v>
      </c>
      <c r="E672" s="45"/>
      <c r="F672" s="188"/>
    </row>
    <row r="673" spans="1:6" ht="12.75">
      <c r="A673" s="325"/>
      <c r="B673" s="178" t="s">
        <v>241</v>
      </c>
      <c r="C673" s="179" t="s">
        <v>215</v>
      </c>
      <c r="D673" s="188">
        <v>83.48870000000001</v>
      </c>
      <c r="E673" s="45"/>
      <c r="F673" s="188"/>
    </row>
    <row r="674" spans="1:6" ht="12.75">
      <c r="A674" s="325"/>
      <c r="B674" s="177" t="s">
        <v>70</v>
      </c>
      <c r="C674" s="135" t="s">
        <v>58</v>
      </c>
      <c r="D674" s="188">
        <v>16.0599</v>
      </c>
      <c r="E674" s="45"/>
      <c r="F674" s="188"/>
    </row>
    <row r="675" spans="1:6" ht="13.5" thickBot="1">
      <c r="A675" s="332"/>
      <c r="B675" s="304" t="s">
        <v>239</v>
      </c>
      <c r="C675" s="264" t="s">
        <v>215</v>
      </c>
      <c r="D675" s="195">
        <v>84.29989426235001</v>
      </c>
      <c r="E675" s="129"/>
      <c r="F675" s="195"/>
    </row>
    <row r="676" spans="1:6" ht="17.25" thickBot="1" thickTop="1">
      <c r="A676" s="193"/>
      <c r="B676" s="294" t="s">
        <v>252</v>
      </c>
      <c r="C676" s="295"/>
      <c r="D676" s="45"/>
      <c r="E676" s="45"/>
      <c r="F676" s="305"/>
    </row>
    <row r="677" spans="1:6" ht="34.5" customHeight="1" thickBot="1" thickTop="1">
      <c r="A677" s="337" t="s">
        <v>311</v>
      </c>
      <c r="B677" s="339"/>
      <c r="C677" s="339"/>
      <c r="D677" s="339"/>
      <c r="E677" s="339"/>
      <c r="F677" s="340"/>
    </row>
    <row r="678" spans="1:6" ht="41.25" thickTop="1">
      <c r="A678" s="333">
        <v>3</v>
      </c>
      <c r="B678" s="239" t="s">
        <v>279</v>
      </c>
      <c r="C678" s="69" t="s">
        <v>102</v>
      </c>
      <c r="D678" s="195">
        <v>0.144</v>
      </c>
      <c r="E678" s="195"/>
      <c r="F678" s="296"/>
    </row>
    <row r="679" spans="1:6" ht="13.5">
      <c r="A679" s="328"/>
      <c r="B679" s="212" t="s">
        <v>264</v>
      </c>
      <c r="C679" s="213" t="s">
        <v>208</v>
      </c>
      <c r="D679" s="195">
        <v>3.8174400000000004</v>
      </c>
      <c r="E679" s="195"/>
      <c r="F679" s="296"/>
    </row>
    <row r="680" spans="1:6" ht="14.25" thickBot="1">
      <c r="A680" s="331"/>
      <c r="B680" s="240" t="s">
        <v>265</v>
      </c>
      <c r="C680" s="64" t="s">
        <v>210</v>
      </c>
      <c r="D680" s="195">
        <v>9.044640000000001</v>
      </c>
      <c r="E680" s="195"/>
      <c r="F680" s="296"/>
    </row>
    <row r="681" spans="1:6" ht="28.5" thickBot="1" thickTop="1">
      <c r="A681" s="215">
        <v>4</v>
      </c>
      <c r="B681" s="216" t="s">
        <v>217</v>
      </c>
      <c r="C681" s="217" t="s">
        <v>11</v>
      </c>
      <c r="D681" s="195">
        <v>23.04</v>
      </c>
      <c r="E681" s="195"/>
      <c r="F681" s="296"/>
    </row>
    <row r="682" spans="1:6" ht="41.25" thickTop="1">
      <c r="A682" s="210"/>
      <c r="B682" s="239" t="s">
        <v>267</v>
      </c>
      <c r="C682" s="219" t="s">
        <v>58</v>
      </c>
      <c r="D682" s="195">
        <v>16.200000000000003</v>
      </c>
      <c r="E682" s="195"/>
      <c r="F682" s="296"/>
    </row>
    <row r="683" spans="1:6" ht="13.5">
      <c r="A683" s="210">
        <v>5</v>
      </c>
      <c r="B683" s="220" t="s">
        <v>268</v>
      </c>
      <c r="C683" s="221" t="s">
        <v>208</v>
      </c>
      <c r="D683" s="195">
        <v>34.34400000000001</v>
      </c>
      <c r="E683" s="195"/>
      <c r="F683" s="296"/>
    </row>
    <row r="684" spans="1:6" ht="13.5">
      <c r="A684" s="210"/>
      <c r="B684" s="220" t="s">
        <v>269</v>
      </c>
      <c r="C684" s="221" t="s">
        <v>58</v>
      </c>
      <c r="D684" s="195">
        <v>17.820000000000004</v>
      </c>
      <c r="E684" s="195"/>
      <c r="F684" s="296"/>
    </row>
    <row r="685" spans="1:6" ht="14.25" thickBot="1">
      <c r="A685" s="215"/>
      <c r="B685" s="222" t="s">
        <v>280</v>
      </c>
      <c r="C685" s="223" t="s">
        <v>11</v>
      </c>
      <c r="D685" s="195">
        <v>25.110000000000007</v>
      </c>
      <c r="E685" s="195"/>
      <c r="F685" s="296"/>
    </row>
    <row r="686" spans="1:6" ht="27.75" thickTop="1">
      <c r="A686" s="334">
        <v>7</v>
      </c>
      <c r="B686" s="239" t="s">
        <v>312</v>
      </c>
      <c r="C686" s="225" t="s">
        <v>282</v>
      </c>
      <c r="D686" s="195">
        <v>0.09</v>
      </c>
      <c r="E686" s="195"/>
      <c r="F686" s="296"/>
    </row>
    <row r="687" spans="1:6" ht="13.5">
      <c r="A687" s="328"/>
      <c r="B687" s="226" t="s">
        <v>207</v>
      </c>
      <c r="C687" s="227" t="s">
        <v>208</v>
      </c>
      <c r="D687" s="195">
        <v>36.269999999999996</v>
      </c>
      <c r="E687" s="195"/>
      <c r="F687" s="296"/>
    </row>
    <row r="688" spans="1:6" ht="13.5">
      <c r="A688" s="328"/>
      <c r="B688" s="228" t="s">
        <v>92</v>
      </c>
      <c r="C688" s="213" t="s">
        <v>0</v>
      </c>
      <c r="D688" s="195">
        <v>14.76</v>
      </c>
      <c r="E688" s="195"/>
      <c r="F688" s="296"/>
    </row>
    <row r="689" spans="1:6" ht="13.5">
      <c r="A689" s="328"/>
      <c r="B689" s="228" t="s">
        <v>283</v>
      </c>
      <c r="C689" s="229" t="s">
        <v>35</v>
      </c>
      <c r="D689" s="195">
        <v>90</v>
      </c>
      <c r="E689" s="195"/>
      <c r="F689" s="296"/>
    </row>
    <row r="690" spans="1:6" ht="27">
      <c r="A690" s="328"/>
      <c r="B690" s="228" t="s">
        <v>284</v>
      </c>
      <c r="C690" s="229" t="s">
        <v>11</v>
      </c>
      <c r="D690" s="195">
        <v>2.25</v>
      </c>
      <c r="E690" s="195"/>
      <c r="F690" s="296"/>
    </row>
    <row r="691" spans="1:6" ht="14.25" thickBot="1">
      <c r="A691" s="331"/>
      <c r="B691" s="232" t="s">
        <v>70</v>
      </c>
      <c r="C691" s="233" t="s">
        <v>0</v>
      </c>
      <c r="D691" s="195">
        <v>1.8359999999999999</v>
      </c>
      <c r="E691" s="195"/>
      <c r="F691" s="296"/>
    </row>
    <row r="692" spans="1:6" ht="27.75" thickTop="1">
      <c r="A692" s="335">
        <v>8</v>
      </c>
      <c r="B692" s="234" t="s">
        <v>313</v>
      </c>
      <c r="C692" s="235" t="s">
        <v>187</v>
      </c>
      <c r="D692" s="195">
        <v>0.052464000000000004</v>
      </c>
      <c r="E692" s="195"/>
      <c r="F692" s="296"/>
    </row>
    <row r="693" spans="1:6" ht="13.5">
      <c r="A693" s="336"/>
      <c r="B693" s="297" t="s">
        <v>207</v>
      </c>
      <c r="C693" s="237" t="s">
        <v>208</v>
      </c>
      <c r="D693" s="195">
        <v>34.62624</v>
      </c>
      <c r="E693" s="195"/>
      <c r="F693" s="296"/>
    </row>
    <row r="694" spans="1:6" ht="13.5">
      <c r="A694" s="336"/>
      <c r="B694" s="297" t="s">
        <v>246</v>
      </c>
      <c r="C694" s="213" t="s">
        <v>58</v>
      </c>
      <c r="D694" s="195">
        <v>5.325096</v>
      </c>
      <c r="E694" s="195"/>
      <c r="F694" s="296"/>
    </row>
    <row r="695" spans="1:6" ht="13.5">
      <c r="A695" s="336"/>
      <c r="B695" s="297" t="s">
        <v>247</v>
      </c>
      <c r="C695" s="229" t="s">
        <v>59</v>
      </c>
      <c r="D695" s="195">
        <v>7.19963472</v>
      </c>
      <c r="E695" s="195"/>
      <c r="F695" s="296"/>
    </row>
    <row r="696" spans="1:6" ht="13.5">
      <c r="A696" s="336"/>
      <c r="B696" s="297" t="s">
        <v>275</v>
      </c>
      <c r="C696" s="229" t="s">
        <v>119</v>
      </c>
      <c r="D696" s="195">
        <v>360</v>
      </c>
      <c r="E696" s="195"/>
      <c r="F696" s="296"/>
    </row>
    <row r="697" spans="1:6" ht="13.5">
      <c r="A697" s="336"/>
      <c r="B697" s="236" t="s">
        <v>276</v>
      </c>
      <c r="C697" s="229" t="s">
        <v>58</v>
      </c>
      <c r="D697" s="195">
        <v>0.01364064</v>
      </c>
      <c r="E697" s="195"/>
      <c r="F697" s="296"/>
    </row>
    <row r="698" spans="1:6" ht="13.5">
      <c r="A698" s="337"/>
      <c r="B698" s="298" t="s">
        <v>277</v>
      </c>
      <c r="C698" s="229" t="s">
        <v>119</v>
      </c>
      <c r="D698" s="195">
        <v>10.125552</v>
      </c>
      <c r="E698" s="195"/>
      <c r="F698" s="296"/>
    </row>
    <row r="699" spans="1:6" ht="13.5">
      <c r="A699" s="337"/>
      <c r="B699" s="231" t="s">
        <v>278</v>
      </c>
      <c r="C699" s="229" t="s">
        <v>11</v>
      </c>
      <c r="D699" s="195">
        <v>12.7802304</v>
      </c>
      <c r="E699" s="195"/>
      <c r="F699" s="296"/>
    </row>
    <row r="700" spans="1:6" ht="13.5">
      <c r="A700" s="337"/>
      <c r="B700" s="298" t="s">
        <v>178</v>
      </c>
      <c r="C700" s="229" t="s">
        <v>0</v>
      </c>
      <c r="D700" s="195">
        <v>2.0933136</v>
      </c>
      <c r="E700" s="195"/>
      <c r="F700" s="296"/>
    </row>
    <row r="701" spans="1:6" ht="14.25" thickBot="1">
      <c r="A701" s="338"/>
      <c r="B701" s="238" t="s">
        <v>70</v>
      </c>
      <c r="C701" s="233" t="s">
        <v>0</v>
      </c>
      <c r="D701" s="195">
        <v>8.184384000000001</v>
      </c>
      <c r="E701" s="195"/>
      <c r="F701" s="296"/>
    </row>
    <row r="702" spans="1:6" ht="15" thickBot="1" thickTop="1">
      <c r="A702" s="193"/>
      <c r="B702" s="187" t="s">
        <v>60</v>
      </c>
      <c r="C702" s="193"/>
      <c r="D702" s="195"/>
      <c r="E702" s="195"/>
      <c r="F702" s="292"/>
    </row>
    <row r="703" spans="1:6" ht="26.25" thickTop="1">
      <c r="A703" s="324">
        <v>1</v>
      </c>
      <c r="B703" s="252" t="s">
        <v>286</v>
      </c>
      <c r="C703" s="235" t="s">
        <v>287</v>
      </c>
      <c r="D703" s="195">
        <v>0.375</v>
      </c>
      <c r="E703" s="195"/>
      <c r="F703" s="296"/>
    </row>
    <row r="704" spans="1:6" ht="12.75" customHeight="1">
      <c r="A704" s="325"/>
      <c r="B704" s="260" t="s">
        <v>207</v>
      </c>
      <c r="C704" s="261" t="s">
        <v>208</v>
      </c>
      <c r="D704" s="195">
        <v>5.625</v>
      </c>
      <c r="E704" s="195"/>
      <c r="F704" s="296"/>
    </row>
    <row r="705" spans="1:6" ht="12.75" customHeight="1">
      <c r="A705" s="325"/>
      <c r="B705" s="262" t="s">
        <v>226</v>
      </c>
      <c r="C705" s="261" t="s">
        <v>210</v>
      </c>
      <c r="D705" s="195">
        <v>0.81</v>
      </c>
      <c r="E705" s="195"/>
      <c r="F705" s="296"/>
    </row>
    <row r="706" spans="1:6" ht="12.75" customHeight="1">
      <c r="A706" s="325"/>
      <c r="B706" s="262" t="s">
        <v>152</v>
      </c>
      <c r="C706" s="263" t="s">
        <v>210</v>
      </c>
      <c r="D706" s="195">
        <v>1.02375</v>
      </c>
      <c r="E706" s="195"/>
      <c r="F706" s="296"/>
    </row>
    <row r="707" spans="1:6" ht="12.75" customHeight="1">
      <c r="A707" s="341"/>
      <c r="B707" s="262" t="s">
        <v>230</v>
      </c>
      <c r="C707" s="263" t="s">
        <v>210</v>
      </c>
      <c r="D707" s="195">
        <v>0.36375</v>
      </c>
      <c r="E707" s="195"/>
      <c r="F707" s="296"/>
    </row>
    <row r="708" spans="1:6" ht="12.75" customHeight="1">
      <c r="A708" s="341"/>
      <c r="B708" s="262" t="s">
        <v>288</v>
      </c>
      <c r="C708" s="261" t="s">
        <v>58</v>
      </c>
      <c r="D708" s="195">
        <v>45.75</v>
      </c>
      <c r="E708" s="195"/>
      <c r="F708" s="296"/>
    </row>
    <row r="709" spans="1:6" ht="12.75" customHeight="1">
      <c r="A709" s="325"/>
      <c r="B709" s="262" t="s">
        <v>143</v>
      </c>
      <c r="C709" s="261" t="s">
        <v>58</v>
      </c>
      <c r="D709" s="195">
        <v>2.625</v>
      </c>
      <c r="E709" s="195"/>
      <c r="F709" s="296"/>
    </row>
    <row r="710" spans="1:6" ht="13.5" customHeight="1" thickBot="1">
      <c r="A710" s="332"/>
      <c r="B710" s="258" t="s">
        <v>314</v>
      </c>
      <c r="C710" s="147" t="s">
        <v>11</v>
      </c>
      <c r="D710" s="195">
        <v>70.91250000000001</v>
      </c>
      <c r="E710" s="195"/>
      <c r="F710" s="296"/>
    </row>
    <row r="711" spans="1:6" ht="14.25" thickTop="1">
      <c r="A711" s="324">
        <v>2</v>
      </c>
      <c r="B711" s="169" t="s">
        <v>290</v>
      </c>
      <c r="C711" s="69" t="s">
        <v>11</v>
      </c>
      <c r="D711" s="195">
        <v>0.25929562500000003</v>
      </c>
      <c r="E711" s="195"/>
      <c r="F711" s="296"/>
    </row>
    <row r="712" spans="1:6" ht="12.75" customHeight="1">
      <c r="A712" s="325"/>
      <c r="B712" s="262" t="s">
        <v>234</v>
      </c>
      <c r="C712" s="299" t="s">
        <v>210</v>
      </c>
      <c r="D712" s="195">
        <v>0.07778868750000001</v>
      </c>
      <c r="E712" s="195"/>
      <c r="F712" s="296"/>
    </row>
    <row r="713" spans="1:6" ht="13.5" customHeight="1" thickBot="1">
      <c r="A713" s="332"/>
      <c r="B713" s="258" t="s">
        <v>235</v>
      </c>
      <c r="C713" s="259" t="s">
        <v>215</v>
      </c>
      <c r="D713" s="195">
        <v>0.26707449375000003</v>
      </c>
      <c r="E713" s="195"/>
      <c r="F713" s="296"/>
    </row>
    <row r="714" spans="1:6" ht="41.25" thickTop="1">
      <c r="A714" s="324">
        <v>3</v>
      </c>
      <c r="B714" s="132" t="s">
        <v>291</v>
      </c>
      <c r="C714" s="235" t="s">
        <v>160</v>
      </c>
      <c r="D714" s="195">
        <v>0.375</v>
      </c>
      <c r="E714" s="195"/>
      <c r="F714" s="296"/>
    </row>
    <row r="715" spans="1:6" ht="12.75" customHeight="1">
      <c r="A715" s="325"/>
      <c r="B715" s="260" t="s">
        <v>207</v>
      </c>
      <c r="C715" s="261" t="s">
        <v>208</v>
      </c>
      <c r="D715" s="195">
        <v>14.115</v>
      </c>
      <c r="E715" s="195"/>
      <c r="F715" s="296"/>
    </row>
    <row r="716" spans="1:6" ht="12.75" customHeight="1">
      <c r="A716" s="325"/>
      <c r="B716" s="262" t="s">
        <v>237</v>
      </c>
      <c r="C716" s="261" t="s">
        <v>210</v>
      </c>
      <c r="D716" s="195">
        <v>1.1325</v>
      </c>
      <c r="E716" s="195"/>
      <c r="F716" s="296"/>
    </row>
    <row r="717" spans="1:6" ht="12.75" customHeight="1">
      <c r="A717" s="325"/>
      <c r="B717" s="262" t="s">
        <v>154</v>
      </c>
      <c r="C717" s="263" t="s">
        <v>210</v>
      </c>
      <c r="D717" s="195">
        <v>1.3875000000000002</v>
      </c>
      <c r="E717" s="195"/>
      <c r="F717" s="296"/>
    </row>
    <row r="718" spans="1:6" ht="12.75" customHeight="1">
      <c r="A718" s="325"/>
      <c r="B718" s="262" t="s">
        <v>153</v>
      </c>
      <c r="C718" s="261" t="s">
        <v>210</v>
      </c>
      <c r="D718" s="195">
        <v>4.1625</v>
      </c>
      <c r="E718" s="195"/>
      <c r="F718" s="296"/>
    </row>
    <row r="719" spans="1:6" ht="12.75" customHeight="1">
      <c r="A719" s="325"/>
      <c r="B719" s="262" t="s">
        <v>92</v>
      </c>
      <c r="C719" s="263" t="s">
        <v>210</v>
      </c>
      <c r="D719" s="195">
        <v>0.8624999999999999</v>
      </c>
      <c r="E719" s="195"/>
      <c r="F719" s="296"/>
    </row>
    <row r="720" spans="1:6" ht="12.75" customHeight="1">
      <c r="A720" s="325"/>
      <c r="B720" s="262" t="s">
        <v>315</v>
      </c>
      <c r="C720" s="263" t="s">
        <v>215</v>
      </c>
      <c r="D720" s="195">
        <v>54.9375</v>
      </c>
      <c r="E720" s="195"/>
      <c r="F720" s="296"/>
    </row>
    <row r="721" spans="1:6" ht="12.75" customHeight="1">
      <c r="A721" s="325"/>
      <c r="B721" s="262" t="s">
        <v>70</v>
      </c>
      <c r="C721" s="261" t="s">
        <v>58</v>
      </c>
      <c r="D721" s="195">
        <v>5.5875</v>
      </c>
      <c r="E721" s="195"/>
      <c r="F721" s="296"/>
    </row>
    <row r="722" spans="1:6" ht="23.25" thickBot="1">
      <c r="A722" s="332"/>
      <c r="B722" s="258" t="s">
        <v>293</v>
      </c>
      <c r="C722" s="147" t="s">
        <v>215</v>
      </c>
      <c r="D722" s="195">
        <v>55.20457449375</v>
      </c>
      <c r="E722" s="195"/>
      <c r="F722" s="296"/>
    </row>
    <row r="723" spans="1:6" ht="16.5" thickBot="1" thickTop="1">
      <c r="A723" s="193"/>
      <c r="B723" s="300" t="s">
        <v>252</v>
      </c>
      <c r="C723" s="301"/>
      <c r="D723" s="195"/>
      <c r="E723" s="195"/>
      <c r="F723" s="292"/>
    </row>
    <row r="724" spans="1:6" ht="26.25" thickTop="1">
      <c r="A724" s="324">
        <v>1</v>
      </c>
      <c r="B724" s="252" t="s">
        <v>295</v>
      </c>
      <c r="C724" s="235" t="s">
        <v>287</v>
      </c>
      <c r="D724" s="195">
        <v>0.3705</v>
      </c>
      <c r="E724" s="195"/>
      <c r="F724" s="296"/>
    </row>
    <row r="725" spans="1:6" ht="12.75" customHeight="1">
      <c r="A725" s="325"/>
      <c r="B725" s="260" t="s">
        <v>207</v>
      </c>
      <c r="C725" s="261" t="s">
        <v>208</v>
      </c>
      <c r="D725" s="195">
        <v>5.5575</v>
      </c>
      <c r="E725" s="195"/>
      <c r="F725" s="296"/>
    </row>
    <row r="726" spans="1:6" ht="12.75" customHeight="1">
      <c r="A726" s="325"/>
      <c r="B726" s="262" t="s">
        <v>226</v>
      </c>
      <c r="C726" s="261" t="s">
        <v>210</v>
      </c>
      <c r="D726" s="195">
        <v>0.80028</v>
      </c>
      <c r="E726" s="195"/>
      <c r="F726" s="296"/>
    </row>
    <row r="727" spans="1:6" ht="12.75" customHeight="1">
      <c r="A727" s="325"/>
      <c r="B727" s="262" t="s">
        <v>152</v>
      </c>
      <c r="C727" s="263" t="s">
        <v>210</v>
      </c>
      <c r="D727" s="195">
        <v>1.011465</v>
      </c>
      <c r="E727" s="195"/>
      <c r="F727" s="296"/>
    </row>
    <row r="728" spans="1:6" ht="12.75" customHeight="1">
      <c r="A728" s="325"/>
      <c r="B728" s="262" t="s">
        <v>230</v>
      </c>
      <c r="C728" s="263" t="s">
        <v>210</v>
      </c>
      <c r="D728" s="195">
        <v>0.359385</v>
      </c>
      <c r="E728" s="195"/>
      <c r="F728" s="296"/>
    </row>
    <row r="729" spans="1:6" ht="12.75" customHeight="1">
      <c r="A729" s="325"/>
      <c r="B729" s="262" t="s">
        <v>288</v>
      </c>
      <c r="C729" s="261" t="s">
        <v>58</v>
      </c>
      <c r="D729" s="195">
        <v>45.201</v>
      </c>
      <c r="E729" s="195"/>
      <c r="F729" s="296"/>
    </row>
    <row r="730" spans="1:6" ht="12.75" customHeight="1">
      <c r="A730" s="325"/>
      <c r="B730" s="262" t="s">
        <v>143</v>
      </c>
      <c r="C730" s="261" t="s">
        <v>58</v>
      </c>
      <c r="D730" s="195">
        <v>2.5935</v>
      </c>
      <c r="E730" s="195"/>
      <c r="F730" s="296"/>
    </row>
    <row r="731" spans="1:6" ht="13.5" customHeight="1" thickBot="1">
      <c r="A731" s="332"/>
      <c r="B731" s="258" t="s">
        <v>289</v>
      </c>
      <c r="C731" s="147" t="s">
        <v>11</v>
      </c>
      <c r="D731" s="195">
        <v>70.06155</v>
      </c>
      <c r="E731" s="195"/>
      <c r="F731" s="296"/>
    </row>
    <row r="732" spans="1:6" ht="16.5" thickBot="1" thickTop="1">
      <c r="A732" s="193"/>
      <c r="B732" s="300" t="s">
        <v>299</v>
      </c>
      <c r="C732" s="301"/>
      <c r="D732" s="195"/>
      <c r="E732" s="195"/>
      <c r="F732" s="292"/>
    </row>
    <row r="733" spans="1:6" ht="26.25" thickTop="1">
      <c r="A733" s="348">
        <v>1</v>
      </c>
      <c r="B733" s="265" t="s">
        <v>316</v>
      </c>
      <c r="C733" s="182" t="s">
        <v>76</v>
      </c>
      <c r="D733" s="195">
        <v>0.11819999999999999</v>
      </c>
      <c r="E733" s="195"/>
      <c r="F733" s="296"/>
    </row>
    <row r="734" spans="1:6" ht="12.75">
      <c r="A734" s="349"/>
      <c r="B734" s="183" t="s">
        <v>264</v>
      </c>
      <c r="C734" s="156" t="s">
        <v>208</v>
      </c>
      <c r="D734" s="195">
        <v>7.186559999999999</v>
      </c>
      <c r="E734" s="195"/>
      <c r="F734" s="296"/>
    </row>
    <row r="735" spans="1:6" ht="12.75">
      <c r="A735" s="349"/>
      <c r="B735" s="155" t="s">
        <v>79</v>
      </c>
      <c r="C735" s="156" t="s">
        <v>210</v>
      </c>
      <c r="D735" s="195">
        <v>16.9026</v>
      </c>
      <c r="E735" s="195"/>
      <c r="F735" s="296"/>
    </row>
    <row r="736" spans="1:6" ht="13.5" thickBot="1">
      <c r="A736" s="350"/>
      <c r="B736" s="266" t="s">
        <v>297</v>
      </c>
      <c r="C736" s="267" t="s">
        <v>0</v>
      </c>
      <c r="D736" s="195">
        <v>0.8143979999999998</v>
      </c>
      <c r="E736" s="195"/>
      <c r="F736" s="296"/>
    </row>
    <row r="737" spans="1:6" ht="27.75" thickTop="1">
      <c r="A737" s="351">
        <v>2</v>
      </c>
      <c r="B737" s="145" t="s">
        <v>214</v>
      </c>
      <c r="C737" s="69" t="s">
        <v>215</v>
      </c>
      <c r="D737" s="195">
        <v>183.20999999999998</v>
      </c>
      <c r="E737" s="195"/>
      <c r="F737" s="296"/>
    </row>
    <row r="738" spans="1:6" ht="13.5" thickBot="1">
      <c r="A738" s="353"/>
      <c r="B738" s="146" t="s">
        <v>216</v>
      </c>
      <c r="C738" s="147" t="s">
        <v>210</v>
      </c>
      <c r="D738" s="195">
        <v>14.565195</v>
      </c>
      <c r="E738" s="195"/>
      <c r="F738" s="296"/>
    </row>
    <row r="739" spans="1:6" ht="15" thickBot="1" thickTop="1">
      <c r="A739" s="149">
        <v>3</v>
      </c>
      <c r="B739" s="268" t="s">
        <v>298</v>
      </c>
      <c r="C739" s="149" t="s">
        <v>215</v>
      </c>
      <c r="D739" s="195">
        <v>183.20999999999998</v>
      </c>
      <c r="E739" s="195"/>
      <c r="F739" s="296"/>
    </row>
    <row r="740" spans="1:9" ht="16.5" thickBot="1" thickTop="1">
      <c r="A740" s="208"/>
      <c r="B740" s="192" t="s">
        <v>319</v>
      </c>
      <c r="C740" s="302"/>
      <c r="D740" s="195"/>
      <c r="E740" s="195"/>
      <c r="F740" s="303"/>
      <c r="H740">
        <v>1331.15</v>
      </c>
      <c r="I740" s="306">
        <f>+F740*1.1*1.08*1.03*1.18</f>
        <v>0</v>
      </c>
    </row>
    <row r="741" spans="1:9" ht="17.25" thickBot="1" thickTop="1">
      <c r="A741" s="275"/>
      <c r="B741" s="278" t="s">
        <v>7</v>
      </c>
      <c r="C741" s="275"/>
      <c r="D741" s="277">
        <v>0.1</v>
      </c>
      <c r="E741" s="195"/>
      <c r="F741" s="303"/>
      <c r="I741" s="306"/>
    </row>
    <row r="742" spans="1:9" ht="17.25" thickBot="1" thickTop="1">
      <c r="A742" s="275"/>
      <c r="B742" s="278" t="s">
        <v>57</v>
      </c>
      <c r="C742" s="275"/>
      <c r="D742" s="275"/>
      <c r="E742" s="195"/>
      <c r="F742" s="303"/>
      <c r="H742">
        <v>1331.15</v>
      </c>
      <c r="I742" s="306"/>
    </row>
    <row r="743" spans="1:9" ht="17.25" thickBot="1" thickTop="1">
      <c r="A743" s="270"/>
      <c r="B743" s="278" t="s">
        <v>8</v>
      </c>
      <c r="C743" s="270"/>
      <c r="D743" s="277">
        <v>0.08</v>
      </c>
      <c r="E743" s="195"/>
      <c r="F743" s="303"/>
      <c r="I743" s="306"/>
    </row>
    <row r="744" spans="1:9" ht="16.5" thickTop="1">
      <c r="A744" s="279"/>
      <c r="B744" s="280" t="s">
        <v>252</v>
      </c>
      <c r="C744" s="281"/>
      <c r="D744" s="282"/>
      <c r="E744" s="195"/>
      <c r="F744" s="303"/>
      <c r="I744" s="306"/>
    </row>
    <row r="745" spans="1:9" ht="16.5" thickBot="1">
      <c r="A745" s="45"/>
      <c r="B745" s="283" t="s">
        <v>309</v>
      </c>
      <c r="C745" s="45"/>
      <c r="D745" s="284">
        <v>0.03</v>
      </c>
      <c r="E745" s="195"/>
      <c r="F745" s="303"/>
      <c r="I745" s="306"/>
    </row>
    <row r="746" spans="1:9" ht="17.25" thickBot="1" thickTop="1">
      <c r="A746" s="45"/>
      <c r="B746" s="280" t="s">
        <v>318</v>
      </c>
      <c r="C746" s="45"/>
      <c r="D746" s="195"/>
      <c r="E746" s="195"/>
      <c r="F746" s="303"/>
      <c r="I746" s="306"/>
    </row>
    <row r="747" spans="1:6" ht="18" thickBot="1" thickTop="1">
      <c r="A747" s="208"/>
      <c r="B747" s="327" t="s">
        <v>305</v>
      </c>
      <c r="C747" s="327"/>
      <c r="D747" s="327"/>
      <c r="E747" s="327"/>
      <c r="F747" s="327"/>
    </row>
    <row r="748" spans="1:6" ht="16.5" thickBot="1" thickTop="1">
      <c r="A748" s="342" t="s">
        <v>259</v>
      </c>
      <c r="B748" s="344"/>
      <c r="C748" s="209"/>
      <c r="D748" s="197"/>
      <c r="E748" s="197"/>
      <c r="F748" s="197"/>
    </row>
    <row r="749" spans="1:6" ht="26.25" thickTop="1">
      <c r="A749" s="345">
        <v>1</v>
      </c>
      <c r="B749" s="150" t="s">
        <v>260</v>
      </c>
      <c r="C749" s="151" t="s">
        <v>187</v>
      </c>
      <c r="D749" s="188">
        <v>0.639</v>
      </c>
      <c r="E749" s="45"/>
      <c r="F749" s="287"/>
    </row>
    <row r="750" spans="1:6" ht="12.75">
      <c r="A750" s="346"/>
      <c r="B750" s="152" t="s">
        <v>166</v>
      </c>
      <c r="C750" s="153" t="s">
        <v>208</v>
      </c>
      <c r="D750" s="188">
        <v>9.585</v>
      </c>
      <c r="E750" s="45"/>
      <c r="F750" s="188"/>
    </row>
    <row r="751" spans="1:6" ht="12.75">
      <c r="A751" s="346"/>
      <c r="B751" s="154" t="s">
        <v>219</v>
      </c>
      <c r="C751" s="153" t="s">
        <v>210</v>
      </c>
      <c r="D751" s="188">
        <v>1.3802400000000001</v>
      </c>
      <c r="E751" s="45"/>
      <c r="F751" s="188"/>
    </row>
    <row r="752" spans="1:6" ht="12.75">
      <c r="A752" s="346"/>
      <c r="B752" s="154" t="s">
        <v>220</v>
      </c>
      <c r="C752" s="153" t="s">
        <v>210</v>
      </c>
      <c r="D752" s="188">
        <v>1.74447</v>
      </c>
      <c r="E752" s="45"/>
      <c r="F752" s="188"/>
    </row>
    <row r="753" spans="1:6" ht="12.75">
      <c r="A753" s="346"/>
      <c r="B753" s="154" t="s">
        <v>221</v>
      </c>
      <c r="C753" s="153" t="s">
        <v>210</v>
      </c>
      <c r="D753" s="188">
        <v>0.61983</v>
      </c>
      <c r="E753" s="45"/>
      <c r="F753" s="188"/>
    </row>
    <row r="754" spans="1:6" ht="15">
      <c r="A754" s="346"/>
      <c r="B754" s="154" t="s">
        <v>143</v>
      </c>
      <c r="C754" s="153" t="s">
        <v>222</v>
      </c>
      <c r="D754" s="188">
        <v>4.473</v>
      </c>
      <c r="E754" s="45"/>
      <c r="F754" s="188"/>
    </row>
    <row r="755" spans="1:6" ht="12.75">
      <c r="A755" s="346"/>
      <c r="B755" s="155" t="s">
        <v>223</v>
      </c>
      <c r="C755" s="156" t="s">
        <v>58</v>
      </c>
      <c r="D755" s="188">
        <v>77.958</v>
      </c>
      <c r="E755" s="45"/>
      <c r="F755" s="188"/>
    </row>
    <row r="756" spans="1:6" ht="13.5" thickBot="1">
      <c r="A756" s="347"/>
      <c r="B756" s="157" t="s">
        <v>224</v>
      </c>
      <c r="C756" s="158" t="s">
        <v>11</v>
      </c>
      <c r="D756" s="188">
        <v>120.8349</v>
      </c>
      <c r="E756" s="45"/>
      <c r="F756" s="188"/>
    </row>
    <row r="757" spans="1:6" ht="26.25" thickTop="1">
      <c r="A757" s="348">
        <v>2</v>
      </c>
      <c r="B757" s="159" t="s">
        <v>255</v>
      </c>
      <c r="C757" s="160" t="s">
        <v>160</v>
      </c>
      <c r="D757" s="188">
        <v>0.639</v>
      </c>
      <c r="E757" s="45"/>
      <c r="F757" s="287"/>
    </row>
    <row r="758" spans="1:6" ht="12.75">
      <c r="A758" s="349"/>
      <c r="B758" s="161" t="s">
        <v>207</v>
      </c>
      <c r="C758" s="162" t="s">
        <v>208</v>
      </c>
      <c r="D758" s="188">
        <v>27.4131</v>
      </c>
      <c r="E758" s="45"/>
      <c r="F758" s="188"/>
    </row>
    <row r="759" spans="1:6" ht="12.75">
      <c r="A759" s="349"/>
      <c r="B759" s="163" t="s">
        <v>226</v>
      </c>
      <c r="C759" s="164" t="s">
        <v>210</v>
      </c>
      <c r="D759" s="188">
        <v>1.71891</v>
      </c>
      <c r="E759" s="45"/>
      <c r="F759" s="188"/>
    </row>
    <row r="760" spans="1:6" ht="12.75">
      <c r="A760" s="349"/>
      <c r="B760" s="161" t="s">
        <v>227</v>
      </c>
      <c r="C760" s="162" t="str">
        <f>C759</f>
        <v>m/sT</v>
      </c>
      <c r="D760" s="188">
        <v>0.26199</v>
      </c>
      <c r="E760" s="45"/>
      <c r="F760" s="188"/>
    </row>
    <row r="761" spans="1:6" ht="12.75">
      <c r="A761" s="349"/>
      <c r="B761" s="154" t="s">
        <v>228</v>
      </c>
      <c r="C761" s="165" t="s">
        <v>210</v>
      </c>
      <c r="D761" s="188">
        <v>4.8564</v>
      </c>
      <c r="E761" s="45"/>
      <c r="F761" s="188"/>
    </row>
    <row r="762" spans="1:6" ht="12.75">
      <c r="A762" s="349"/>
      <c r="B762" s="166" t="s">
        <v>229</v>
      </c>
      <c r="C762" s="162" t="s">
        <v>210</v>
      </c>
      <c r="D762" s="188">
        <v>4.7286</v>
      </c>
      <c r="E762" s="45"/>
      <c r="F762" s="188"/>
    </row>
    <row r="763" spans="1:6" ht="12.75">
      <c r="A763" s="349"/>
      <c r="B763" s="167" t="s">
        <v>230</v>
      </c>
      <c r="C763" s="165" t="s">
        <v>210</v>
      </c>
      <c r="D763" s="188">
        <v>0.94572</v>
      </c>
      <c r="E763" s="45"/>
      <c r="F763" s="188"/>
    </row>
    <row r="764" spans="1:6" ht="12.75">
      <c r="A764" s="349"/>
      <c r="B764" s="163" t="s">
        <v>231</v>
      </c>
      <c r="C764" s="162" t="s">
        <v>58</v>
      </c>
      <c r="D764" s="188">
        <v>39.7458</v>
      </c>
      <c r="E764" s="45"/>
      <c r="F764" s="188"/>
    </row>
    <row r="765" spans="1:6" ht="12.75">
      <c r="A765" s="349"/>
      <c r="B765" s="163" t="s">
        <v>143</v>
      </c>
      <c r="C765" s="162" t="s">
        <v>58</v>
      </c>
      <c r="D765" s="188">
        <v>7.029</v>
      </c>
      <c r="E765" s="45"/>
      <c r="F765" s="188"/>
    </row>
    <row r="766" spans="1:6" ht="13.5" thickBot="1">
      <c r="A766" s="350"/>
      <c r="B766" s="163" t="s">
        <v>232</v>
      </c>
      <c r="C766" s="168" t="s">
        <v>11</v>
      </c>
      <c r="D766" s="188">
        <v>40.300000000000004</v>
      </c>
      <c r="E766" s="45"/>
      <c r="F766" s="188"/>
    </row>
    <row r="767" spans="1:6" ht="14.25" thickTop="1">
      <c r="A767" s="324">
        <v>3</v>
      </c>
      <c r="B767" s="198" t="s">
        <v>261</v>
      </c>
      <c r="C767" s="133" t="s">
        <v>11</v>
      </c>
      <c r="D767" s="188">
        <v>0.44183974500000006</v>
      </c>
      <c r="E767" s="45"/>
      <c r="F767" s="287"/>
    </row>
    <row r="768" spans="1:6" ht="13.5">
      <c r="A768" s="325"/>
      <c r="B768" s="199" t="s">
        <v>234</v>
      </c>
      <c r="C768" s="200" t="s">
        <v>210</v>
      </c>
      <c r="D768" s="188">
        <v>0.1325519235</v>
      </c>
      <c r="E768" s="45"/>
      <c r="F768" s="188"/>
    </row>
    <row r="769" spans="1:6" ht="14.25" thickBot="1">
      <c r="A769" s="332"/>
      <c r="B769" s="201" t="s">
        <v>235</v>
      </c>
      <c r="C769" s="202" t="s">
        <v>11</v>
      </c>
      <c r="D769" s="188">
        <v>0.45509493735000006</v>
      </c>
      <c r="E769" s="45"/>
      <c r="F769" s="188"/>
    </row>
    <row r="770" spans="1:6" ht="27.75" thickTop="1">
      <c r="A770" s="325">
        <v>4</v>
      </c>
      <c r="B770" s="203" t="s">
        <v>262</v>
      </c>
      <c r="C770" s="204" t="s">
        <v>160</v>
      </c>
      <c r="D770" s="188">
        <v>0.639</v>
      </c>
      <c r="E770" s="45"/>
      <c r="F770" s="287"/>
    </row>
    <row r="771" spans="1:6" ht="12.75">
      <c r="A771" s="325"/>
      <c r="B771" s="205" t="s">
        <v>207</v>
      </c>
      <c r="C771" s="162" t="s">
        <v>208</v>
      </c>
      <c r="D771" s="188">
        <v>23.962500000000002</v>
      </c>
      <c r="E771" s="45"/>
      <c r="F771" s="188"/>
    </row>
    <row r="772" spans="1:6" ht="12.75">
      <c r="A772" s="325"/>
      <c r="B772" s="206" t="s">
        <v>237</v>
      </c>
      <c r="C772" s="162" t="s">
        <v>210</v>
      </c>
      <c r="D772" s="188">
        <v>1.92978</v>
      </c>
      <c r="E772" s="45"/>
      <c r="F772" s="188"/>
    </row>
    <row r="773" spans="1:6" ht="12.75">
      <c r="A773" s="325"/>
      <c r="B773" s="206" t="s">
        <v>154</v>
      </c>
      <c r="C773" s="162" t="s">
        <v>210</v>
      </c>
      <c r="D773" s="188">
        <v>2.3643</v>
      </c>
      <c r="E773" s="45"/>
      <c r="F773" s="188"/>
    </row>
    <row r="774" spans="1:6" ht="12.75">
      <c r="A774" s="325"/>
      <c r="B774" s="206" t="s">
        <v>153</v>
      </c>
      <c r="C774" s="162" t="s">
        <v>210</v>
      </c>
      <c r="D774" s="188">
        <v>7.0929</v>
      </c>
      <c r="E774" s="45"/>
      <c r="F774" s="188"/>
    </row>
    <row r="775" spans="1:6" ht="12.75">
      <c r="A775" s="325"/>
      <c r="B775" s="206" t="s">
        <v>92</v>
      </c>
      <c r="C775" s="162" t="s">
        <v>210</v>
      </c>
      <c r="D775" s="188">
        <v>1.4697</v>
      </c>
      <c r="E775" s="45"/>
      <c r="F775" s="188"/>
    </row>
    <row r="776" spans="1:6" ht="12.75">
      <c r="A776" s="341"/>
      <c r="B776" s="206" t="s">
        <v>238</v>
      </c>
      <c r="C776" s="162" t="s">
        <v>215</v>
      </c>
      <c r="D776" s="188">
        <v>61.855199999999996</v>
      </c>
      <c r="E776" s="45"/>
      <c r="F776" s="188"/>
    </row>
    <row r="777" spans="1:6" ht="12.75">
      <c r="A777" s="325"/>
      <c r="B777" s="163" t="s">
        <v>70</v>
      </c>
      <c r="C777" s="162" t="s">
        <v>58</v>
      </c>
      <c r="D777" s="188">
        <v>9.2655</v>
      </c>
      <c r="E777" s="45"/>
      <c r="F777" s="188"/>
    </row>
    <row r="778" spans="1:6" ht="13.5" thickBot="1">
      <c r="A778" s="332"/>
      <c r="B778" s="207" t="s">
        <v>239</v>
      </c>
      <c r="C778" s="168" t="s">
        <v>215</v>
      </c>
      <c r="D778" s="188">
        <v>0.639</v>
      </c>
      <c r="E778" s="45"/>
      <c r="F778" s="188"/>
    </row>
    <row r="779" spans="1:6" ht="14.25" thickTop="1">
      <c r="A779" s="324">
        <v>5</v>
      </c>
      <c r="B779" s="198" t="s">
        <v>261</v>
      </c>
      <c r="C779" s="133" t="s">
        <v>11</v>
      </c>
      <c r="D779" s="188">
        <v>0.44183974500000006</v>
      </c>
      <c r="E779" s="45"/>
      <c r="F779" s="287"/>
    </row>
    <row r="780" spans="1:6" ht="13.5">
      <c r="A780" s="325"/>
      <c r="B780" s="199" t="s">
        <v>234</v>
      </c>
      <c r="C780" s="200" t="s">
        <v>210</v>
      </c>
      <c r="D780" s="188">
        <v>0.1325519235</v>
      </c>
      <c r="E780" s="45"/>
      <c r="F780" s="188"/>
    </row>
    <row r="781" spans="1:6" ht="13.5">
      <c r="A781" s="325"/>
      <c r="B781" s="201" t="s">
        <v>235</v>
      </c>
      <c r="C781" s="202" t="s">
        <v>11</v>
      </c>
      <c r="D781" s="188">
        <v>0.45509493735000006</v>
      </c>
      <c r="E781" s="45"/>
      <c r="F781" s="188"/>
    </row>
    <row r="782" spans="1:6" ht="27">
      <c r="A782" s="326">
        <v>6</v>
      </c>
      <c r="B782" s="203" t="s">
        <v>240</v>
      </c>
      <c r="C782" s="204" t="s">
        <v>160</v>
      </c>
      <c r="D782" s="188">
        <v>0.639</v>
      </c>
      <c r="E782" s="45"/>
      <c r="F782" s="287"/>
    </row>
    <row r="783" spans="1:6" ht="12.75">
      <c r="A783" s="326"/>
      <c r="B783" s="205" t="s">
        <v>207</v>
      </c>
      <c r="C783" s="162" t="s">
        <v>208</v>
      </c>
      <c r="D783" s="188">
        <v>23.87304</v>
      </c>
      <c r="E783" s="45"/>
      <c r="F783" s="188"/>
    </row>
    <row r="784" spans="1:6" ht="12.75">
      <c r="A784" s="326"/>
      <c r="B784" s="206" t="s">
        <v>237</v>
      </c>
      <c r="C784" s="162" t="s">
        <v>210</v>
      </c>
      <c r="D784" s="188">
        <v>1.92978</v>
      </c>
      <c r="E784" s="45"/>
      <c r="F784" s="188"/>
    </row>
    <row r="785" spans="1:6" ht="12.75">
      <c r="A785" s="326"/>
      <c r="B785" s="206" t="s">
        <v>154</v>
      </c>
      <c r="C785" s="162" t="s">
        <v>210</v>
      </c>
      <c r="D785" s="188">
        <v>2.3643</v>
      </c>
      <c r="E785" s="45"/>
      <c r="F785" s="188"/>
    </row>
    <row r="786" spans="1:6" ht="12.75">
      <c r="A786" s="326"/>
      <c r="B786" s="206" t="s">
        <v>153</v>
      </c>
      <c r="C786" s="162" t="s">
        <v>210</v>
      </c>
      <c r="D786" s="188">
        <v>7.0929</v>
      </c>
      <c r="E786" s="45"/>
      <c r="F786" s="188"/>
    </row>
    <row r="787" spans="1:6" ht="12.75">
      <c r="A787" s="326"/>
      <c r="B787" s="206" t="s">
        <v>92</v>
      </c>
      <c r="C787" s="162" t="s">
        <v>210</v>
      </c>
      <c r="D787" s="188">
        <v>1.4697</v>
      </c>
      <c r="E787" s="45"/>
      <c r="F787" s="188"/>
    </row>
    <row r="788" spans="1:6" ht="12.75">
      <c r="A788" s="326"/>
      <c r="B788" s="206" t="s">
        <v>241</v>
      </c>
      <c r="C788" s="162" t="s">
        <v>215</v>
      </c>
      <c r="D788" s="188">
        <v>46.83870000000001</v>
      </c>
      <c r="E788" s="45"/>
      <c r="F788" s="188"/>
    </row>
    <row r="789" spans="1:6" ht="12.75">
      <c r="A789" s="326"/>
      <c r="B789" s="206" t="s">
        <v>70</v>
      </c>
      <c r="C789" s="162" t="s">
        <v>58</v>
      </c>
      <c r="D789" s="188">
        <v>9.0099</v>
      </c>
      <c r="E789" s="45"/>
      <c r="F789" s="188"/>
    </row>
    <row r="790" spans="1:6" ht="12.75">
      <c r="A790" s="326"/>
      <c r="B790" s="206" t="s">
        <v>239</v>
      </c>
      <c r="C790" s="162" t="s">
        <v>215</v>
      </c>
      <c r="D790" s="188">
        <v>47.29379493735001</v>
      </c>
      <c r="E790" s="45"/>
      <c r="F790" s="188"/>
    </row>
    <row r="791" spans="1:8" ht="24" customHeight="1">
      <c r="A791" s="326" t="s">
        <v>306</v>
      </c>
      <c r="B791" s="326"/>
      <c r="C791" s="326"/>
      <c r="D791" s="326"/>
      <c r="E791" s="326"/>
      <c r="F791" s="326"/>
      <c r="H791" s="307">
        <f>+F782+F779+F770+F767+F757+F749</f>
        <v>0</v>
      </c>
    </row>
    <row r="792" spans="1:6" ht="40.5">
      <c r="A792" s="328">
        <v>1</v>
      </c>
      <c r="B792" s="211" t="s">
        <v>263</v>
      </c>
      <c r="C792" s="127" t="s">
        <v>102</v>
      </c>
      <c r="D792" s="285">
        <v>0.0864</v>
      </c>
      <c r="E792" s="197"/>
      <c r="F792" s="288"/>
    </row>
    <row r="793" spans="1:6" ht="13.5">
      <c r="A793" s="329"/>
      <c r="B793" s="212" t="s">
        <v>264</v>
      </c>
      <c r="C793" s="241" t="s">
        <v>208</v>
      </c>
      <c r="D793" s="189">
        <v>2.2904640000000005</v>
      </c>
      <c r="E793" s="45"/>
      <c r="F793" s="188"/>
    </row>
    <row r="794" spans="1:6" ht="14.25" thickBot="1">
      <c r="A794" s="330"/>
      <c r="B794" s="214" t="s">
        <v>265</v>
      </c>
      <c r="C794" s="108" t="s">
        <v>210</v>
      </c>
      <c r="D794" s="189">
        <v>5.426784000000001</v>
      </c>
      <c r="E794" s="45"/>
      <c r="F794" s="188"/>
    </row>
    <row r="795" spans="1:6" ht="28.5" thickBot="1" thickTop="1">
      <c r="A795" s="215">
        <v>2</v>
      </c>
      <c r="B795" s="216" t="s">
        <v>266</v>
      </c>
      <c r="C795" s="242" t="s">
        <v>11</v>
      </c>
      <c r="D795" s="189">
        <v>13.824000000000002</v>
      </c>
      <c r="E795" s="45"/>
      <c r="F795" s="188"/>
    </row>
    <row r="796" spans="1:6" ht="41.25" thickTop="1">
      <c r="A796" s="210"/>
      <c r="B796" s="218" t="s">
        <v>267</v>
      </c>
      <c r="C796" s="243" t="s">
        <v>58</v>
      </c>
      <c r="D796" s="45">
        <v>1.44</v>
      </c>
      <c r="E796" s="45"/>
      <c r="F796" s="287"/>
    </row>
    <row r="797" spans="1:6" ht="13.5">
      <c r="A797" s="210">
        <v>3</v>
      </c>
      <c r="B797" s="220" t="s">
        <v>268</v>
      </c>
      <c r="C797" s="244" t="s">
        <v>208</v>
      </c>
      <c r="D797" s="188">
        <v>3.0528</v>
      </c>
      <c r="E797" s="188"/>
      <c r="F797" s="188"/>
    </row>
    <row r="798" spans="1:6" ht="13.5">
      <c r="A798" s="210"/>
      <c r="B798" s="220" t="s">
        <v>269</v>
      </c>
      <c r="C798" s="244" t="s">
        <v>58</v>
      </c>
      <c r="D798" s="188">
        <v>1.584</v>
      </c>
      <c r="E798" s="188"/>
      <c r="F798" s="188"/>
    </row>
    <row r="799" spans="1:6" ht="14.25" thickBot="1">
      <c r="A799" s="215"/>
      <c r="B799" s="222" t="s">
        <v>270</v>
      </c>
      <c r="C799" s="245" t="s">
        <v>11</v>
      </c>
      <c r="D799" s="188">
        <v>2.2319999999999998</v>
      </c>
      <c r="E799" s="188"/>
      <c r="F799" s="188"/>
    </row>
    <row r="800" spans="1:6" ht="14.25" thickTop="1">
      <c r="A800" s="328">
        <v>4</v>
      </c>
      <c r="B800" s="224" t="s">
        <v>271</v>
      </c>
      <c r="C800" s="246" t="s">
        <v>58</v>
      </c>
      <c r="D800" s="188">
        <v>2.4899999999999998</v>
      </c>
      <c r="E800" s="188"/>
      <c r="F800" s="287"/>
    </row>
    <row r="801" spans="1:6" ht="13.5">
      <c r="A801" s="328"/>
      <c r="B801" s="226" t="s">
        <v>207</v>
      </c>
      <c r="C801" s="247" t="s">
        <v>208</v>
      </c>
      <c r="D801" s="188">
        <v>26.56</v>
      </c>
      <c r="E801" s="188"/>
      <c r="F801" s="188"/>
    </row>
    <row r="802" spans="1:6" ht="13.5">
      <c r="A802" s="328"/>
      <c r="B802" s="228" t="s">
        <v>92</v>
      </c>
      <c r="C802" s="241" t="s">
        <v>0</v>
      </c>
      <c r="D802" s="188">
        <v>15.68</v>
      </c>
      <c r="E802" s="188"/>
      <c r="F802" s="188"/>
    </row>
    <row r="803" spans="1:6" ht="13.5">
      <c r="A803" s="328"/>
      <c r="B803" s="228" t="s">
        <v>272</v>
      </c>
      <c r="C803" s="248" t="s">
        <v>35</v>
      </c>
      <c r="D803" s="188">
        <v>6</v>
      </c>
      <c r="E803" s="188"/>
      <c r="F803" s="188"/>
    </row>
    <row r="804" spans="1:6" ht="13.5">
      <c r="A804" s="329"/>
      <c r="B804" s="230" t="s">
        <v>128</v>
      </c>
      <c r="C804" s="248" t="s">
        <v>210</v>
      </c>
      <c r="D804" s="188">
        <v>4.930199999999999</v>
      </c>
      <c r="E804" s="188"/>
      <c r="F804" s="188"/>
    </row>
    <row r="805" spans="1:6" ht="13.5">
      <c r="A805" s="329"/>
      <c r="B805" s="231" t="s">
        <v>273</v>
      </c>
      <c r="C805" s="248" t="s">
        <v>11</v>
      </c>
      <c r="D805" s="188">
        <v>5.975999999999999</v>
      </c>
      <c r="E805" s="188"/>
      <c r="F805" s="188"/>
    </row>
    <row r="806" spans="1:6" ht="14.25" thickBot="1">
      <c r="A806" s="331"/>
      <c r="B806" s="232" t="s">
        <v>70</v>
      </c>
      <c r="C806" s="249" t="s">
        <v>0</v>
      </c>
      <c r="D806" s="188">
        <v>15.8364</v>
      </c>
      <c r="E806" s="188"/>
      <c r="F806" s="188"/>
    </row>
    <row r="807" spans="1:6" ht="27.75" thickTop="1">
      <c r="A807" s="335">
        <v>5</v>
      </c>
      <c r="B807" s="234" t="s">
        <v>274</v>
      </c>
      <c r="C807" s="250" t="s">
        <v>187</v>
      </c>
      <c r="D807" s="188">
        <v>0.0263</v>
      </c>
      <c r="E807" s="188"/>
      <c r="F807" s="287"/>
    </row>
    <row r="808" spans="1:6" ht="13.5">
      <c r="A808" s="336"/>
      <c r="B808" s="236" t="s">
        <v>207</v>
      </c>
      <c r="C808" s="251" t="s">
        <v>208</v>
      </c>
      <c r="D808" s="188">
        <v>17.358</v>
      </c>
      <c r="E808" s="188"/>
      <c r="F808" s="188"/>
    </row>
    <row r="809" spans="1:6" ht="13.5">
      <c r="A809" s="336"/>
      <c r="B809" s="236" t="s">
        <v>246</v>
      </c>
      <c r="C809" s="241" t="s">
        <v>58</v>
      </c>
      <c r="D809" s="188">
        <v>2.66945</v>
      </c>
      <c r="E809" s="188"/>
      <c r="F809" s="188"/>
    </row>
    <row r="810" spans="1:6" ht="13.5">
      <c r="A810" s="336"/>
      <c r="B810" s="236" t="s">
        <v>247</v>
      </c>
      <c r="C810" s="248" t="s">
        <v>59</v>
      </c>
      <c r="D810" s="188">
        <v>3.609149</v>
      </c>
      <c r="E810" s="188"/>
      <c r="F810" s="188"/>
    </row>
    <row r="811" spans="1:6" ht="13.5">
      <c r="A811" s="336"/>
      <c r="B811" s="236" t="s">
        <v>275</v>
      </c>
      <c r="C811" s="248" t="s">
        <v>119</v>
      </c>
      <c r="D811" s="188">
        <v>111.89</v>
      </c>
      <c r="E811" s="188"/>
      <c r="F811" s="188"/>
    </row>
    <row r="812" spans="1:6" ht="13.5">
      <c r="A812" s="336"/>
      <c r="B812" s="236" t="s">
        <v>276</v>
      </c>
      <c r="C812" s="248" t="s">
        <v>58</v>
      </c>
      <c r="D812" s="188">
        <v>0.006838</v>
      </c>
      <c r="E812" s="188"/>
      <c r="F812" s="188"/>
    </row>
    <row r="813" spans="1:6" ht="13.5">
      <c r="A813" s="336"/>
      <c r="B813" s="236" t="s">
        <v>277</v>
      </c>
      <c r="C813" s="248" t="s">
        <v>119</v>
      </c>
      <c r="D813" s="188">
        <v>5.0759</v>
      </c>
      <c r="E813" s="188"/>
      <c r="F813" s="188"/>
    </row>
    <row r="814" spans="1:6" ht="13.5">
      <c r="A814" s="337"/>
      <c r="B814" s="231" t="s">
        <v>278</v>
      </c>
      <c r="C814" s="248" t="s">
        <v>11</v>
      </c>
      <c r="D814" s="188">
        <v>6.40668</v>
      </c>
      <c r="E814" s="188"/>
      <c r="F814" s="188"/>
    </row>
    <row r="815" spans="1:6" ht="13.5">
      <c r="A815" s="336"/>
      <c r="B815" s="236" t="s">
        <v>178</v>
      </c>
      <c r="C815" s="248" t="s">
        <v>0</v>
      </c>
      <c r="D815" s="188">
        <v>1.04937</v>
      </c>
      <c r="E815" s="188"/>
      <c r="F815" s="188"/>
    </row>
    <row r="816" spans="1:6" ht="14.25" thickBot="1">
      <c r="A816" s="338"/>
      <c r="B816" s="238" t="s">
        <v>70</v>
      </c>
      <c r="C816" s="249" t="s">
        <v>0</v>
      </c>
      <c r="D816" s="188">
        <v>4.1028</v>
      </c>
      <c r="E816" s="188"/>
      <c r="F816" s="188"/>
    </row>
    <row r="817" spans="1:8" ht="33.75" customHeight="1" thickBot="1" thickTop="1">
      <c r="A817" s="337" t="s">
        <v>307</v>
      </c>
      <c r="B817" s="339"/>
      <c r="C817" s="339"/>
      <c r="D817" s="339"/>
      <c r="E817" s="339"/>
      <c r="F817" s="340"/>
      <c r="H817" s="307">
        <f>+F832+F826+F822+F818+F807+F800+F796+F792</f>
        <v>0</v>
      </c>
    </row>
    <row r="818" spans="1:6" ht="41.25" thickTop="1">
      <c r="A818" s="333">
        <v>1</v>
      </c>
      <c r="B818" s="239" t="s">
        <v>279</v>
      </c>
      <c r="C818" s="113" t="s">
        <v>102</v>
      </c>
      <c r="D818" s="188">
        <v>0.1152</v>
      </c>
      <c r="E818" s="45"/>
      <c r="F818" s="287"/>
    </row>
    <row r="819" spans="1:6" ht="13.5">
      <c r="A819" s="328"/>
      <c r="B819" s="212" t="s">
        <v>264</v>
      </c>
      <c r="C819" s="241" t="s">
        <v>208</v>
      </c>
      <c r="D819" s="188">
        <v>3.0539520000000007</v>
      </c>
      <c r="E819" s="45"/>
      <c r="F819" s="188"/>
    </row>
    <row r="820" spans="1:6" ht="14.25" thickBot="1">
      <c r="A820" s="331"/>
      <c r="B820" s="240" t="s">
        <v>265</v>
      </c>
      <c r="C820" s="108" t="s">
        <v>210</v>
      </c>
      <c r="D820" s="188">
        <v>7.235712000000001</v>
      </c>
      <c r="E820" s="45"/>
      <c r="F820" s="188"/>
    </row>
    <row r="821" spans="1:6" ht="28.5" thickBot="1" thickTop="1">
      <c r="A821" s="215">
        <v>2</v>
      </c>
      <c r="B821" s="216" t="s">
        <v>266</v>
      </c>
      <c r="C821" s="242" t="s">
        <v>11</v>
      </c>
      <c r="D821" s="188">
        <v>18.432</v>
      </c>
      <c r="E821" s="45"/>
      <c r="F821" s="188"/>
    </row>
    <row r="822" spans="1:6" ht="41.25" thickTop="1">
      <c r="A822" s="210"/>
      <c r="B822" s="239" t="s">
        <v>267</v>
      </c>
      <c r="C822" s="243" t="s">
        <v>58</v>
      </c>
      <c r="D822" s="188">
        <v>3.24</v>
      </c>
      <c r="E822" s="45"/>
      <c r="F822" s="287"/>
    </row>
    <row r="823" spans="1:6" ht="13.5">
      <c r="A823" s="210">
        <v>3</v>
      </c>
      <c r="B823" s="220" t="s">
        <v>268</v>
      </c>
      <c r="C823" s="244" t="s">
        <v>208</v>
      </c>
      <c r="D823" s="188">
        <v>6.868800000000001</v>
      </c>
      <c r="E823" s="45"/>
      <c r="F823" s="188"/>
    </row>
    <row r="824" spans="1:6" ht="13.5">
      <c r="A824" s="210"/>
      <c r="B824" s="220" t="s">
        <v>269</v>
      </c>
      <c r="C824" s="244" t="s">
        <v>58</v>
      </c>
      <c r="D824" s="188">
        <v>3.5640000000000005</v>
      </c>
      <c r="E824" s="45"/>
      <c r="F824" s="188"/>
    </row>
    <row r="825" spans="1:6" ht="14.25" thickBot="1">
      <c r="A825" s="215"/>
      <c r="B825" s="222" t="s">
        <v>280</v>
      </c>
      <c r="C825" s="245" t="s">
        <v>11</v>
      </c>
      <c r="D825" s="188">
        <v>5.022</v>
      </c>
      <c r="E825" s="45"/>
      <c r="F825" s="188"/>
    </row>
    <row r="826" spans="1:6" ht="27.75" thickTop="1">
      <c r="A826" s="334">
        <v>4</v>
      </c>
      <c r="B826" s="239" t="s">
        <v>281</v>
      </c>
      <c r="C826" s="246" t="s">
        <v>282</v>
      </c>
      <c r="D826" s="188">
        <v>0.018000000000000002</v>
      </c>
      <c r="E826" s="45"/>
      <c r="F826" s="287"/>
    </row>
    <row r="827" spans="1:6" ht="13.5">
      <c r="A827" s="328"/>
      <c r="B827" s="226" t="s">
        <v>207</v>
      </c>
      <c r="C827" s="247" t="s">
        <v>208</v>
      </c>
      <c r="D827" s="188">
        <v>7.2540000000000004</v>
      </c>
      <c r="E827" s="45"/>
      <c r="F827" s="188"/>
    </row>
    <row r="828" spans="1:6" ht="13.5">
      <c r="A828" s="328"/>
      <c r="B828" s="228" t="s">
        <v>92</v>
      </c>
      <c r="C828" s="241" t="s">
        <v>0</v>
      </c>
      <c r="D828" s="188">
        <v>2.9520000000000004</v>
      </c>
      <c r="E828" s="45"/>
      <c r="F828" s="188"/>
    </row>
    <row r="829" spans="1:6" ht="13.5">
      <c r="A829" s="328"/>
      <c r="B829" s="228" t="s">
        <v>283</v>
      </c>
      <c r="C829" s="248" t="s">
        <v>35</v>
      </c>
      <c r="D829" s="188">
        <v>18.000000000000004</v>
      </c>
      <c r="E829" s="45"/>
      <c r="F829" s="188"/>
    </row>
    <row r="830" spans="1:6" ht="27">
      <c r="A830" s="328"/>
      <c r="B830" s="228" t="s">
        <v>284</v>
      </c>
      <c r="C830" s="248" t="s">
        <v>11</v>
      </c>
      <c r="D830" s="188"/>
      <c r="E830" s="45"/>
      <c r="F830" s="188"/>
    </row>
    <row r="831" spans="1:6" ht="14.25" thickBot="1">
      <c r="A831" s="331"/>
      <c r="B831" s="232" t="s">
        <v>70</v>
      </c>
      <c r="C831" s="249" t="s">
        <v>0</v>
      </c>
      <c r="D831" s="188">
        <v>0.3672</v>
      </c>
      <c r="E831" s="45"/>
      <c r="F831" s="188"/>
    </row>
    <row r="832" spans="1:6" ht="27.75" thickTop="1">
      <c r="A832" s="335">
        <v>5</v>
      </c>
      <c r="B832" s="234" t="s">
        <v>285</v>
      </c>
      <c r="C832" s="250" t="s">
        <v>187</v>
      </c>
      <c r="D832" s="390">
        <v>0.004463999999999999</v>
      </c>
      <c r="E832" s="45"/>
      <c r="F832" s="287"/>
    </row>
    <row r="833" spans="1:6" ht="13.5">
      <c r="A833" s="336"/>
      <c r="B833" s="236" t="s">
        <v>207</v>
      </c>
      <c r="C833" s="251" t="s">
        <v>208</v>
      </c>
      <c r="D833" s="188">
        <v>2.9462399999999995</v>
      </c>
      <c r="E833" s="45"/>
      <c r="F833" s="188"/>
    </row>
    <row r="834" spans="1:6" ht="13.5">
      <c r="A834" s="336"/>
      <c r="B834" s="236" t="s">
        <v>246</v>
      </c>
      <c r="C834" s="241" t="s">
        <v>58</v>
      </c>
      <c r="D834" s="188">
        <v>0.45309599999999994</v>
      </c>
      <c r="E834" s="45"/>
      <c r="F834" s="188"/>
    </row>
    <row r="835" spans="1:6" ht="13.5">
      <c r="A835" s="336"/>
      <c r="B835" s="236" t="s">
        <v>247</v>
      </c>
      <c r="C835" s="248" t="s">
        <v>59</v>
      </c>
      <c r="D835" s="188">
        <v>0.6125947199999998</v>
      </c>
      <c r="E835" s="45"/>
      <c r="F835" s="188"/>
    </row>
    <row r="836" spans="1:6" ht="13.5">
      <c r="A836" s="336"/>
      <c r="B836" s="236" t="s">
        <v>275</v>
      </c>
      <c r="C836" s="248" t="s">
        <v>35</v>
      </c>
      <c r="D836" s="188">
        <v>72</v>
      </c>
      <c r="E836" s="45"/>
      <c r="F836" s="188"/>
    </row>
    <row r="837" spans="1:6" ht="13.5">
      <c r="A837" s="336"/>
      <c r="B837" s="236" t="s">
        <v>276</v>
      </c>
      <c r="C837" s="248" t="s">
        <v>58</v>
      </c>
      <c r="D837" s="390">
        <v>0.00116064</v>
      </c>
      <c r="E837" s="45"/>
      <c r="F837" s="188"/>
    </row>
    <row r="838" spans="1:6" ht="13.5">
      <c r="A838" s="336"/>
      <c r="B838" s="236" t="s">
        <v>277</v>
      </c>
      <c r="C838" s="248" t="s">
        <v>119</v>
      </c>
      <c r="D838" s="188">
        <v>0.8615519999999999</v>
      </c>
      <c r="E838" s="45"/>
      <c r="F838" s="188"/>
    </row>
    <row r="839" spans="1:6" ht="13.5">
      <c r="A839" s="336"/>
      <c r="B839" s="228" t="s">
        <v>278</v>
      </c>
      <c r="C839" s="248" t="s">
        <v>11</v>
      </c>
      <c r="D839" s="188">
        <v>1.0874304</v>
      </c>
      <c r="E839" s="45"/>
      <c r="F839" s="188"/>
    </row>
    <row r="840" spans="1:6" ht="13.5">
      <c r="A840" s="336"/>
      <c r="B840" s="236" t="s">
        <v>178</v>
      </c>
      <c r="C840" s="248" t="s">
        <v>0</v>
      </c>
      <c r="D840" s="188">
        <v>0.17811359999999996</v>
      </c>
      <c r="E840" s="45"/>
      <c r="F840" s="188"/>
    </row>
    <row r="841" spans="1:6" ht="14.25" thickBot="1">
      <c r="A841" s="338"/>
      <c r="B841" s="238" t="s">
        <v>70</v>
      </c>
      <c r="C841" s="249" t="s">
        <v>0</v>
      </c>
      <c r="D841" s="188">
        <v>0.6963839999999999</v>
      </c>
      <c r="E841" s="45"/>
      <c r="F841" s="188"/>
    </row>
    <row r="842" spans="1:8" ht="26.25" thickTop="1">
      <c r="A842" s="324">
        <v>1</v>
      </c>
      <c r="B842" s="252" t="s">
        <v>286</v>
      </c>
      <c r="C842" s="235" t="s">
        <v>287</v>
      </c>
      <c r="D842" s="188">
        <v>0.075</v>
      </c>
      <c r="E842" s="45"/>
      <c r="F842" s="287"/>
      <c r="H842" s="307">
        <f>+F842+F850+F853</f>
        <v>0</v>
      </c>
    </row>
    <row r="843" spans="1:6" ht="13.5">
      <c r="A843" s="325"/>
      <c r="B843" s="226" t="s">
        <v>207</v>
      </c>
      <c r="C843" s="135" t="s">
        <v>208</v>
      </c>
      <c r="D843" s="188">
        <v>1.125</v>
      </c>
      <c r="E843" s="45"/>
      <c r="F843" s="188"/>
    </row>
    <row r="844" spans="1:6" ht="12.75">
      <c r="A844" s="325"/>
      <c r="B844" s="253" t="s">
        <v>226</v>
      </c>
      <c r="C844" s="135" t="s">
        <v>210</v>
      </c>
      <c r="D844" s="188">
        <v>0.162</v>
      </c>
      <c r="E844" s="45"/>
      <c r="F844" s="188"/>
    </row>
    <row r="845" spans="1:6" ht="12.75">
      <c r="A845" s="325"/>
      <c r="B845" s="253" t="s">
        <v>152</v>
      </c>
      <c r="C845" s="179" t="s">
        <v>210</v>
      </c>
      <c r="D845" s="188">
        <v>0.20475</v>
      </c>
      <c r="E845" s="45"/>
      <c r="F845" s="188"/>
    </row>
    <row r="846" spans="1:6" ht="12.75">
      <c r="A846" s="341"/>
      <c r="B846" s="253" t="s">
        <v>230</v>
      </c>
      <c r="C846" s="179" t="s">
        <v>210</v>
      </c>
      <c r="D846" s="188">
        <v>0.07275</v>
      </c>
      <c r="E846" s="45"/>
      <c r="F846" s="188"/>
    </row>
    <row r="847" spans="1:6" ht="12.75">
      <c r="A847" s="341"/>
      <c r="B847" s="253" t="s">
        <v>288</v>
      </c>
      <c r="C847" s="135" t="s">
        <v>58</v>
      </c>
      <c r="D847" s="188">
        <v>9.15</v>
      </c>
      <c r="E847" s="45"/>
      <c r="F847" s="188"/>
    </row>
    <row r="848" spans="1:6" ht="12.75">
      <c r="A848" s="325"/>
      <c r="B848" s="253" t="s">
        <v>143</v>
      </c>
      <c r="C848" s="135" t="s">
        <v>58</v>
      </c>
      <c r="D848" s="188">
        <v>0.525</v>
      </c>
      <c r="E848" s="45"/>
      <c r="F848" s="188"/>
    </row>
    <row r="849" spans="1:6" ht="13.5" thickBot="1">
      <c r="A849" s="332"/>
      <c r="B849" s="254" t="s">
        <v>289</v>
      </c>
      <c r="C849" s="138" t="s">
        <v>11</v>
      </c>
      <c r="D849" s="188">
        <v>14.182500000000001</v>
      </c>
      <c r="E849" s="45"/>
      <c r="F849" s="188"/>
    </row>
    <row r="850" spans="1:6" ht="14.25" thickTop="1">
      <c r="A850" s="324">
        <v>2</v>
      </c>
      <c r="B850" s="169" t="s">
        <v>290</v>
      </c>
      <c r="C850" s="69" t="s">
        <v>11</v>
      </c>
      <c r="D850" s="188">
        <v>0.051859125</v>
      </c>
      <c r="E850" s="45"/>
      <c r="F850" s="286"/>
    </row>
    <row r="851" spans="1:6" ht="13.5">
      <c r="A851" s="325"/>
      <c r="B851" s="253" t="s">
        <v>234</v>
      </c>
      <c r="C851" s="172" t="s">
        <v>210</v>
      </c>
      <c r="D851" s="188">
        <v>0.015557737499999998</v>
      </c>
      <c r="E851" s="45"/>
      <c r="F851" s="188"/>
    </row>
    <row r="852" spans="1:6" ht="14.25" thickBot="1">
      <c r="A852" s="332"/>
      <c r="B852" s="254" t="s">
        <v>235</v>
      </c>
      <c r="C852" s="174" t="s">
        <v>215</v>
      </c>
      <c r="D852" s="188">
        <v>0.05341489875</v>
      </c>
      <c r="E852" s="45"/>
      <c r="F852" s="188"/>
    </row>
    <row r="853" spans="1:6" ht="41.25" thickTop="1">
      <c r="A853" s="324">
        <v>3</v>
      </c>
      <c r="B853" s="132" t="s">
        <v>291</v>
      </c>
      <c r="C853" s="235" t="s">
        <v>160</v>
      </c>
      <c r="D853" s="188">
        <v>0.075</v>
      </c>
      <c r="E853" s="45"/>
      <c r="F853" s="287"/>
    </row>
    <row r="854" spans="1:6" ht="12.75">
      <c r="A854" s="325"/>
      <c r="B854" s="255" t="s">
        <v>207</v>
      </c>
      <c r="C854" s="135" t="s">
        <v>208</v>
      </c>
      <c r="D854" s="188">
        <v>2.823</v>
      </c>
      <c r="E854" s="45"/>
      <c r="F854" s="188"/>
    </row>
    <row r="855" spans="1:6" ht="12.75">
      <c r="A855" s="325"/>
      <c r="B855" s="253" t="s">
        <v>237</v>
      </c>
      <c r="C855" s="135" t="s">
        <v>210</v>
      </c>
      <c r="D855" s="188">
        <v>0.22649999999999998</v>
      </c>
      <c r="E855" s="45"/>
      <c r="F855" s="188"/>
    </row>
    <row r="856" spans="1:6" ht="12.75">
      <c r="A856" s="325"/>
      <c r="B856" s="253" t="s">
        <v>154</v>
      </c>
      <c r="C856" s="179" t="s">
        <v>210</v>
      </c>
      <c r="D856" s="188">
        <v>0.2775</v>
      </c>
      <c r="E856" s="45"/>
      <c r="F856" s="188"/>
    </row>
    <row r="857" spans="1:6" ht="12.75">
      <c r="A857" s="325"/>
      <c r="B857" s="253" t="s">
        <v>153</v>
      </c>
      <c r="C857" s="135" t="s">
        <v>210</v>
      </c>
      <c r="D857" s="188">
        <v>0.8324999999999999</v>
      </c>
      <c r="E857" s="45"/>
      <c r="F857" s="188"/>
    </row>
    <row r="858" spans="1:6" ht="12.75">
      <c r="A858" s="325"/>
      <c r="B858" s="253" t="s">
        <v>92</v>
      </c>
      <c r="C858" s="179" t="s">
        <v>210</v>
      </c>
      <c r="D858" s="188">
        <v>0.1725</v>
      </c>
      <c r="E858" s="45"/>
      <c r="F858" s="188"/>
    </row>
    <row r="859" spans="1:6" ht="12.75">
      <c r="A859" s="325"/>
      <c r="B859" s="253" t="s">
        <v>292</v>
      </c>
      <c r="C859" s="179" t="s">
        <v>215</v>
      </c>
      <c r="D859" s="188">
        <v>10.987499999999999</v>
      </c>
      <c r="E859" s="45"/>
      <c r="F859" s="188"/>
    </row>
    <row r="860" spans="1:6" ht="12.75">
      <c r="A860" s="325"/>
      <c r="B860" s="253" t="s">
        <v>70</v>
      </c>
      <c r="C860" s="135" t="s">
        <v>58</v>
      </c>
      <c r="D860" s="188">
        <v>1.1175</v>
      </c>
      <c r="E860" s="45"/>
      <c r="F860" s="188"/>
    </row>
    <row r="861" spans="1:6" ht="26.25" thickBot="1">
      <c r="A861" s="332"/>
      <c r="B861" s="254" t="s">
        <v>293</v>
      </c>
      <c r="C861" s="138" t="s">
        <v>215</v>
      </c>
      <c r="D861" s="188">
        <v>11.04091489875</v>
      </c>
      <c r="E861" s="45"/>
      <c r="F861" s="188"/>
    </row>
    <row r="862" spans="1:8" ht="27.75" thickTop="1">
      <c r="A862" s="324">
        <v>1</v>
      </c>
      <c r="B862" s="142" t="s">
        <v>294</v>
      </c>
      <c r="C862" s="69" t="s">
        <v>187</v>
      </c>
      <c r="D862" s="188">
        <v>0.124</v>
      </c>
      <c r="E862" s="45"/>
      <c r="F862" s="287"/>
      <c r="H862" s="307">
        <f>+F862+F865+F868</f>
        <v>0</v>
      </c>
    </row>
    <row r="863" spans="1:6" ht="12.75">
      <c r="A863" s="325"/>
      <c r="B863" s="256" t="s">
        <v>207</v>
      </c>
      <c r="C863" s="257" t="s">
        <v>208</v>
      </c>
      <c r="D863" s="188">
        <v>1.11352</v>
      </c>
      <c r="E863" s="45"/>
      <c r="F863" s="188"/>
    </row>
    <row r="864" spans="1:6" ht="13.5" thickBot="1">
      <c r="A864" s="332"/>
      <c r="B864" s="258" t="s">
        <v>226</v>
      </c>
      <c r="C864" s="259" t="s">
        <v>210</v>
      </c>
      <c r="D864" s="188">
        <v>0.37448</v>
      </c>
      <c r="E864" s="45"/>
      <c r="F864" s="188"/>
    </row>
    <row r="865" spans="1:6" ht="27.75" thickTop="1">
      <c r="A865" s="351">
        <v>2</v>
      </c>
      <c r="B865" s="145" t="s">
        <v>214</v>
      </c>
      <c r="C865" s="69" t="s">
        <v>11</v>
      </c>
      <c r="D865" s="188">
        <v>19.220000000000002</v>
      </c>
      <c r="E865" s="45"/>
      <c r="F865" s="287"/>
    </row>
    <row r="866" spans="1:6" ht="13.5" thickBot="1">
      <c r="A866" s="353"/>
      <c r="B866" s="146" t="s">
        <v>216</v>
      </c>
      <c r="C866" s="147" t="s">
        <v>210</v>
      </c>
      <c r="D866" s="188">
        <v>1.5279900000000002</v>
      </c>
      <c r="E866" s="45"/>
      <c r="F866" s="188"/>
    </row>
    <row r="867" spans="1:6" ht="28.5" thickBot="1" thickTop="1">
      <c r="A867" s="149">
        <v>3</v>
      </c>
      <c r="B867" s="148" t="s">
        <v>217</v>
      </c>
      <c r="C867" s="149" t="s">
        <v>11</v>
      </c>
      <c r="D867" s="188">
        <v>19.220000000000002</v>
      </c>
      <c r="E867" s="45"/>
      <c r="F867" s="188"/>
    </row>
    <row r="868" spans="1:6" ht="26.25" thickTop="1">
      <c r="A868" s="324">
        <v>4</v>
      </c>
      <c r="B868" s="252" t="s">
        <v>295</v>
      </c>
      <c r="C868" s="235" t="s">
        <v>287</v>
      </c>
      <c r="D868" s="188">
        <v>0.18599999999999997</v>
      </c>
      <c r="E868" s="45"/>
      <c r="F868" s="287"/>
    </row>
    <row r="869" spans="1:6" ht="12.75">
      <c r="A869" s="325"/>
      <c r="B869" s="260" t="s">
        <v>207</v>
      </c>
      <c r="C869" s="261" t="s">
        <v>208</v>
      </c>
      <c r="D869" s="188">
        <v>2.7899999999999996</v>
      </c>
      <c r="E869" s="45"/>
      <c r="F869" s="188"/>
    </row>
    <row r="870" spans="1:6" ht="12.75">
      <c r="A870" s="325"/>
      <c r="B870" s="262" t="s">
        <v>226</v>
      </c>
      <c r="C870" s="261" t="s">
        <v>210</v>
      </c>
      <c r="D870" s="188">
        <v>0.40175999999999995</v>
      </c>
      <c r="E870" s="45"/>
      <c r="F870" s="188"/>
    </row>
    <row r="871" spans="1:6" ht="12.75">
      <c r="A871" s="325"/>
      <c r="B871" s="262" t="s">
        <v>152</v>
      </c>
      <c r="C871" s="263" t="s">
        <v>210</v>
      </c>
      <c r="D871" s="188">
        <v>0.5077799999999999</v>
      </c>
      <c r="E871" s="45"/>
      <c r="F871" s="188"/>
    </row>
    <row r="872" spans="1:6" ht="12.75">
      <c r="A872" s="325"/>
      <c r="B872" s="262" t="s">
        <v>230</v>
      </c>
      <c r="C872" s="263" t="s">
        <v>210</v>
      </c>
      <c r="D872" s="188">
        <v>0.18041999999999997</v>
      </c>
      <c r="E872" s="45"/>
      <c r="F872" s="188"/>
    </row>
    <row r="873" spans="1:6" ht="12.75">
      <c r="A873" s="325"/>
      <c r="B873" s="262" t="s">
        <v>288</v>
      </c>
      <c r="C873" s="261" t="s">
        <v>58</v>
      </c>
      <c r="D873" s="188">
        <v>22.691999999999997</v>
      </c>
      <c r="E873" s="45"/>
      <c r="F873" s="188"/>
    </row>
    <row r="874" spans="1:6" ht="12.75">
      <c r="A874" s="325"/>
      <c r="B874" s="262" t="s">
        <v>143</v>
      </c>
      <c r="C874" s="261" t="s">
        <v>58</v>
      </c>
      <c r="D874" s="188">
        <v>1.3019999999999998</v>
      </c>
      <c r="E874" s="45"/>
      <c r="F874" s="188"/>
    </row>
    <row r="875" spans="1:6" ht="13.5" thickBot="1">
      <c r="A875" s="332"/>
      <c r="B875" s="258" t="s">
        <v>289</v>
      </c>
      <c r="C875" s="147" t="s">
        <v>11</v>
      </c>
      <c r="D875" s="188">
        <v>35.172599999999996</v>
      </c>
      <c r="E875" s="45"/>
      <c r="F875" s="188"/>
    </row>
    <row r="876" spans="1:8" ht="26.25" thickTop="1">
      <c r="A876" s="348">
        <v>1</v>
      </c>
      <c r="B876" s="265" t="s">
        <v>296</v>
      </c>
      <c r="C876" s="182" t="s">
        <v>76</v>
      </c>
      <c r="D876" s="188">
        <v>0.027</v>
      </c>
      <c r="E876" s="188"/>
      <c r="F876" s="287"/>
      <c r="H876" s="307">
        <f>+F876+F880</f>
        <v>0</v>
      </c>
    </row>
    <row r="877" spans="1:6" ht="12.75">
      <c r="A877" s="349"/>
      <c r="B877" s="183" t="s">
        <v>264</v>
      </c>
      <c r="C877" s="156" t="s">
        <v>208</v>
      </c>
      <c r="D877" s="188">
        <v>1.6416</v>
      </c>
      <c r="E877" s="188"/>
      <c r="F877" s="188"/>
    </row>
    <row r="878" spans="1:6" ht="12.75">
      <c r="A878" s="349"/>
      <c r="B878" s="155" t="s">
        <v>79</v>
      </c>
      <c r="C878" s="156" t="s">
        <v>210</v>
      </c>
      <c r="D878" s="188">
        <v>3.8609999999999998</v>
      </c>
      <c r="E878" s="188"/>
      <c r="F878" s="188"/>
    </row>
    <row r="879" spans="1:6" ht="13.5" thickBot="1">
      <c r="A879" s="350"/>
      <c r="B879" s="266" t="s">
        <v>297</v>
      </c>
      <c r="C879" s="267" t="s">
        <v>0</v>
      </c>
      <c r="D879" s="188">
        <v>0.18603</v>
      </c>
      <c r="E879" s="188"/>
      <c r="F879" s="188"/>
    </row>
    <row r="880" spans="1:6" ht="27.75" thickTop="1">
      <c r="A880" s="351">
        <v>2</v>
      </c>
      <c r="B880" s="145" t="s">
        <v>214</v>
      </c>
      <c r="C880" s="69" t="s">
        <v>215</v>
      </c>
      <c r="D880" s="188">
        <v>41.85</v>
      </c>
      <c r="E880" s="188"/>
      <c r="F880" s="287"/>
    </row>
    <row r="881" spans="1:6" ht="13.5" thickBot="1">
      <c r="A881" s="353"/>
      <c r="B881" s="146" t="s">
        <v>216</v>
      </c>
      <c r="C881" s="147" t="s">
        <v>210</v>
      </c>
      <c r="D881" s="188">
        <v>3.3270750000000002</v>
      </c>
      <c r="E881" s="188"/>
      <c r="F881" s="188"/>
    </row>
    <row r="882" spans="1:6" ht="21" customHeight="1" thickTop="1">
      <c r="A882" s="191">
        <v>3</v>
      </c>
      <c r="B882" s="271" t="s">
        <v>298</v>
      </c>
      <c r="C882" s="191" t="s">
        <v>215</v>
      </c>
      <c r="D882" s="195">
        <v>41.85</v>
      </c>
      <c r="E882" s="195"/>
      <c r="F882" s="195"/>
    </row>
    <row r="883" spans="1:8" ht="15.75">
      <c r="A883" s="45"/>
      <c r="B883" s="272" t="s">
        <v>308</v>
      </c>
      <c r="C883" s="45"/>
      <c r="D883" s="45"/>
      <c r="E883" s="45"/>
      <c r="F883" s="293"/>
      <c r="H883" s="306">
        <f>+F883*1.1*1.08*1.03*1.18</f>
        <v>0</v>
      </c>
    </row>
    <row r="884" spans="1:8" ht="15.75" thickBot="1">
      <c r="A884" s="269"/>
      <c r="B884" s="192" t="s">
        <v>319</v>
      </c>
      <c r="C884" s="302"/>
      <c r="D884" s="195"/>
      <c r="E884" s="392"/>
      <c r="F884" s="293"/>
      <c r="H884" s="306"/>
    </row>
    <row r="885" spans="1:8" ht="17.25" thickBot="1" thickTop="1">
      <c r="A885" s="269"/>
      <c r="B885" s="278" t="s">
        <v>7</v>
      </c>
      <c r="C885" s="275"/>
      <c r="D885" s="277">
        <v>0.1</v>
      </c>
      <c r="E885" s="392"/>
      <c r="F885" s="293"/>
      <c r="H885" s="306"/>
    </row>
    <row r="886" spans="1:8" ht="17.25" thickBot="1" thickTop="1">
      <c r="A886" s="269"/>
      <c r="B886" s="278" t="s">
        <v>57</v>
      </c>
      <c r="C886" s="275"/>
      <c r="D886" s="275"/>
      <c r="E886" s="392"/>
      <c r="F886" s="293"/>
      <c r="H886" s="306"/>
    </row>
    <row r="887" spans="1:8" ht="17.25" thickBot="1" thickTop="1">
      <c r="A887" s="269"/>
      <c r="B887" s="278" t="s">
        <v>8</v>
      </c>
      <c r="C887" s="270"/>
      <c r="D887" s="277">
        <v>0.08</v>
      </c>
      <c r="E887" s="392"/>
      <c r="F887" s="293"/>
      <c r="H887" s="306"/>
    </row>
    <row r="888" spans="1:8" ht="16.5" thickTop="1">
      <c r="A888" s="269"/>
      <c r="B888" s="280" t="s">
        <v>252</v>
      </c>
      <c r="C888" s="281"/>
      <c r="D888" s="282"/>
      <c r="E888" s="392"/>
      <c r="F888" s="293"/>
      <c r="H888" s="306"/>
    </row>
    <row r="889" spans="1:8" ht="15.75">
      <c r="A889" s="269"/>
      <c r="B889" s="283" t="s">
        <v>309</v>
      </c>
      <c r="C889" s="45"/>
      <c r="D889" s="284">
        <v>0.03</v>
      </c>
      <c r="E889" s="392"/>
      <c r="F889" s="293"/>
      <c r="H889" s="306"/>
    </row>
    <row r="890" spans="1:8" ht="16.5" thickBot="1">
      <c r="A890" s="269"/>
      <c r="B890" s="391" t="s">
        <v>330</v>
      </c>
      <c r="C890" s="392"/>
      <c r="D890" s="392"/>
      <c r="E890" s="392"/>
      <c r="F890" s="293"/>
      <c r="H890" s="306"/>
    </row>
    <row r="891" spans="1:11" ht="25.5" customHeight="1" thickBot="1" thickTop="1">
      <c r="A891" s="269"/>
      <c r="B891" s="278" t="s">
        <v>329</v>
      </c>
      <c r="C891" s="274"/>
      <c r="D891" s="276"/>
      <c r="E891" s="270"/>
      <c r="F891" s="188"/>
      <c r="K891" s="308">
        <f>+H883+I740+I625+J439+H356+K278+H71+H33</f>
        <v>0</v>
      </c>
    </row>
    <row r="892" spans="1:6" ht="15.75" thickTop="1">
      <c r="A892" s="45"/>
      <c r="B892" s="393" t="s">
        <v>310</v>
      </c>
      <c r="C892" s="291"/>
      <c r="D892" s="291"/>
      <c r="E892" s="394">
        <v>0.18</v>
      </c>
      <c r="F892" s="188"/>
    </row>
    <row r="893" spans="1:6" ht="15">
      <c r="A893" s="45"/>
      <c r="B893" s="393" t="s">
        <v>60</v>
      </c>
      <c r="C893" s="291"/>
      <c r="D893" s="291"/>
      <c r="E893" s="291"/>
      <c r="F893" s="188"/>
    </row>
  </sheetData>
  <sheetProtection/>
  <mergeCells count="136">
    <mergeCell ref="A1:F1"/>
    <mergeCell ref="A81:A84"/>
    <mergeCell ref="A475:A477"/>
    <mergeCell ref="A99:A102"/>
    <mergeCell ref="A280:B280"/>
    <mergeCell ref="A363:B363"/>
    <mergeCell ref="A85:A87"/>
    <mergeCell ref="A89:A93"/>
    <mergeCell ref="A94:A98"/>
    <mergeCell ref="A113:A119"/>
    <mergeCell ref="A120:A126"/>
    <mergeCell ref="A127:A136"/>
    <mergeCell ref="A137:A146"/>
    <mergeCell ref="A147:A152"/>
    <mergeCell ref="A103:A107"/>
    <mergeCell ref="A108:A112"/>
    <mergeCell ref="A165:A170"/>
    <mergeCell ref="A171:A174"/>
    <mergeCell ref="A175:A185"/>
    <mergeCell ref="A186:A194"/>
    <mergeCell ref="A153:A156"/>
    <mergeCell ref="A158:A160"/>
    <mergeCell ref="A161:A164"/>
    <mergeCell ref="A236:A239"/>
    <mergeCell ref="A240:A248"/>
    <mergeCell ref="A249:A252"/>
    <mergeCell ref="A253:A261"/>
    <mergeCell ref="A452:A456"/>
    <mergeCell ref="A196:A200"/>
    <mergeCell ref="A201:A204"/>
    <mergeCell ref="A205:A214"/>
    <mergeCell ref="A215:A223"/>
    <mergeCell ref="A279:B279"/>
    <mergeCell ref="A447:A450"/>
    <mergeCell ref="A451:B451"/>
    <mergeCell ref="A262:A269"/>
    <mergeCell ref="A79:B79"/>
    <mergeCell ref="A80:B80"/>
    <mergeCell ref="A88:B88"/>
    <mergeCell ref="A157:B157"/>
    <mergeCell ref="A195:B195"/>
    <mergeCell ref="A224:A235"/>
    <mergeCell ref="A281:A285"/>
    <mergeCell ref="A286:A289"/>
    <mergeCell ref="A290:A299"/>
    <mergeCell ref="A300:A308"/>
    <mergeCell ref="A309:A320"/>
    <mergeCell ref="A321:A324"/>
    <mergeCell ref="A325:A333"/>
    <mergeCell ref="A334:A337"/>
    <mergeCell ref="A338:A346"/>
    <mergeCell ref="A347:A354"/>
    <mergeCell ref="A362:B362"/>
    <mergeCell ref="A446:B446"/>
    <mergeCell ref="A364:A368"/>
    <mergeCell ref="A369:A372"/>
    <mergeCell ref="A373:A382"/>
    <mergeCell ref="A383:A391"/>
    <mergeCell ref="A392:A403"/>
    <mergeCell ref="A404:A407"/>
    <mergeCell ref="A408:A416"/>
    <mergeCell ref="A417:A420"/>
    <mergeCell ref="A421:A429"/>
    <mergeCell ref="A430:A437"/>
    <mergeCell ref="A445:B445"/>
    <mergeCell ref="B444:F444"/>
    <mergeCell ref="A880:A881"/>
    <mergeCell ref="A457:A460"/>
    <mergeCell ref="A461:A464"/>
    <mergeCell ref="A465:A470"/>
    <mergeCell ref="A471:A474"/>
    <mergeCell ref="A478:B478"/>
    <mergeCell ref="A853:A861"/>
    <mergeCell ref="A862:A864"/>
    <mergeCell ref="A865:A866"/>
    <mergeCell ref="A868:A875"/>
    <mergeCell ref="A876:A879"/>
    <mergeCell ref="A479:A483"/>
    <mergeCell ref="A484:A487"/>
    <mergeCell ref="A826:A831"/>
    <mergeCell ref="A832:A841"/>
    <mergeCell ref="A842:A849"/>
    <mergeCell ref="A850:A852"/>
    <mergeCell ref="A488:A497"/>
    <mergeCell ref="A498:A506"/>
    <mergeCell ref="A507:A518"/>
    <mergeCell ref="A591:A599"/>
    <mergeCell ref="A519:A522"/>
    <mergeCell ref="A523:A531"/>
    <mergeCell ref="A532:A535"/>
    <mergeCell ref="A536:A544"/>
    <mergeCell ref="A545:A552"/>
    <mergeCell ref="A560:A563"/>
    <mergeCell ref="B559:F559"/>
    <mergeCell ref="A565:A566"/>
    <mergeCell ref="A567:A568"/>
    <mergeCell ref="A818:A820"/>
    <mergeCell ref="A817:F817"/>
    <mergeCell ref="A733:A736"/>
    <mergeCell ref="A737:A738"/>
    <mergeCell ref="A570:A577"/>
    <mergeCell ref="A578:A587"/>
    <mergeCell ref="A588:A590"/>
    <mergeCell ref="A634:A641"/>
    <mergeCell ref="A642:A651"/>
    <mergeCell ref="A652:A654"/>
    <mergeCell ref="A655:A663"/>
    <mergeCell ref="A664:A666"/>
    <mergeCell ref="A600:A602"/>
    <mergeCell ref="A603:A611"/>
    <mergeCell ref="A612:A613"/>
    <mergeCell ref="A614:A615"/>
    <mergeCell ref="A617:A624"/>
    <mergeCell ref="A633:B633"/>
    <mergeCell ref="B632:F632"/>
    <mergeCell ref="A748:B748"/>
    <mergeCell ref="A749:A756"/>
    <mergeCell ref="A757:A766"/>
    <mergeCell ref="A807:A816"/>
    <mergeCell ref="A703:A710"/>
    <mergeCell ref="A711:A713"/>
    <mergeCell ref="A714:A722"/>
    <mergeCell ref="A724:A731"/>
    <mergeCell ref="A678:A680"/>
    <mergeCell ref="A686:A691"/>
    <mergeCell ref="A692:A701"/>
    <mergeCell ref="A677:F677"/>
    <mergeCell ref="A770:A778"/>
    <mergeCell ref="A667:A675"/>
    <mergeCell ref="A779:A781"/>
    <mergeCell ref="A782:A790"/>
    <mergeCell ref="B747:F747"/>
    <mergeCell ref="A792:A794"/>
    <mergeCell ref="A800:A806"/>
    <mergeCell ref="A791:F791"/>
    <mergeCell ref="A767:A769"/>
  </mergeCells>
  <printOptions/>
  <pageMargins left="0.62" right="0.26" top="0.5" bottom="0.24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</dc:creator>
  <cp:keywords/>
  <dc:description/>
  <cp:lastModifiedBy>Giorgi Iosava</cp:lastModifiedBy>
  <cp:lastPrinted>2018-02-06T13:59:03Z</cp:lastPrinted>
  <dcterms:created xsi:type="dcterms:W3CDTF">2008-09-21T09:43:05Z</dcterms:created>
  <dcterms:modified xsi:type="dcterms:W3CDTF">2018-02-08T11:05:17Z</dcterms:modified>
  <cp:category/>
  <cp:version/>
  <cp:contentType/>
  <cp:contentStatus/>
</cp:coreProperties>
</file>