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07" activeTab="2"/>
  </bookViews>
  <sheets>
    <sheet name="კრებსითი" sheetId="3" r:id="rId1"/>
    <sheet name="beliaSvilis qucha" sheetId="1" r:id="rId2"/>
    <sheet name="gunias qucha" sheetId="2" r:id="rId3"/>
  </sheets>
  <definedNames>
    <definedName name="_xlnm.Print_Titles" localSheetId="1">'beliaSvilis qucha'!$5:$7</definedName>
    <definedName name="_xlnm.Print_Titles" localSheetId="2">'gunias qucha'!$5:$7</definedName>
  </definedNames>
  <calcPr calcId="124519"/>
</workbook>
</file>

<file path=xl/calcChain.xml><?xml version="1.0" encoding="utf-8"?>
<calcChain xmlns="http://schemas.openxmlformats.org/spreadsheetml/2006/main">
  <c r="E11" i="2"/>
  <c r="F11" s="1"/>
  <c r="E12"/>
  <c r="F12" s="1"/>
  <c r="E13"/>
  <c r="F13" s="1"/>
  <c r="F14"/>
  <c r="F15"/>
  <c r="F16" s="1"/>
  <c r="F21"/>
  <c r="F22"/>
  <c r="F23"/>
  <c r="F24"/>
  <c r="F25"/>
  <c r="F26"/>
  <c r="F27"/>
  <c r="F28"/>
  <c r="F30"/>
  <c r="F31"/>
  <c r="F32"/>
  <c r="F33"/>
  <c r="F34"/>
  <c r="F35"/>
  <c r="F36"/>
  <c r="F37"/>
  <c r="F39"/>
  <c r="F40"/>
  <c r="F41"/>
  <c r="F42"/>
  <c r="F43"/>
  <c r="F44"/>
  <c r="F45"/>
  <c r="F46"/>
  <c r="F47"/>
  <c r="F50" s="1"/>
  <c r="F56"/>
  <c r="F57"/>
  <c r="F63" s="1"/>
  <c r="F58"/>
  <c r="F59"/>
  <c r="F60"/>
  <c r="F61"/>
  <c r="F62"/>
  <c r="F64"/>
  <c r="F65"/>
  <c r="F68"/>
  <c r="F69"/>
  <c r="E71"/>
  <c r="F71" s="1"/>
  <c r="E72"/>
  <c r="F72" s="1"/>
  <c r="E73"/>
  <c r="F73" s="1"/>
  <c r="F74"/>
  <c r="F75"/>
  <c r="F77" s="1"/>
  <c r="F79"/>
  <c r="F80"/>
  <c r="F81"/>
  <c r="F82"/>
  <c r="F83" s="1"/>
  <c r="F85"/>
  <c r="F86"/>
  <c r="F87"/>
  <c r="F88"/>
  <c r="F89"/>
  <c r="F90"/>
  <c r="F92"/>
  <c r="F93"/>
  <c r="F94"/>
  <c r="F95"/>
  <c r="F96"/>
  <c r="F97"/>
  <c r="F100" s="1"/>
  <c r="F99"/>
  <c r="F101"/>
  <c r="F102"/>
  <c r="F104"/>
  <c r="F105"/>
  <c r="F106"/>
  <c r="F107"/>
  <c r="F109"/>
  <c r="F110"/>
  <c r="F111"/>
  <c r="F113"/>
  <c r="F114"/>
  <c r="F115"/>
  <c r="F116"/>
  <c r="F117"/>
  <c r="F118" s="1"/>
  <c r="F120"/>
  <c r="F121"/>
  <c r="F122"/>
  <c r="F123"/>
  <c r="F17" l="1"/>
  <c r="F19" s="1"/>
  <c r="F49"/>
  <c r="F51"/>
  <c r="F52"/>
  <c r="F76"/>
  <c r="F53"/>
  <c r="F48"/>
  <c r="F54"/>
  <c r="F47" i="1"/>
  <c r="F54" s="1"/>
  <c r="F15"/>
  <c r="F16" s="1"/>
  <c r="F18" i="2" l="1"/>
  <c r="F53" i="1"/>
  <c r="F51"/>
  <c r="F49"/>
  <c r="F48"/>
  <c r="F50"/>
  <c r="F52"/>
  <c r="F17"/>
  <c r="F65" l="1"/>
  <c r="F64"/>
  <c r="F62"/>
  <c r="F61"/>
  <c r="F60"/>
  <c r="F59"/>
  <c r="F58"/>
  <c r="F57"/>
  <c r="F63" s="1"/>
  <c r="F56"/>
  <c r="F121" l="1"/>
  <c r="F122" s="1"/>
  <c r="F120"/>
  <c r="F119"/>
  <c r="F118"/>
  <c r="F117"/>
  <c r="F115"/>
  <c r="F114"/>
  <c r="F113"/>
  <c r="F127"/>
  <c r="F126"/>
  <c r="F125"/>
  <c r="F124"/>
  <c r="F111"/>
  <c r="F110"/>
  <c r="F109"/>
  <c r="F107"/>
  <c r="F106"/>
  <c r="F105"/>
  <c r="F104"/>
  <c r="F102"/>
  <c r="F101"/>
  <c r="F99"/>
  <c r="F97"/>
  <c r="F96"/>
  <c r="F95"/>
  <c r="F94"/>
  <c r="F93"/>
  <c r="F92"/>
  <c r="F90"/>
  <c r="F89"/>
  <c r="F88"/>
  <c r="F87"/>
  <c r="F86"/>
  <c r="F85"/>
  <c r="F82"/>
  <c r="F81"/>
  <c r="F80"/>
  <c r="F79"/>
  <c r="F75"/>
  <c r="F77" s="1"/>
  <c r="F74"/>
  <c r="E73"/>
  <c r="F73" s="1"/>
  <c r="E72"/>
  <c r="F72" s="1"/>
  <c r="E71"/>
  <c r="F71" s="1"/>
  <c r="F69"/>
  <c r="F68"/>
  <c r="F76" l="1"/>
  <c r="F83"/>
  <c r="F100"/>
  <c r="F37" l="1"/>
  <c r="F36"/>
  <c r="F35"/>
  <c r="F34"/>
  <c r="F33"/>
  <c r="F32"/>
  <c r="F31"/>
  <c r="F30"/>
  <c r="F46"/>
  <c r="F45"/>
  <c r="F44"/>
  <c r="F43"/>
  <c r="F42"/>
  <c r="F41"/>
  <c r="F40"/>
  <c r="F39"/>
  <c r="F28" l="1"/>
  <c r="F27"/>
  <c r="F26"/>
  <c r="F25"/>
  <c r="F24"/>
  <c r="F23"/>
  <c r="F22"/>
  <c r="F21"/>
  <c r="F19"/>
  <c r="F14"/>
  <c r="E13"/>
  <c r="F13" s="1"/>
  <c r="E12"/>
  <c r="F12" s="1"/>
  <c r="E11"/>
  <c r="F11" s="1"/>
  <c r="F18" l="1"/>
</calcChain>
</file>

<file path=xl/sharedStrings.xml><?xml version="1.0" encoding="utf-8"?>
<sst xmlns="http://schemas.openxmlformats.org/spreadsheetml/2006/main" count="524" uniqueCount="119">
  <si>
    <t>#</t>
  </si>
  <si>
    <t>Sifri #</t>
  </si>
  <si>
    <t>samuSaos dasaxeleba</t>
  </si>
  <si>
    <t>ganz. erT.</t>
  </si>
  <si>
    <t>raodenoba</t>
  </si>
  <si>
    <t>1-17-3</t>
  </si>
  <si>
    <r>
      <t>m</t>
    </r>
    <r>
      <rPr>
        <b/>
        <vertAlign val="superscript"/>
        <sz val="10"/>
        <rFont val="AcadNusx"/>
      </rPr>
      <t>3</t>
    </r>
  </si>
  <si>
    <t>SromiTi resursebi</t>
  </si>
  <si>
    <t>k/sT</t>
  </si>
  <si>
    <r>
      <t>eqskavatori 0.65 m</t>
    </r>
    <r>
      <rPr>
        <vertAlign val="superscript"/>
        <sz val="9"/>
        <rFont val="AcadNusx"/>
      </rPr>
      <t>3</t>
    </r>
  </si>
  <si>
    <t>m/sT</t>
  </si>
  <si>
    <t>buldozeri 79 kvt.</t>
  </si>
  <si>
    <t>sxva masalebi</t>
  </si>
  <si>
    <t>lari</t>
  </si>
  <si>
    <t>tn.</t>
  </si>
  <si>
    <t>c.</t>
  </si>
  <si>
    <t>23-23-1</t>
  </si>
  <si>
    <t>manqanebi</t>
  </si>
  <si>
    <t>27-10-1.</t>
  </si>
  <si>
    <r>
      <t>m</t>
    </r>
    <r>
      <rPr>
        <b/>
        <vertAlign val="superscript"/>
        <sz val="10"/>
        <rFont val="AcadNusx"/>
      </rPr>
      <t>2</t>
    </r>
  </si>
  <si>
    <t>Sromis danaxarji</t>
  </si>
  <si>
    <t>satkepni sagz. TviTmavali pnevmosvlaze 18 tn.</t>
  </si>
  <si>
    <t>satkepni sagz. TviTmavali gluvi 5 tn.</t>
  </si>
  <si>
    <t>satkepni sagz. TviTmavali gluvi 10 tn.</t>
  </si>
  <si>
    <t>mosarwyav-mosarecxi manqana 6000l.</t>
  </si>
  <si>
    <r>
      <t>m</t>
    </r>
    <r>
      <rPr>
        <vertAlign val="superscript"/>
        <sz val="10"/>
        <rFont val="AcadNusx"/>
      </rPr>
      <t>3</t>
    </r>
  </si>
  <si>
    <t>wyali</t>
  </si>
  <si>
    <t>grZ.m.</t>
  </si>
  <si>
    <t>sxva manqanebi</t>
  </si>
  <si>
    <t>tn</t>
  </si>
  <si>
    <t>xreSis transportireba 15 km-ze</t>
  </si>
  <si>
    <t>yalibis fari</t>
  </si>
  <si>
    <t>sxva masala</t>
  </si>
  <si>
    <t>27-51-13-14</t>
  </si>
  <si>
    <t>greideri</t>
  </si>
  <si>
    <t>satkepni 18 tn</t>
  </si>
  <si>
    <t>manqana wylis</t>
  </si>
  <si>
    <t>RorRi</t>
  </si>
  <si>
    <r>
      <t>m</t>
    </r>
    <r>
      <rPr>
        <vertAlign val="superscript"/>
        <sz val="10"/>
        <rFont val="AcadNusx"/>
      </rPr>
      <t>2</t>
    </r>
  </si>
  <si>
    <t>transportireba</t>
  </si>
  <si>
    <t>51-6-1</t>
  </si>
  <si>
    <t>normativiT erTeulze</t>
  </si>
  <si>
    <t>c</t>
  </si>
  <si>
    <t>qviSa-cementis xsnari</t>
  </si>
  <si>
    <r>
      <t>m</t>
    </r>
    <r>
      <rPr>
        <vertAlign val="superscript"/>
        <sz val="12"/>
        <rFont val="AcadNusx"/>
      </rPr>
      <t>3</t>
    </r>
  </si>
  <si>
    <t>23-4-3,</t>
  </si>
  <si>
    <t>grZ.m</t>
  </si>
  <si>
    <r>
      <t>m</t>
    </r>
    <r>
      <rPr>
        <b/>
        <vertAlign val="superscript"/>
        <sz val="12"/>
        <rFont val="AcadNusx"/>
      </rPr>
      <t>3</t>
    </r>
  </si>
  <si>
    <t>daxerxili xe-masala</t>
  </si>
  <si>
    <r>
      <t>m</t>
    </r>
    <r>
      <rPr>
        <vertAlign val="superscript"/>
        <sz val="11"/>
        <rFont val="AcadNusx"/>
      </rPr>
      <t>3</t>
    </r>
  </si>
  <si>
    <t>armirebuli betonis safaris mowyoba sisqiT 16 sm</t>
  </si>
  <si>
    <t>qviSa</t>
  </si>
  <si>
    <t>fari yalibis</t>
  </si>
  <si>
    <t>bade armaturis 200X200X6</t>
  </si>
  <si>
    <r>
      <t>m</t>
    </r>
    <r>
      <rPr>
        <b/>
        <vertAlign val="superscript"/>
        <sz val="12"/>
        <rFont val="AcadNusx"/>
      </rPr>
      <t>2</t>
    </r>
  </si>
  <si>
    <t>zedmeti gruntis datvirTva a/manqanebze da gatana 10 km-ze</t>
  </si>
  <si>
    <t>avtogreideri mZime tipis 139 kvt.</t>
  </si>
  <si>
    <t>gam. 27-39-17-18</t>
  </si>
  <si>
    <t>zedmeti gruntis moWra-aReba eqskavatoriT da buldozeriT saSualod sisqiT 35 sm</t>
  </si>
  <si>
    <t>qviSa-xreSovani narevisagan safuZvlis mowyoba sisqiT 15 sm datkepvniT</t>
  </si>
  <si>
    <t>qviSa-xreSovani narevi</t>
  </si>
  <si>
    <t>RorRis 0-40 mm. mowyoba sisqiT 5 sm datkepvniT</t>
  </si>
  <si>
    <t>RorRis 0-40 mm.</t>
  </si>
  <si>
    <t>betoni m-350 (transportirebiT 10 km.)</t>
  </si>
  <si>
    <t>I_betonis gzis safari</t>
  </si>
  <si>
    <t>II_saniaRvre arxebi</t>
  </si>
  <si>
    <t>1-64-3</t>
  </si>
  <si>
    <t>gruntis damuSaveba xeliT</t>
  </si>
  <si>
    <t>27-7-2,</t>
  </si>
  <si>
    <t>avtogreideri 79 kvt</t>
  </si>
  <si>
    <t>axali saniaRvre Wis oTxkuTxa cxauris montaJi 800X600 (niaRvardamWerebze)</t>
  </si>
  <si>
    <t>Tujis oTxkuTxa cxauri 800X400</t>
  </si>
  <si>
    <t>23-22-1.</t>
  </si>
  <si>
    <t>adg.</t>
  </si>
  <si>
    <t>betoni m-100</t>
  </si>
  <si>
    <t>gam. 46-24-2</t>
  </si>
  <si>
    <t>qviSa-xreSovani mosamzadebeli fenis mowyoba betonis saniaRvres  ZirebisaTvis sisqiT 10 sm</t>
  </si>
  <si>
    <t>qviSa-xreSi</t>
  </si>
  <si>
    <t>qviSa-xreSis transportirebireba 15 km</t>
  </si>
  <si>
    <t>gam.               6-3-1.</t>
  </si>
  <si>
    <t>saniaRvre arxebis betonis Ziris mowyoba  m-250</t>
  </si>
  <si>
    <t>betoni m-250 (transportirebiT)</t>
  </si>
  <si>
    <t>gam.               6-11-1.</t>
  </si>
  <si>
    <t>saniaRvre arxebis betonis kedlebis mowyoba m-250</t>
  </si>
  <si>
    <t>7-26-8</t>
  </si>
  <si>
    <t>amwe muxluxa svlaze 25 tn.</t>
  </si>
  <si>
    <t>rk/betonis gadaxurvis fila 100X70X8</t>
  </si>
  <si>
    <t>liTonis milis mowyoba d=500 mm</t>
  </si>
  <si>
    <t>liTonis mili d=500 mm</t>
  </si>
  <si>
    <t>gaZlirebuli armirebuli rk/betonis gadaxurvis filebis mowyoba (120X80X10)</t>
  </si>
  <si>
    <t>rk/betonis milis mowyoba d=1000 mm</t>
  </si>
  <si>
    <t>rk/betonis mili d=1000 mm</t>
  </si>
  <si>
    <t>daerTeba arsebul saniaRvre qselze</t>
  </si>
  <si>
    <t>kiuvetebis gverdulebis Sevseba RorRiT siganiT 30 sm (1610X0.3X0.1=48.30)</t>
  </si>
  <si>
    <t>27-28-1.</t>
  </si>
  <si>
    <t>tempereturuli nakeris mowyoba</t>
  </si>
  <si>
    <t>nakeris saWreli manqana</t>
  </si>
  <si>
    <t>traqtori muxluxa svlaze 59 kvt</t>
  </si>
  <si>
    <t>nakeris Camsxmeli</t>
  </si>
  <si>
    <t>bitumis emulsia</t>
  </si>
  <si>
    <t>Zveli saniaRvre betonis arxebisa da ezoebis SesasvlelebSi arxebis gadaxurvis filebis dangreva</t>
  </si>
  <si>
    <t>meqanizmisaTvis miuwvdomel adgilebSi gruntis damuSaveba xeliT</t>
  </si>
  <si>
    <t>gam.           6-16-1.</t>
  </si>
  <si>
    <t>m3</t>
  </si>
  <si>
    <t>daxerxili xis masala</t>
  </si>
  <si>
    <t>armirebuli betonis gadaxurvebis mowyoba ezoebis SesasvlelebSi sisqiT 14 sm</t>
  </si>
  <si>
    <t>q. quTaisi beliaSvilis quCaze gzis betonis safariT mopirkeTebisa da saniaRvrebis mowyobis samuSaoebis</t>
  </si>
  <si>
    <r>
      <t xml:space="preserve">saniaRvre arxisaTvis miwis moWra meqanizmiT CaRrmavebiT saSualod </t>
    </r>
    <r>
      <rPr>
        <b/>
        <sz val="9"/>
        <color theme="1"/>
        <rFont val="Arial"/>
        <family val="2"/>
        <charset val="204"/>
      </rPr>
      <t>H</t>
    </r>
    <r>
      <rPr>
        <b/>
        <sz val="9"/>
        <color theme="1"/>
        <rFont val="AcadNusx"/>
      </rPr>
      <t xml:space="preserve">=1.0 m            </t>
    </r>
  </si>
  <si>
    <t>gruntisa da betonis narCenebis datvirTva a/manqanebze da gatana 10 km-ze</t>
  </si>
  <si>
    <t>kiuvetebis gverdulebis Sevseba RorRiT siganiT 30 sm (1024X0.3X0.1=30.72)</t>
  </si>
  <si>
    <t>gaZlirebuli armirebuli rk/betonis gadaxurvis filebis mowyoba (100X80X10)</t>
  </si>
  <si>
    <r>
      <t xml:space="preserve">saniaRvre arxisaTvis miwis moWra meqanizmiT CaRrmavebiT saSualod </t>
    </r>
    <r>
      <rPr>
        <b/>
        <sz val="9"/>
        <color theme="1"/>
        <rFont val="Arial"/>
        <family val="2"/>
        <charset val="204"/>
      </rPr>
      <t>H</t>
    </r>
    <r>
      <rPr>
        <b/>
        <sz val="9"/>
        <color theme="1"/>
        <rFont val="AcadNusx"/>
      </rPr>
      <t xml:space="preserve">=0.85 m            </t>
    </r>
  </si>
  <si>
    <t>q. quTaisi gunias quCis gzis betonis safariT mopirkeTebisa da saniaRvrebis mowyobis samuSaoebis</t>
  </si>
  <si>
    <t>№</t>
  </si>
  <si>
    <t>ობიექტის დასახელება</t>
  </si>
  <si>
    <t>ბელიაშვილის ქუჩა</t>
  </si>
  <si>
    <t>გუნიას ქუჩა</t>
  </si>
  <si>
    <t>ობიექტების ჩამონათვალი</t>
  </si>
  <si>
    <t>დასახელება და რაოდენობა/მოცულობა</t>
  </si>
</sst>
</file>

<file path=xl/styles.xml><?xml version="1.0" encoding="utf-8"?>
<styleSheet xmlns="http://schemas.openxmlformats.org/spreadsheetml/2006/main">
  <numFmts count="1">
    <numFmt numFmtId="164" formatCode="0.000"/>
  </numFmts>
  <fonts count="35">
    <font>
      <sz val="11"/>
      <color theme="1"/>
      <name val="Calibri"/>
      <family val="2"/>
      <scheme val="minor"/>
    </font>
    <font>
      <b/>
      <sz val="10"/>
      <color theme="1"/>
      <name val="AcadNusx"/>
    </font>
    <font>
      <b/>
      <sz val="12"/>
      <color theme="1"/>
      <name val="AcadNusx"/>
    </font>
    <font>
      <b/>
      <sz val="9"/>
      <name val="AcadNusx"/>
    </font>
    <font>
      <sz val="10"/>
      <name val="Times New Roman"/>
      <family val="1"/>
    </font>
    <font>
      <sz val="10"/>
      <name val="AcadNusx"/>
    </font>
    <font>
      <sz val="9"/>
      <name val="AcadNusx"/>
    </font>
    <font>
      <b/>
      <sz val="10"/>
      <name val="AcadNusx"/>
    </font>
    <font>
      <b/>
      <vertAlign val="superscript"/>
      <sz val="10"/>
      <name val="AcadNusx"/>
    </font>
    <font>
      <sz val="11"/>
      <name val="Calibri"/>
      <family val="2"/>
      <scheme val="minor"/>
    </font>
    <font>
      <vertAlign val="superscript"/>
      <sz val="9"/>
      <name val="AcadNusx"/>
    </font>
    <font>
      <sz val="10"/>
      <name val="Calibri"/>
      <family val="2"/>
      <scheme val="minor"/>
    </font>
    <font>
      <vertAlign val="superscript"/>
      <sz val="10"/>
      <name val="AcadNusx"/>
    </font>
    <font>
      <sz val="10"/>
      <name val="Arial"/>
      <family val="2"/>
      <charset val="204"/>
    </font>
    <font>
      <b/>
      <sz val="8"/>
      <name val="AcadNusx"/>
    </font>
    <font>
      <sz val="9"/>
      <color theme="1"/>
      <name val="Calibri"/>
      <family val="2"/>
      <scheme val="minor"/>
    </font>
    <font>
      <b/>
      <sz val="9"/>
      <color theme="1"/>
      <name val="AcadNusx"/>
    </font>
    <font>
      <sz val="10"/>
      <color theme="1"/>
      <name val="AcadNusx"/>
    </font>
    <font>
      <sz val="9"/>
      <color theme="1"/>
      <name val="AcadNusx"/>
    </font>
    <font>
      <vertAlign val="superscript"/>
      <sz val="12"/>
      <name val="AcadNusx"/>
    </font>
    <font>
      <b/>
      <vertAlign val="superscript"/>
      <sz val="12"/>
      <name val="AcadNusx"/>
    </font>
    <font>
      <vertAlign val="superscript"/>
      <sz val="11"/>
      <name val="AcadNusx"/>
    </font>
    <font>
      <sz val="10"/>
      <color theme="1"/>
      <name val="Calibri"/>
      <family val="2"/>
      <charset val="204"/>
      <scheme val="minor"/>
    </font>
    <font>
      <b/>
      <sz val="12"/>
      <name val="AcadMtavr"/>
    </font>
    <font>
      <sz val="10"/>
      <color theme="1"/>
      <name val="Calibri"/>
      <family val="2"/>
      <scheme val="minor"/>
    </font>
    <font>
      <sz val="10"/>
      <color indexed="8"/>
      <name val="AcadNusx"/>
    </font>
    <font>
      <b/>
      <sz val="9"/>
      <color theme="1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AcadNusx"/>
    </font>
    <font>
      <sz val="9"/>
      <color indexed="8"/>
      <name val="Calibri"/>
      <family val="2"/>
    </font>
    <font>
      <sz val="9"/>
      <color indexed="8"/>
      <name val="AcadNusx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cadNusx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12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top" wrapText="1"/>
    </xf>
    <xf numFmtId="0" fontId="4" fillId="0" borderId="2" xfId="0" quotePrefix="1" applyFont="1" applyBorder="1" applyAlignment="1">
      <alignment horizontal="center" vertical="top" wrapText="1"/>
    </xf>
    <xf numFmtId="0" fontId="4" fillId="0" borderId="2" xfId="0" quotePrefix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25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31" fillId="0" borderId="2" xfId="0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3" fillId="0" borderId="2" xfId="0" applyFont="1" applyBorder="1"/>
    <xf numFmtId="2" fontId="3" fillId="0" borderId="2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E22" sqref="E22"/>
    </sheetView>
  </sheetViews>
  <sheetFormatPr defaultRowHeight="15"/>
  <cols>
    <col min="1" max="1" width="9.140625" style="55"/>
    <col min="2" max="2" width="70" style="55" customWidth="1"/>
    <col min="3" max="16384" width="9.140625" style="55"/>
  </cols>
  <sheetData>
    <row r="1" spans="1:2" ht="45" customHeight="1">
      <c r="A1" s="58" t="s">
        <v>117</v>
      </c>
      <c r="B1" s="59"/>
    </row>
    <row r="2" spans="1:2" ht="53.25" customHeight="1">
      <c r="A2" s="56" t="s">
        <v>113</v>
      </c>
      <c r="B2" s="57" t="s">
        <v>114</v>
      </c>
    </row>
    <row r="3" spans="1:2" ht="36" customHeight="1">
      <c r="A3" s="54">
        <v>1</v>
      </c>
      <c r="B3" s="54" t="s">
        <v>115</v>
      </c>
    </row>
    <row r="4" spans="1:2" ht="36" customHeight="1">
      <c r="A4" s="54">
        <v>2</v>
      </c>
      <c r="B4" s="54" t="s">
        <v>116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127"/>
  <sheetViews>
    <sheetView zoomScaleSheetLayoutView="87" workbookViewId="0">
      <selection activeCell="F108" sqref="F108"/>
    </sheetView>
  </sheetViews>
  <sheetFormatPr defaultRowHeight="15"/>
  <cols>
    <col min="1" max="1" width="3.7109375" customWidth="1"/>
    <col min="2" max="2" width="6.140625" hidden="1" customWidth="1"/>
    <col min="3" max="3" width="61.42578125" customWidth="1"/>
    <col min="4" max="4" width="11.140625" customWidth="1"/>
    <col min="5" max="5" width="8.7109375" hidden="1" customWidth="1"/>
    <col min="6" max="6" width="11.7109375" style="1" customWidth="1"/>
  </cols>
  <sheetData>
    <row r="2" spans="1:6" ht="50.25" customHeight="1">
      <c r="A2" s="60" t="s">
        <v>106</v>
      </c>
      <c r="B2" s="60"/>
      <c r="C2" s="60"/>
      <c r="D2" s="60"/>
      <c r="E2" s="60"/>
      <c r="F2" s="60"/>
    </row>
    <row r="3" spans="1:6">
      <c r="A3" s="61" t="s">
        <v>118</v>
      </c>
      <c r="B3" s="61"/>
      <c r="C3" s="61"/>
      <c r="D3" s="61"/>
      <c r="E3" s="61"/>
      <c r="F3" s="61"/>
    </row>
    <row r="4" spans="1:6" ht="16.5">
      <c r="A4" s="2"/>
      <c r="B4" s="2"/>
      <c r="C4" s="2"/>
      <c r="D4" s="2"/>
      <c r="E4" s="2"/>
      <c r="F4" s="17"/>
    </row>
    <row r="5" spans="1:6" ht="28.5" customHeight="1">
      <c r="A5" s="62" t="s">
        <v>0</v>
      </c>
      <c r="B5" s="63" t="s">
        <v>1</v>
      </c>
      <c r="C5" s="63" t="s">
        <v>2</v>
      </c>
      <c r="D5" s="63" t="s">
        <v>3</v>
      </c>
      <c r="E5" s="64" t="s">
        <v>41</v>
      </c>
      <c r="F5" s="62" t="s">
        <v>4</v>
      </c>
    </row>
    <row r="6" spans="1:6" ht="28.5" customHeight="1">
      <c r="A6" s="62"/>
      <c r="B6" s="63"/>
      <c r="C6" s="63"/>
      <c r="D6" s="63"/>
      <c r="E6" s="64"/>
      <c r="F6" s="62"/>
    </row>
    <row r="7" spans="1:6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>
      <c r="A8" s="4"/>
      <c r="B8" s="4"/>
      <c r="C8" s="5"/>
      <c r="D8" s="4"/>
      <c r="E8" s="4"/>
      <c r="F8" s="3"/>
    </row>
    <row r="9" spans="1:6">
      <c r="A9" s="4"/>
      <c r="B9" s="4"/>
      <c r="C9" s="33" t="s">
        <v>64</v>
      </c>
      <c r="D9" s="4"/>
      <c r="E9" s="4"/>
      <c r="F9" s="3"/>
    </row>
    <row r="10" spans="1:6" ht="25.5">
      <c r="A10" s="87">
        <v>1</v>
      </c>
      <c r="B10" s="90" t="s">
        <v>5</v>
      </c>
      <c r="C10" s="10" t="s">
        <v>58</v>
      </c>
      <c r="D10" s="6" t="s">
        <v>6</v>
      </c>
      <c r="E10" s="6"/>
      <c r="F10" s="14">
        <v>920.96</v>
      </c>
    </row>
    <row r="11" spans="1:6" hidden="1">
      <c r="A11" s="88"/>
      <c r="B11" s="91"/>
      <c r="C11" s="7" t="s">
        <v>7</v>
      </c>
      <c r="D11" s="8" t="s">
        <v>8</v>
      </c>
      <c r="E11" s="8">
        <f>0.677</f>
        <v>0.67700000000000005</v>
      </c>
      <c r="F11" s="16">
        <f>E11*F10</f>
        <v>623.4899200000001</v>
      </c>
    </row>
    <row r="12" spans="1:6" hidden="1">
      <c r="A12" s="88"/>
      <c r="B12" s="91"/>
      <c r="C12" s="7" t="s">
        <v>9</v>
      </c>
      <c r="D12" s="8" t="s">
        <v>10</v>
      </c>
      <c r="E12" s="8">
        <f>0.0578</f>
        <v>5.7799999999999997E-2</v>
      </c>
      <c r="F12" s="16">
        <f>E12*F10</f>
        <v>53.231487999999999</v>
      </c>
    </row>
    <row r="13" spans="1:6" hidden="1">
      <c r="A13" s="88"/>
      <c r="B13" s="91"/>
      <c r="C13" s="7" t="s">
        <v>11</v>
      </c>
      <c r="D13" s="8" t="s">
        <v>10</v>
      </c>
      <c r="E13" s="8">
        <f>0.0125</f>
        <v>1.2500000000000001E-2</v>
      </c>
      <c r="F13" s="16">
        <f>F10*E13</f>
        <v>11.512</v>
      </c>
    </row>
    <row r="14" spans="1:6" hidden="1">
      <c r="A14" s="89"/>
      <c r="B14" s="92"/>
      <c r="C14" s="7" t="s">
        <v>12</v>
      </c>
      <c r="D14" s="8" t="s">
        <v>13</v>
      </c>
      <c r="E14" s="8">
        <v>2.82E-3</v>
      </c>
      <c r="F14" s="16">
        <f>E14*F10</f>
        <v>2.5971071999999999</v>
      </c>
    </row>
    <row r="15" spans="1:6" ht="25.5">
      <c r="A15" s="75">
        <v>2</v>
      </c>
      <c r="B15" s="77" t="s">
        <v>66</v>
      </c>
      <c r="C15" s="18" t="s">
        <v>101</v>
      </c>
      <c r="D15" s="19" t="s">
        <v>6</v>
      </c>
      <c r="E15" s="19"/>
      <c r="F15" s="43">
        <f>F10*0.1</f>
        <v>92.096000000000004</v>
      </c>
    </row>
    <row r="16" spans="1:6" hidden="1">
      <c r="A16" s="76"/>
      <c r="B16" s="78"/>
      <c r="C16" s="22" t="s">
        <v>7</v>
      </c>
      <c r="D16" s="20" t="s">
        <v>8</v>
      </c>
      <c r="E16" s="20">
        <v>0.216</v>
      </c>
      <c r="F16" s="23">
        <f>E16*F15</f>
        <v>19.892735999999999</v>
      </c>
    </row>
    <row r="17" spans="1:6" ht="25.5">
      <c r="A17" s="87">
        <v>3</v>
      </c>
      <c r="B17" s="93" t="s">
        <v>40</v>
      </c>
      <c r="C17" s="12" t="s">
        <v>55</v>
      </c>
      <c r="D17" s="6" t="s">
        <v>14</v>
      </c>
      <c r="E17" s="8">
        <v>1.65</v>
      </c>
      <c r="F17" s="29">
        <f>(F15+F10)*E17</f>
        <v>1671.5424</v>
      </c>
    </row>
    <row r="18" spans="1:6" hidden="1">
      <c r="A18" s="88"/>
      <c r="B18" s="94"/>
      <c r="C18" s="48" t="s">
        <v>20</v>
      </c>
      <c r="D18" s="30" t="s">
        <v>8</v>
      </c>
      <c r="E18" s="15">
        <v>0.83</v>
      </c>
      <c r="F18" s="16">
        <f>E18*F17</f>
        <v>1387.3801920000001</v>
      </c>
    </row>
    <row r="19" spans="1:6" hidden="1">
      <c r="A19" s="89"/>
      <c r="B19" s="95"/>
      <c r="C19" s="48" t="s">
        <v>39</v>
      </c>
      <c r="D19" s="30" t="s">
        <v>13</v>
      </c>
      <c r="E19" s="15">
        <v>1</v>
      </c>
      <c r="F19" s="16">
        <f>E19*F17</f>
        <v>1671.5424</v>
      </c>
    </row>
    <row r="20" spans="1:6" ht="25.5">
      <c r="A20" s="80">
        <v>4</v>
      </c>
      <c r="B20" s="83" t="s">
        <v>18</v>
      </c>
      <c r="C20" s="12" t="s">
        <v>59</v>
      </c>
      <c r="D20" s="6" t="s">
        <v>19</v>
      </c>
      <c r="E20" s="6"/>
      <c r="F20" s="29">
        <v>2632</v>
      </c>
    </row>
    <row r="21" spans="1:6" hidden="1">
      <c r="A21" s="81"/>
      <c r="B21" s="84"/>
      <c r="C21" s="7" t="s">
        <v>20</v>
      </c>
      <c r="D21" s="8" t="s">
        <v>8</v>
      </c>
      <c r="E21" s="8">
        <v>4.2900000000000001E-2</v>
      </c>
      <c r="F21" s="16">
        <f>E21*F20</f>
        <v>112.9128</v>
      </c>
    </row>
    <row r="22" spans="1:6" hidden="1">
      <c r="A22" s="81"/>
      <c r="B22" s="84"/>
      <c r="C22" s="7" t="s">
        <v>56</v>
      </c>
      <c r="D22" s="8" t="s">
        <v>10</v>
      </c>
      <c r="E22" s="8">
        <v>2.6900000000000001E-3</v>
      </c>
      <c r="F22" s="16">
        <f>E22*F20</f>
        <v>7.0800800000000006</v>
      </c>
    </row>
    <row r="23" spans="1:6" hidden="1">
      <c r="A23" s="81"/>
      <c r="B23" s="84"/>
      <c r="C23" s="7" t="s">
        <v>21</v>
      </c>
      <c r="D23" s="8" t="s">
        <v>10</v>
      </c>
      <c r="E23" s="8">
        <v>4.0999999999999999E-4</v>
      </c>
      <c r="F23" s="16">
        <f>E23*F20</f>
        <v>1.0791200000000001</v>
      </c>
    </row>
    <row r="24" spans="1:6" hidden="1">
      <c r="A24" s="81"/>
      <c r="B24" s="84"/>
      <c r="C24" s="7" t="s">
        <v>22</v>
      </c>
      <c r="D24" s="8" t="s">
        <v>10</v>
      </c>
      <c r="E24" s="8">
        <v>7.6E-3</v>
      </c>
      <c r="F24" s="16">
        <f>E24*F20</f>
        <v>20.0032</v>
      </c>
    </row>
    <row r="25" spans="1:6" hidden="1">
      <c r="A25" s="81"/>
      <c r="B25" s="84"/>
      <c r="C25" s="7" t="s">
        <v>23</v>
      </c>
      <c r="D25" s="8" t="s">
        <v>10</v>
      </c>
      <c r="E25" s="8">
        <v>7.4000000000000003E-3</v>
      </c>
      <c r="F25" s="16">
        <f>E25*F20</f>
        <v>19.476800000000001</v>
      </c>
    </row>
    <row r="26" spans="1:6" hidden="1">
      <c r="A26" s="81"/>
      <c r="B26" s="84"/>
      <c r="C26" s="7" t="s">
        <v>24</v>
      </c>
      <c r="D26" s="8" t="s">
        <v>10</v>
      </c>
      <c r="E26" s="8">
        <v>1.48E-3</v>
      </c>
      <c r="F26" s="16">
        <f>E26*F20</f>
        <v>3.8953600000000002</v>
      </c>
    </row>
    <row r="27" spans="1:6" ht="15.75" hidden="1">
      <c r="A27" s="81"/>
      <c r="B27" s="84"/>
      <c r="C27" s="7" t="s">
        <v>60</v>
      </c>
      <c r="D27" s="8" t="s">
        <v>25</v>
      </c>
      <c r="E27" s="8">
        <v>0.1862</v>
      </c>
      <c r="F27" s="16">
        <f>E27*F20</f>
        <v>490.07839999999999</v>
      </c>
    </row>
    <row r="28" spans="1:6" ht="15.75" hidden="1">
      <c r="A28" s="82"/>
      <c r="B28" s="85"/>
      <c r="C28" s="7" t="s">
        <v>26</v>
      </c>
      <c r="D28" s="8" t="s">
        <v>25</v>
      </c>
      <c r="E28" s="8">
        <v>1.0999999999999999E-2</v>
      </c>
      <c r="F28" s="16">
        <f>E28*F20</f>
        <v>28.951999999999998</v>
      </c>
    </row>
    <row r="29" spans="1:6" ht="25.5">
      <c r="A29" s="80">
        <v>5</v>
      </c>
      <c r="B29" s="83" t="s">
        <v>18</v>
      </c>
      <c r="C29" s="12" t="s">
        <v>61</v>
      </c>
      <c r="D29" s="6" t="s">
        <v>19</v>
      </c>
      <c r="E29" s="6"/>
      <c r="F29" s="29">
        <v>2632</v>
      </c>
    </row>
    <row r="30" spans="1:6" hidden="1">
      <c r="A30" s="81"/>
      <c r="B30" s="84"/>
      <c r="C30" s="7" t="s">
        <v>20</v>
      </c>
      <c r="D30" s="8" t="s">
        <v>8</v>
      </c>
      <c r="E30" s="8">
        <v>4.2900000000000001E-2</v>
      </c>
      <c r="F30" s="16">
        <f>E30*F29</f>
        <v>112.9128</v>
      </c>
    </row>
    <row r="31" spans="1:6" hidden="1">
      <c r="A31" s="81"/>
      <c r="B31" s="84"/>
      <c r="C31" s="7" t="s">
        <v>56</v>
      </c>
      <c r="D31" s="8" t="s">
        <v>10</v>
      </c>
      <c r="E31" s="8">
        <v>2.6900000000000001E-3</v>
      </c>
      <c r="F31" s="16">
        <f>E31*F29</f>
        <v>7.0800800000000006</v>
      </c>
    </row>
    <row r="32" spans="1:6" hidden="1">
      <c r="A32" s="81"/>
      <c r="B32" s="84"/>
      <c r="C32" s="7" t="s">
        <v>21</v>
      </c>
      <c r="D32" s="8" t="s">
        <v>10</v>
      </c>
      <c r="E32" s="8">
        <v>4.0999999999999999E-4</v>
      </c>
      <c r="F32" s="16">
        <f>E32*F29</f>
        <v>1.0791200000000001</v>
      </c>
    </row>
    <row r="33" spans="1:6" hidden="1">
      <c r="A33" s="81"/>
      <c r="B33" s="84"/>
      <c r="C33" s="7" t="s">
        <v>22</v>
      </c>
      <c r="D33" s="8" t="s">
        <v>10</v>
      </c>
      <c r="E33" s="8">
        <v>7.6E-3</v>
      </c>
      <c r="F33" s="16">
        <f>E33*F29</f>
        <v>20.0032</v>
      </c>
    </row>
    <row r="34" spans="1:6" hidden="1">
      <c r="A34" s="81"/>
      <c r="B34" s="84"/>
      <c r="C34" s="7" t="s">
        <v>23</v>
      </c>
      <c r="D34" s="8" t="s">
        <v>10</v>
      </c>
      <c r="E34" s="8">
        <v>7.4000000000000003E-3</v>
      </c>
      <c r="F34" s="16">
        <f>E34*F29</f>
        <v>19.476800000000001</v>
      </c>
    </row>
    <row r="35" spans="1:6" hidden="1">
      <c r="A35" s="81"/>
      <c r="B35" s="84"/>
      <c r="C35" s="7" t="s">
        <v>24</v>
      </c>
      <c r="D35" s="8" t="s">
        <v>10</v>
      </c>
      <c r="E35" s="8">
        <v>1.48E-3</v>
      </c>
      <c r="F35" s="16">
        <f>E35*F29</f>
        <v>3.8953600000000002</v>
      </c>
    </row>
    <row r="36" spans="1:6" ht="15.75" hidden="1">
      <c r="A36" s="81"/>
      <c r="B36" s="84"/>
      <c r="C36" s="7" t="s">
        <v>62</v>
      </c>
      <c r="D36" s="8" t="s">
        <v>25</v>
      </c>
      <c r="E36" s="8">
        <v>6.2199999999999998E-2</v>
      </c>
      <c r="F36" s="16">
        <f>E36*F29</f>
        <v>163.71039999999999</v>
      </c>
    </row>
    <row r="37" spans="1:6" ht="15.75" hidden="1">
      <c r="A37" s="82"/>
      <c r="B37" s="85"/>
      <c r="C37" s="7" t="s">
        <v>26</v>
      </c>
      <c r="D37" s="8" t="s">
        <v>25</v>
      </c>
      <c r="E37" s="8">
        <v>1.0999999999999999E-2</v>
      </c>
      <c r="F37" s="16">
        <f>E37*F29</f>
        <v>28.951999999999998</v>
      </c>
    </row>
    <row r="38" spans="1:6" ht="25.5">
      <c r="A38" s="66">
        <v>6</v>
      </c>
      <c r="B38" s="79" t="s">
        <v>57</v>
      </c>
      <c r="C38" s="10" t="s">
        <v>50</v>
      </c>
      <c r="D38" s="19" t="s">
        <v>54</v>
      </c>
      <c r="E38" s="13"/>
      <c r="F38" s="29">
        <v>2632</v>
      </c>
    </row>
    <row r="39" spans="1:6" hidden="1">
      <c r="A39" s="66"/>
      <c r="B39" s="79"/>
      <c r="C39" s="11" t="s">
        <v>7</v>
      </c>
      <c r="D39" s="31" t="s">
        <v>8</v>
      </c>
      <c r="E39" s="31">
        <v>0.38644000000000001</v>
      </c>
      <c r="F39" s="16">
        <f>E39*F38</f>
        <v>1017.11008</v>
      </c>
    </row>
    <row r="40" spans="1:6" hidden="1">
      <c r="A40" s="66"/>
      <c r="B40" s="79"/>
      <c r="C40" s="7" t="s">
        <v>24</v>
      </c>
      <c r="D40" s="31" t="s">
        <v>10</v>
      </c>
      <c r="E40" s="31">
        <v>2.2599999999999999E-2</v>
      </c>
      <c r="F40" s="16">
        <f>E40*F38</f>
        <v>59.483199999999997</v>
      </c>
    </row>
    <row r="41" spans="1:6" hidden="1">
      <c r="A41" s="66"/>
      <c r="B41" s="79"/>
      <c r="C41" s="11" t="s">
        <v>28</v>
      </c>
      <c r="D41" s="31" t="s">
        <v>13</v>
      </c>
      <c r="E41" s="31">
        <v>1.3100000000000001E-2</v>
      </c>
      <c r="F41" s="16">
        <f>E41*F38</f>
        <v>34.479199999999999</v>
      </c>
    </row>
    <row r="42" spans="1:6" ht="15.75" hidden="1">
      <c r="A42" s="66"/>
      <c r="B42" s="79"/>
      <c r="C42" s="11" t="s">
        <v>63</v>
      </c>
      <c r="D42" s="8" t="s">
        <v>25</v>
      </c>
      <c r="E42" s="31">
        <v>0.16320000000000001</v>
      </c>
      <c r="F42" s="16">
        <f>E42*F38</f>
        <v>429.54240000000004</v>
      </c>
    </row>
    <row r="43" spans="1:6" hidden="1">
      <c r="A43" s="66"/>
      <c r="B43" s="79"/>
      <c r="C43" s="11" t="s">
        <v>32</v>
      </c>
      <c r="D43" s="31" t="s">
        <v>13</v>
      </c>
      <c r="E43" s="31">
        <v>5.64E-3</v>
      </c>
      <c r="F43" s="16">
        <f>E43*F38</f>
        <v>14.844480000000001</v>
      </c>
    </row>
    <row r="44" spans="1:6" ht="15.75" hidden="1">
      <c r="A44" s="66"/>
      <c r="B44" s="79"/>
      <c r="C44" s="11" t="s">
        <v>51</v>
      </c>
      <c r="D44" s="8" t="s">
        <v>25</v>
      </c>
      <c r="E44" s="31">
        <v>0.04</v>
      </c>
      <c r="F44" s="16">
        <f>F38*E44</f>
        <v>105.28</v>
      </c>
    </row>
    <row r="45" spans="1:6" ht="15.75" hidden="1">
      <c r="A45" s="66"/>
      <c r="B45" s="79"/>
      <c r="C45" s="11" t="s">
        <v>52</v>
      </c>
      <c r="D45" s="8" t="s">
        <v>38</v>
      </c>
      <c r="E45" s="31">
        <v>9.3399999999999993E-3</v>
      </c>
      <c r="F45" s="16">
        <f>F38*E45</f>
        <v>24.582879999999999</v>
      </c>
    </row>
    <row r="46" spans="1:6">
      <c r="A46" s="66"/>
      <c r="B46" s="79"/>
      <c r="C46" s="49" t="s">
        <v>53</v>
      </c>
      <c r="D46" s="13" t="s">
        <v>29</v>
      </c>
      <c r="E46" s="13">
        <v>1.905E-3</v>
      </c>
      <c r="F46" s="32">
        <f>E46*F38</f>
        <v>5.01396</v>
      </c>
    </row>
    <row r="47" spans="1:6" ht="25.5">
      <c r="A47" s="66">
        <v>7</v>
      </c>
      <c r="B47" s="79" t="s">
        <v>102</v>
      </c>
      <c r="C47" s="10" t="s">
        <v>105</v>
      </c>
      <c r="D47" s="19" t="s">
        <v>103</v>
      </c>
      <c r="E47" s="13"/>
      <c r="F47" s="32">
        <f>1.4*32</f>
        <v>44.8</v>
      </c>
    </row>
    <row r="48" spans="1:6" hidden="1">
      <c r="A48" s="66"/>
      <c r="B48" s="79"/>
      <c r="C48" s="11" t="s">
        <v>7</v>
      </c>
      <c r="D48" s="13" t="s">
        <v>8</v>
      </c>
      <c r="E48" s="13">
        <v>8.4</v>
      </c>
      <c r="F48" s="47">
        <f>E48*F47</f>
        <v>376.32</v>
      </c>
    </row>
    <row r="49" spans="1:6" hidden="1">
      <c r="A49" s="66"/>
      <c r="B49" s="79"/>
      <c r="C49" s="11" t="s">
        <v>28</v>
      </c>
      <c r="D49" s="13" t="s">
        <v>13</v>
      </c>
      <c r="E49" s="13">
        <v>0.81</v>
      </c>
      <c r="F49" s="47">
        <f>E49*F47</f>
        <v>36.287999999999997</v>
      </c>
    </row>
    <row r="50" spans="1:6" ht="15.75" hidden="1">
      <c r="A50" s="66"/>
      <c r="B50" s="79"/>
      <c r="C50" s="11" t="s">
        <v>63</v>
      </c>
      <c r="D50" s="6" t="s">
        <v>6</v>
      </c>
      <c r="E50" s="13">
        <v>1.0149999999999999</v>
      </c>
      <c r="F50" s="47">
        <f>E50*F47</f>
        <v>45.471999999999994</v>
      </c>
    </row>
    <row r="51" spans="1:6" ht="15.75" hidden="1">
      <c r="A51" s="66"/>
      <c r="B51" s="79"/>
      <c r="C51" s="11" t="s">
        <v>31</v>
      </c>
      <c r="D51" s="6" t="s">
        <v>19</v>
      </c>
      <c r="E51" s="13">
        <v>1.37</v>
      </c>
      <c r="F51" s="47">
        <f>E51*F47</f>
        <v>61.375999999999998</v>
      </c>
    </row>
    <row r="52" spans="1:6" ht="15.75" hidden="1">
      <c r="A52" s="66"/>
      <c r="B52" s="79"/>
      <c r="C52" s="11" t="s">
        <v>104</v>
      </c>
      <c r="D52" s="6" t="s">
        <v>6</v>
      </c>
      <c r="E52" s="13">
        <v>3.6600000000000001E-2</v>
      </c>
      <c r="F52" s="47">
        <f>E52*F47</f>
        <v>1.63968</v>
      </c>
    </row>
    <row r="53" spans="1:6" hidden="1">
      <c r="A53" s="66"/>
      <c r="B53" s="79"/>
      <c r="C53" s="11" t="s">
        <v>32</v>
      </c>
      <c r="D53" s="13" t="s">
        <v>13</v>
      </c>
      <c r="E53" s="13">
        <v>0.39</v>
      </c>
      <c r="F53" s="47">
        <f>E53*F47</f>
        <v>17.471999999999998</v>
      </c>
    </row>
    <row r="54" spans="1:6">
      <c r="A54" s="66"/>
      <c r="B54" s="79"/>
      <c r="C54" s="49" t="s">
        <v>53</v>
      </c>
      <c r="D54" s="13" t="s">
        <v>29</v>
      </c>
      <c r="E54" s="13">
        <v>1.905E-3</v>
      </c>
      <c r="F54" s="47">
        <f>E54*F47</f>
        <v>8.5343999999999989E-2</v>
      </c>
    </row>
    <row r="55" spans="1:6">
      <c r="A55" s="86">
        <v>8</v>
      </c>
      <c r="B55" s="79" t="s">
        <v>94</v>
      </c>
      <c r="C55" s="10" t="s">
        <v>95</v>
      </c>
      <c r="D55" s="6" t="s">
        <v>27</v>
      </c>
      <c r="E55" s="6"/>
      <c r="F55" s="35">
        <v>1154</v>
      </c>
    </row>
    <row r="56" spans="1:6" hidden="1">
      <c r="A56" s="86"/>
      <c r="B56" s="79"/>
      <c r="C56" s="11" t="s">
        <v>7</v>
      </c>
      <c r="D56" s="8" t="s">
        <v>8</v>
      </c>
      <c r="E56" s="8">
        <v>7.6999999999999999E-2</v>
      </c>
      <c r="F56" s="42">
        <f>E56*F55</f>
        <v>88.858000000000004</v>
      </c>
    </row>
    <row r="57" spans="1:6" hidden="1">
      <c r="A57" s="86"/>
      <c r="B57" s="79"/>
      <c r="C57" s="11" t="s">
        <v>96</v>
      </c>
      <c r="D57" s="8" t="s">
        <v>10</v>
      </c>
      <c r="E57" s="8">
        <v>0.19400000000000001</v>
      </c>
      <c r="F57" s="42">
        <f>E57*F55</f>
        <v>223.876</v>
      </c>
    </row>
    <row r="58" spans="1:6" hidden="1">
      <c r="A58" s="86"/>
      <c r="B58" s="79"/>
      <c r="C58" s="11" t="s">
        <v>97</v>
      </c>
      <c r="D58" s="8" t="s">
        <v>10</v>
      </c>
      <c r="E58" s="8">
        <v>2.4199999999999999E-2</v>
      </c>
      <c r="F58" s="42">
        <f>E58*F55</f>
        <v>27.9268</v>
      </c>
    </row>
    <row r="59" spans="1:6" hidden="1">
      <c r="A59" s="86"/>
      <c r="B59" s="79"/>
      <c r="C59" s="11" t="s">
        <v>98</v>
      </c>
      <c r="D59" s="8" t="s">
        <v>10</v>
      </c>
      <c r="E59" s="8">
        <v>1.67E-2</v>
      </c>
      <c r="F59" s="42">
        <f>E59*F55</f>
        <v>19.271799999999999</v>
      </c>
    </row>
    <row r="60" spans="1:6" hidden="1">
      <c r="A60" s="86"/>
      <c r="B60" s="79"/>
      <c r="C60" s="7" t="s">
        <v>24</v>
      </c>
      <c r="D60" s="8" t="s">
        <v>10</v>
      </c>
      <c r="E60" s="8">
        <v>8.8000000000000005E-3</v>
      </c>
      <c r="F60" s="42">
        <f>E60*F55</f>
        <v>10.155200000000001</v>
      </c>
    </row>
    <row r="61" spans="1:6" hidden="1">
      <c r="A61" s="86"/>
      <c r="B61" s="79"/>
      <c r="C61" s="11" t="s">
        <v>28</v>
      </c>
      <c r="D61" s="8" t="s">
        <v>13</v>
      </c>
      <c r="E61" s="8">
        <v>6.3700000000000007E-2</v>
      </c>
      <c r="F61" s="42">
        <f>E61*F55</f>
        <v>73.509800000000013</v>
      </c>
    </row>
    <row r="62" spans="1:6" hidden="1">
      <c r="A62" s="86"/>
      <c r="B62" s="79"/>
      <c r="C62" s="11" t="s">
        <v>99</v>
      </c>
      <c r="D62" s="8" t="s">
        <v>14</v>
      </c>
      <c r="E62" s="8">
        <v>3.8000000000000002E-4</v>
      </c>
      <c r="F62" s="42">
        <f>E62*F55</f>
        <v>0.43852000000000002</v>
      </c>
    </row>
    <row r="63" spans="1:6" ht="15.75" hidden="1">
      <c r="A63" s="86"/>
      <c r="B63" s="79"/>
      <c r="C63" s="11" t="s">
        <v>26</v>
      </c>
      <c r="D63" s="8" t="s">
        <v>25</v>
      </c>
      <c r="E63" s="8">
        <v>6.2E-2</v>
      </c>
      <c r="F63" s="42">
        <f>E63*F57</f>
        <v>13.880312</v>
      </c>
    </row>
    <row r="64" spans="1:6" ht="15.75" hidden="1">
      <c r="A64" s="86"/>
      <c r="B64" s="79"/>
      <c r="C64" s="11" t="s">
        <v>51</v>
      </c>
      <c r="D64" s="8" t="s">
        <v>25</v>
      </c>
      <c r="E64" s="8">
        <v>0.01</v>
      </c>
      <c r="F64" s="42">
        <f>E64*F55</f>
        <v>11.540000000000001</v>
      </c>
    </row>
    <row r="65" spans="1:6" hidden="1">
      <c r="A65" s="86"/>
      <c r="B65" s="79"/>
      <c r="C65" s="11" t="s">
        <v>32</v>
      </c>
      <c r="D65" s="8" t="s">
        <v>13</v>
      </c>
      <c r="E65" s="8">
        <v>1.78E-2</v>
      </c>
      <c r="F65" s="42">
        <f>E65*F55</f>
        <v>20.5412</v>
      </c>
    </row>
    <row r="66" spans="1:6">
      <c r="A66" s="28"/>
      <c r="B66" s="27"/>
      <c r="C66" s="33" t="s">
        <v>65</v>
      </c>
      <c r="D66" s="31"/>
      <c r="E66" s="31"/>
      <c r="F66" s="16"/>
    </row>
    <row r="67" spans="1:6" ht="38.25">
      <c r="A67" s="69">
        <v>1</v>
      </c>
      <c r="B67" s="72" t="s">
        <v>75</v>
      </c>
      <c r="C67" s="18" t="s">
        <v>100</v>
      </c>
      <c r="D67" s="19" t="s">
        <v>47</v>
      </c>
      <c r="E67" s="20"/>
      <c r="F67" s="25">
        <v>240.9</v>
      </c>
    </row>
    <row r="68" spans="1:6" ht="15.75" hidden="1">
      <c r="A68" s="70"/>
      <c r="B68" s="73"/>
      <c r="C68" s="41" t="s">
        <v>7</v>
      </c>
      <c r="D68" s="40" t="s">
        <v>8</v>
      </c>
      <c r="E68" s="37">
        <v>8.8000000000000007</v>
      </c>
      <c r="F68" s="42">
        <f>E68*F67</f>
        <v>2119.92</v>
      </c>
    </row>
    <row r="69" spans="1:6" ht="15.75" hidden="1">
      <c r="A69" s="71"/>
      <c r="B69" s="74"/>
      <c r="C69" s="41" t="s">
        <v>17</v>
      </c>
      <c r="D69" s="40" t="s">
        <v>10</v>
      </c>
      <c r="E69" s="37">
        <v>4.8</v>
      </c>
      <c r="F69" s="42">
        <f>E69*F67</f>
        <v>1156.32</v>
      </c>
    </row>
    <row r="70" spans="1:6" ht="25.5">
      <c r="A70" s="65">
        <v>2</v>
      </c>
      <c r="B70" s="66" t="s">
        <v>5</v>
      </c>
      <c r="C70" s="18" t="s">
        <v>107</v>
      </c>
      <c r="D70" s="19" t="s">
        <v>47</v>
      </c>
      <c r="E70" s="20"/>
      <c r="F70" s="25">
        <v>642</v>
      </c>
    </row>
    <row r="71" spans="1:6" hidden="1">
      <c r="A71" s="65"/>
      <c r="B71" s="66"/>
      <c r="C71" s="22" t="s">
        <v>7</v>
      </c>
      <c r="D71" s="20" t="s">
        <v>8</v>
      </c>
      <c r="E71" s="20">
        <f>0.677</f>
        <v>0.67700000000000005</v>
      </c>
      <c r="F71" s="23">
        <f>E71*F70</f>
        <v>434.63400000000001</v>
      </c>
    </row>
    <row r="72" spans="1:6" hidden="1">
      <c r="A72" s="65"/>
      <c r="B72" s="66"/>
      <c r="C72" s="22" t="s">
        <v>9</v>
      </c>
      <c r="D72" s="20" t="s">
        <v>10</v>
      </c>
      <c r="E72" s="20">
        <f>0.0578</f>
        <v>5.7799999999999997E-2</v>
      </c>
      <c r="F72" s="23">
        <f>E72*F70</f>
        <v>37.107599999999998</v>
      </c>
    </row>
    <row r="73" spans="1:6" hidden="1">
      <c r="A73" s="65"/>
      <c r="B73" s="66"/>
      <c r="C73" s="22" t="s">
        <v>11</v>
      </c>
      <c r="D73" s="20" t="s">
        <v>10</v>
      </c>
      <c r="E73" s="20">
        <f>0.0125</f>
        <v>1.2500000000000001E-2</v>
      </c>
      <c r="F73" s="23">
        <f>F70*E73</f>
        <v>8.0250000000000004</v>
      </c>
    </row>
    <row r="74" spans="1:6" hidden="1">
      <c r="A74" s="65"/>
      <c r="B74" s="66"/>
      <c r="C74" s="22" t="s">
        <v>12</v>
      </c>
      <c r="D74" s="20" t="s">
        <v>13</v>
      </c>
      <c r="E74" s="20">
        <v>2.82E-3</v>
      </c>
      <c r="F74" s="23">
        <f>E74*F70</f>
        <v>1.81044</v>
      </c>
    </row>
    <row r="75" spans="1:6" ht="15.75">
      <c r="A75" s="75">
        <v>3</v>
      </c>
      <c r="B75" s="77" t="s">
        <v>66</v>
      </c>
      <c r="C75" s="18" t="s">
        <v>67</v>
      </c>
      <c r="D75" s="19" t="s">
        <v>6</v>
      </c>
      <c r="E75" s="19"/>
      <c r="F75" s="43">
        <f>F70*0.1</f>
        <v>64.2</v>
      </c>
    </row>
    <row r="76" spans="1:6" hidden="1">
      <c r="A76" s="76"/>
      <c r="B76" s="78"/>
      <c r="C76" s="22" t="s">
        <v>7</v>
      </c>
      <c r="D76" s="20" t="s">
        <v>8</v>
      </c>
      <c r="E76" s="20">
        <v>0.216</v>
      </c>
      <c r="F76" s="23">
        <f>E76*F75</f>
        <v>13.8672</v>
      </c>
    </row>
    <row r="77" spans="1:6" ht="25.5">
      <c r="A77" s="9">
        <v>4</v>
      </c>
      <c r="B77" s="34"/>
      <c r="C77" s="12" t="s">
        <v>108</v>
      </c>
      <c r="D77" s="6" t="s">
        <v>14</v>
      </c>
      <c r="E77" s="6">
        <v>1.85</v>
      </c>
      <c r="F77" s="44">
        <f>(F75+F70+F67)*E77</f>
        <v>1752.1350000000002</v>
      </c>
    </row>
    <row r="78" spans="1:6" ht="38.25">
      <c r="A78" s="75">
        <v>5</v>
      </c>
      <c r="B78" s="97" t="s">
        <v>68</v>
      </c>
      <c r="C78" s="26" t="s">
        <v>76</v>
      </c>
      <c r="D78" s="19" t="s">
        <v>6</v>
      </c>
      <c r="E78" s="19"/>
      <c r="F78" s="25">
        <v>68.08</v>
      </c>
    </row>
    <row r="79" spans="1:6" hidden="1">
      <c r="A79" s="96"/>
      <c r="B79" s="98"/>
      <c r="C79" s="22" t="s">
        <v>7</v>
      </c>
      <c r="D79" s="20" t="s">
        <v>8</v>
      </c>
      <c r="E79" s="20">
        <v>0.15</v>
      </c>
      <c r="F79" s="23">
        <f>E79*F78</f>
        <v>10.212</v>
      </c>
    </row>
    <row r="80" spans="1:6" hidden="1">
      <c r="A80" s="96"/>
      <c r="B80" s="98"/>
      <c r="C80" s="24" t="s">
        <v>69</v>
      </c>
      <c r="D80" s="20" t="s">
        <v>10</v>
      </c>
      <c r="E80" s="20">
        <v>2.1600000000000001E-2</v>
      </c>
      <c r="F80" s="23">
        <f>E80*F78</f>
        <v>1.4705280000000001</v>
      </c>
    </row>
    <row r="81" spans="1:6" hidden="1">
      <c r="A81" s="96"/>
      <c r="B81" s="98"/>
      <c r="C81" s="24" t="s">
        <v>35</v>
      </c>
      <c r="D81" s="20" t="s">
        <v>10</v>
      </c>
      <c r="E81" s="20">
        <v>2.7300000000000001E-2</v>
      </c>
      <c r="F81" s="23">
        <f>E81*F78</f>
        <v>1.858584</v>
      </c>
    </row>
    <row r="82" spans="1:6" ht="15.75" hidden="1">
      <c r="A82" s="96"/>
      <c r="B82" s="98"/>
      <c r="C82" s="22" t="s">
        <v>77</v>
      </c>
      <c r="D82" s="20" t="s">
        <v>25</v>
      </c>
      <c r="E82" s="20">
        <v>1.2</v>
      </c>
      <c r="F82" s="23">
        <f>E82*F78</f>
        <v>81.695999999999998</v>
      </c>
    </row>
    <row r="83" spans="1:6" hidden="1">
      <c r="A83" s="76"/>
      <c r="B83" s="99"/>
      <c r="C83" s="22" t="s">
        <v>78</v>
      </c>
      <c r="D83" s="20" t="s">
        <v>14</v>
      </c>
      <c r="E83" s="20">
        <v>1.85</v>
      </c>
      <c r="F83" s="23">
        <f>E83*F82</f>
        <v>151.13759999999999</v>
      </c>
    </row>
    <row r="84" spans="1:6" ht="25.5">
      <c r="A84" s="100">
        <v>6</v>
      </c>
      <c r="B84" s="110" t="s">
        <v>79</v>
      </c>
      <c r="C84" s="26" t="s">
        <v>80</v>
      </c>
      <c r="D84" s="19" t="s">
        <v>6</v>
      </c>
      <c r="E84" s="19"/>
      <c r="F84" s="25">
        <v>92.96</v>
      </c>
    </row>
    <row r="85" spans="1:6" hidden="1">
      <c r="A85" s="101"/>
      <c r="B85" s="67"/>
      <c r="C85" s="22" t="s">
        <v>7</v>
      </c>
      <c r="D85" s="20" t="s">
        <v>8</v>
      </c>
      <c r="E85" s="20">
        <v>4.3499999999999996</v>
      </c>
      <c r="F85" s="23">
        <f>E85*F84</f>
        <v>404.37599999999992</v>
      </c>
    </row>
    <row r="86" spans="1:6" hidden="1">
      <c r="A86" s="101"/>
      <c r="B86" s="67"/>
      <c r="C86" s="24" t="s">
        <v>28</v>
      </c>
      <c r="D86" s="20" t="s">
        <v>10</v>
      </c>
      <c r="E86" s="20">
        <v>1.2</v>
      </c>
      <c r="F86" s="23">
        <f>E86*F84</f>
        <v>111.55199999999999</v>
      </c>
    </row>
    <row r="87" spans="1:6" ht="15.75" hidden="1">
      <c r="A87" s="101"/>
      <c r="B87" s="67"/>
      <c r="C87" s="24" t="s">
        <v>81</v>
      </c>
      <c r="D87" s="20" t="s">
        <v>25</v>
      </c>
      <c r="E87" s="20">
        <v>1.02</v>
      </c>
      <c r="F87" s="23">
        <f>E87*F84</f>
        <v>94.819199999999995</v>
      </c>
    </row>
    <row r="88" spans="1:6" ht="15.75" hidden="1">
      <c r="A88" s="101"/>
      <c r="B88" s="67"/>
      <c r="C88" s="24" t="s">
        <v>31</v>
      </c>
      <c r="D88" s="20" t="s">
        <v>38</v>
      </c>
      <c r="E88" s="20">
        <v>1.1599999999999999</v>
      </c>
      <c r="F88" s="23">
        <f>E88*F84</f>
        <v>107.83359999999999</v>
      </c>
    </row>
    <row r="89" spans="1:6" ht="15.75" hidden="1">
      <c r="A89" s="101"/>
      <c r="B89" s="67"/>
      <c r="C89" s="24" t="s">
        <v>48</v>
      </c>
      <c r="D89" s="20" t="s">
        <v>25</v>
      </c>
      <c r="E89" s="20">
        <v>3.5999999999999999E-3</v>
      </c>
      <c r="F89" s="23">
        <f>E89*F84</f>
        <v>0.33465599999999995</v>
      </c>
    </row>
    <row r="90" spans="1:6" ht="15.75" hidden="1">
      <c r="A90" s="102"/>
      <c r="B90" s="67"/>
      <c r="C90" s="22" t="s">
        <v>32</v>
      </c>
      <c r="D90" s="20" t="s">
        <v>25</v>
      </c>
      <c r="E90" s="20">
        <v>0.28000000000000003</v>
      </c>
      <c r="F90" s="23">
        <f>E90*F84</f>
        <v>26.0288</v>
      </c>
    </row>
    <row r="91" spans="1:6" ht="25.5">
      <c r="A91" s="111">
        <v>7</v>
      </c>
      <c r="B91" s="67" t="s">
        <v>82</v>
      </c>
      <c r="C91" s="18" t="s">
        <v>83</v>
      </c>
      <c r="D91" s="19" t="s">
        <v>6</v>
      </c>
      <c r="E91" s="19"/>
      <c r="F91" s="25">
        <v>107.88</v>
      </c>
    </row>
    <row r="92" spans="1:6" hidden="1">
      <c r="A92" s="111"/>
      <c r="B92" s="67"/>
      <c r="C92" s="22" t="s">
        <v>7</v>
      </c>
      <c r="D92" s="20" t="s">
        <v>8</v>
      </c>
      <c r="E92" s="20">
        <v>2.81</v>
      </c>
      <c r="F92" s="23">
        <f>E92*F91</f>
        <v>303.14279999999997</v>
      </c>
    </row>
    <row r="93" spans="1:6" hidden="1">
      <c r="A93" s="111"/>
      <c r="B93" s="67"/>
      <c r="C93" s="24" t="s">
        <v>28</v>
      </c>
      <c r="D93" s="20" t="s">
        <v>10</v>
      </c>
      <c r="E93" s="20">
        <v>0.33</v>
      </c>
      <c r="F93" s="23">
        <f>E93*F91</f>
        <v>35.6004</v>
      </c>
    </row>
    <row r="94" spans="1:6" ht="15.75" hidden="1">
      <c r="A94" s="111"/>
      <c r="B94" s="67"/>
      <c r="C94" s="24" t="s">
        <v>81</v>
      </c>
      <c r="D94" s="20" t="s">
        <v>25</v>
      </c>
      <c r="E94" s="20">
        <v>1.02</v>
      </c>
      <c r="F94" s="23">
        <f>E94*F91</f>
        <v>110.0376</v>
      </c>
    </row>
    <row r="95" spans="1:6" ht="15.75" hidden="1">
      <c r="A95" s="111"/>
      <c r="B95" s="67"/>
      <c r="C95" s="24" t="s">
        <v>31</v>
      </c>
      <c r="D95" s="20" t="s">
        <v>38</v>
      </c>
      <c r="E95" s="20">
        <v>0.71699999999999997</v>
      </c>
      <c r="F95" s="23">
        <f>E95*F91</f>
        <v>77.349959999999996</v>
      </c>
    </row>
    <row r="96" spans="1:6" ht="15.75" hidden="1">
      <c r="A96" s="111"/>
      <c r="B96" s="67"/>
      <c r="C96" s="24" t="s">
        <v>48</v>
      </c>
      <c r="D96" s="20" t="s">
        <v>25</v>
      </c>
      <c r="E96" s="20">
        <v>1.6500000000000001E-2</v>
      </c>
      <c r="F96" s="23">
        <f>E96*F91</f>
        <v>1.7800199999999999</v>
      </c>
    </row>
    <row r="97" spans="1:6" ht="15.75" hidden="1">
      <c r="A97" s="111"/>
      <c r="B97" s="67"/>
      <c r="C97" s="22" t="s">
        <v>32</v>
      </c>
      <c r="D97" s="20" t="s">
        <v>25</v>
      </c>
      <c r="E97" s="20">
        <v>0.16</v>
      </c>
      <c r="F97" s="23">
        <f>E97*F91</f>
        <v>17.2608</v>
      </c>
    </row>
    <row r="98" spans="1:6" ht="25.5">
      <c r="A98" s="65">
        <v>8</v>
      </c>
      <c r="B98" s="68" t="s">
        <v>84</v>
      </c>
      <c r="C98" s="18" t="s">
        <v>89</v>
      </c>
      <c r="D98" s="19" t="s">
        <v>15</v>
      </c>
      <c r="E98" s="20"/>
      <c r="F98" s="25">
        <v>590</v>
      </c>
    </row>
    <row r="99" spans="1:6" hidden="1">
      <c r="A99" s="65"/>
      <c r="B99" s="68"/>
      <c r="C99" s="22" t="s">
        <v>7</v>
      </c>
      <c r="D99" s="20" t="s">
        <v>8</v>
      </c>
      <c r="E99" s="20">
        <v>1.95</v>
      </c>
      <c r="F99" s="23">
        <f>E99*F98</f>
        <v>1150.5</v>
      </c>
    </row>
    <row r="100" spans="1:6" hidden="1">
      <c r="A100" s="65"/>
      <c r="B100" s="68"/>
      <c r="C100" s="24" t="s">
        <v>85</v>
      </c>
      <c r="D100" s="20" t="s">
        <v>10</v>
      </c>
      <c r="E100" s="20">
        <v>0.11700000000000001</v>
      </c>
      <c r="F100" s="23">
        <f>E100*F97</f>
        <v>2.0195136000000002</v>
      </c>
    </row>
    <row r="101" spans="1:6" hidden="1">
      <c r="A101" s="65"/>
      <c r="B101" s="68"/>
      <c r="C101" s="24" t="s">
        <v>28</v>
      </c>
      <c r="D101" s="20" t="s">
        <v>10</v>
      </c>
      <c r="E101" s="20">
        <v>0.3</v>
      </c>
      <c r="F101" s="23">
        <f>E101*F98</f>
        <v>177</v>
      </c>
    </row>
    <row r="102" spans="1:6" hidden="1">
      <c r="A102" s="65"/>
      <c r="B102" s="68"/>
      <c r="C102" s="22" t="s">
        <v>86</v>
      </c>
      <c r="D102" s="20" t="s">
        <v>15</v>
      </c>
      <c r="E102" s="20">
        <v>1</v>
      </c>
      <c r="F102" s="23">
        <f>E102*F98</f>
        <v>590</v>
      </c>
    </row>
    <row r="103" spans="1:6" ht="25.5">
      <c r="A103" s="65">
        <v>9</v>
      </c>
      <c r="B103" s="66" t="s">
        <v>16</v>
      </c>
      <c r="C103" s="18" t="s">
        <v>70</v>
      </c>
      <c r="D103" s="19" t="s">
        <v>42</v>
      </c>
      <c r="E103" s="20"/>
      <c r="F103" s="21">
        <v>41</v>
      </c>
    </row>
    <row r="104" spans="1:6" hidden="1">
      <c r="A104" s="65"/>
      <c r="B104" s="66"/>
      <c r="C104" s="22" t="s">
        <v>7</v>
      </c>
      <c r="D104" s="20" t="s">
        <v>8</v>
      </c>
      <c r="E104" s="20">
        <v>0.21299999999999999</v>
      </c>
      <c r="F104" s="23">
        <f>E104*F103</f>
        <v>8.7330000000000005</v>
      </c>
    </row>
    <row r="105" spans="1:6" hidden="1">
      <c r="A105" s="65"/>
      <c r="B105" s="66"/>
      <c r="C105" s="24" t="s">
        <v>28</v>
      </c>
      <c r="D105" s="20" t="s">
        <v>13</v>
      </c>
      <c r="E105" s="20">
        <v>6.9800000000000001E-2</v>
      </c>
      <c r="F105" s="23">
        <f>F103*E105</f>
        <v>2.8618000000000001</v>
      </c>
    </row>
    <row r="106" spans="1:6" ht="20.25" hidden="1">
      <c r="A106" s="65"/>
      <c r="B106" s="66"/>
      <c r="C106" s="22" t="s">
        <v>43</v>
      </c>
      <c r="D106" s="20" t="s">
        <v>44</v>
      </c>
      <c r="E106" s="20">
        <v>3.6900000000000001E-3</v>
      </c>
      <c r="F106" s="23">
        <f>F103*E106</f>
        <v>0.15129000000000001</v>
      </c>
    </row>
    <row r="107" spans="1:6" hidden="1">
      <c r="A107" s="65"/>
      <c r="B107" s="66"/>
      <c r="C107" s="22" t="s">
        <v>71</v>
      </c>
      <c r="D107" s="20" t="s">
        <v>42</v>
      </c>
      <c r="E107" s="20">
        <v>1</v>
      </c>
      <c r="F107" s="20">
        <f>E107*F103</f>
        <v>41</v>
      </c>
    </row>
    <row r="108" spans="1:6">
      <c r="A108" s="103">
        <v>10</v>
      </c>
      <c r="B108" s="106" t="s">
        <v>45</v>
      </c>
      <c r="C108" s="18" t="s">
        <v>90</v>
      </c>
      <c r="D108" s="19" t="s">
        <v>46</v>
      </c>
      <c r="E108" s="20"/>
      <c r="F108" s="45">
        <v>25</v>
      </c>
    </row>
    <row r="109" spans="1:6" hidden="1">
      <c r="A109" s="104"/>
      <c r="B109" s="107"/>
      <c r="C109" s="22" t="s">
        <v>7</v>
      </c>
      <c r="D109" s="20" t="s">
        <v>8</v>
      </c>
      <c r="E109" s="20">
        <v>1.19</v>
      </c>
      <c r="F109" s="23">
        <f>E109*F108</f>
        <v>29.75</v>
      </c>
    </row>
    <row r="110" spans="1:6" hidden="1">
      <c r="A110" s="104"/>
      <c r="B110" s="107"/>
      <c r="C110" s="24" t="s">
        <v>28</v>
      </c>
      <c r="D110" s="20" t="s">
        <v>13</v>
      </c>
      <c r="E110" s="20">
        <v>0.33500000000000002</v>
      </c>
      <c r="F110" s="23">
        <f>F108*E110</f>
        <v>8.375</v>
      </c>
    </row>
    <row r="111" spans="1:6">
      <c r="A111" s="105"/>
      <c r="B111" s="108"/>
      <c r="C111" s="22" t="s">
        <v>91</v>
      </c>
      <c r="D111" s="20" t="s">
        <v>46</v>
      </c>
      <c r="E111" s="20">
        <v>0.995</v>
      </c>
      <c r="F111" s="20">
        <f>E111*F108</f>
        <v>24.875</v>
      </c>
    </row>
    <row r="112" spans="1:6">
      <c r="A112" s="103">
        <v>11</v>
      </c>
      <c r="B112" s="106" t="s">
        <v>45</v>
      </c>
      <c r="C112" s="18" t="s">
        <v>87</v>
      </c>
      <c r="D112" s="19" t="s">
        <v>46</v>
      </c>
      <c r="E112" s="20"/>
      <c r="F112" s="45">
        <v>24</v>
      </c>
    </row>
    <row r="113" spans="1:6" hidden="1">
      <c r="A113" s="104"/>
      <c r="B113" s="107"/>
      <c r="C113" s="22" t="s">
        <v>7</v>
      </c>
      <c r="D113" s="20" t="s">
        <v>8</v>
      </c>
      <c r="E113" s="20">
        <v>1.19</v>
      </c>
      <c r="F113" s="23">
        <f>E113*F112</f>
        <v>28.56</v>
      </c>
    </row>
    <row r="114" spans="1:6" hidden="1">
      <c r="A114" s="104"/>
      <c r="B114" s="107"/>
      <c r="C114" s="24" t="s">
        <v>28</v>
      </c>
      <c r="D114" s="20" t="s">
        <v>13</v>
      </c>
      <c r="E114" s="20">
        <v>0.33500000000000002</v>
      </c>
      <c r="F114" s="23">
        <f>F112*E114</f>
        <v>8.0400000000000009</v>
      </c>
    </row>
    <row r="115" spans="1:6">
      <c r="A115" s="105"/>
      <c r="B115" s="108"/>
      <c r="C115" s="22" t="s">
        <v>88</v>
      </c>
      <c r="D115" s="20" t="s">
        <v>46</v>
      </c>
      <c r="E115" s="20">
        <v>0.995</v>
      </c>
      <c r="F115" s="20">
        <f>E115*F112</f>
        <v>23.88</v>
      </c>
    </row>
    <row r="116" spans="1:6" ht="25.5">
      <c r="A116" s="66">
        <v>12</v>
      </c>
      <c r="B116" s="79" t="s">
        <v>33</v>
      </c>
      <c r="C116" s="10" t="s">
        <v>93</v>
      </c>
      <c r="D116" s="6" t="s">
        <v>6</v>
      </c>
      <c r="E116" s="13"/>
      <c r="F116" s="29">
        <v>48.3</v>
      </c>
    </row>
    <row r="117" spans="1:6" hidden="1">
      <c r="A117" s="66"/>
      <c r="B117" s="79"/>
      <c r="C117" s="11" t="s">
        <v>7</v>
      </c>
      <c r="D117" s="31" t="s">
        <v>8</v>
      </c>
      <c r="E117" s="31">
        <v>3.1699999999999999E-2</v>
      </c>
      <c r="F117" s="16">
        <f>E117*F116</f>
        <v>1.53111</v>
      </c>
    </row>
    <row r="118" spans="1:6" hidden="1">
      <c r="A118" s="66"/>
      <c r="B118" s="79"/>
      <c r="C118" s="11" t="s">
        <v>34</v>
      </c>
      <c r="D118" s="31" t="s">
        <v>10</v>
      </c>
      <c r="E118" s="31">
        <v>3.5100000000000001E-3</v>
      </c>
      <c r="F118" s="16">
        <f>E118*F116</f>
        <v>0.16953299999999999</v>
      </c>
    </row>
    <row r="119" spans="1:6" hidden="1">
      <c r="A119" s="66"/>
      <c r="B119" s="79"/>
      <c r="C119" s="11" t="s">
        <v>35</v>
      </c>
      <c r="D119" s="31" t="s">
        <v>10</v>
      </c>
      <c r="E119" s="31">
        <v>4.4999999999999999E-4</v>
      </c>
      <c r="F119" s="16">
        <f>F116*E119</f>
        <v>2.1734999999999997E-2</v>
      </c>
    </row>
    <row r="120" spans="1:6" hidden="1">
      <c r="A120" s="66"/>
      <c r="B120" s="79"/>
      <c r="C120" s="11" t="s">
        <v>36</v>
      </c>
      <c r="D120" s="31" t="s">
        <v>10</v>
      </c>
      <c r="E120" s="31">
        <v>9.7000000000000005E-4</v>
      </c>
      <c r="F120" s="16">
        <f>F116*E120</f>
        <v>4.6850999999999997E-2</v>
      </c>
    </row>
    <row r="121" spans="1:6" ht="15.75" hidden="1">
      <c r="A121" s="66"/>
      <c r="B121" s="79"/>
      <c r="C121" s="11" t="s">
        <v>37</v>
      </c>
      <c r="D121" s="8" t="s">
        <v>25</v>
      </c>
      <c r="E121" s="31">
        <v>0.124</v>
      </c>
      <c r="F121" s="16">
        <f>F116*E121</f>
        <v>5.9891999999999994</v>
      </c>
    </row>
    <row r="122" spans="1:6" hidden="1">
      <c r="A122" s="66"/>
      <c r="B122" s="79"/>
      <c r="C122" s="7" t="s">
        <v>30</v>
      </c>
      <c r="D122" s="8" t="s">
        <v>14</v>
      </c>
      <c r="E122" s="8">
        <v>1.85</v>
      </c>
      <c r="F122" s="16">
        <f>F121*E122</f>
        <v>11.080019999999999</v>
      </c>
    </row>
    <row r="123" spans="1:6">
      <c r="A123" s="109">
        <v>13</v>
      </c>
      <c r="B123" s="66" t="s">
        <v>72</v>
      </c>
      <c r="C123" s="10" t="s">
        <v>92</v>
      </c>
      <c r="D123" s="6" t="s">
        <v>73</v>
      </c>
      <c r="E123" s="6"/>
      <c r="F123" s="35">
        <v>1</v>
      </c>
    </row>
    <row r="124" spans="1:6" ht="15.75" hidden="1">
      <c r="A124" s="109"/>
      <c r="B124" s="66"/>
      <c r="C124" s="36" t="s">
        <v>7</v>
      </c>
      <c r="D124" s="40" t="s">
        <v>8</v>
      </c>
      <c r="E124" s="37">
        <v>16.8</v>
      </c>
      <c r="F124" s="39">
        <f>E124*F123</f>
        <v>16.8</v>
      </c>
    </row>
    <row r="125" spans="1:6" ht="18" hidden="1">
      <c r="A125" s="109"/>
      <c r="B125" s="66"/>
      <c r="C125" s="38" t="s">
        <v>74</v>
      </c>
      <c r="D125" s="40" t="s">
        <v>49</v>
      </c>
      <c r="E125" s="37">
        <v>0.05</v>
      </c>
      <c r="F125" s="39">
        <f>E125*F123</f>
        <v>0.05</v>
      </c>
    </row>
    <row r="126" spans="1:6" ht="18" hidden="1">
      <c r="A126" s="109"/>
      <c r="B126" s="66"/>
      <c r="C126" s="38" t="s">
        <v>51</v>
      </c>
      <c r="D126" s="40" t="s">
        <v>49</v>
      </c>
      <c r="E126" s="37">
        <v>0.2</v>
      </c>
      <c r="F126" s="39">
        <f>E126*F123</f>
        <v>0.2</v>
      </c>
    </row>
    <row r="127" spans="1:6" ht="18" hidden="1">
      <c r="A127" s="109"/>
      <c r="B127" s="66"/>
      <c r="C127" s="36" t="s">
        <v>32</v>
      </c>
      <c r="D127" s="40" t="s">
        <v>49</v>
      </c>
      <c r="E127" s="37">
        <v>1.07</v>
      </c>
      <c r="F127" s="39">
        <f>E127*F123</f>
        <v>1.07</v>
      </c>
    </row>
  </sheetData>
  <mergeCells count="48">
    <mergeCell ref="A78:A83"/>
    <mergeCell ref="B78:B83"/>
    <mergeCell ref="A84:A90"/>
    <mergeCell ref="A108:A111"/>
    <mergeCell ref="B108:B111"/>
    <mergeCell ref="A123:A127"/>
    <mergeCell ref="B123:B127"/>
    <mergeCell ref="A112:A115"/>
    <mergeCell ref="B112:B115"/>
    <mergeCell ref="A116:A122"/>
    <mergeCell ref="B116:B122"/>
    <mergeCell ref="B84:B90"/>
    <mergeCell ref="A91:A97"/>
    <mergeCell ref="A10:A14"/>
    <mergeCell ref="B10:B14"/>
    <mergeCell ref="A17:A19"/>
    <mergeCell ref="B17:B19"/>
    <mergeCell ref="A20:A28"/>
    <mergeCell ref="B20:B28"/>
    <mergeCell ref="A15:A16"/>
    <mergeCell ref="B15:B16"/>
    <mergeCell ref="A38:A46"/>
    <mergeCell ref="B38:B46"/>
    <mergeCell ref="A29:A37"/>
    <mergeCell ref="B29:B37"/>
    <mergeCell ref="A55:A65"/>
    <mergeCell ref="B55:B65"/>
    <mergeCell ref="A47:A54"/>
    <mergeCell ref="B47:B54"/>
    <mergeCell ref="A67:A69"/>
    <mergeCell ref="B67:B69"/>
    <mergeCell ref="A70:A74"/>
    <mergeCell ref="B70:B74"/>
    <mergeCell ref="A75:A76"/>
    <mergeCell ref="B75:B76"/>
    <mergeCell ref="A103:A107"/>
    <mergeCell ref="B103:B107"/>
    <mergeCell ref="B91:B97"/>
    <mergeCell ref="A98:A102"/>
    <mergeCell ref="B98:B102"/>
    <mergeCell ref="A2:F2"/>
    <mergeCell ref="A3:F3"/>
    <mergeCell ref="A5:A6"/>
    <mergeCell ref="B5:B6"/>
    <mergeCell ref="C5:C6"/>
    <mergeCell ref="D5:D6"/>
    <mergeCell ref="F5:F6"/>
    <mergeCell ref="E5:E6"/>
  </mergeCells>
  <printOptions horizontalCentered="1"/>
  <pageMargins left="0" right="0" top="0" bottom="0" header="0" footer="0"/>
  <pageSetup paperSize="9" orientation="landscape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F123"/>
  <sheetViews>
    <sheetView tabSelected="1" topLeftCell="A70" workbookViewId="0">
      <selection activeCell="A124" sqref="A124:XFD133"/>
    </sheetView>
  </sheetViews>
  <sheetFormatPr defaultRowHeight="15"/>
  <cols>
    <col min="1" max="1" width="3.7109375" customWidth="1"/>
    <col min="2" max="2" width="6.140625" hidden="1" customWidth="1"/>
    <col min="3" max="3" width="61.140625" customWidth="1"/>
    <col min="4" max="4" width="7.7109375" customWidth="1"/>
    <col min="5" max="5" width="8.7109375" hidden="1" customWidth="1"/>
    <col min="6" max="6" width="11.7109375" style="1" customWidth="1"/>
  </cols>
  <sheetData>
    <row r="2" spans="1:6" ht="52.5" customHeight="1">
      <c r="A2" s="60" t="s">
        <v>112</v>
      </c>
      <c r="B2" s="60"/>
      <c r="C2" s="60"/>
      <c r="D2" s="60"/>
      <c r="E2" s="60"/>
      <c r="F2" s="60"/>
    </row>
    <row r="3" spans="1:6">
      <c r="A3" s="61" t="s">
        <v>118</v>
      </c>
      <c r="B3" s="61"/>
      <c r="C3" s="61"/>
      <c r="D3" s="61"/>
      <c r="E3" s="61"/>
      <c r="F3" s="61"/>
    </row>
    <row r="4" spans="1:6" ht="16.5">
      <c r="A4" s="2"/>
      <c r="B4" s="2"/>
      <c r="C4" s="2"/>
      <c r="D4" s="2"/>
      <c r="E4" s="2"/>
      <c r="F4" s="17"/>
    </row>
    <row r="5" spans="1:6" ht="28.5" customHeight="1">
      <c r="A5" s="62" t="s">
        <v>0</v>
      </c>
      <c r="B5" s="63" t="s">
        <v>1</v>
      </c>
      <c r="C5" s="63" t="s">
        <v>2</v>
      </c>
      <c r="D5" s="63" t="s">
        <v>3</v>
      </c>
      <c r="E5" s="64" t="s">
        <v>41</v>
      </c>
      <c r="F5" s="62" t="s">
        <v>4</v>
      </c>
    </row>
    <row r="6" spans="1:6" ht="28.5" customHeight="1">
      <c r="A6" s="62"/>
      <c r="B6" s="63"/>
      <c r="C6" s="63"/>
      <c r="D6" s="63"/>
      <c r="E6" s="64"/>
      <c r="F6" s="62"/>
    </row>
    <row r="7" spans="1:6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>
      <c r="A8" s="4"/>
      <c r="B8" s="4"/>
      <c r="C8" s="5"/>
      <c r="D8" s="4"/>
      <c r="E8" s="4"/>
      <c r="F8" s="3"/>
    </row>
    <row r="9" spans="1:6">
      <c r="A9" s="4"/>
      <c r="B9" s="4"/>
      <c r="C9" s="33" t="s">
        <v>64</v>
      </c>
      <c r="D9" s="4"/>
      <c r="E9" s="4"/>
      <c r="F9" s="3"/>
    </row>
    <row r="10" spans="1:6" ht="25.5">
      <c r="A10" s="87">
        <v>1</v>
      </c>
      <c r="B10" s="90" t="s">
        <v>5</v>
      </c>
      <c r="C10" s="10" t="s">
        <v>58</v>
      </c>
      <c r="D10" s="6" t="s">
        <v>6</v>
      </c>
      <c r="E10" s="6"/>
      <c r="F10" s="50">
        <v>837.55</v>
      </c>
    </row>
    <row r="11" spans="1:6" hidden="1">
      <c r="A11" s="88"/>
      <c r="B11" s="91"/>
      <c r="C11" s="7" t="s">
        <v>7</v>
      </c>
      <c r="D11" s="8" t="s">
        <v>8</v>
      </c>
      <c r="E11" s="8">
        <f>0.677</f>
        <v>0.67700000000000005</v>
      </c>
      <c r="F11" s="16">
        <f>E11*F10</f>
        <v>567.02134999999998</v>
      </c>
    </row>
    <row r="12" spans="1:6" hidden="1">
      <c r="A12" s="88"/>
      <c r="B12" s="91"/>
      <c r="C12" s="7" t="s">
        <v>9</v>
      </c>
      <c r="D12" s="8" t="s">
        <v>10</v>
      </c>
      <c r="E12" s="8">
        <f>0.0578</f>
        <v>5.7799999999999997E-2</v>
      </c>
      <c r="F12" s="16">
        <f>E12*F10</f>
        <v>48.410389999999992</v>
      </c>
    </row>
    <row r="13" spans="1:6" hidden="1">
      <c r="A13" s="88"/>
      <c r="B13" s="91"/>
      <c r="C13" s="7" t="s">
        <v>11</v>
      </c>
      <c r="D13" s="8" t="s">
        <v>10</v>
      </c>
      <c r="E13" s="8">
        <f>0.0125</f>
        <v>1.2500000000000001E-2</v>
      </c>
      <c r="F13" s="16">
        <f>F10*E13</f>
        <v>10.469374999999999</v>
      </c>
    </row>
    <row r="14" spans="1:6" hidden="1">
      <c r="A14" s="89"/>
      <c r="B14" s="92"/>
      <c r="C14" s="7" t="s">
        <v>12</v>
      </c>
      <c r="D14" s="8" t="s">
        <v>13</v>
      </c>
      <c r="E14" s="8">
        <v>2.82E-3</v>
      </c>
      <c r="F14" s="16">
        <f>E14*F10</f>
        <v>2.361891</v>
      </c>
    </row>
    <row r="15" spans="1:6" ht="25.5">
      <c r="A15" s="75">
        <v>2</v>
      </c>
      <c r="B15" s="77" t="s">
        <v>66</v>
      </c>
      <c r="C15" s="18" t="s">
        <v>101</v>
      </c>
      <c r="D15" s="19" t="s">
        <v>6</v>
      </c>
      <c r="E15" s="19"/>
      <c r="F15" s="43">
        <f>F10*0.1</f>
        <v>83.754999999999995</v>
      </c>
    </row>
    <row r="16" spans="1:6" hidden="1">
      <c r="A16" s="76"/>
      <c r="B16" s="78"/>
      <c r="C16" s="22" t="s">
        <v>7</v>
      </c>
      <c r="D16" s="20" t="s">
        <v>8</v>
      </c>
      <c r="E16" s="20">
        <v>0.216</v>
      </c>
      <c r="F16" s="23">
        <f>E16*F15</f>
        <v>18.091079999999998</v>
      </c>
    </row>
    <row r="17" spans="1:6" ht="25.5">
      <c r="A17" s="87">
        <v>3</v>
      </c>
      <c r="B17" s="93" t="s">
        <v>40</v>
      </c>
      <c r="C17" s="12" t="s">
        <v>55</v>
      </c>
      <c r="D17" s="6" t="s">
        <v>14</v>
      </c>
      <c r="E17" s="8">
        <v>1.65</v>
      </c>
      <c r="F17" s="50">
        <f>(F15+F10)*E17</f>
        <v>1520.1532499999998</v>
      </c>
    </row>
    <row r="18" spans="1:6" hidden="1">
      <c r="A18" s="88"/>
      <c r="B18" s="94"/>
      <c r="C18" s="48" t="s">
        <v>20</v>
      </c>
      <c r="D18" s="30" t="s">
        <v>8</v>
      </c>
      <c r="E18" s="30">
        <v>0.83</v>
      </c>
      <c r="F18" s="16">
        <f>E18*F17</f>
        <v>1261.7271974999999</v>
      </c>
    </row>
    <row r="19" spans="1:6" hidden="1">
      <c r="A19" s="89"/>
      <c r="B19" s="95"/>
      <c r="C19" s="48" t="s">
        <v>39</v>
      </c>
      <c r="D19" s="30" t="s">
        <v>13</v>
      </c>
      <c r="E19" s="30">
        <v>1</v>
      </c>
      <c r="F19" s="16">
        <f>E19*F17</f>
        <v>1520.1532499999998</v>
      </c>
    </row>
    <row r="20" spans="1:6" ht="25.5">
      <c r="A20" s="80">
        <v>4</v>
      </c>
      <c r="B20" s="83" t="s">
        <v>18</v>
      </c>
      <c r="C20" s="12" t="s">
        <v>59</v>
      </c>
      <c r="D20" s="6" t="s">
        <v>19</v>
      </c>
      <c r="E20" s="6"/>
      <c r="F20" s="50">
        <v>2393</v>
      </c>
    </row>
    <row r="21" spans="1:6" hidden="1">
      <c r="A21" s="81"/>
      <c r="B21" s="84"/>
      <c r="C21" s="7" t="s">
        <v>20</v>
      </c>
      <c r="D21" s="8" t="s">
        <v>8</v>
      </c>
      <c r="E21" s="8">
        <v>4.2900000000000001E-2</v>
      </c>
      <c r="F21" s="16">
        <f>E21*F20</f>
        <v>102.6597</v>
      </c>
    </row>
    <row r="22" spans="1:6" hidden="1">
      <c r="A22" s="81"/>
      <c r="B22" s="84"/>
      <c r="C22" s="7" t="s">
        <v>56</v>
      </c>
      <c r="D22" s="8" t="s">
        <v>10</v>
      </c>
      <c r="E22" s="8">
        <v>2.6900000000000001E-3</v>
      </c>
      <c r="F22" s="16">
        <f>E22*F20</f>
        <v>6.4371700000000001</v>
      </c>
    </row>
    <row r="23" spans="1:6" hidden="1">
      <c r="A23" s="81"/>
      <c r="B23" s="84"/>
      <c r="C23" s="7" t="s">
        <v>21</v>
      </c>
      <c r="D23" s="8" t="s">
        <v>10</v>
      </c>
      <c r="E23" s="8">
        <v>4.0999999999999999E-4</v>
      </c>
      <c r="F23" s="16">
        <f>E23*F20</f>
        <v>0.98112999999999995</v>
      </c>
    </row>
    <row r="24" spans="1:6" hidden="1">
      <c r="A24" s="81"/>
      <c r="B24" s="84"/>
      <c r="C24" s="7" t="s">
        <v>22</v>
      </c>
      <c r="D24" s="8" t="s">
        <v>10</v>
      </c>
      <c r="E24" s="8">
        <v>7.6E-3</v>
      </c>
      <c r="F24" s="16">
        <f>E24*F20</f>
        <v>18.186800000000002</v>
      </c>
    </row>
    <row r="25" spans="1:6" hidden="1">
      <c r="A25" s="81"/>
      <c r="B25" s="84"/>
      <c r="C25" s="7" t="s">
        <v>23</v>
      </c>
      <c r="D25" s="8" t="s">
        <v>10</v>
      </c>
      <c r="E25" s="8">
        <v>7.4000000000000003E-3</v>
      </c>
      <c r="F25" s="16">
        <f>E25*F20</f>
        <v>17.708200000000001</v>
      </c>
    </row>
    <row r="26" spans="1:6" hidden="1">
      <c r="A26" s="81"/>
      <c r="B26" s="84"/>
      <c r="C26" s="7" t="s">
        <v>24</v>
      </c>
      <c r="D26" s="8" t="s">
        <v>10</v>
      </c>
      <c r="E26" s="8">
        <v>1.48E-3</v>
      </c>
      <c r="F26" s="16">
        <f>E26*F20</f>
        <v>3.5416400000000001</v>
      </c>
    </row>
    <row r="27" spans="1:6" ht="15.75" hidden="1">
      <c r="A27" s="81"/>
      <c r="B27" s="84"/>
      <c r="C27" s="7" t="s">
        <v>60</v>
      </c>
      <c r="D27" s="8" t="s">
        <v>25</v>
      </c>
      <c r="E27" s="8">
        <v>0.1862</v>
      </c>
      <c r="F27" s="16">
        <f>E27*F20</f>
        <v>445.57659999999998</v>
      </c>
    </row>
    <row r="28" spans="1:6" ht="15.75" hidden="1">
      <c r="A28" s="82"/>
      <c r="B28" s="85"/>
      <c r="C28" s="7" t="s">
        <v>26</v>
      </c>
      <c r="D28" s="8" t="s">
        <v>25</v>
      </c>
      <c r="E28" s="8">
        <v>1.0999999999999999E-2</v>
      </c>
      <c r="F28" s="16">
        <f>E28*F20</f>
        <v>26.322999999999997</v>
      </c>
    </row>
    <row r="29" spans="1:6" ht="25.5">
      <c r="A29" s="80">
        <v>5</v>
      </c>
      <c r="B29" s="83" t="s">
        <v>18</v>
      </c>
      <c r="C29" s="12" t="s">
        <v>61</v>
      </c>
      <c r="D29" s="6" t="s">
        <v>19</v>
      </c>
      <c r="E29" s="6"/>
      <c r="F29" s="50">
        <v>2393</v>
      </c>
    </row>
    <row r="30" spans="1:6" hidden="1">
      <c r="A30" s="81"/>
      <c r="B30" s="84"/>
      <c r="C30" s="7" t="s">
        <v>20</v>
      </c>
      <c r="D30" s="8" t="s">
        <v>8</v>
      </c>
      <c r="E30" s="8">
        <v>4.2900000000000001E-2</v>
      </c>
      <c r="F30" s="16">
        <f>E30*F29</f>
        <v>102.6597</v>
      </c>
    </row>
    <row r="31" spans="1:6" hidden="1">
      <c r="A31" s="81"/>
      <c r="B31" s="84"/>
      <c r="C31" s="7" t="s">
        <v>56</v>
      </c>
      <c r="D31" s="8" t="s">
        <v>10</v>
      </c>
      <c r="E31" s="8">
        <v>2.6900000000000001E-3</v>
      </c>
      <c r="F31" s="16">
        <f>E31*F29</f>
        <v>6.4371700000000001</v>
      </c>
    </row>
    <row r="32" spans="1:6" hidden="1">
      <c r="A32" s="81"/>
      <c r="B32" s="84"/>
      <c r="C32" s="7" t="s">
        <v>21</v>
      </c>
      <c r="D32" s="8" t="s">
        <v>10</v>
      </c>
      <c r="E32" s="8">
        <v>4.0999999999999999E-4</v>
      </c>
      <c r="F32" s="16">
        <f>E32*F29</f>
        <v>0.98112999999999995</v>
      </c>
    </row>
    <row r="33" spans="1:6" hidden="1">
      <c r="A33" s="81"/>
      <c r="B33" s="84"/>
      <c r="C33" s="7" t="s">
        <v>22</v>
      </c>
      <c r="D33" s="8" t="s">
        <v>10</v>
      </c>
      <c r="E33" s="8">
        <v>7.6E-3</v>
      </c>
      <c r="F33" s="16">
        <f>E33*F29</f>
        <v>18.186800000000002</v>
      </c>
    </row>
    <row r="34" spans="1:6" hidden="1">
      <c r="A34" s="81"/>
      <c r="B34" s="84"/>
      <c r="C34" s="7" t="s">
        <v>23</v>
      </c>
      <c r="D34" s="8" t="s">
        <v>10</v>
      </c>
      <c r="E34" s="8">
        <v>7.4000000000000003E-3</v>
      </c>
      <c r="F34" s="16">
        <f>E34*F29</f>
        <v>17.708200000000001</v>
      </c>
    </row>
    <row r="35" spans="1:6" hidden="1">
      <c r="A35" s="81"/>
      <c r="B35" s="84"/>
      <c r="C35" s="7" t="s">
        <v>24</v>
      </c>
      <c r="D35" s="8" t="s">
        <v>10</v>
      </c>
      <c r="E35" s="8">
        <v>1.48E-3</v>
      </c>
      <c r="F35" s="16">
        <f>E35*F29</f>
        <v>3.5416400000000001</v>
      </c>
    </row>
    <row r="36" spans="1:6" ht="15.75" hidden="1">
      <c r="A36" s="81"/>
      <c r="B36" s="84"/>
      <c r="C36" s="7" t="s">
        <v>62</v>
      </c>
      <c r="D36" s="8" t="s">
        <v>25</v>
      </c>
      <c r="E36" s="8">
        <v>6.2199999999999998E-2</v>
      </c>
      <c r="F36" s="16">
        <f>E36*F29</f>
        <v>148.84459999999999</v>
      </c>
    </row>
    <row r="37" spans="1:6" ht="15.75" hidden="1">
      <c r="A37" s="82"/>
      <c r="B37" s="85"/>
      <c r="C37" s="7" t="s">
        <v>26</v>
      </c>
      <c r="D37" s="8" t="s">
        <v>25</v>
      </c>
      <c r="E37" s="8">
        <v>1.0999999999999999E-2</v>
      </c>
      <c r="F37" s="16">
        <f>E37*F29</f>
        <v>26.322999999999997</v>
      </c>
    </row>
    <row r="38" spans="1:6" ht="25.5">
      <c r="A38" s="66">
        <v>6</v>
      </c>
      <c r="B38" s="79" t="s">
        <v>57</v>
      </c>
      <c r="C38" s="10" t="s">
        <v>50</v>
      </c>
      <c r="D38" s="19" t="s">
        <v>54</v>
      </c>
      <c r="E38" s="13"/>
      <c r="F38" s="50">
        <v>2393</v>
      </c>
    </row>
    <row r="39" spans="1:6" hidden="1">
      <c r="A39" s="66"/>
      <c r="B39" s="79"/>
      <c r="C39" s="11" t="s">
        <v>7</v>
      </c>
      <c r="D39" s="31" t="s">
        <v>8</v>
      </c>
      <c r="E39" s="31">
        <v>0.38644000000000001</v>
      </c>
      <c r="F39" s="46">
        <f>E39*F38</f>
        <v>924.75092000000006</v>
      </c>
    </row>
    <row r="40" spans="1:6" hidden="1">
      <c r="A40" s="66"/>
      <c r="B40" s="79"/>
      <c r="C40" s="7" t="s">
        <v>24</v>
      </c>
      <c r="D40" s="31" t="s">
        <v>10</v>
      </c>
      <c r="E40" s="31">
        <v>2.2599999999999999E-2</v>
      </c>
      <c r="F40" s="46">
        <f>E40*F38</f>
        <v>54.081799999999994</v>
      </c>
    </row>
    <row r="41" spans="1:6" hidden="1">
      <c r="A41" s="66"/>
      <c r="B41" s="79"/>
      <c r="C41" s="11" t="s">
        <v>28</v>
      </c>
      <c r="D41" s="31" t="s">
        <v>13</v>
      </c>
      <c r="E41" s="31">
        <v>1.3100000000000001E-2</v>
      </c>
      <c r="F41" s="46">
        <f>E41*F38</f>
        <v>31.348300000000002</v>
      </c>
    </row>
    <row r="42" spans="1:6" ht="15.75" hidden="1">
      <c r="A42" s="66"/>
      <c r="B42" s="79"/>
      <c r="C42" s="11" t="s">
        <v>63</v>
      </c>
      <c r="D42" s="8" t="s">
        <v>25</v>
      </c>
      <c r="E42" s="31">
        <v>0.16320000000000001</v>
      </c>
      <c r="F42" s="46">
        <f>E42*F38</f>
        <v>390.53760000000005</v>
      </c>
    </row>
    <row r="43" spans="1:6" hidden="1">
      <c r="A43" s="66"/>
      <c r="B43" s="79"/>
      <c r="C43" s="11" t="s">
        <v>32</v>
      </c>
      <c r="D43" s="31" t="s">
        <v>13</v>
      </c>
      <c r="E43" s="31">
        <v>5.64E-3</v>
      </c>
      <c r="F43" s="46">
        <f>E43*F38</f>
        <v>13.49652</v>
      </c>
    </row>
    <row r="44" spans="1:6" ht="15.75" hidden="1">
      <c r="A44" s="66"/>
      <c r="B44" s="79"/>
      <c r="C44" s="11" t="s">
        <v>51</v>
      </c>
      <c r="D44" s="8" t="s">
        <v>25</v>
      </c>
      <c r="E44" s="31">
        <v>0.04</v>
      </c>
      <c r="F44" s="46">
        <f>F38*E44</f>
        <v>95.72</v>
      </c>
    </row>
    <row r="45" spans="1:6" ht="15.75" hidden="1">
      <c r="A45" s="66"/>
      <c r="B45" s="79"/>
      <c r="C45" s="11" t="s">
        <v>52</v>
      </c>
      <c r="D45" s="8" t="s">
        <v>38</v>
      </c>
      <c r="E45" s="31">
        <v>9.3399999999999993E-3</v>
      </c>
      <c r="F45" s="46">
        <f>F38*E45</f>
        <v>22.350619999999999</v>
      </c>
    </row>
    <row r="46" spans="1:6">
      <c r="A46" s="66"/>
      <c r="B46" s="79"/>
      <c r="C46" s="49" t="s">
        <v>53</v>
      </c>
      <c r="D46" s="31" t="s">
        <v>29</v>
      </c>
      <c r="E46" s="31">
        <v>1.905E-3</v>
      </c>
      <c r="F46" s="46">
        <f>E46*F38</f>
        <v>4.5586650000000004</v>
      </c>
    </row>
    <row r="47" spans="1:6" ht="25.5">
      <c r="A47" s="66">
        <v>7</v>
      </c>
      <c r="B47" s="79" t="s">
        <v>102</v>
      </c>
      <c r="C47" s="10" t="s">
        <v>105</v>
      </c>
      <c r="D47" s="19" t="s">
        <v>103</v>
      </c>
      <c r="E47" s="13"/>
      <c r="F47" s="50">
        <f>1.4*31</f>
        <v>43.4</v>
      </c>
    </row>
    <row r="48" spans="1:6" hidden="1">
      <c r="A48" s="66"/>
      <c r="B48" s="79"/>
      <c r="C48" s="11" t="s">
        <v>7</v>
      </c>
      <c r="D48" s="31" t="s">
        <v>8</v>
      </c>
      <c r="E48" s="31">
        <v>8.4</v>
      </c>
      <c r="F48" s="46">
        <f>E48*F47</f>
        <v>364.56</v>
      </c>
    </row>
    <row r="49" spans="1:6" hidden="1">
      <c r="A49" s="66"/>
      <c r="B49" s="79"/>
      <c r="C49" s="11" t="s">
        <v>28</v>
      </c>
      <c r="D49" s="31" t="s">
        <v>13</v>
      </c>
      <c r="E49" s="31">
        <v>0.81</v>
      </c>
      <c r="F49" s="46">
        <f>E49*F47</f>
        <v>35.154000000000003</v>
      </c>
    </row>
    <row r="50" spans="1:6" ht="15.75" hidden="1">
      <c r="A50" s="66"/>
      <c r="B50" s="79"/>
      <c r="C50" s="11" t="s">
        <v>63</v>
      </c>
      <c r="D50" s="8" t="s">
        <v>25</v>
      </c>
      <c r="E50" s="31">
        <v>1.0149999999999999</v>
      </c>
      <c r="F50" s="46">
        <f>E50*F47</f>
        <v>44.050999999999995</v>
      </c>
    </row>
    <row r="51" spans="1:6" ht="15.75" hidden="1">
      <c r="A51" s="66"/>
      <c r="B51" s="79"/>
      <c r="C51" s="11" t="s">
        <v>31</v>
      </c>
      <c r="D51" s="8" t="s">
        <v>38</v>
      </c>
      <c r="E51" s="31">
        <v>1.37</v>
      </c>
      <c r="F51" s="46">
        <f>E51*F47</f>
        <v>59.458000000000006</v>
      </c>
    </row>
    <row r="52" spans="1:6" ht="15.75" hidden="1">
      <c r="A52" s="66"/>
      <c r="B52" s="79"/>
      <c r="C52" s="11" t="s">
        <v>104</v>
      </c>
      <c r="D52" s="8" t="s">
        <v>25</v>
      </c>
      <c r="E52" s="31">
        <v>3.6600000000000001E-2</v>
      </c>
      <c r="F52" s="46">
        <f>E52*F47</f>
        <v>1.5884400000000001</v>
      </c>
    </row>
    <row r="53" spans="1:6" hidden="1">
      <c r="A53" s="66"/>
      <c r="B53" s="79"/>
      <c r="C53" s="11" t="s">
        <v>32</v>
      </c>
      <c r="D53" s="31" t="s">
        <v>13</v>
      </c>
      <c r="E53" s="31">
        <v>0.39</v>
      </c>
      <c r="F53" s="46">
        <f>E53*F47</f>
        <v>16.925999999999998</v>
      </c>
    </row>
    <row r="54" spans="1:6">
      <c r="A54" s="66"/>
      <c r="B54" s="79"/>
      <c r="C54" s="49" t="s">
        <v>53</v>
      </c>
      <c r="D54" s="31" t="s">
        <v>29</v>
      </c>
      <c r="E54" s="31">
        <v>1.905E-3</v>
      </c>
      <c r="F54" s="46">
        <f>E54*F47</f>
        <v>8.2677E-2</v>
      </c>
    </row>
    <row r="55" spans="1:6">
      <c r="A55" s="86">
        <v>8</v>
      </c>
      <c r="B55" s="79" t="s">
        <v>94</v>
      </c>
      <c r="C55" s="10" t="s">
        <v>95</v>
      </c>
      <c r="D55" s="6" t="s">
        <v>27</v>
      </c>
      <c r="E55" s="6"/>
      <c r="F55" s="35">
        <v>1049</v>
      </c>
    </row>
    <row r="56" spans="1:6" hidden="1">
      <c r="A56" s="86"/>
      <c r="B56" s="79"/>
      <c r="C56" s="11" t="s">
        <v>7</v>
      </c>
      <c r="D56" s="8" t="s">
        <v>8</v>
      </c>
      <c r="E56" s="8">
        <v>7.6999999999999999E-2</v>
      </c>
      <c r="F56" s="16">
        <f>E56*F55</f>
        <v>80.772999999999996</v>
      </c>
    </row>
    <row r="57" spans="1:6" hidden="1">
      <c r="A57" s="86"/>
      <c r="B57" s="79"/>
      <c r="C57" s="11" t="s">
        <v>96</v>
      </c>
      <c r="D57" s="8" t="s">
        <v>10</v>
      </c>
      <c r="E57" s="8">
        <v>0.19400000000000001</v>
      </c>
      <c r="F57" s="16">
        <f>E57*F55</f>
        <v>203.506</v>
      </c>
    </row>
    <row r="58" spans="1:6" hidden="1">
      <c r="A58" s="86"/>
      <c r="B58" s="79"/>
      <c r="C58" s="11" t="s">
        <v>97</v>
      </c>
      <c r="D58" s="8" t="s">
        <v>10</v>
      </c>
      <c r="E58" s="8">
        <v>2.4199999999999999E-2</v>
      </c>
      <c r="F58" s="16">
        <f>E58*F55</f>
        <v>25.3858</v>
      </c>
    </row>
    <row r="59" spans="1:6" hidden="1">
      <c r="A59" s="86"/>
      <c r="B59" s="79"/>
      <c r="C59" s="11" t="s">
        <v>98</v>
      </c>
      <c r="D59" s="8" t="s">
        <v>10</v>
      </c>
      <c r="E59" s="8">
        <v>1.67E-2</v>
      </c>
      <c r="F59" s="16">
        <f>E59*F55</f>
        <v>17.5183</v>
      </c>
    </row>
    <row r="60" spans="1:6" hidden="1">
      <c r="A60" s="86"/>
      <c r="B60" s="79"/>
      <c r="C60" s="7" t="s">
        <v>24</v>
      </c>
      <c r="D60" s="8" t="s">
        <v>10</v>
      </c>
      <c r="E60" s="8">
        <v>8.8000000000000005E-3</v>
      </c>
      <c r="F60" s="16">
        <f>E60*F55</f>
        <v>9.2312000000000012</v>
      </c>
    </row>
    <row r="61" spans="1:6" hidden="1">
      <c r="A61" s="86"/>
      <c r="B61" s="79"/>
      <c r="C61" s="11" t="s">
        <v>28</v>
      </c>
      <c r="D61" s="8" t="s">
        <v>13</v>
      </c>
      <c r="E61" s="8">
        <v>6.3700000000000007E-2</v>
      </c>
      <c r="F61" s="16">
        <f>E61*F55</f>
        <v>66.821300000000008</v>
      </c>
    </row>
    <row r="62" spans="1:6" hidden="1">
      <c r="A62" s="86"/>
      <c r="B62" s="79"/>
      <c r="C62" s="11" t="s">
        <v>99</v>
      </c>
      <c r="D62" s="8" t="s">
        <v>14</v>
      </c>
      <c r="E62" s="8">
        <v>3.8000000000000002E-4</v>
      </c>
      <c r="F62" s="16">
        <f>E62*F55</f>
        <v>0.39862000000000003</v>
      </c>
    </row>
    <row r="63" spans="1:6" ht="15.75" hidden="1">
      <c r="A63" s="86"/>
      <c r="B63" s="79"/>
      <c r="C63" s="11" t="s">
        <v>26</v>
      </c>
      <c r="D63" s="8" t="s">
        <v>25</v>
      </c>
      <c r="E63" s="8">
        <v>6.2E-2</v>
      </c>
      <c r="F63" s="16">
        <f>E63*F57</f>
        <v>12.617372</v>
      </c>
    </row>
    <row r="64" spans="1:6" ht="15.75" hidden="1">
      <c r="A64" s="86"/>
      <c r="B64" s="79"/>
      <c r="C64" s="11" t="s">
        <v>51</v>
      </c>
      <c r="D64" s="8" t="s">
        <v>25</v>
      </c>
      <c r="E64" s="8">
        <v>0.01</v>
      </c>
      <c r="F64" s="16">
        <f>E64*F55</f>
        <v>10.49</v>
      </c>
    </row>
    <row r="65" spans="1:6" hidden="1">
      <c r="A65" s="86"/>
      <c r="B65" s="79"/>
      <c r="C65" s="11" t="s">
        <v>32</v>
      </c>
      <c r="D65" s="8" t="s">
        <v>13</v>
      </c>
      <c r="E65" s="8">
        <v>1.78E-2</v>
      </c>
      <c r="F65" s="16">
        <f>E65*F55</f>
        <v>18.6722</v>
      </c>
    </row>
    <row r="66" spans="1:6" ht="16.5">
      <c r="A66" s="52"/>
      <c r="B66" s="51"/>
      <c r="C66" s="53" t="s">
        <v>65</v>
      </c>
      <c r="D66" s="31"/>
      <c r="E66" s="31"/>
      <c r="F66" s="16"/>
    </row>
    <row r="67" spans="1:6" ht="38.25">
      <c r="A67" s="69">
        <v>1</v>
      </c>
      <c r="B67" s="72" t="s">
        <v>75</v>
      </c>
      <c r="C67" s="18" t="s">
        <v>100</v>
      </c>
      <c r="D67" s="19" t="s">
        <v>47</v>
      </c>
      <c r="E67" s="20"/>
      <c r="F67" s="25">
        <v>61.32</v>
      </c>
    </row>
    <row r="68" spans="1:6" ht="15.75" hidden="1">
      <c r="A68" s="70"/>
      <c r="B68" s="73"/>
      <c r="C68" s="41" t="s">
        <v>7</v>
      </c>
      <c r="D68" s="40" t="s">
        <v>8</v>
      </c>
      <c r="E68" s="37">
        <v>8.8000000000000007</v>
      </c>
      <c r="F68" s="42">
        <f>E68*F67</f>
        <v>539.6160000000001</v>
      </c>
    </row>
    <row r="69" spans="1:6" ht="15.75" hidden="1">
      <c r="A69" s="71"/>
      <c r="B69" s="74"/>
      <c r="C69" s="41" t="s">
        <v>17</v>
      </c>
      <c r="D69" s="40" t="s">
        <v>10</v>
      </c>
      <c r="E69" s="37">
        <v>4.8</v>
      </c>
      <c r="F69" s="42">
        <f>E69*F67</f>
        <v>294.33600000000001</v>
      </c>
    </row>
    <row r="70" spans="1:6" ht="25.5">
      <c r="A70" s="65">
        <v>2</v>
      </c>
      <c r="B70" s="66" t="s">
        <v>5</v>
      </c>
      <c r="C70" s="18" t="s">
        <v>111</v>
      </c>
      <c r="D70" s="19" t="s">
        <v>47</v>
      </c>
      <c r="E70" s="20"/>
      <c r="F70" s="25">
        <v>348.16</v>
      </c>
    </row>
    <row r="71" spans="1:6" hidden="1">
      <c r="A71" s="65"/>
      <c r="B71" s="66"/>
      <c r="C71" s="22" t="s">
        <v>7</v>
      </c>
      <c r="D71" s="20" t="s">
        <v>8</v>
      </c>
      <c r="E71" s="20">
        <f>0.677</f>
        <v>0.67700000000000005</v>
      </c>
      <c r="F71" s="23">
        <f>E71*F70</f>
        <v>235.70432000000002</v>
      </c>
    </row>
    <row r="72" spans="1:6" hidden="1">
      <c r="A72" s="65"/>
      <c r="B72" s="66"/>
      <c r="C72" s="22" t="s">
        <v>9</v>
      </c>
      <c r="D72" s="20" t="s">
        <v>10</v>
      </c>
      <c r="E72" s="20">
        <f>0.0578</f>
        <v>5.7799999999999997E-2</v>
      </c>
      <c r="F72" s="23">
        <f>E72*F70</f>
        <v>20.123647999999999</v>
      </c>
    </row>
    <row r="73" spans="1:6" hidden="1">
      <c r="A73" s="65"/>
      <c r="B73" s="66"/>
      <c r="C73" s="22" t="s">
        <v>11</v>
      </c>
      <c r="D73" s="20" t="s">
        <v>10</v>
      </c>
      <c r="E73" s="20">
        <f>0.0125</f>
        <v>1.2500000000000001E-2</v>
      </c>
      <c r="F73" s="23">
        <f>F70*E73</f>
        <v>4.3520000000000003</v>
      </c>
    </row>
    <row r="74" spans="1:6" hidden="1">
      <c r="A74" s="65"/>
      <c r="B74" s="66"/>
      <c r="C74" s="22" t="s">
        <v>12</v>
      </c>
      <c r="D74" s="20" t="s">
        <v>13</v>
      </c>
      <c r="E74" s="20">
        <v>2.82E-3</v>
      </c>
      <c r="F74" s="23">
        <f>E74*F70</f>
        <v>0.98181120000000011</v>
      </c>
    </row>
    <row r="75" spans="1:6" ht="15.75">
      <c r="A75" s="75">
        <v>3</v>
      </c>
      <c r="B75" s="77" t="s">
        <v>66</v>
      </c>
      <c r="C75" s="18" t="s">
        <v>67</v>
      </c>
      <c r="D75" s="19" t="s">
        <v>6</v>
      </c>
      <c r="E75" s="19"/>
      <c r="F75" s="43">
        <f>F70*0.1</f>
        <v>34.816000000000003</v>
      </c>
    </row>
    <row r="76" spans="1:6" hidden="1">
      <c r="A76" s="76"/>
      <c r="B76" s="78"/>
      <c r="C76" s="22" t="s">
        <v>7</v>
      </c>
      <c r="D76" s="20" t="s">
        <v>8</v>
      </c>
      <c r="E76" s="20">
        <v>0.216</v>
      </c>
      <c r="F76" s="23">
        <f>E76*F75</f>
        <v>7.5202560000000007</v>
      </c>
    </row>
    <row r="77" spans="1:6" ht="25.5">
      <c r="A77" s="9">
        <v>4</v>
      </c>
      <c r="B77" s="34"/>
      <c r="C77" s="12" t="s">
        <v>108</v>
      </c>
      <c r="D77" s="6" t="s">
        <v>14</v>
      </c>
      <c r="E77" s="6">
        <v>1.85</v>
      </c>
      <c r="F77" s="44">
        <f>(F75+F70+F67)*E77</f>
        <v>821.94760000000008</v>
      </c>
    </row>
    <row r="78" spans="1:6" ht="38.25">
      <c r="A78" s="75">
        <v>5</v>
      </c>
      <c r="B78" s="97" t="s">
        <v>68</v>
      </c>
      <c r="C78" s="26" t="s">
        <v>76</v>
      </c>
      <c r="D78" s="19" t="s">
        <v>6</v>
      </c>
      <c r="E78" s="19"/>
      <c r="F78" s="25">
        <v>35.840000000000003</v>
      </c>
    </row>
    <row r="79" spans="1:6" hidden="1">
      <c r="A79" s="96"/>
      <c r="B79" s="98"/>
      <c r="C79" s="22" t="s">
        <v>7</v>
      </c>
      <c r="D79" s="20" t="s">
        <v>8</v>
      </c>
      <c r="E79" s="20">
        <v>0.15</v>
      </c>
      <c r="F79" s="23">
        <f>E79*F78</f>
        <v>5.3760000000000003</v>
      </c>
    </row>
    <row r="80" spans="1:6" hidden="1">
      <c r="A80" s="96"/>
      <c r="B80" s="98"/>
      <c r="C80" s="24" t="s">
        <v>69</v>
      </c>
      <c r="D80" s="20" t="s">
        <v>10</v>
      </c>
      <c r="E80" s="20">
        <v>2.1600000000000001E-2</v>
      </c>
      <c r="F80" s="23">
        <f>E80*F78</f>
        <v>0.77414400000000017</v>
      </c>
    </row>
    <row r="81" spans="1:6" hidden="1">
      <c r="A81" s="96"/>
      <c r="B81" s="98"/>
      <c r="C81" s="24" t="s">
        <v>35</v>
      </c>
      <c r="D81" s="20" t="s">
        <v>10</v>
      </c>
      <c r="E81" s="20">
        <v>2.7300000000000001E-2</v>
      </c>
      <c r="F81" s="23">
        <f>E81*F78</f>
        <v>0.97843200000000019</v>
      </c>
    </row>
    <row r="82" spans="1:6" ht="15.75" hidden="1">
      <c r="A82" s="96"/>
      <c r="B82" s="98"/>
      <c r="C82" s="22" t="s">
        <v>77</v>
      </c>
      <c r="D82" s="20" t="s">
        <v>25</v>
      </c>
      <c r="E82" s="20">
        <v>1.2</v>
      </c>
      <c r="F82" s="23">
        <f>E82*F78</f>
        <v>43.008000000000003</v>
      </c>
    </row>
    <row r="83" spans="1:6" hidden="1">
      <c r="A83" s="76"/>
      <c r="B83" s="99"/>
      <c r="C83" s="22" t="s">
        <v>78</v>
      </c>
      <c r="D83" s="20" t="s">
        <v>14</v>
      </c>
      <c r="E83" s="20">
        <v>1.85</v>
      </c>
      <c r="F83" s="23">
        <f>E83*F82</f>
        <v>79.564800000000005</v>
      </c>
    </row>
    <row r="84" spans="1:6" ht="25.5">
      <c r="A84" s="100">
        <v>6</v>
      </c>
      <c r="B84" s="110" t="s">
        <v>79</v>
      </c>
      <c r="C84" s="26" t="s">
        <v>80</v>
      </c>
      <c r="D84" s="19" t="s">
        <v>6</v>
      </c>
      <c r="E84" s="19"/>
      <c r="F84" s="25">
        <v>53.76</v>
      </c>
    </row>
    <row r="85" spans="1:6" hidden="1">
      <c r="A85" s="101"/>
      <c r="B85" s="67"/>
      <c r="C85" s="22" t="s">
        <v>7</v>
      </c>
      <c r="D85" s="20" t="s">
        <v>8</v>
      </c>
      <c r="E85" s="20">
        <v>4.3499999999999996</v>
      </c>
      <c r="F85" s="23">
        <f>E85*F84</f>
        <v>233.85599999999997</v>
      </c>
    </row>
    <row r="86" spans="1:6" hidden="1">
      <c r="A86" s="101"/>
      <c r="B86" s="67"/>
      <c r="C86" s="24" t="s">
        <v>28</v>
      </c>
      <c r="D86" s="20" t="s">
        <v>10</v>
      </c>
      <c r="E86" s="20">
        <v>1.2</v>
      </c>
      <c r="F86" s="23">
        <f>E86*F84</f>
        <v>64.512</v>
      </c>
    </row>
    <row r="87" spans="1:6" ht="15.75" hidden="1">
      <c r="A87" s="101"/>
      <c r="B87" s="67"/>
      <c r="C87" s="24" t="s">
        <v>81</v>
      </c>
      <c r="D87" s="20" t="s">
        <v>25</v>
      </c>
      <c r="E87" s="20">
        <v>1.02</v>
      </c>
      <c r="F87" s="23">
        <f>E87*F84</f>
        <v>54.8352</v>
      </c>
    </row>
    <row r="88" spans="1:6" ht="15.75" hidden="1">
      <c r="A88" s="101"/>
      <c r="B88" s="67"/>
      <c r="C88" s="24" t="s">
        <v>31</v>
      </c>
      <c r="D88" s="20" t="s">
        <v>38</v>
      </c>
      <c r="E88" s="20">
        <v>1.1599999999999999</v>
      </c>
      <c r="F88" s="23">
        <f>E88*F84</f>
        <v>62.361599999999996</v>
      </c>
    </row>
    <row r="89" spans="1:6" ht="15.75" hidden="1">
      <c r="A89" s="101"/>
      <c r="B89" s="67"/>
      <c r="C89" s="24" t="s">
        <v>48</v>
      </c>
      <c r="D89" s="20" t="s">
        <v>25</v>
      </c>
      <c r="E89" s="20">
        <v>3.5999999999999999E-3</v>
      </c>
      <c r="F89" s="23">
        <f>E89*F84</f>
        <v>0.19353599999999999</v>
      </c>
    </row>
    <row r="90" spans="1:6" ht="15.75" hidden="1">
      <c r="A90" s="102"/>
      <c r="B90" s="67"/>
      <c r="C90" s="22" t="s">
        <v>32</v>
      </c>
      <c r="D90" s="20" t="s">
        <v>25</v>
      </c>
      <c r="E90" s="20">
        <v>0.28000000000000003</v>
      </c>
      <c r="F90" s="23">
        <f>E90*F84</f>
        <v>15.052800000000001</v>
      </c>
    </row>
    <row r="91" spans="1:6" ht="25.5">
      <c r="A91" s="111">
        <v>7</v>
      </c>
      <c r="B91" s="67" t="s">
        <v>82</v>
      </c>
      <c r="C91" s="18" t="s">
        <v>83</v>
      </c>
      <c r="D91" s="19" t="s">
        <v>6</v>
      </c>
      <c r="E91" s="19"/>
      <c r="F91" s="25">
        <v>61.44</v>
      </c>
    </row>
    <row r="92" spans="1:6" hidden="1">
      <c r="A92" s="111"/>
      <c r="B92" s="67"/>
      <c r="C92" s="22" t="s">
        <v>7</v>
      </c>
      <c r="D92" s="20" t="s">
        <v>8</v>
      </c>
      <c r="E92" s="20">
        <v>2.81</v>
      </c>
      <c r="F92" s="23">
        <f>E92*F91</f>
        <v>172.6464</v>
      </c>
    </row>
    <row r="93" spans="1:6" hidden="1">
      <c r="A93" s="111"/>
      <c r="B93" s="67"/>
      <c r="C93" s="24" t="s">
        <v>28</v>
      </c>
      <c r="D93" s="20" t="s">
        <v>10</v>
      </c>
      <c r="E93" s="20">
        <v>0.33</v>
      </c>
      <c r="F93" s="23">
        <f>E93*F91</f>
        <v>20.275200000000002</v>
      </c>
    </row>
    <row r="94" spans="1:6" ht="15.75" hidden="1">
      <c r="A94" s="111"/>
      <c r="B94" s="67"/>
      <c r="C94" s="24" t="s">
        <v>81</v>
      </c>
      <c r="D94" s="20" t="s">
        <v>25</v>
      </c>
      <c r="E94" s="20">
        <v>1.02</v>
      </c>
      <c r="F94" s="23">
        <f>E94*F91</f>
        <v>62.668799999999997</v>
      </c>
    </row>
    <row r="95" spans="1:6" ht="15.75" hidden="1">
      <c r="A95" s="111"/>
      <c r="B95" s="67"/>
      <c r="C95" s="24" t="s">
        <v>31</v>
      </c>
      <c r="D95" s="20" t="s">
        <v>38</v>
      </c>
      <c r="E95" s="20">
        <v>0.71699999999999997</v>
      </c>
      <c r="F95" s="23">
        <f>E95*F91</f>
        <v>44.052479999999996</v>
      </c>
    </row>
    <row r="96" spans="1:6" ht="15.75" hidden="1">
      <c r="A96" s="111"/>
      <c r="B96" s="67"/>
      <c r="C96" s="24" t="s">
        <v>48</v>
      </c>
      <c r="D96" s="20" t="s">
        <v>25</v>
      </c>
      <c r="E96" s="20">
        <v>1.6500000000000001E-2</v>
      </c>
      <c r="F96" s="23">
        <f>E96*F91</f>
        <v>1.01376</v>
      </c>
    </row>
    <row r="97" spans="1:6" ht="15.75" hidden="1">
      <c r="A97" s="111"/>
      <c r="B97" s="67"/>
      <c r="C97" s="22" t="s">
        <v>32</v>
      </c>
      <c r="D97" s="20" t="s">
        <v>25</v>
      </c>
      <c r="E97" s="20">
        <v>0.16</v>
      </c>
      <c r="F97" s="23">
        <f>E97*F91</f>
        <v>9.8303999999999991</v>
      </c>
    </row>
    <row r="98" spans="1:6" ht="25.5">
      <c r="A98" s="65">
        <v>8</v>
      </c>
      <c r="B98" s="68" t="s">
        <v>84</v>
      </c>
      <c r="C98" s="18" t="s">
        <v>110</v>
      </c>
      <c r="D98" s="19" t="s">
        <v>15</v>
      </c>
      <c r="E98" s="20"/>
      <c r="F98" s="25">
        <v>485</v>
      </c>
    </row>
    <row r="99" spans="1:6" hidden="1">
      <c r="A99" s="65"/>
      <c r="B99" s="68"/>
      <c r="C99" s="22" t="s">
        <v>7</v>
      </c>
      <c r="D99" s="20" t="s">
        <v>8</v>
      </c>
      <c r="E99" s="20">
        <v>1.95</v>
      </c>
      <c r="F99" s="16">
        <f>E99*F98</f>
        <v>945.75</v>
      </c>
    </row>
    <row r="100" spans="1:6" hidden="1">
      <c r="A100" s="65"/>
      <c r="B100" s="68"/>
      <c r="C100" s="24" t="s">
        <v>85</v>
      </c>
      <c r="D100" s="20" t="s">
        <v>10</v>
      </c>
      <c r="E100" s="20">
        <v>0.11700000000000001</v>
      </c>
      <c r="F100" s="16">
        <f>E100*F97</f>
        <v>1.1501568</v>
      </c>
    </row>
    <row r="101" spans="1:6" hidden="1">
      <c r="A101" s="65"/>
      <c r="B101" s="68"/>
      <c r="C101" s="24" t="s">
        <v>28</v>
      </c>
      <c r="D101" s="20" t="s">
        <v>10</v>
      </c>
      <c r="E101" s="20">
        <v>0.3</v>
      </c>
      <c r="F101" s="16">
        <f>E101*F98</f>
        <v>145.5</v>
      </c>
    </row>
    <row r="102" spans="1:6" hidden="1">
      <c r="A102" s="65"/>
      <c r="B102" s="68"/>
      <c r="C102" s="22" t="s">
        <v>86</v>
      </c>
      <c r="D102" s="20" t="s">
        <v>15</v>
      </c>
      <c r="E102" s="20">
        <v>1</v>
      </c>
      <c r="F102" s="16">
        <f>E102*F98</f>
        <v>485</v>
      </c>
    </row>
    <row r="103" spans="1:6" ht="25.5">
      <c r="A103" s="65">
        <v>9</v>
      </c>
      <c r="B103" s="66" t="s">
        <v>16</v>
      </c>
      <c r="C103" s="18" t="s">
        <v>70</v>
      </c>
      <c r="D103" s="19" t="s">
        <v>42</v>
      </c>
      <c r="E103" s="20"/>
      <c r="F103" s="21">
        <v>32</v>
      </c>
    </row>
    <row r="104" spans="1:6" hidden="1">
      <c r="A104" s="65"/>
      <c r="B104" s="66"/>
      <c r="C104" s="22" t="s">
        <v>7</v>
      </c>
      <c r="D104" s="20" t="s">
        <v>8</v>
      </c>
      <c r="E104" s="20">
        <v>0.21299999999999999</v>
      </c>
      <c r="F104" s="23">
        <f>E104*F103</f>
        <v>6.8159999999999998</v>
      </c>
    </row>
    <row r="105" spans="1:6" hidden="1">
      <c r="A105" s="65"/>
      <c r="B105" s="66"/>
      <c r="C105" s="24" t="s">
        <v>28</v>
      </c>
      <c r="D105" s="20" t="s">
        <v>13</v>
      </c>
      <c r="E105" s="20">
        <v>6.9800000000000001E-2</v>
      </c>
      <c r="F105" s="23">
        <f>F103*E105</f>
        <v>2.2336</v>
      </c>
    </row>
    <row r="106" spans="1:6" ht="20.25" hidden="1">
      <c r="A106" s="65"/>
      <c r="B106" s="66"/>
      <c r="C106" s="22" t="s">
        <v>43</v>
      </c>
      <c r="D106" s="20" t="s">
        <v>44</v>
      </c>
      <c r="E106" s="20">
        <v>3.6900000000000001E-3</v>
      </c>
      <c r="F106" s="23">
        <f>F103*E106</f>
        <v>0.11808</v>
      </c>
    </row>
    <row r="107" spans="1:6" hidden="1">
      <c r="A107" s="65"/>
      <c r="B107" s="66"/>
      <c r="C107" s="22" t="s">
        <v>71</v>
      </c>
      <c r="D107" s="20" t="s">
        <v>42</v>
      </c>
      <c r="E107" s="20">
        <v>1</v>
      </c>
      <c r="F107" s="20">
        <f>E107*F103</f>
        <v>32</v>
      </c>
    </row>
    <row r="108" spans="1:6">
      <c r="A108" s="103">
        <v>10</v>
      </c>
      <c r="B108" s="106" t="s">
        <v>45</v>
      </c>
      <c r="C108" s="18" t="s">
        <v>87</v>
      </c>
      <c r="D108" s="19" t="s">
        <v>46</v>
      </c>
      <c r="E108" s="20"/>
      <c r="F108" s="45">
        <v>26</v>
      </c>
    </row>
    <row r="109" spans="1:6" hidden="1">
      <c r="A109" s="104"/>
      <c r="B109" s="107"/>
      <c r="C109" s="22" t="s">
        <v>7</v>
      </c>
      <c r="D109" s="20" t="s">
        <v>8</v>
      </c>
      <c r="E109" s="20">
        <v>1.19</v>
      </c>
      <c r="F109" s="23">
        <f>E109*F108</f>
        <v>30.939999999999998</v>
      </c>
    </row>
    <row r="110" spans="1:6" hidden="1">
      <c r="A110" s="104"/>
      <c r="B110" s="107"/>
      <c r="C110" s="24" t="s">
        <v>28</v>
      </c>
      <c r="D110" s="20" t="s">
        <v>13</v>
      </c>
      <c r="E110" s="20">
        <v>0.33500000000000002</v>
      </c>
      <c r="F110" s="23">
        <f>F108*E110</f>
        <v>8.7100000000000009</v>
      </c>
    </row>
    <row r="111" spans="1:6">
      <c r="A111" s="105"/>
      <c r="B111" s="108"/>
      <c r="C111" s="22" t="s">
        <v>88</v>
      </c>
      <c r="D111" s="20" t="s">
        <v>46</v>
      </c>
      <c r="E111" s="20">
        <v>0.995</v>
      </c>
      <c r="F111" s="20">
        <f>E111*F108</f>
        <v>25.87</v>
      </c>
    </row>
    <row r="112" spans="1:6" ht="25.5">
      <c r="A112" s="66">
        <v>11</v>
      </c>
      <c r="B112" s="79" t="s">
        <v>33</v>
      </c>
      <c r="C112" s="10" t="s">
        <v>109</v>
      </c>
      <c r="D112" s="6" t="s">
        <v>6</v>
      </c>
      <c r="E112" s="13"/>
      <c r="F112" s="50">
        <v>30.72</v>
      </c>
    </row>
    <row r="113" spans="1:6" hidden="1">
      <c r="A113" s="66"/>
      <c r="B113" s="79"/>
      <c r="C113" s="11" t="s">
        <v>7</v>
      </c>
      <c r="D113" s="31" t="s">
        <v>8</v>
      </c>
      <c r="E113" s="31">
        <v>3.1699999999999999E-2</v>
      </c>
      <c r="F113" s="16">
        <f>E113*F112</f>
        <v>0.97382399999999991</v>
      </c>
    </row>
    <row r="114" spans="1:6" hidden="1">
      <c r="A114" s="66"/>
      <c r="B114" s="79"/>
      <c r="C114" s="11" t="s">
        <v>34</v>
      </c>
      <c r="D114" s="31" t="s">
        <v>10</v>
      </c>
      <c r="E114" s="31">
        <v>3.5100000000000001E-3</v>
      </c>
      <c r="F114" s="16">
        <f>E114*F112</f>
        <v>0.1078272</v>
      </c>
    </row>
    <row r="115" spans="1:6" hidden="1">
      <c r="A115" s="66"/>
      <c r="B115" s="79"/>
      <c r="C115" s="11" t="s">
        <v>35</v>
      </c>
      <c r="D115" s="31" t="s">
        <v>10</v>
      </c>
      <c r="E115" s="31">
        <v>4.4999999999999999E-4</v>
      </c>
      <c r="F115" s="16">
        <f>F112*E115</f>
        <v>1.3823999999999999E-2</v>
      </c>
    </row>
    <row r="116" spans="1:6" hidden="1">
      <c r="A116" s="66"/>
      <c r="B116" s="79"/>
      <c r="C116" s="11" t="s">
        <v>36</v>
      </c>
      <c r="D116" s="31" t="s">
        <v>10</v>
      </c>
      <c r="E116" s="31">
        <v>9.7000000000000005E-4</v>
      </c>
      <c r="F116" s="16">
        <f>F112*E116</f>
        <v>2.9798399999999999E-2</v>
      </c>
    </row>
    <row r="117" spans="1:6" ht="15.75" hidden="1">
      <c r="A117" s="66"/>
      <c r="B117" s="79"/>
      <c r="C117" s="11" t="s">
        <v>37</v>
      </c>
      <c r="D117" s="8" t="s">
        <v>25</v>
      </c>
      <c r="E117" s="31">
        <v>0.124</v>
      </c>
      <c r="F117" s="16">
        <f>F112*E117</f>
        <v>3.8092799999999998</v>
      </c>
    </row>
    <row r="118" spans="1:6" hidden="1">
      <c r="A118" s="66"/>
      <c r="B118" s="79"/>
      <c r="C118" s="7" t="s">
        <v>30</v>
      </c>
      <c r="D118" s="8" t="s">
        <v>14</v>
      </c>
      <c r="E118" s="8">
        <v>1.85</v>
      </c>
      <c r="F118" s="16">
        <f>F117*E118</f>
        <v>7.0471680000000001</v>
      </c>
    </row>
    <row r="119" spans="1:6">
      <c r="A119" s="109">
        <v>12</v>
      </c>
      <c r="B119" s="66" t="s">
        <v>72</v>
      </c>
      <c r="C119" s="10" t="s">
        <v>92</v>
      </c>
      <c r="D119" s="6" t="s">
        <v>73</v>
      </c>
      <c r="E119" s="6"/>
      <c r="F119" s="35">
        <v>1</v>
      </c>
    </row>
    <row r="120" spans="1:6" ht="15.75" hidden="1">
      <c r="A120" s="109"/>
      <c r="B120" s="66"/>
      <c r="C120" s="41" t="s">
        <v>7</v>
      </c>
      <c r="D120" s="40" t="s">
        <v>8</v>
      </c>
      <c r="E120" s="37">
        <v>16.8</v>
      </c>
      <c r="F120" s="39">
        <f>E120*F119</f>
        <v>16.8</v>
      </c>
    </row>
    <row r="121" spans="1:6" ht="18" hidden="1">
      <c r="A121" s="109"/>
      <c r="B121" s="66"/>
      <c r="C121" s="24" t="s">
        <v>74</v>
      </c>
      <c r="D121" s="40" t="s">
        <v>49</v>
      </c>
      <c r="E121" s="37">
        <v>0.05</v>
      </c>
      <c r="F121" s="39">
        <f>E121*F119</f>
        <v>0.05</v>
      </c>
    </row>
    <row r="122" spans="1:6" ht="18" hidden="1">
      <c r="A122" s="109"/>
      <c r="B122" s="66"/>
      <c r="C122" s="24" t="s">
        <v>51</v>
      </c>
      <c r="D122" s="40" t="s">
        <v>49</v>
      </c>
      <c r="E122" s="37">
        <v>0.2</v>
      </c>
      <c r="F122" s="39">
        <f>E122*F119</f>
        <v>0.2</v>
      </c>
    </row>
    <row r="123" spans="1:6" ht="18" hidden="1">
      <c r="A123" s="109"/>
      <c r="B123" s="66"/>
      <c r="C123" s="41" t="s">
        <v>32</v>
      </c>
      <c r="D123" s="40" t="s">
        <v>49</v>
      </c>
      <c r="E123" s="37">
        <v>1.07</v>
      </c>
      <c r="F123" s="39">
        <f>E123*F119</f>
        <v>1.07</v>
      </c>
    </row>
  </sheetData>
  <mergeCells count="46">
    <mergeCell ref="A2:F2"/>
    <mergeCell ref="A3:F3"/>
    <mergeCell ref="D5:D6"/>
    <mergeCell ref="E5:E6"/>
    <mergeCell ref="F5:F6"/>
    <mergeCell ref="C5:C6"/>
    <mergeCell ref="A29:A37"/>
    <mergeCell ref="B29:B37"/>
    <mergeCell ref="A15:A16"/>
    <mergeCell ref="B15:B16"/>
    <mergeCell ref="A17:A19"/>
    <mergeCell ref="A47:A54"/>
    <mergeCell ref="B47:B54"/>
    <mergeCell ref="A10:A14"/>
    <mergeCell ref="B10:B14"/>
    <mergeCell ref="A5:A6"/>
    <mergeCell ref="B5:B6"/>
    <mergeCell ref="B17:B19"/>
    <mergeCell ref="A20:A28"/>
    <mergeCell ref="B20:B28"/>
    <mergeCell ref="A38:A46"/>
    <mergeCell ref="B38:B46"/>
    <mergeCell ref="A55:A65"/>
    <mergeCell ref="B55:B65"/>
    <mergeCell ref="A67:A69"/>
    <mergeCell ref="B67:B69"/>
    <mergeCell ref="A70:A74"/>
    <mergeCell ref="B70:B74"/>
    <mergeCell ref="A75:A76"/>
    <mergeCell ref="B75:B76"/>
    <mergeCell ref="A78:A83"/>
    <mergeCell ref="B78:B83"/>
    <mergeCell ref="A84:A90"/>
    <mergeCell ref="B84:B90"/>
    <mergeCell ref="A91:A97"/>
    <mergeCell ref="B91:B97"/>
    <mergeCell ref="A98:A102"/>
    <mergeCell ref="B98:B102"/>
    <mergeCell ref="A103:A107"/>
    <mergeCell ref="B103:B107"/>
    <mergeCell ref="A108:A111"/>
    <mergeCell ref="B108:B111"/>
    <mergeCell ref="A112:A118"/>
    <mergeCell ref="B112:B118"/>
    <mergeCell ref="A119:A123"/>
    <mergeCell ref="B119:B123"/>
  </mergeCells>
  <printOptions horizontalCentered="1"/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კრებსითი</vt:lpstr>
      <vt:lpstr>beliaSvilis qucha</vt:lpstr>
      <vt:lpstr>gunias qucha</vt:lpstr>
      <vt:lpstr>'beliaSvilis qucha'!Print_Titles</vt:lpstr>
      <vt:lpstr>'gunias qucha'!Print_Titles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2018-02-07T09:00:28Z</dcterms:modified>
</cp:coreProperties>
</file>