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104" tabRatio="724"/>
  </bookViews>
  <sheets>
    <sheet name="კორექტ." sheetId="20" r:id="rId1"/>
    <sheet name="Sheet2" sheetId="18" r:id="rId2"/>
  </sheets>
  <calcPr calcId="152511"/>
</workbook>
</file>

<file path=xl/calcChain.xml><?xml version="1.0" encoding="utf-8"?>
<calcChain xmlns="http://schemas.openxmlformats.org/spreadsheetml/2006/main">
  <c r="F78" i="20" l="1"/>
  <c r="F79" i="20" s="1"/>
  <c r="F77" i="20"/>
  <c r="F76" i="20"/>
  <c r="F75" i="20"/>
  <c r="F74" i="20"/>
  <c r="F71" i="20"/>
  <c r="F72" i="20" s="1"/>
  <c r="F70" i="20"/>
  <c r="F69" i="20"/>
  <c r="F67" i="20"/>
  <c r="F66" i="20"/>
  <c r="F62" i="20"/>
  <c r="F60" i="20"/>
  <c r="F59" i="20"/>
  <c r="F57" i="20"/>
  <c r="F56" i="20"/>
  <c r="F55" i="20"/>
  <c r="F54" i="20"/>
  <c r="F52" i="20"/>
  <c r="F51" i="20"/>
  <c r="F50" i="20"/>
  <c r="F49" i="20"/>
  <c r="F47" i="20"/>
  <c r="F42" i="20"/>
  <c r="F41" i="20"/>
  <c r="F40" i="20"/>
  <c r="F39" i="20"/>
  <c r="F37" i="20"/>
  <c r="F35" i="20"/>
  <c r="F33" i="20"/>
  <c r="F32" i="20"/>
  <c r="F31" i="20"/>
  <c r="F30" i="20"/>
  <c r="F29" i="20"/>
  <c r="F34" i="20" s="1"/>
  <c r="F20" i="20"/>
  <c r="F19" i="20"/>
  <c r="F16" i="20"/>
  <c r="F17" i="20" s="1"/>
  <c r="F15" i="20"/>
  <c r="F14" i="20"/>
  <c r="F12" i="20"/>
  <c r="F10" i="20"/>
  <c r="F9" i="20"/>
  <c r="H80" i="20" s="1"/>
  <c r="L80" i="20" l="1"/>
  <c r="J81" i="20"/>
  <c r="M81" i="20" s="1"/>
  <c r="J80" i="20" l="1"/>
  <c r="M80" i="20"/>
  <c r="M82" i="20" s="1"/>
  <c r="M83" i="20" l="1"/>
  <c r="M84" i="20" s="1"/>
  <c r="M85" i="20" l="1"/>
  <c r="M86" i="20" s="1"/>
  <c r="M87" i="20" l="1"/>
  <c r="M88" i="20" s="1"/>
  <c r="M89" i="20" l="1"/>
  <c r="K4" i="20" s="1"/>
  <c r="M90" i="20" l="1"/>
  <c r="K3" i="20" s="1"/>
</calcChain>
</file>

<file path=xl/sharedStrings.xml><?xml version="1.0" encoding="utf-8"?>
<sst xmlns="http://schemas.openxmlformats.org/spreadsheetml/2006/main" count="228" uniqueCount="122">
  <si>
    <t>xarjTaRricxva</t>
  </si>
  <si>
    <t>obieqti</t>
  </si>
  <si>
    <t>saxarjTaRricxvo Rirebuleba</t>
  </si>
  <si>
    <t>lari</t>
  </si>
  <si>
    <t>#</t>
  </si>
  <si>
    <t>normativis nomeri            da Sifri</t>
  </si>
  <si>
    <t>samuSaoebis da danaxarjebis dasaxeleba</t>
  </si>
  <si>
    <t>raodenoba</t>
  </si>
  <si>
    <t xml:space="preserve">xelfasi </t>
  </si>
  <si>
    <t xml:space="preserve">masala </t>
  </si>
  <si>
    <t>manqana-meqanizmi</t>
  </si>
  <si>
    <t>ganzomilebis erTeuli</t>
  </si>
  <si>
    <t>ganzomilebis erTeulze</t>
  </si>
  <si>
    <t>saproeqto monacemebiT</t>
  </si>
  <si>
    <t>erTeulis fasi</t>
  </si>
  <si>
    <t>Rirebuleba</t>
  </si>
  <si>
    <t>m/sT</t>
  </si>
  <si>
    <t>balasti</t>
  </si>
  <si>
    <t>zednadebi xarjebi</t>
  </si>
  <si>
    <t>jami</t>
  </si>
  <si>
    <t>gegmiuri dagroveba</t>
  </si>
  <si>
    <t>dRg</t>
  </si>
  <si>
    <t>kac/sT</t>
  </si>
  <si>
    <t>t</t>
  </si>
  <si>
    <t>kg</t>
  </si>
  <si>
    <t>gauTvaliswinebeli xarjebi</t>
  </si>
  <si>
    <t>saRebavi zeTovani antikoroziuli</t>
  </si>
  <si>
    <t>ganz</t>
  </si>
  <si>
    <t>raod</t>
  </si>
  <si>
    <t>RorRi fraqcia 20-40mm.</t>
  </si>
  <si>
    <t xml:space="preserve">Sromis danaxarji </t>
  </si>
  <si>
    <r>
      <t>m</t>
    </r>
    <r>
      <rPr>
        <vertAlign val="superscript"/>
        <sz val="10"/>
        <rFont val="AcadNusx"/>
      </rPr>
      <t>3</t>
    </r>
  </si>
  <si>
    <r>
      <t>100m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</si>
  <si>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</si>
  <si>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1000m</t>
    </r>
    <r>
      <rPr>
        <b/>
        <vertAlign val="superscript"/>
        <sz val="10"/>
        <rFont val="AcadNusx"/>
      </rPr>
      <t>3</t>
    </r>
  </si>
  <si>
    <t>SromiTi danaxarji</t>
  </si>
  <si>
    <t>liTonis furceli sisqiT 8 mm.</t>
  </si>
  <si>
    <r>
      <t>m</t>
    </r>
    <r>
      <rPr>
        <b/>
        <vertAlign val="superscript"/>
        <sz val="10"/>
        <rFont val="AcadNusx"/>
      </rPr>
      <t>3</t>
    </r>
  </si>
  <si>
    <t>grZ/m</t>
  </si>
  <si>
    <t>liTonis moajirebis damzadeba milkvadratebisagan da montaJi</t>
  </si>
  <si>
    <t>mq/sT</t>
  </si>
  <si>
    <t>Sromis danaxarji  80.2*1.5=120.3</t>
  </si>
  <si>
    <t xml:space="preserve">xidis liTonis  moajiris SeerTebebis dagruntva da SeRebva antikoroziuli zeTovani saRebaviT 2-jer   </t>
  </si>
  <si>
    <t>samuSaoTa dasaxeleba</t>
  </si>
  <si>
    <t>moculobiTi uwyisi</t>
  </si>
  <si>
    <t>sul</t>
  </si>
  <si>
    <r>
      <t>1000m</t>
    </r>
    <r>
      <rPr>
        <b/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</si>
  <si>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 xml:space="preserve">eqskavatori 0.4 kb.m   </t>
  </si>
  <si>
    <t>xidis mowyobis adgilze miwis amoReba</t>
  </si>
  <si>
    <r>
      <t xml:space="preserve">milkvadrati </t>
    </r>
    <r>
      <rPr>
        <b/>
        <sz val="10"/>
        <rFont val="AcadNusx"/>
      </rPr>
      <t>40X100X3</t>
    </r>
  </si>
  <si>
    <r>
      <t xml:space="preserve">milkvadrati </t>
    </r>
    <r>
      <rPr>
        <b/>
        <sz val="10"/>
        <rFont val="AcadNusx"/>
      </rPr>
      <t>40X40X3</t>
    </r>
    <r>
      <rPr>
        <sz val="10"/>
        <rFont val="AcadNusx"/>
      </rPr>
      <t xml:space="preserve">  </t>
    </r>
  </si>
  <si>
    <r>
      <t xml:space="preserve">milkvadrati </t>
    </r>
    <r>
      <rPr>
        <b/>
        <sz val="10"/>
        <rFont val="AcadNusx"/>
      </rPr>
      <t>40X60X3</t>
    </r>
    <r>
      <rPr>
        <sz val="10"/>
        <rFont val="AcadNusx"/>
      </rPr>
      <t xml:space="preserve">  </t>
    </r>
  </si>
  <si>
    <r>
      <t xml:space="preserve">milkvadrati </t>
    </r>
    <r>
      <rPr>
        <b/>
        <sz val="10"/>
        <rFont val="AcadNusx"/>
      </rPr>
      <t>60X60X3</t>
    </r>
  </si>
  <si>
    <t>RorRi 0-40mm.</t>
  </si>
  <si>
    <t xml:space="preserve">satransporto xarjebi masalebidan </t>
  </si>
  <si>
    <t>manqanebi</t>
  </si>
  <si>
    <t>pr</t>
  </si>
  <si>
    <t>betoni b-25 m-350 tumbomomsaxurebiT</t>
  </si>
  <si>
    <r>
      <t xml:space="preserve"> m</t>
    </r>
    <r>
      <rPr>
        <vertAlign val="superscript"/>
        <sz val="10"/>
        <rFont val="AcadNusx"/>
      </rPr>
      <t>2</t>
    </r>
  </si>
  <si>
    <t>armaturis transportireba 120km</t>
  </si>
  <si>
    <t>sxva masalebi</t>
  </si>
  <si>
    <t>leibis da gabionis yuTebis dadgma saproeqto adgilze, qvebis Calageba daxurva da gadabma Sesakravi mavTuliT</t>
  </si>
  <si>
    <r>
      <t>m</t>
    </r>
    <r>
      <rPr>
        <b/>
        <vertAlign val="superscript"/>
        <sz val="10"/>
        <rFont val="Grigolia"/>
      </rPr>
      <t>3</t>
    </r>
  </si>
  <si>
    <r>
      <t>100m</t>
    </r>
    <r>
      <rPr>
        <b/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</si>
  <si>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 xml:space="preserve">rk/betonis wyalamridi kedlebis da rk.betonis 
filisa mowyoba, ankerebis CabetonebiT </t>
  </si>
  <si>
    <t xml:space="preserve">SromiTi danaxarji </t>
  </si>
  <si>
    <t xml:space="preserve">manqanebi </t>
  </si>
  <si>
    <t>dax. xisMmasala III xarisxis 40-60mm 5.49+0.49</t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</si>
  <si>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 xml:space="preserve">-III d-25mm  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</si>
  <si>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 xml:space="preserve">-III d-16mm  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</si>
  <si>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 xml:space="preserve">-III d-14mm  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</si>
  <si>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 xml:space="preserve">-III d-10mm  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</si>
  <si>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 xml:space="preserve">-III d-8mm  </t>
    </r>
  </si>
  <si>
    <r>
      <t>armatura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  d-10mm  </t>
    </r>
  </si>
  <si>
    <r>
      <t>armatura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  d-8mm  </t>
    </r>
  </si>
  <si>
    <t>sayalibe fari 21mm</t>
  </si>
  <si>
    <t>sxva manqanebi</t>
  </si>
  <si>
    <r>
      <t>100მ</t>
    </r>
    <r>
      <rPr>
        <b/>
        <vertAlign val="superscript"/>
        <sz val="10"/>
        <rFont val="AcadNusx"/>
      </rPr>
      <t>2</t>
    </r>
  </si>
  <si>
    <t>კაც/სთ</t>
  </si>
  <si>
    <t>მანქ/სთ</t>
  </si>
  <si>
    <t>კგ</t>
  </si>
  <si>
    <t>მან</t>
  </si>
  <si>
    <t>fexiT savali nawilis SeRebva</t>
  </si>
  <si>
    <t xml:space="preserve">muSaobis procesSi saZirkvlis ormodan 
dagrovili wylis periodulad amotumbva  </t>
  </si>
  <si>
    <t>Sromis danaxarji</t>
  </si>
  <si>
    <t>c</t>
  </si>
  <si>
    <t>gabionis Sesakravi (samontaJo) mavTuli 2,2mm</t>
  </si>
  <si>
    <t xml:space="preserve">xidis burjebis qveS RorRis safenis mowyoba 
fr. 20-40mm. sisqiT 10sm-ze </t>
  </si>
  <si>
    <t>meqanizmebi</t>
  </si>
  <si>
    <t>sxva masala</t>
  </si>
  <si>
    <t>wyalemulsiis saRebavi</t>
  </si>
  <si>
    <r>
      <t>100m</t>
    </r>
    <r>
      <rPr>
        <b/>
        <vertAlign val="superscript"/>
        <sz val="10"/>
        <rFont val="AcadNusx"/>
      </rPr>
      <t>2</t>
    </r>
  </si>
  <si>
    <t>gabionis kalaTa moTuTiebuli mavTulis sisqiT 2.7 mm. zomiT 2X1X1 m.</t>
  </si>
  <si>
    <t>yore-qva Segroveba-transportirebiT</t>
  </si>
  <si>
    <r>
      <t>1000m</t>
    </r>
    <r>
      <rPr>
        <b/>
        <vertAlign val="superscript"/>
        <sz val="10"/>
        <rFont val="AcadNusx"/>
      </rPr>
      <t>2</t>
    </r>
  </si>
  <si>
    <t>buldozeri 79kvt 108cx.Z</t>
  </si>
  <si>
    <t>satkepni gluvi 10t</t>
  </si>
  <si>
    <t>avtogreideri 79kvt</t>
  </si>
  <si>
    <t>zugdidis municipalitetis yuliSkaris administraciul erTeulSi, (safifiosa da nanavebis ubanSi) 
saavtomobilo  xidis mowyoba</t>
  </si>
  <si>
    <t>RorRis transportireba 15 km-dan</t>
  </si>
  <si>
    <t>betonis transportireba 15km</t>
  </si>
  <si>
    <t>gabionis mowyobis adgilze, napirsa da fskerze gruntis moxsna-mosworeba  da napirze dayra</t>
  </si>
  <si>
    <t>renomatrasi moTuTiebuli mavTulis sisqiT 2.7 mm.       zomiT 3X2X0.23 m.</t>
  </si>
  <si>
    <t>gabionis kalaTa moTuTiebuli mavTulis sisqiT 2.7 mm. zomiT 1.5X1X0.5 m.</t>
  </si>
  <si>
    <t xml:space="preserve">gabionis mowyobis Semdeg napirTan darCenili adgilis Sevseba balastiT </t>
  </si>
  <si>
    <t>balastis transportireba 15 km-dan</t>
  </si>
  <si>
    <t xml:space="preserve">xidTan misasvlelze RorRis safenis mowyoba </t>
  </si>
  <si>
    <t>el. SemduRebeli agregati</t>
  </si>
  <si>
    <t>eleqtrodi 4mm</t>
  </si>
  <si>
    <t>tumbo moZrav meqanizmze warmadobiT 25kub.m/sT</t>
  </si>
  <si>
    <t>droebiTi kalapotis mowyoba xidis orive mxares
15-15 metrze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</si>
  <si>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</si>
  <si>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</si>
  <si>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 xml:space="preserve">შენიშვნა:     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</si>
  <si>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</si>
  <si>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</si>
  <si>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3) ერთნაირი დასახელების სამუშაოებზე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</si>
  <si>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</si>
  <si>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</si>
  <si>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t>6) 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</si>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</sst>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.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2"/>
      <color theme="1"/>
      <name val="AcadNusx"/>
    </font>
    <font>
      <b/>
      <sz val="11"/>
      <color theme="1"/>
      <name val="AcadMtavr"/>
    </font>
    <font>
      <b/>
      <sz val="10"/>
      <name val="AcadNusx"/>
    </font>
    <font>
      <b/>
      <vertAlign val="superscript"/>
      <sz val="10"/>
      <name val="AcadNusx"/>
    </font>
    <font>
      <sz val="10"/>
      <name val="AcadNusx"/>
    </font>
    <font>
      <vertAlign val="superscript"/>
      <sz val="10"/>
      <name val="AcadNusx"/>
    </font>
    <font>
      <i/>
      <sz val="11"/>
      <color theme="1"/>
      <name val="AcadNusx"/>
    </font>
    <font>
      <b/>
      <sz val="16"/>
      <color theme="1"/>
      <name val="AcadNusx"/>
    </font>
    <font>
      <b/>
      <sz val="11"/>
      <color theme="1"/>
      <name val="Calibri"/>
      <family val="2"/>
      <scheme val="minor"/>
    </font>
    <font>
      <b/>
      <vertAlign val="superscript"/>
      <sz val="10"/>
      <name val="Grigolia"/>
    </font>
    <font>
      <b/>
      <sz val="12"/>
      <name val="AcadNusx"/>
    </font>
    <font>
      <sz val="10"/>
      <name val="Calibri"/>
      <family val="2"/>
      <charset val="204"/>
      <scheme val="minor"/>
    </font>
    <font>
      <b/>
      <u/>
      <sz val="10"/>
      <name val="AcadNusx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cad Nusx Geo"/>
      <family val="2"/>
    </font>
    <font>
      <sz val="10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0"/>
      <name val="Grigolia"/>
    </font>
    <font>
      <i/>
      <sz val="10"/>
      <name val="AcadNusx"/>
    </font>
    <font>
      <sz val="12"/>
      <color theme="1"/>
      <name val="Sylfaen"/>
      <family val="1"/>
      <charset val="204"/>
    </font>
    <font>
      <sz val="10"/>
      <name val="Arial Cyr"/>
      <charset val="204"/>
    </font>
    <font>
      <sz val="10"/>
      <color rgb="FFFF0000"/>
      <name val="Sylfaen"/>
      <family val="1"/>
    </font>
    <font>
      <sz val="10"/>
      <color rgb="FFFF0000"/>
      <name val="Arial Cyr"/>
      <charset val="204"/>
    </font>
    <font>
      <i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20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5" fillId="2" borderId="2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2" fontId="9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165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9" fontId="7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/>
    </xf>
    <xf numFmtId="2" fontId="25" fillId="0" borderId="3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vertical="center"/>
    </xf>
    <xf numFmtId="0" fontId="33" fillId="0" borderId="0" xfId="14" applyFont="1" applyFill="1" applyAlignment="1">
      <alignment vertical="center"/>
    </xf>
    <xf numFmtId="0" fontId="29" fillId="0" borderId="0" xfId="11" applyFont="1" applyFill="1" applyBorder="1" applyAlignment="1">
      <alignment horizontal="left" vertical="center" wrapText="1"/>
    </xf>
    <xf numFmtId="0" fontId="29" fillId="0" borderId="0" xfId="10" applyFont="1" applyFill="1" applyBorder="1" applyAlignment="1">
      <alignment horizontal="left" vertical="center" wrapText="1"/>
    </xf>
    <xf numFmtId="0" fontId="30" fillId="0" borderId="0" xfId="3" applyFont="1" applyAlignment="1">
      <alignment horizontal="left" vertical="center" wrapText="1"/>
    </xf>
    <xf numFmtId="0" fontId="30" fillId="0" borderId="0" xfId="3" applyFont="1" applyAlignment="1">
      <alignment horizontal="left" vertical="center"/>
    </xf>
    <xf numFmtId="0" fontId="27" fillId="0" borderId="0" xfId="14" applyFont="1" applyFill="1" applyAlignment="1">
      <alignment vertical="center"/>
    </xf>
    <xf numFmtId="0" fontId="27" fillId="0" borderId="0" xfId="14" applyFont="1" applyFill="1" applyBorder="1" applyAlignment="1">
      <alignment vertical="center"/>
    </xf>
    <xf numFmtId="0" fontId="29" fillId="0" borderId="0" xfId="14" applyFont="1" applyFill="1" applyBorder="1" applyAlignment="1">
      <alignment vertical="top" wrapText="1"/>
    </xf>
    <xf numFmtId="0" fontId="29" fillId="0" borderId="0" xfId="13" applyFont="1" applyFill="1" applyBorder="1" applyAlignment="1">
      <alignment vertical="top" wrapText="1"/>
    </xf>
    <xf numFmtId="0" fontId="29" fillId="0" borderId="0" xfId="12" applyFont="1" applyFill="1" applyBorder="1" applyAlignment="1">
      <alignment vertical="top" wrapText="1"/>
    </xf>
    <xf numFmtId="0" fontId="29" fillId="0" borderId="0" xfId="10" applyFont="1" applyFill="1" applyBorder="1" applyAlignment="1">
      <alignment vertical="top" wrapText="1"/>
    </xf>
    <xf numFmtId="0" fontId="29" fillId="0" borderId="0" xfId="11" applyFont="1" applyFill="1" applyBorder="1" applyAlignment="1">
      <alignment vertical="top" wrapText="1"/>
    </xf>
    <xf numFmtId="0" fontId="29" fillId="0" borderId="0" xfId="14" applyFont="1" applyFill="1" applyBorder="1" applyAlignment="1">
      <alignment vertical="top"/>
    </xf>
  </cellXfs>
  <cellStyles count="15">
    <cellStyle name="Comma" xfId="1" builtinId="3"/>
    <cellStyle name="Normal" xfId="0" builtinId="0"/>
    <cellStyle name="Normal 10" xfId="14"/>
    <cellStyle name="Normal 11" xfId="3"/>
    <cellStyle name="Normal 12" xfId="2"/>
    <cellStyle name="Normal 14" xfId="4"/>
    <cellStyle name="Normal 16_axalqalaqis skola " xfId="5"/>
    <cellStyle name="Normal 2" xfId="7"/>
    <cellStyle name="Normal 3" xfId="6"/>
    <cellStyle name="Normal 4" xfId="8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3"/>
  <sheetViews>
    <sheetView tabSelected="1" workbookViewId="0">
      <selection activeCell="B2" sqref="B2"/>
    </sheetView>
  </sheetViews>
  <sheetFormatPr defaultColWidth="9.109375" defaultRowHeight="13.8"/>
  <cols>
    <col min="1" max="1" width="3" style="40" customWidth="1"/>
    <col min="2" max="2" width="11.109375" style="40" customWidth="1"/>
    <col min="3" max="3" width="60" style="40" customWidth="1"/>
    <col min="4" max="4" width="7.88671875" style="40" bestFit="1" customWidth="1"/>
    <col min="5" max="5" width="8.5546875" style="40" bestFit="1" customWidth="1"/>
    <col min="6" max="6" width="7" style="40" bestFit="1" customWidth="1"/>
    <col min="7" max="7" width="6" style="40" bestFit="1" customWidth="1"/>
    <col min="8" max="8" width="7.5546875" style="40" bestFit="1" customWidth="1"/>
    <col min="9" max="9" width="8.33203125" style="40" customWidth="1"/>
    <col min="10" max="10" width="13.109375" style="40" customWidth="1"/>
    <col min="11" max="11" width="6" style="40" bestFit="1" customWidth="1"/>
    <col min="12" max="12" width="7.6640625" style="40" bestFit="1" customWidth="1"/>
    <col min="13" max="13" width="11.109375" style="58" customWidth="1"/>
    <col min="14" max="14" width="7.5546875" style="40" customWidth="1"/>
    <col min="15" max="15" width="9.5546875" style="40" customWidth="1"/>
    <col min="16" max="16" width="5.109375" style="40" customWidth="1"/>
    <col min="17" max="17" width="11.6640625" style="40" customWidth="1"/>
    <col min="18" max="39" width="5.109375" style="40" customWidth="1"/>
    <col min="40" max="16384" width="9.109375" style="40"/>
  </cols>
  <sheetData>
    <row r="1" spans="1:15" ht="15">
      <c r="A1" s="38"/>
      <c r="B1" s="38"/>
      <c r="C1" s="105"/>
      <c r="D1" s="38"/>
      <c r="E1" s="134"/>
      <c r="F1" s="134"/>
      <c r="G1" s="134"/>
      <c r="H1" s="134"/>
      <c r="I1" s="38"/>
      <c r="J1" s="38"/>
      <c r="K1" s="38"/>
      <c r="L1" s="38"/>
      <c r="M1" s="41"/>
    </row>
    <row r="2" spans="1:15" ht="17.399999999999999">
      <c r="A2" s="38"/>
      <c r="B2" s="38"/>
      <c r="C2" s="39" t="s">
        <v>0</v>
      </c>
      <c r="D2" s="38"/>
      <c r="J2" s="38"/>
      <c r="K2" s="38"/>
      <c r="L2" s="38"/>
      <c r="M2" s="41"/>
    </row>
    <row r="3" spans="1:15" ht="15">
      <c r="A3" s="38"/>
      <c r="B3" s="135" t="s">
        <v>1</v>
      </c>
      <c r="C3" s="135"/>
      <c r="D3" s="135"/>
      <c r="E3" s="135"/>
      <c r="F3" s="136" t="s">
        <v>2</v>
      </c>
      <c r="G3" s="136"/>
      <c r="H3" s="136"/>
      <c r="I3" s="136"/>
      <c r="J3" s="136"/>
      <c r="K3" s="137">
        <f>M90</f>
        <v>0</v>
      </c>
      <c r="L3" s="137"/>
      <c r="M3" s="42" t="s">
        <v>3</v>
      </c>
    </row>
    <row r="4" spans="1:15" ht="45" customHeight="1">
      <c r="A4" s="38"/>
      <c r="B4" s="138" t="s">
        <v>98</v>
      </c>
      <c r="C4" s="138"/>
      <c r="D4" s="138"/>
      <c r="E4" s="138"/>
      <c r="F4" s="139" t="s">
        <v>21</v>
      </c>
      <c r="G4" s="139"/>
      <c r="H4" s="139"/>
      <c r="I4" s="139"/>
      <c r="J4" s="139"/>
      <c r="K4" s="140">
        <f>M89</f>
        <v>0</v>
      </c>
      <c r="L4" s="140"/>
      <c r="M4" s="42" t="s">
        <v>3</v>
      </c>
    </row>
    <row r="5" spans="1:15" ht="15">
      <c r="A5" s="146" t="s">
        <v>4</v>
      </c>
      <c r="B5" s="148" t="s">
        <v>5</v>
      </c>
      <c r="C5" s="150" t="s">
        <v>6</v>
      </c>
      <c r="D5" s="141" t="s">
        <v>7</v>
      </c>
      <c r="E5" s="141"/>
      <c r="F5" s="141"/>
      <c r="G5" s="141" t="s">
        <v>8</v>
      </c>
      <c r="H5" s="141"/>
      <c r="I5" s="141" t="s">
        <v>9</v>
      </c>
      <c r="J5" s="141"/>
      <c r="K5" s="141" t="s">
        <v>10</v>
      </c>
      <c r="L5" s="141"/>
      <c r="M5" s="142" t="s">
        <v>19</v>
      </c>
    </row>
    <row r="6" spans="1:15" ht="78.75" customHeight="1">
      <c r="A6" s="147"/>
      <c r="B6" s="149"/>
      <c r="C6" s="151"/>
      <c r="D6" s="48" t="s">
        <v>11</v>
      </c>
      <c r="E6" s="48" t="s">
        <v>12</v>
      </c>
      <c r="F6" s="48" t="s">
        <v>13</v>
      </c>
      <c r="G6" s="48" t="s">
        <v>14</v>
      </c>
      <c r="H6" s="48" t="s">
        <v>15</v>
      </c>
      <c r="I6" s="48" t="s">
        <v>14</v>
      </c>
      <c r="J6" s="48" t="s">
        <v>15</v>
      </c>
      <c r="K6" s="48" t="s">
        <v>14</v>
      </c>
      <c r="L6" s="48" t="s">
        <v>15</v>
      </c>
      <c r="M6" s="142"/>
    </row>
    <row r="7" spans="1:15" ht="15">
      <c r="A7" s="101">
        <v>1</v>
      </c>
      <c r="B7" s="82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4">
        <v>13</v>
      </c>
    </row>
    <row r="8" spans="1:15" ht="29.25" customHeight="1">
      <c r="A8" s="143">
        <v>1</v>
      </c>
      <c r="B8" s="78"/>
      <c r="C8" s="37" t="s">
        <v>110</v>
      </c>
      <c r="D8" s="20" t="s">
        <v>34</v>
      </c>
      <c r="E8" s="110"/>
      <c r="F8" s="20">
        <v>1.7000000000000001E-2</v>
      </c>
      <c r="G8" s="32"/>
      <c r="H8" s="32"/>
      <c r="I8" s="32"/>
      <c r="J8" s="32"/>
      <c r="K8" s="32"/>
      <c r="L8" s="32"/>
      <c r="M8" s="32"/>
    </row>
    <row r="9" spans="1:15" ht="15">
      <c r="A9" s="144"/>
      <c r="B9" s="29"/>
      <c r="C9" s="3" t="s">
        <v>35</v>
      </c>
      <c r="D9" s="108" t="s">
        <v>22</v>
      </c>
      <c r="E9" s="108">
        <v>28.3</v>
      </c>
      <c r="F9" s="10">
        <f>E9*F8</f>
        <v>0.48110000000000003</v>
      </c>
      <c r="G9" s="4"/>
      <c r="H9" s="10"/>
      <c r="I9" s="10"/>
      <c r="J9" s="16"/>
      <c r="K9" s="10"/>
      <c r="L9" s="16"/>
      <c r="M9" s="7"/>
    </row>
    <row r="10" spans="1:15" ht="15">
      <c r="A10" s="144"/>
      <c r="B10" s="110"/>
      <c r="C10" s="33" t="s">
        <v>47</v>
      </c>
      <c r="D10" s="110" t="s">
        <v>16</v>
      </c>
      <c r="E10" s="22">
        <v>63.4</v>
      </c>
      <c r="F10" s="32">
        <f>F8*E10</f>
        <v>1.0778000000000001</v>
      </c>
      <c r="G10" s="32"/>
      <c r="H10" s="32"/>
      <c r="I10" s="110"/>
      <c r="J10" s="11"/>
      <c r="K10" s="110"/>
      <c r="L10" s="32"/>
      <c r="M10" s="32"/>
      <c r="O10" s="58"/>
    </row>
    <row r="11" spans="1:15" ht="17.25" customHeight="1">
      <c r="A11" s="143">
        <v>2</v>
      </c>
      <c r="B11" s="78"/>
      <c r="C11" s="37" t="s">
        <v>48</v>
      </c>
      <c r="D11" s="20" t="s">
        <v>63</v>
      </c>
      <c r="E11" s="20"/>
      <c r="F11" s="64">
        <v>0.18</v>
      </c>
      <c r="G11" s="50"/>
      <c r="H11" s="50"/>
      <c r="I11" s="50"/>
      <c r="J11" s="50"/>
      <c r="K11" s="50"/>
      <c r="L11" s="50"/>
      <c r="M11" s="32"/>
    </row>
    <row r="12" spans="1:15" ht="15">
      <c r="A12" s="144"/>
      <c r="B12" s="20"/>
      <c r="C12" s="3" t="s">
        <v>35</v>
      </c>
      <c r="D12" s="108" t="s">
        <v>22</v>
      </c>
      <c r="E12" s="108">
        <v>337</v>
      </c>
      <c r="F12" s="34">
        <f>E12*F11</f>
        <v>60.66</v>
      </c>
      <c r="G12" s="34"/>
      <c r="H12" s="34"/>
      <c r="I12" s="108"/>
      <c r="J12" s="16"/>
      <c r="K12" s="34"/>
      <c r="L12" s="34"/>
      <c r="M12" s="32"/>
    </row>
    <row r="13" spans="1:15" ht="29.25" customHeight="1">
      <c r="A13" s="143">
        <v>3</v>
      </c>
      <c r="B13" s="20"/>
      <c r="C13" s="37" t="s">
        <v>87</v>
      </c>
      <c r="D13" s="20" t="s">
        <v>37</v>
      </c>
      <c r="E13" s="110"/>
      <c r="F13" s="56">
        <v>1.5</v>
      </c>
      <c r="G13" s="32"/>
      <c r="H13" s="32"/>
      <c r="I13" s="32"/>
      <c r="J13" s="32"/>
      <c r="K13" s="32"/>
      <c r="L13" s="32"/>
      <c r="M13" s="32"/>
    </row>
    <row r="14" spans="1:15" ht="15">
      <c r="A14" s="144"/>
      <c r="B14" s="29"/>
      <c r="C14" s="2" t="s">
        <v>30</v>
      </c>
      <c r="D14" s="110" t="s">
        <v>22</v>
      </c>
      <c r="E14" s="7">
        <v>0.89</v>
      </c>
      <c r="F14" s="7">
        <f>E14*F13</f>
        <v>1.335</v>
      </c>
      <c r="G14" s="5"/>
      <c r="H14" s="7"/>
      <c r="I14" s="5"/>
      <c r="J14" s="11"/>
      <c r="K14" s="5"/>
      <c r="L14" s="32"/>
      <c r="M14" s="7"/>
    </row>
    <row r="15" spans="1:15" ht="15">
      <c r="A15" s="144"/>
      <c r="B15" s="29"/>
      <c r="C15" s="3" t="s">
        <v>55</v>
      </c>
      <c r="D15" s="108" t="s">
        <v>3</v>
      </c>
      <c r="E15" s="4">
        <v>0.37</v>
      </c>
      <c r="F15" s="4">
        <f>F13*E15</f>
        <v>0.55499999999999994</v>
      </c>
      <c r="G15" s="10"/>
      <c r="H15" s="7"/>
      <c r="I15" s="10"/>
      <c r="J15" s="16"/>
      <c r="K15" s="10"/>
      <c r="L15" s="32"/>
      <c r="M15" s="7"/>
    </row>
    <row r="16" spans="1:15" ht="17.399999999999999">
      <c r="A16" s="144"/>
      <c r="B16" s="102"/>
      <c r="C16" s="3" t="s">
        <v>29</v>
      </c>
      <c r="D16" s="108" t="s">
        <v>31</v>
      </c>
      <c r="E16" s="108">
        <v>1.1499999999999999</v>
      </c>
      <c r="F16" s="34">
        <f>F13*E16</f>
        <v>1.7249999999999999</v>
      </c>
      <c r="G16" s="35"/>
      <c r="H16" s="7"/>
      <c r="I16" s="4"/>
      <c r="J16" s="4"/>
      <c r="K16" s="4"/>
      <c r="L16" s="111"/>
      <c r="M16" s="32"/>
    </row>
    <row r="17" spans="1:15" ht="15">
      <c r="A17" s="145"/>
      <c r="B17" s="75"/>
      <c r="C17" s="2" t="s">
        <v>99</v>
      </c>
      <c r="D17" s="110" t="s">
        <v>23</v>
      </c>
      <c r="E17" s="110">
        <v>1.65</v>
      </c>
      <c r="F17" s="32">
        <f>F16*E17</f>
        <v>2.8462499999999995</v>
      </c>
      <c r="G17" s="57"/>
      <c r="H17" s="7"/>
      <c r="I17" s="32"/>
      <c r="J17" s="10"/>
      <c r="K17" s="32"/>
      <c r="L17" s="32"/>
      <c r="M17" s="32"/>
    </row>
    <row r="18" spans="1:15" ht="28.5" customHeight="1">
      <c r="A18" s="143">
        <v>4</v>
      </c>
      <c r="B18" s="30"/>
      <c r="C18" s="37" t="s">
        <v>64</v>
      </c>
      <c r="D18" s="20" t="s">
        <v>32</v>
      </c>
      <c r="E18" s="20"/>
      <c r="F18" s="64">
        <v>0.155</v>
      </c>
      <c r="G18" s="56"/>
      <c r="H18" s="7"/>
      <c r="I18" s="46"/>
      <c r="J18" s="36"/>
      <c r="K18" s="46"/>
      <c r="L18" s="32"/>
      <c r="M18" s="32"/>
    </row>
    <row r="19" spans="1:15" ht="15">
      <c r="A19" s="144"/>
      <c r="B19" s="75"/>
      <c r="C19" s="2" t="s">
        <v>65</v>
      </c>
      <c r="D19" s="120" t="s">
        <v>22</v>
      </c>
      <c r="E19" s="120">
        <v>1320</v>
      </c>
      <c r="F19" s="32">
        <f>F18*E19</f>
        <v>204.6</v>
      </c>
      <c r="G19" s="22"/>
      <c r="H19" s="7"/>
      <c r="I19" s="32"/>
      <c r="J19" s="11"/>
      <c r="K19" s="32"/>
      <c r="L19" s="32"/>
      <c r="M19" s="32"/>
      <c r="O19" s="58"/>
    </row>
    <row r="20" spans="1:15" ht="15">
      <c r="A20" s="144"/>
      <c r="B20" s="75"/>
      <c r="C20" s="2" t="s">
        <v>66</v>
      </c>
      <c r="D20" s="120" t="s">
        <v>3</v>
      </c>
      <c r="E20" s="44">
        <v>143</v>
      </c>
      <c r="F20" s="32">
        <f>F18*E20</f>
        <v>22.164999999999999</v>
      </c>
      <c r="G20" s="22"/>
      <c r="H20" s="44"/>
      <c r="I20" s="32"/>
      <c r="J20" s="11"/>
      <c r="K20" s="32"/>
      <c r="L20" s="32"/>
      <c r="M20" s="32"/>
    </row>
    <row r="21" spans="1:15" ht="15">
      <c r="A21" s="144"/>
      <c r="B21" s="75"/>
      <c r="C21" s="2" t="s">
        <v>68</v>
      </c>
      <c r="D21" s="120" t="s">
        <v>23</v>
      </c>
      <c r="E21" s="120" t="s">
        <v>56</v>
      </c>
      <c r="F21" s="57">
        <v>0.32650000000000001</v>
      </c>
      <c r="G21" s="22"/>
      <c r="H21" s="44"/>
      <c r="I21" s="32"/>
      <c r="J21" s="4"/>
      <c r="K21" s="32"/>
      <c r="L21" s="32"/>
      <c r="M21" s="32"/>
    </row>
    <row r="22" spans="1:15" ht="15">
      <c r="A22" s="144"/>
      <c r="B22" s="75"/>
      <c r="C22" s="2" t="s">
        <v>69</v>
      </c>
      <c r="D22" s="120" t="s">
        <v>23</v>
      </c>
      <c r="E22" s="120" t="s">
        <v>56</v>
      </c>
      <c r="F22" s="113">
        <v>0.80454000000000003</v>
      </c>
      <c r="G22" s="22"/>
      <c r="H22" s="44"/>
      <c r="I22" s="32"/>
      <c r="J22" s="4"/>
      <c r="K22" s="32"/>
      <c r="L22" s="32"/>
      <c r="M22" s="32"/>
    </row>
    <row r="23" spans="1:15" ht="15">
      <c r="A23" s="144"/>
      <c r="B23" s="75"/>
      <c r="C23" s="2" t="s">
        <v>70</v>
      </c>
      <c r="D23" s="120" t="s">
        <v>23</v>
      </c>
      <c r="E23" s="120" t="s">
        <v>56</v>
      </c>
      <c r="F23" s="59">
        <v>4.5999999999999999E-2</v>
      </c>
      <c r="G23" s="22"/>
      <c r="H23" s="44"/>
      <c r="I23" s="32"/>
      <c r="J23" s="4"/>
      <c r="K23" s="32"/>
      <c r="L23" s="32"/>
      <c r="M23" s="32"/>
    </row>
    <row r="24" spans="1:15" ht="15">
      <c r="A24" s="144"/>
      <c r="B24" s="75"/>
      <c r="C24" s="2" t="s">
        <v>71</v>
      </c>
      <c r="D24" s="120" t="s">
        <v>23</v>
      </c>
      <c r="E24" s="120" t="s">
        <v>56</v>
      </c>
      <c r="F24" s="57">
        <v>0.24129999999999999</v>
      </c>
      <c r="G24" s="22"/>
      <c r="H24" s="44"/>
      <c r="I24" s="32"/>
      <c r="J24" s="4"/>
      <c r="K24" s="32"/>
      <c r="L24" s="32"/>
      <c r="M24" s="32"/>
    </row>
    <row r="25" spans="1:15" ht="15">
      <c r="A25" s="144"/>
      <c r="B25" s="75"/>
      <c r="C25" s="2" t="s">
        <v>72</v>
      </c>
      <c r="D25" s="120" t="s">
        <v>23</v>
      </c>
      <c r="E25" s="120" t="s">
        <v>56</v>
      </c>
      <c r="F25" s="57">
        <v>0.12280000000000001</v>
      </c>
      <c r="G25" s="22"/>
      <c r="H25" s="44"/>
      <c r="I25" s="32"/>
      <c r="J25" s="4"/>
      <c r="K25" s="32"/>
      <c r="L25" s="32"/>
      <c r="M25" s="32"/>
    </row>
    <row r="26" spans="1:15" ht="15">
      <c r="A26" s="144"/>
      <c r="B26" s="75"/>
      <c r="C26" s="2" t="s">
        <v>73</v>
      </c>
      <c r="D26" s="120" t="s">
        <v>23</v>
      </c>
      <c r="E26" s="120" t="s">
        <v>56</v>
      </c>
      <c r="F26" s="113">
        <v>3.4720000000000001E-2</v>
      </c>
      <c r="G26" s="22"/>
      <c r="H26" s="44"/>
      <c r="I26" s="32"/>
      <c r="J26" s="4"/>
      <c r="K26" s="32"/>
      <c r="L26" s="32"/>
      <c r="M26" s="32"/>
    </row>
    <row r="27" spans="1:15" ht="15">
      <c r="A27" s="144"/>
      <c r="B27" s="75"/>
      <c r="C27" s="2" t="s">
        <v>74</v>
      </c>
      <c r="D27" s="120" t="s">
        <v>23</v>
      </c>
      <c r="E27" s="120" t="s">
        <v>56</v>
      </c>
      <c r="F27" s="57">
        <v>0.21060000000000001</v>
      </c>
      <c r="G27" s="22"/>
      <c r="H27" s="44"/>
      <c r="I27" s="32"/>
      <c r="J27" s="4"/>
      <c r="K27" s="32"/>
      <c r="L27" s="32"/>
      <c r="M27" s="32"/>
    </row>
    <row r="28" spans="1:15" ht="17.399999999999999">
      <c r="A28" s="144"/>
      <c r="B28" s="6"/>
      <c r="C28" s="2" t="s">
        <v>36</v>
      </c>
      <c r="D28" s="120" t="s">
        <v>33</v>
      </c>
      <c r="E28" s="7" t="s">
        <v>56</v>
      </c>
      <c r="F28" s="7">
        <v>0.32</v>
      </c>
      <c r="G28" s="5"/>
      <c r="H28" s="11"/>
      <c r="I28" s="5"/>
      <c r="J28" s="7"/>
      <c r="K28" s="11"/>
      <c r="L28" s="11"/>
      <c r="M28" s="7"/>
    </row>
    <row r="29" spans="1:15" ht="17.399999999999999">
      <c r="A29" s="145"/>
      <c r="B29" s="75"/>
      <c r="C29" s="2" t="s">
        <v>57</v>
      </c>
      <c r="D29" s="120" t="s">
        <v>31</v>
      </c>
      <c r="E29" s="22">
        <v>101.5</v>
      </c>
      <c r="F29" s="32">
        <f>F18*E29</f>
        <v>15.7325</v>
      </c>
      <c r="G29" s="22"/>
      <c r="H29" s="44"/>
      <c r="I29" s="22"/>
      <c r="J29" s="4"/>
      <c r="K29" s="32"/>
      <c r="L29" s="32"/>
      <c r="M29" s="32"/>
    </row>
    <row r="30" spans="1:15" ht="15">
      <c r="A30" s="52"/>
      <c r="B30" s="75"/>
      <c r="C30" s="2" t="s">
        <v>108</v>
      </c>
      <c r="D30" s="120" t="s">
        <v>24</v>
      </c>
      <c r="E30" s="120">
        <v>41</v>
      </c>
      <c r="F30" s="32">
        <f>F18*E30</f>
        <v>6.3549999999999995</v>
      </c>
      <c r="G30" s="22"/>
      <c r="H30" s="44"/>
      <c r="I30" s="22"/>
      <c r="J30" s="7"/>
      <c r="K30" s="32"/>
      <c r="L30" s="32"/>
      <c r="M30" s="32"/>
    </row>
    <row r="31" spans="1:15" ht="17.399999999999999">
      <c r="A31" s="131"/>
      <c r="B31" s="75"/>
      <c r="C31" s="2" t="s">
        <v>75</v>
      </c>
      <c r="D31" s="120" t="s">
        <v>58</v>
      </c>
      <c r="E31" s="120">
        <v>264</v>
      </c>
      <c r="F31" s="32">
        <f>F18*E31</f>
        <v>40.92</v>
      </c>
      <c r="G31" s="22"/>
      <c r="H31" s="44"/>
      <c r="I31" s="22"/>
      <c r="J31" s="4"/>
      <c r="K31" s="32"/>
      <c r="L31" s="32"/>
      <c r="M31" s="32"/>
    </row>
    <row r="32" spans="1:15" ht="17.399999999999999">
      <c r="A32" s="143"/>
      <c r="B32" s="75"/>
      <c r="C32" s="2" t="s">
        <v>67</v>
      </c>
      <c r="D32" s="120" t="s">
        <v>31</v>
      </c>
      <c r="E32" s="120">
        <v>5.98</v>
      </c>
      <c r="F32" s="32">
        <f>F18*E32</f>
        <v>0.92690000000000006</v>
      </c>
      <c r="G32" s="22"/>
      <c r="H32" s="44"/>
      <c r="I32" s="22"/>
      <c r="J32" s="7"/>
      <c r="K32" s="32"/>
      <c r="L32" s="32"/>
      <c r="M32" s="32"/>
    </row>
    <row r="33" spans="1:13" ht="15">
      <c r="A33" s="144"/>
      <c r="B33" s="75"/>
      <c r="C33" s="2" t="s">
        <v>59</v>
      </c>
      <c r="D33" s="120" t="s">
        <v>23</v>
      </c>
      <c r="E33" s="120" t="s">
        <v>56</v>
      </c>
      <c r="F33" s="59">
        <f>F21+F22+F23+F24+F25+F26+F27</f>
        <v>1.7864600000000004</v>
      </c>
      <c r="G33" s="22"/>
      <c r="H33" s="44"/>
      <c r="I33" s="32"/>
      <c r="J33" s="4"/>
      <c r="K33" s="32"/>
      <c r="L33" s="32"/>
      <c r="M33" s="32"/>
    </row>
    <row r="34" spans="1:13" ht="15">
      <c r="A34" s="144"/>
      <c r="B34" s="75"/>
      <c r="C34" s="2" t="s">
        <v>100</v>
      </c>
      <c r="D34" s="120" t="s">
        <v>23</v>
      </c>
      <c r="E34" s="120">
        <v>2.4</v>
      </c>
      <c r="F34" s="32">
        <f>E34*F29</f>
        <v>37.757999999999996</v>
      </c>
      <c r="G34" s="22"/>
      <c r="H34" s="44"/>
      <c r="I34" s="32"/>
      <c r="J34" s="4"/>
      <c r="K34" s="32"/>
      <c r="L34" s="32"/>
      <c r="M34" s="32"/>
    </row>
    <row r="35" spans="1:13" ht="15">
      <c r="A35" s="145"/>
      <c r="B35" s="75"/>
      <c r="C35" s="2" t="s">
        <v>60</v>
      </c>
      <c r="D35" s="120" t="s">
        <v>3</v>
      </c>
      <c r="E35" s="120">
        <v>49</v>
      </c>
      <c r="F35" s="32">
        <f>F18*E35</f>
        <v>7.5949999999999998</v>
      </c>
      <c r="G35" s="22"/>
      <c r="H35" s="44"/>
      <c r="I35" s="32"/>
      <c r="J35" s="7"/>
      <c r="K35" s="32"/>
      <c r="L35" s="32"/>
      <c r="M35" s="32"/>
    </row>
    <row r="36" spans="1:13" ht="29.25" customHeight="1">
      <c r="A36" s="143">
        <v>5</v>
      </c>
      <c r="B36" s="20"/>
      <c r="C36" s="37" t="s">
        <v>83</v>
      </c>
      <c r="D36" s="20" t="s">
        <v>32</v>
      </c>
      <c r="E36" s="20"/>
      <c r="F36" s="56">
        <v>0.75</v>
      </c>
      <c r="G36" s="50"/>
      <c r="H36" s="50"/>
      <c r="I36" s="50"/>
      <c r="J36" s="50"/>
      <c r="K36" s="50"/>
      <c r="L36" s="50"/>
      <c r="M36" s="110"/>
    </row>
    <row r="37" spans="1:13" ht="15">
      <c r="A37" s="145"/>
      <c r="B37" s="108"/>
      <c r="C37" s="2" t="s">
        <v>109</v>
      </c>
      <c r="D37" s="110" t="s">
        <v>16</v>
      </c>
      <c r="E37" s="22">
        <v>170</v>
      </c>
      <c r="F37" s="22">
        <f>F36*E37</f>
        <v>127.5</v>
      </c>
      <c r="G37" s="59"/>
      <c r="H37" s="44"/>
      <c r="I37" s="32"/>
      <c r="J37" s="11"/>
      <c r="K37" s="32"/>
      <c r="L37" s="32"/>
      <c r="M37" s="32"/>
    </row>
    <row r="38" spans="1:13" ht="28.5" customHeight="1">
      <c r="A38" s="156">
        <v>6</v>
      </c>
      <c r="B38" s="30"/>
      <c r="C38" s="37" t="s">
        <v>39</v>
      </c>
      <c r="D38" s="20" t="s">
        <v>23</v>
      </c>
      <c r="E38" s="28"/>
      <c r="F38" s="65">
        <v>0.2382</v>
      </c>
      <c r="G38" s="24"/>
      <c r="H38" s="24"/>
      <c r="I38" s="24"/>
      <c r="J38" s="24"/>
      <c r="K38" s="24"/>
      <c r="L38" s="24"/>
      <c r="M38" s="7"/>
    </row>
    <row r="39" spans="1:13" ht="15">
      <c r="A39" s="157"/>
      <c r="B39" s="29"/>
      <c r="C39" s="9" t="s">
        <v>41</v>
      </c>
      <c r="D39" s="119" t="s">
        <v>22</v>
      </c>
      <c r="E39" s="10">
        <v>120.3</v>
      </c>
      <c r="F39" s="10">
        <f>E39*F38</f>
        <v>28.655459999999998</v>
      </c>
      <c r="G39" s="10"/>
      <c r="H39" s="10"/>
      <c r="I39" s="10"/>
      <c r="J39" s="10"/>
      <c r="K39" s="10"/>
      <c r="L39" s="10"/>
      <c r="M39" s="7"/>
    </row>
    <row r="40" spans="1:13" ht="15">
      <c r="A40" s="126"/>
      <c r="B40" s="120"/>
      <c r="C40" s="8" t="s">
        <v>76</v>
      </c>
      <c r="D40" s="120" t="s">
        <v>3</v>
      </c>
      <c r="E40" s="7">
        <v>5.88</v>
      </c>
      <c r="F40" s="5">
        <f>E40*F38</f>
        <v>1.4006159999999999</v>
      </c>
      <c r="G40" s="5"/>
      <c r="H40" s="5"/>
      <c r="I40" s="5"/>
      <c r="J40" s="5"/>
      <c r="K40" s="5"/>
      <c r="L40" s="7"/>
      <c r="M40" s="7"/>
    </row>
    <row r="41" spans="1:13" ht="15">
      <c r="A41" s="127"/>
      <c r="B41" s="120"/>
      <c r="C41" s="8" t="s">
        <v>108</v>
      </c>
      <c r="D41" s="120" t="s">
        <v>24</v>
      </c>
      <c r="E41" s="7">
        <v>23</v>
      </c>
      <c r="F41" s="5">
        <f>E41*F38</f>
        <v>5.4786000000000001</v>
      </c>
      <c r="G41" s="5"/>
      <c r="H41" s="5"/>
      <c r="I41" s="5"/>
      <c r="J41" s="5"/>
      <c r="K41" s="5"/>
      <c r="L41" s="5"/>
      <c r="M41" s="7"/>
    </row>
    <row r="42" spans="1:13" ht="15">
      <c r="A42" s="127"/>
      <c r="B42" s="6"/>
      <c r="C42" s="8" t="s">
        <v>107</v>
      </c>
      <c r="D42" s="120" t="s">
        <v>40</v>
      </c>
      <c r="E42" s="7">
        <v>54.3</v>
      </c>
      <c r="F42" s="5">
        <f>E42*F38</f>
        <v>12.934259999999998</v>
      </c>
      <c r="G42" s="5"/>
      <c r="H42" s="5"/>
      <c r="I42" s="5"/>
      <c r="J42" s="5"/>
      <c r="K42" s="7"/>
      <c r="L42" s="5"/>
      <c r="M42" s="7"/>
    </row>
    <row r="43" spans="1:13" ht="15">
      <c r="A43" s="127"/>
      <c r="B43" s="6"/>
      <c r="C43" s="8" t="s">
        <v>49</v>
      </c>
      <c r="D43" s="120" t="s">
        <v>38</v>
      </c>
      <c r="E43" s="7"/>
      <c r="F43" s="5">
        <v>8.8000000000000007</v>
      </c>
      <c r="G43" s="5"/>
      <c r="H43" s="5"/>
      <c r="I43" s="7"/>
      <c r="J43" s="5"/>
      <c r="K43" s="5"/>
      <c r="L43" s="5"/>
      <c r="M43" s="7"/>
    </row>
    <row r="44" spans="1:13" ht="15">
      <c r="A44" s="127"/>
      <c r="B44" s="6"/>
      <c r="C44" s="8" t="s">
        <v>52</v>
      </c>
      <c r="D44" s="120" t="s">
        <v>38</v>
      </c>
      <c r="E44" s="7"/>
      <c r="F44" s="5">
        <v>6.4</v>
      </c>
      <c r="G44" s="5"/>
      <c r="H44" s="5"/>
      <c r="I44" s="7"/>
      <c r="J44" s="5"/>
      <c r="K44" s="5"/>
      <c r="L44" s="5"/>
      <c r="M44" s="7"/>
    </row>
    <row r="45" spans="1:13" ht="15">
      <c r="A45" s="127"/>
      <c r="B45" s="6"/>
      <c r="C45" s="8" t="s">
        <v>51</v>
      </c>
      <c r="D45" s="120" t="s">
        <v>38</v>
      </c>
      <c r="E45" s="7"/>
      <c r="F45" s="7">
        <v>8.2799999999999994</v>
      </c>
      <c r="G45" s="5"/>
      <c r="H45" s="5"/>
      <c r="I45" s="7"/>
      <c r="J45" s="5"/>
      <c r="K45" s="5"/>
      <c r="L45" s="5"/>
      <c r="M45" s="7"/>
    </row>
    <row r="46" spans="1:13" ht="15">
      <c r="A46" s="127"/>
      <c r="B46" s="6"/>
      <c r="C46" s="25" t="s">
        <v>50</v>
      </c>
      <c r="D46" s="117" t="s">
        <v>38</v>
      </c>
      <c r="E46" s="26"/>
      <c r="F46" s="26">
        <v>27.84</v>
      </c>
      <c r="G46" s="21"/>
      <c r="H46" s="21"/>
      <c r="I46" s="26"/>
      <c r="J46" s="5"/>
      <c r="K46" s="21"/>
      <c r="L46" s="21"/>
      <c r="M46" s="7"/>
    </row>
    <row r="47" spans="1:13" ht="15">
      <c r="A47" s="128"/>
      <c r="B47" s="75"/>
      <c r="C47" s="2" t="s">
        <v>60</v>
      </c>
      <c r="D47" s="120" t="s">
        <v>3</v>
      </c>
      <c r="E47" s="120">
        <v>7.3</v>
      </c>
      <c r="F47" s="32">
        <f>F38*E47</f>
        <v>1.7388599999999999</v>
      </c>
      <c r="G47" s="22"/>
      <c r="H47" s="44"/>
      <c r="I47" s="32"/>
      <c r="J47" s="7"/>
      <c r="K47" s="32"/>
      <c r="L47" s="32"/>
      <c r="M47" s="32"/>
    </row>
    <row r="48" spans="1:13" ht="31.5" customHeight="1">
      <c r="A48" s="143">
        <v>7</v>
      </c>
      <c r="B48" s="30"/>
      <c r="C48" s="37" t="s">
        <v>42</v>
      </c>
      <c r="D48" s="20" t="s">
        <v>91</v>
      </c>
      <c r="E48" s="7"/>
      <c r="F48" s="103">
        <v>0.14399999999999999</v>
      </c>
      <c r="G48" s="32"/>
      <c r="H48" s="32"/>
      <c r="I48" s="32"/>
      <c r="J48" s="32"/>
      <c r="K48" s="32"/>
      <c r="L48" s="32"/>
      <c r="M48" s="32"/>
    </row>
    <row r="49" spans="1:15" ht="15">
      <c r="A49" s="144"/>
      <c r="B49" s="23"/>
      <c r="C49" s="9" t="s">
        <v>30</v>
      </c>
      <c r="D49" s="108" t="s">
        <v>22</v>
      </c>
      <c r="E49" s="10">
        <v>38.799999999999997</v>
      </c>
      <c r="F49" s="4">
        <f>E49*F48</f>
        <v>5.5871999999999993</v>
      </c>
      <c r="G49" s="10"/>
      <c r="H49" s="10"/>
      <c r="I49" s="10"/>
      <c r="J49" s="16"/>
      <c r="K49" s="10"/>
      <c r="L49" s="16"/>
      <c r="M49" s="7"/>
    </row>
    <row r="50" spans="1:15" ht="15">
      <c r="A50" s="144"/>
      <c r="B50" s="23"/>
      <c r="C50" s="9" t="s">
        <v>55</v>
      </c>
      <c r="D50" s="108" t="s">
        <v>3</v>
      </c>
      <c r="E50" s="4">
        <v>0.03</v>
      </c>
      <c r="F50" s="87">
        <f>F48*E50</f>
        <v>4.3199999999999992E-3</v>
      </c>
      <c r="G50" s="10"/>
      <c r="H50" s="10"/>
      <c r="I50" s="10"/>
      <c r="J50" s="16"/>
      <c r="K50" s="10"/>
      <c r="L50" s="67"/>
      <c r="M50" s="88"/>
    </row>
    <row r="51" spans="1:15" ht="15">
      <c r="A51" s="144"/>
      <c r="B51" s="23"/>
      <c r="C51" s="2" t="s">
        <v>26</v>
      </c>
      <c r="D51" s="6" t="s">
        <v>24</v>
      </c>
      <c r="E51" s="5">
        <v>52.4</v>
      </c>
      <c r="F51" s="7">
        <f>E51*F48</f>
        <v>7.5455999999999994</v>
      </c>
      <c r="G51" s="43"/>
      <c r="H51" s="44"/>
      <c r="I51" s="32"/>
      <c r="J51" s="7"/>
      <c r="K51" s="32"/>
      <c r="L51" s="67"/>
      <c r="M51" s="32"/>
    </row>
    <row r="52" spans="1:15" ht="15">
      <c r="A52" s="145"/>
      <c r="B52" s="52"/>
      <c r="C52" s="25" t="s">
        <v>89</v>
      </c>
      <c r="D52" s="112" t="s">
        <v>3</v>
      </c>
      <c r="E52" s="26">
        <v>0.19</v>
      </c>
      <c r="F52" s="26">
        <f>E52*F48</f>
        <v>2.7359999999999999E-2</v>
      </c>
      <c r="G52" s="6"/>
      <c r="H52" s="6"/>
      <c r="I52" s="26"/>
      <c r="J52" s="21"/>
      <c r="K52" s="21"/>
      <c r="L52" s="67"/>
      <c r="M52" s="7"/>
    </row>
    <row r="53" spans="1:15" s="70" customFormat="1" ht="17.399999999999999">
      <c r="A53" s="152">
        <v>8</v>
      </c>
      <c r="B53" s="78"/>
      <c r="C53" s="74" t="s">
        <v>82</v>
      </c>
      <c r="D53" s="20" t="s">
        <v>77</v>
      </c>
      <c r="E53" s="66"/>
      <c r="F53" s="46">
        <v>0.05</v>
      </c>
      <c r="G53" s="66"/>
      <c r="H53" s="67"/>
      <c r="I53" s="68"/>
      <c r="J53" s="67"/>
      <c r="K53" s="68"/>
      <c r="L53" s="67"/>
      <c r="M53" s="67"/>
      <c r="N53" s="69"/>
    </row>
    <row r="54" spans="1:15" s="70" customFormat="1" ht="17.399999999999999">
      <c r="A54" s="153"/>
      <c r="B54" s="78"/>
      <c r="C54" s="3" t="s">
        <v>35</v>
      </c>
      <c r="D54" s="71" t="s">
        <v>78</v>
      </c>
      <c r="E54" s="108">
        <v>77</v>
      </c>
      <c r="F54" s="108">
        <f>E54*F53</f>
        <v>3.85</v>
      </c>
      <c r="G54" s="12"/>
      <c r="H54" s="67"/>
      <c r="I54" s="68"/>
      <c r="J54" s="67"/>
      <c r="K54" s="68"/>
      <c r="L54" s="67"/>
      <c r="M54" s="7"/>
      <c r="N54" s="69"/>
    </row>
    <row r="55" spans="1:15" s="70" customFormat="1" ht="17.399999999999999">
      <c r="A55" s="153"/>
      <c r="B55" s="32"/>
      <c r="C55" s="3" t="s">
        <v>88</v>
      </c>
      <c r="D55" s="72" t="s">
        <v>79</v>
      </c>
      <c r="E55" s="108">
        <v>0.9</v>
      </c>
      <c r="F55" s="108">
        <f>E55*F53</f>
        <v>4.5000000000000005E-2</v>
      </c>
      <c r="G55" s="108"/>
      <c r="H55" s="67"/>
      <c r="I55" s="68"/>
      <c r="J55" s="67"/>
      <c r="K55" s="108"/>
      <c r="L55" s="67"/>
      <c r="M55" s="7"/>
      <c r="N55" s="69"/>
    </row>
    <row r="56" spans="1:15" s="70" customFormat="1" ht="17.399999999999999">
      <c r="A56" s="154"/>
      <c r="B56" s="108"/>
      <c r="C56" s="9" t="s">
        <v>90</v>
      </c>
      <c r="D56" s="73" t="s">
        <v>80</v>
      </c>
      <c r="E56" s="12">
        <v>30.3</v>
      </c>
      <c r="F56" s="34">
        <f>E56*F53</f>
        <v>1.5150000000000001</v>
      </c>
      <c r="G56" s="108"/>
      <c r="H56" s="67"/>
      <c r="I56" s="108"/>
      <c r="J56" s="85"/>
      <c r="K56" s="68"/>
      <c r="L56" s="67"/>
      <c r="M56" s="7"/>
      <c r="N56" s="69"/>
    </row>
    <row r="57" spans="1:15" s="70" customFormat="1" ht="17.399999999999999">
      <c r="A57" s="155"/>
      <c r="B57" s="34"/>
      <c r="C57" s="9" t="s">
        <v>89</v>
      </c>
      <c r="D57" s="72" t="s">
        <v>81</v>
      </c>
      <c r="E57" s="108">
        <v>1.6</v>
      </c>
      <c r="F57" s="108">
        <f>E57*F53</f>
        <v>8.0000000000000016E-2</v>
      </c>
      <c r="G57" s="108"/>
      <c r="H57" s="67"/>
      <c r="I57" s="108"/>
      <c r="J57" s="85"/>
      <c r="K57" s="68"/>
      <c r="L57" s="67"/>
      <c r="M57" s="7"/>
      <c r="N57" s="69"/>
    </row>
    <row r="58" spans="1:15" ht="30">
      <c r="A58" s="143">
        <v>9</v>
      </c>
      <c r="B58" s="78"/>
      <c r="C58" s="37" t="s">
        <v>101</v>
      </c>
      <c r="D58" s="20" t="s">
        <v>46</v>
      </c>
      <c r="E58" s="20"/>
      <c r="F58" s="49">
        <v>2.5499999999999998E-2</v>
      </c>
      <c r="G58" s="50"/>
      <c r="H58" s="50"/>
      <c r="I58" s="50"/>
      <c r="J58" s="50"/>
      <c r="K58" s="50"/>
      <c r="L58" s="50"/>
      <c r="M58" s="51"/>
    </row>
    <row r="59" spans="1:15" ht="15" customHeight="1">
      <c r="A59" s="144"/>
      <c r="B59" s="110"/>
      <c r="C59" s="3" t="s">
        <v>35</v>
      </c>
      <c r="D59" s="108" t="s">
        <v>22</v>
      </c>
      <c r="E59" s="108">
        <v>28.3</v>
      </c>
      <c r="F59" s="34">
        <f>E59*F58</f>
        <v>0.72165000000000001</v>
      </c>
      <c r="G59" s="12"/>
      <c r="H59" s="34"/>
      <c r="I59" s="108"/>
      <c r="J59" s="16"/>
      <c r="K59" s="34"/>
      <c r="L59" s="34"/>
      <c r="M59" s="32"/>
    </row>
    <row r="60" spans="1:15" ht="15">
      <c r="A60" s="145"/>
      <c r="B60" s="104"/>
      <c r="C60" s="50" t="s">
        <v>47</v>
      </c>
      <c r="D60" s="110" t="s">
        <v>16</v>
      </c>
      <c r="E60" s="22">
        <v>63.4</v>
      </c>
      <c r="F60" s="22">
        <f>F58*E60</f>
        <v>1.6166999999999998</v>
      </c>
      <c r="G60" s="43"/>
      <c r="H60" s="34"/>
      <c r="I60" s="22"/>
      <c r="J60" s="5"/>
      <c r="K60" s="110"/>
      <c r="L60" s="32"/>
      <c r="M60" s="32"/>
      <c r="O60" s="58"/>
    </row>
    <row r="61" spans="1:15" ht="45">
      <c r="A61" s="143">
        <v>10</v>
      </c>
      <c r="B61" s="120"/>
      <c r="C61" s="37" t="s">
        <v>61</v>
      </c>
      <c r="D61" s="20" t="s">
        <v>62</v>
      </c>
      <c r="E61" s="79"/>
      <c r="F61" s="114">
        <v>43.92</v>
      </c>
      <c r="G61" s="54"/>
      <c r="H61" s="32"/>
      <c r="I61" s="31"/>
      <c r="J61" s="21"/>
      <c r="K61" s="117"/>
      <c r="L61" s="53"/>
      <c r="M61" s="32"/>
    </row>
    <row r="62" spans="1:15" ht="15">
      <c r="A62" s="145"/>
      <c r="B62" s="80"/>
      <c r="C62" s="2" t="s">
        <v>84</v>
      </c>
      <c r="D62" s="119" t="s">
        <v>22</v>
      </c>
      <c r="E62" s="81">
        <v>2.6</v>
      </c>
      <c r="F62" s="32">
        <f>F61*E62</f>
        <v>114.19200000000001</v>
      </c>
      <c r="G62" s="43"/>
      <c r="H62" s="34"/>
      <c r="I62" s="22"/>
      <c r="J62" s="5"/>
      <c r="K62" s="120"/>
      <c r="L62" s="32"/>
      <c r="M62" s="7"/>
    </row>
    <row r="63" spans="1:15" ht="27.75" customHeight="1">
      <c r="A63" s="133"/>
      <c r="B63" s="6"/>
      <c r="C63" s="8" t="s">
        <v>102</v>
      </c>
      <c r="D63" s="120" t="s">
        <v>85</v>
      </c>
      <c r="E63" s="7"/>
      <c r="F63" s="5">
        <v>9</v>
      </c>
      <c r="G63" s="5"/>
      <c r="H63" s="5"/>
      <c r="I63" s="7"/>
      <c r="J63" s="5"/>
      <c r="K63" s="5"/>
      <c r="L63" s="5"/>
      <c r="M63" s="7"/>
      <c r="O63" s="116"/>
    </row>
    <row r="64" spans="1:15" ht="28.5" customHeight="1">
      <c r="A64" s="132"/>
      <c r="B64" s="6"/>
      <c r="C64" s="8" t="s">
        <v>103</v>
      </c>
      <c r="D64" s="120" t="s">
        <v>85</v>
      </c>
      <c r="E64" s="7"/>
      <c r="F64" s="5">
        <v>18</v>
      </c>
      <c r="G64" s="5"/>
      <c r="H64" s="5"/>
      <c r="I64" s="7"/>
      <c r="J64" s="5"/>
      <c r="K64" s="5"/>
      <c r="L64" s="5"/>
      <c r="M64" s="7"/>
    </row>
    <row r="65" spans="1:15" ht="28.5" customHeight="1">
      <c r="A65" s="132"/>
      <c r="B65" s="6"/>
      <c r="C65" s="8" t="s">
        <v>92</v>
      </c>
      <c r="D65" s="120" t="s">
        <v>85</v>
      </c>
      <c r="E65" s="7"/>
      <c r="F65" s="5">
        <v>9</v>
      </c>
      <c r="G65" s="5"/>
      <c r="H65" s="5"/>
      <c r="I65" s="7"/>
      <c r="J65" s="5"/>
      <c r="K65" s="5"/>
      <c r="L65" s="5"/>
      <c r="M65" s="7"/>
    </row>
    <row r="66" spans="1:15" ht="15">
      <c r="A66" s="130"/>
      <c r="B66" s="80"/>
      <c r="C66" s="2" t="s">
        <v>86</v>
      </c>
      <c r="D66" s="120" t="s">
        <v>24</v>
      </c>
      <c r="E66" s="79">
        <v>0.25</v>
      </c>
      <c r="F66" s="53">
        <f>F61*E66</f>
        <v>10.98</v>
      </c>
      <c r="G66" s="54"/>
      <c r="H66" s="55"/>
      <c r="I66" s="31"/>
      <c r="J66" s="5"/>
      <c r="K66" s="117"/>
      <c r="L66" s="53"/>
      <c r="M66" s="7"/>
    </row>
    <row r="67" spans="1:15" ht="17.399999999999999">
      <c r="A67" s="131"/>
      <c r="B67" s="104"/>
      <c r="C67" s="2" t="s">
        <v>93</v>
      </c>
      <c r="D67" s="119" t="s">
        <v>31</v>
      </c>
      <c r="E67" s="5">
        <v>1.1000000000000001</v>
      </c>
      <c r="F67" s="7">
        <f>F61*E67</f>
        <v>48.312000000000005</v>
      </c>
      <c r="G67" s="43"/>
      <c r="H67" s="44"/>
      <c r="I67" s="22"/>
      <c r="J67" s="5"/>
      <c r="K67" s="120"/>
      <c r="L67" s="32"/>
      <c r="M67" s="7"/>
    </row>
    <row r="68" spans="1:15" ht="33" customHeight="1">
      <c r="A68" s="110">
        <v>11</v>
      </c>
      <c r="B68" s="78"/>
      <c r="C68" s="37" t="s">
        <v>104</v>
      </c>
      <c r="D68" s="20" t="s">
        <v>34</v>
      </c>
      <c r="E68" s="110"/>
      <c r="F68" s="20">
        <v>5.3999999999999999E-2</v>
      </c>
      <c r="G68" s="32"/>
      <c r="H68" s="32"/>
      <c r="I68" s="32"/>
      <c r="J68" s="32"/>
      <c r="K68" s="32"/>
      <c r="L68" s="32"/>
      <c r="M68" s="32"/>
    </row>
    <row r="69" spans="1:15" ht="15">
      <c r="A69" s="106"/>
      <c r="B69" s="29"/>
      <c r="C69" s="8" t="s">
        <v>35</v>
      </c>
      <c r="D69" s="110" t="s">
        <v>22</v>
      </c>
      <c r="E69" s="110">
        <v>28.3</v>
      </c>
      <c r="F69" s="5">
        <f>E69*F68</f>
        <v>1.5282</v>
      </c>
      <c r="G69" s="7"/>
      <c r="H69" s="5"/>
      <c r="I69" s="5"/>
      <c r="J69" s="11"/>
      <c r="K69" s="5"/>
      <c r="L69" s="11"/>
      <c r="M69" s="7"/>
    </row>
    <row r="70" spans="1:15" ht="15">
      <c r="A70" s="107"/>
      <c r="B70" s="110"/>
      <c r="C70" s="33" t="s">
        <v>47</v>
      </c>
      <c r="D70" s="110" t="s">
        <v>16</v>
      </c>
      <c r="E70" s="22">
        <v>63.4</v>
      </c>
      <c r="F70" s="32">
        <f>F68*E70</f>
        <v>3.4236</v>
      </c>
      <c r="G70" s="32"/>
      <c r="H70" s="32"/>
      <c r="I70" s="110"/>
      <c r="J70" s="11"/>
      <c r="K70" s="110"/>
      <c r="L70" s="32"/>
      <c r="M70" s="32"/>
      <c r="O70" s="58"/>
    </row>
    <row r="71" spans="1:15" ht="17.399999999999999">
      <c r="A71" s="107"/>
      <c r="B71" s="110"/>
      <c r="C71" s="3" t="s">
        <v>17</v>
      </c>
      <c r="D71" s="108" t="s">
        <v>31</v>
      </c>
      <c r="E71" s="108">
        <v>1.1000000000000001</v>
      </c>
      <c r="F71" s="12">
        <f>F68*1000*E71</f>
        <v>59.400000000000006</v>
      </c>
      <c r="G71" s="4"/>
      <c r="H71" s="13"/>
      <c r="I71" s="4"/>
      <c r="J71" s="10"/>
      <c r="K71" s="4"/>
      <c r="L71" s="111"/>
      <c r="M71" s="32"/>
    </row>
    <row r="72" spans="1:15" ht="15">
      <c r="A72" s="108"/>
      <c r="B72" s="75"/>
      <c r="C72" s="76" t="s">
        <v>105</v>
      </c>
      <c r="D72" s="106" t="s">
        <v>23</v>
      </c>
      <c r="E72" s="106">
        <v>1.6</v>
      </c>
      <c r="F72" s="31">
        <f>F71*E72</f>
        <v>95.04000000000002</v>
      </c>
      <c r="G72" s="77"/>
      <c r="H72" s="55"/>
      <c r="I72" s="53"/>
      <c r="J72" s="27"/>
      <c r="K72" s="53"/>
      <c r="L72" s="53"/>
      <c r="M72" s="32"/>
    </row>
    <row r="73" spans="1:15" ht="20.25" customHeight="1">
      <c r="A73" s="117">
        <v>12</v>
      </c>
      <c r="B73" s="86"/>
      <c r="C73" s="37" t="s">
        <v>106</v>
      </c>
      <c r="D73" s="20" t="s">
        <v>94</v>
      </c>
      <c r="E73" s="120"/>
      <c r="F73" s="64">
        <v>0.187</v>
      </c>
      <c r="G73" s="32"/>
      <c r="H73" s="32"/>
      <c r="I73" s="32"/>
      <c r="J73" s="32"/>
      <c r="K73" s="32"/>
      <c r="L73" s="32"/>
      <c r="M73" s="32"/>
    </row>
    <row r="74" spans="1:15" ht="15">
      <c r="A74" s="118"/>
      <c r="B74" s="29"/>
      <c r="C74" s="3" t="s">
        <v>84</v>
      </c>
      <c r="D74" s="119" t="s">
        <v>22</v>
      </c>
      <c r="E74" s="10">
        <v>28.6</v>
      </c>
      <c r="F74" s="4">
        <f>E74*F73</f>
        <v>5.3482000000000003</v>
      </c>
      <c r="G74" s="4"/>
      <c r="H74" s="10"/>
      <c r="I74" s="10"/>
      <c r="J74" s="16"/>
      <c r="K74" s="10"/>
      <c r="L74" s="16"/>
      <c r="M74" s="7"/>
    </row>
    <row r="75" spans="1:15" ht="15">
      <c r="A75" s="118"/>
      <c r="B75" s="120"/>
      <c r="C75" s="3" t="s">
        <v>97</v>
      </c>
      <c r="D75" s="120" t="s">
        <v>16</v>
      </c>
      <c r="E75" s="119">
        <v>0.42</v>
      </c>
      <c r="F75" s="87">
        <f>F73*E75</f>
        <v>7.8539999999999999E-2</v>
      </c>
      <c r="G75" s="4"/>
      <c r="H75" s="10"/>
      <c r="I75" s="10"/>
      <c r="J75" s="16"/>
      <c r="K75" s="4"/>
      <c r="L75" s="32"/>
      <c r="M75" s="32"/>
    </row>
    <row r="76" spans="1:15" ht="15">
      <c r="A76" s="118"/>
      <c r="B76" s="120"/>
      <c r="C76" s="33" t="s">
        <v>95</v>
      </c>
      <c r="D76" s="120" t="s">
        <v>16</v>
      </c>
      <c r="E76" s="119">
        <v>2.58</v>
      </c>
      <c r="F76" s="32">
        <f>F73*E76</f>
        <v>0.48246</v>
      </c>
      <c r="G76" s="32"/>
      <c r="H76" s="32"/>
      <c r="I76" s="120"/>
      <c r="J76" s="11"/>
      <c r="K76" s="32"/>
      <c r="L76" s="32"/>
      <c r="M76" s="32"/>
    </row>
    <row r="77" spans="1:15" ht="15">
      <c r="A77" s="119"/>
      <c r="B77" s="120"/>
      <c r="C77" s="90" t="s">
        <v>96</v>
      </c>
      <c r="D77" s="120" t="s">
        <v>16</v>
      </c>
      <c r="E77" s="119">
        <v>15.1</v>
      </c>
      <c r="F77" s="34">
        <f>F73*E77</f>
        <v>2.8237000000000001</v>
      </c>
      <c r="G77" s="34"/>
      <c r="H77" s="89"/>
      <c r="I77" s="119"/>
      <c r="J77" s="16"/>
      <c r="K77" s="34"/>
      <c r="L77" s="32"/>
      <c r="M77" s="32"/>
    </row>
    <row r="78" spans="1:15" ht="17.399999999999999">
      <c r="A78" s="117"/>
      <c r="B78" s="102"/>
      <c r="C78" s="8" t="s">
        <v>53</v>
      </c>
      <c r="D78" s="120" t="s">
        <v>31</v>
      </c>
      <c r="E78" s="120">
        <v>1.1499999999999999</v>
      </c>
      <c r="F78" s="22">
        <f>F73*E78*1000</f>
        <v>215.04999999999998</v>
      </c>
      <c r="G78" s="7"/>
      <c r="H78" s="129"/>
      <c r="I78" s="7"/>
      <c r="J78" s="7"/>
      <c r="K78" s="7"/>
      <c r="L78" s="44"/>
      <c r="M78" s="32"/>
    </row>
    <row r="79" spans="1:15" ht="15">
      <c r="A79" s="119"/>
      <c r="B79" s="75"/>
      <c r="C79" s="2" t="s">
        <v>99</v>
      </c>
      <c r="D79" s="120" t="s">
        <v>23</v>
      </c>
      <c r="E79" s="120">
        <v>1.6</v>
      </c>
      <c r="F79" s="22">
        <f>F78*E79</f>
        <v>344.08</v>
      </c>
      <c r="G79" s="59"/>
      <c r="H79" s="44"/>
      <c r="I79" s="32"/>
      <c r="J79" s="11"/>
      <c r="K79" s="32"/>
      <c r="L79" s="32"/>
      <c r="M79" s="32"/>
    </row>
    <row r="80" spans="1:15" ht="15">
      <c r="A80" s="50"/>
      <c r="B80" s="29"/>
      <c r="C80" s="20" t="s">
        <v>19</v>
      </c>
      <c r="D80" s="20"/>
      <c r="E80" s="20"/>
      <c r="F80" s="20"/>
      <c r="G80" s="20"/>
      <c r="H80" s="46">
        <f>SUM(H8:H79)</f>
        <v>0</v>
      </c>
      <c r="I80" s="46"/>
      <c r="J80" s="46">
        <f>SUM(J8:J79)</f>
        <v>0</v>
      </c>
      <c r="K80" s="46"/>
      <c r="L80" s="46">
        <f>SUM(L8:L79)</f>
        <v>0</v>
      </c>
      <c r="M80" s="46">
        <f>SUM(M8:M79)</f>
        <v>0</v>
      </c>
    </row>
    <row r="81" spans="1:17" ht="15">
      <c r="A81" s="60"/>
      <c r="B81" s="29"/>
      <c r="C81" s="20" t="s">
        <v>54</v>
      </c>
      <c r="D81" s="45"/>
      <c r="E81" s="29"/>
      <c r="F81" s="29"/>
      <c r="G81" s="61"/>
      <c r="H81" s="29"/>
      <c r="I81" s="29"/>
      <c r="J81" s="46">
        <f>J66+J64+J63+J57+J56+J52+J51+J47+J46+J45+J44+J43+J41+J35+J32+J31+J30+J28</f>
        <v>0</v>
      </c>
      <c r="K81" s="29"/>
      <c r="L81" s="29"/>
      <c r="M81" s="46">
        <f>J81*D81</f>
        <v>0</v>
      </c>
    </row>
    <row r="82" spans="1:17" ht="15">
      <c r="A82" s="60"/>
      <c r="B82" s="29"/>
      <c r="C82" s="20" t="s">
        <v>19</v>
      </c>
      <c r="D82" s="20"/>
      <c r="E82" s="29"/>
      <c r="F82" s="29"/>
      <c r="G82" s="29"/>
      <c r="H82" s="62"/>
      <c r="I82" s="29"/>
      <c r="J82" s="29"/>
      <c r="K82" s="29"/>
      <c r="L82" s="29"/>
      <c r="M82" s="46">
        <f>M80+M81</f>
        <v>0</v>
      </c>
    </row>
    <row r="83" spans="1:17" ht="15">
      <c r="A83" s="60"/>
      <c r="B83" s="29"/>
      <c r="C83" s="20" t="s">
        <v>18</v>
      </c>
      <c r="D83" s="45"/>
      <c r="E83" s="29"/>
      <c r="F83" s="29"/>
      <c r="G83" s="61"/>
      <c r="H83" s="29"/>
      <c r="I83" s="29"/>
      <c r="J83" s="29"/>
      <c r="K83" s="29"/>
      <c r="L83" s="29"/>
      <c r="M83" s="46">
        <f>M82*D83</f>
        <v>0</v>
      </c>
    </row>
    <row r="84" spans="1:17" ht="15">
      <c r="A84" s="60"/>
      <c r="B84" s="29"/>
      <c r="C84" s="20" t="s">
        <v>19</v>
      </c>
      <c r="D84" s="20"/>
      <c r="E84" s="29"/>
      <c r="F84" s="29"/>
      <c r="G84" s="29"/>
      <c r="H84" s="62"/>
      <c r="I84" s="29"/>
      <c r="J84" s="29"/>
      <c r="K84" s="29"/>
      <c r="L84" s="29"/>
      <c r="M84" s="46">
        <f>SUM(M82:M83)</f>
        <v>0</v>
      </c>
    </row>
    <row r="85" spans="1:17" ht="15">
      <c r="A85" s="60"/>
      <c r="B85" s="29"/>
      <c r="C85" s="20" t="s">
        <v>20</v>
      </c>
      <c r="D85" s="45"/>
      <c r="E85" s="29"/>
      <c r="F85" s="29"/>
      <c r="G85" s="29"/>
      <c r="H85" s="29"/>
      <c r="I85" s="29"/>
      <c r="J85" s="29"/>
      <c r="K85" s="29"/>
      <c r="L85" s="29"/>
      <c r="M85" s="46">
        <f>M84*D85</f>
        <v>0</v>
      </c>
    </row>
    <row r="86" spans="1:17" ht="15">
      <c r="A86" s="60"/>
      <c r="B86" s="29"/>
      <c r="C86" s="20" t="s">
        <v>19</v>
      </c>
      <c r="D86" s="20"/>
      <c r="E86" s="29"/>
      <c r="F86" s="29"/>
      <c r="G86" s="29"/>
      <c r="H86" s="29"/>
      <c r="I86" s="29"/>
      <c r="J86" s="29"/>
      <c r="K86" s="29"/>
      <c r="L86" s="29"/>
      <c r="M86" s="46">
        <f>SUM(M84:M85)</f>
        <v>0</v>
      </c>
    </row>
    <row r="87" spans="1:17" ht="15">
      <c r="A87" s="60"/>
      <c r="B87" s="29"/>
      <c r="C87" s="20" t="s">
        <v>25</v>
      </c>
      <c r="D87" s="45">
        <v>0.03</v>
      </c>
      <c r="E87" s="29"/>
      <c r="F87" s="29"/>
      <c r="G87" s="29"/>
      <c r="H87" s="29"/>
      <c r="I87" s="29"/>
      <c r="J87" s="29"/>
      <c r="K87" s="29"/>
      <c r="L87" s="29"/>
      <c r="M87" s="46">
        <f>M86*D87</f>
        <v>0</v>
      </c>
    </row>
    <row r="88" spans="1:17" ht="15">
      <c r="A88" s="60"/>
      <c r="B88" s="29"/>
      <c r="C88" s="20" t="s">
        <v>19</v>
      </c>
      <c r="D88" s="20"/>
      <c r="E88" s="29"/>
      <c r="F88" s="29"/>
      <c r="G88" s="29"/>
      <c r="H88" s="29"/>
      <c r="I88" s="29"/>
      <c r="J88" s="29"/>
      <c r="K88" s="29"/>
      <c r="L88" s="29"/>
      <c r="M88" s="46">
        <f>SUM(M86:M87)</f>
        <v>0</v>
      </c>
    </row>
    <row r="89" spans="1:17" ht="15">
      <c r="A89" s="60"/>
      <c r="B89" s="29"/>
      <c r="C89" s="20" t="s">
        <v>21</v>
      </c>
      <c r="D89" s="45">
        <v>0.18</v>
      </c>
      <c r="E89" s="29"/>
      <c r="F89" s="29"/>
      <c r="G89" s="29"/>
      <c r="H89" s="29"/>
      <c r="I89" s="29"/>
      <c r="J89" s="29"/>
      <c r="K89" s="29"/>
      <c r="L89" s="29"/>
      <c r="M89" s="46">
        <f>M88*D89</f>
        <v>0</v>
      </c>
    </row>
    <row r="90" spans="1:17" ht="15">
      <c r="A90" s="60"/>
      <c r="B90" s="29"/>
      <c r="C90" s="20" t="s">
        <v>45</v>
      </c>
      <c r="D90" s="29"/>
      <c r="E90" s="29"/>
      <c r="F90" s="29"/>
      <c r="G90" s="29"/>
      <c r="H90" s="29"/>
      <c r="I90" s="29"/>
      <c r="J90" s="29"/>
      <c r="K90" s="29"/>
      <c r="L90" s="29"/>
      <c r="M90" s="46">
        <f>SUM(M88:M89)</f>
        <v>0</v>
      </c>
      <c r="O90" s="58"/>
      <c r="Q90" s="58"/>
    </row>
    <row r="91" spans="1:17" ht="1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47"/>
    </row>
    <row r="92" spans="1:17" ht="35.25" customHeight="1">
      <c r="A92" s="38"/>
      <c r="B92" s="38"/>
      <c r="C92" s="160" t="s">
        <v>111</v>
      </c>
      <c r="D92" s="160"/>
      <c r="E92" s="160"/>
      <c r="F92" s="160"/>
      <c r="G92" s="160"/>
      <c r="H92" s="160"/>
      <c r="I92" s="160"/>
      <c r="J92" s="38"/>
      <c r="K92" s="38"/>
      <c r="L92" s="38"/>
      <c r="M92" s="41"/>
    </row>
    <row r="93" spans="1:17" ht="15">
      <c r="A93" s="38"/>
      <c r="B93" s="38"/>
      <c r="C93" s="161" t="s">
        <v>112</v>
      </c>
      <c r="D93" s="161"/>
      <c r="E93" s="161"/>
      <c r="F93" s="161"/>
      <c r="G93" s="161"/>
      <c r="H93" s="162"/>
      <c r="I93" s="162"/>
      <c r="J93" s="38"/>
      <c r="K93" s="38"/>
      <c r="L93" s="38"/>
      <c r="M93" s="42"/>
    </row>
    <row r="96" spans="1:17" ht="16.2">
      <c r="C96" s="163" t="s">
        <v>113</v>
      </c>
      <c r="D96" s="168"/>
      <c r="E96" s="168"/>
      <c r="F96" s="168"/>
      <c r="G96" s="168"/>
      <c r="H96" s="168"/>
      <c r="I96" s="168"/>
      <c r="J96" s="168"/>
      <c r="K96" s="168"/>
      <c r="L96" s="168"/>
      <c r="M96" s="168"/>
    </row>
    <row r="97" spans="3:13" ht="16.2"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</row>
    <row r="98" spans="3:13" ht="73.8" customHeight="1">
      <c r="C98" s="165" t="s">
        <v>114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</row>
    <row r="99" spans="3:13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</row>
    <row r="100" spans="3:13" ht="60.6" customHeight="1">
      <c r="C100" s="164" t="s">
        <v>115</v>
      </c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3:13" ht="16.2">
      <c r="C101" s="169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</row>
    <row r="102" spans="3:13" ht="20.399999999999999" customHeight="1">
      <c r="C102" s="167" t="s">
        <v>116</v>
      </c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</row>
    <row r="103" spans="3:13"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</row>
    <row r="104" spans="3:13" ht="51.6" customHeight="1">
      <c r="C104" s="166" t="s">
        <v>117</v>
      </c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3:13"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</row>
    <row r="106" spans="3:13">
      <c r="C106" s="167" t="s">
        <v>118</v>
      </c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</row>
    <row r="107" spans="3:13"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</row>
    <row r="108" spans="3:13">
      <c r="C108" s="167" t="s">
        <v>119</v>
      </c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</row>
    <row r="109" spans="3:13"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</row>
    <row r="110" spans="3:13" ht="43.8" customHeight="1">
      <c r="C110" s="166" t="s">
        <v>120</v>
      </c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  <row r="111" spans="3:13"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</row>
    <row r="112" spans="3:13" ht="45.6" customHeight="1">
      <c r="C112" s="166" t="s">
        <v>121</v>
      </c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</row>
    <row r="113" spans="3:13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</row>
  </sheetData>
  <mergeCells count="36">
    <mergeCell ref="C93:G93"/>
    <mergeCell ref="C92:I92"/>
    <mergeCell ref="C108:M108"/>
    <mergeCell ref="C112:M112"/>
    <mergeCell ref="C110:M110"/>
    <mergeCell ref="C98:M98"/>
    <mergeCell ref="C100:M100"/>
    <mergeCell ref="C102:M102"/>
    <mergeCell ref="C104:M104"/>
    <mergeCell ref="C106:M106"/>
    <mergeCell ref="A61:A62"/>
    <mergeCell ref="A18:A29"/>
    <mergeCell ref="A53:A57"/>
    <mergeCell ref="A58:A60"/>
    <mergeCell ref="A38:A39"/>
    <mergeCell ref="A32:A35"/>
    <mergeCell ref="A36:A37"/>
    <mergeCell ref="A48:A52"/>
    <mergeCell ref="K5:L5"/>
    <mergeCell ref="M5:M6"/>
    <mergeCell ref="A8:A10"/>
    <mergeCell ref="A11:A12"/>
    <mergeCell ref="A13:A17"/>
    <mergeCell ref="A5:A6"/>
    <mergeCell ref="B5:B6"/>
    <mergeCell ref="C5:C6"/>
    <mergeCell ref="D5:F5"/>
    <mergeCell ref="G5:H5"/>
    <mergeCell ref="I5:J5"/>
    <mergeCell ref="E1:H1"/>
    <mergeCell ref="B3:E3"/>
    <mergeCell ref="F3:J3"/>
    <mergeCell ref="K3:L3"/>
    <mergeCell ref="B4:E4"/>
    <mergeCell ref="F4:J4"/>
    <mergeCell ref="K4:L4"/>
  </mergeCells>
  <pageMargins left="0.25" right="0.25" top="0.75" bottom="0.75" header="0.3" footer="0.3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H15" sqref="H15"/>
    </sheetView>
  </sheetViews>
  <sheetFormatPr defaultRowHeight="14.4"/>
  <cols>
    <col min="1" max="1" width="1.44140625" customWidth="1"/>
    <col min="3" max="3" width="73.33203125" customWidth="1"/>
    <col min="5" max="5" width="9.5546875" customWidth="1"/>
    <col min="6" max="6" width="1.88671875" customWidth="1"/>
  </cols>
  <sheetData>
    <row r="3" spans="2:5" ht="62.25" customHeight="1">
      <c r="C3" s="158" t="s">
        <v>44</v>
      </c>
      <c r="D3" s="158"/>
    </row>
    <row r="4" spans="2:5" ht="6.75" customHeight="1" thickBot="1">
      <c r="C4" s="159"/>
      <c r="D4" s="159"/>
    </row>
    <row r="5" spans="2:5" ht="30.75" customHeight="1" thickBot="1">
      <c r="B5" s="14" t="s">
        <v>4</v>
      </c>
      <c r="C5" s="63" t="s">
        <v>43</v>
      </c>
      <c r="D5" s="1" t="s">
        <v>27</v>
      </c>
      <c r="E5" s="15" t="s">
        <v>28</v>
      </c>
    </row>
    <row r="6" spans="2:5" ht="42.75" customHeight="1" thickBot="1">
      <c r="B6" s="115">
        <v>1</v>
      </c>
      <c r="C6" s="121" t="s">
        <v>110</v>
      </c>
      <c r="D6" s="122" t="s">
        <v>34</v>
      </c>
      <c r="E6" s="123">
        <v>1.7000000000000001E-2</v>
      </c>
    </row>
    <row r="7" spans="2:5" ht="42.75" customHeight="1" thickBot="1">
      <c r="B7" s="19">
        <v>2</v>
      </c>
      <c r="C7" s="91" t="s">
        <v>48</v>
      </c>
      <c r="D7" s="20" t="s">
        <v>63</v>
      </c>
      <c r="E7" s="94">
        <v>0.18</v>
      </c>
    </row>
    <row r="8" spans="2:5" ht="42.75" customHeight="1" thickBot="1">
      <c r="B8" s="17">
        <v>3</v>
      </c>
      <c r="C8" s="91" t="s">
        <v>87</v>
      </c>
      <c r="D8" s="20" t="s">
        <v>37</v>
      </c>
      <c r="E8" s="95">
        <v>1.5</v>
      </c>
    </row>
    <row r="9" spans="2:5" ht="42.75" customHeight="1" thickBot="1">
      <c r="B9" s="19">
        <v>4</v>
      </c>
      <c r="C9" s="91" t="s">
        <v>64</v>
      </c>
      <c r="D9" s="20" t="s">
        <v>32</v>
      </c>
      <c r="E9" s="94">
        <v>0.155</v>
      </c>
    </row>
    <row r="10" spans="2:5" ht="42.75" customHeight="1" thickBot="1">
      <c r="B10" s="17">
        <v>5</v>
      </c>
      <c r="C10" s="91" t="s">
        <v>83</v>
      </c>
      <c r="D10" s="20" t="s">
        <v>32</v>
      </c>
      <c r="E10" s="95">
        <v>0.75</v>
      </c>
    </row>
    <row r="11" spans="2:5" ht="42.75" customHeight="1" thickBot="1">
      <c r="B11" s="18">
        <v>6</v>
      </c>
      <c r="C11" s="91" t="s">
        <v>39</v>
      </c>
      <c r="D11" s="20" t="s">
        <v>23</v>
      </c>
      <c r="E11" s="96">
        <v>0.2382</v>
      </c>
    </row>
    <row r="12" spans="2:5" ht="42.75" customHeight="1" thickBot="1">
      <c r="B12" s="17">
        <v>7</v>
      </c>
      <c r="C12" s="91" t="s">
        <v>42</v>
      </c>
      <c r="D12" s="20" t="s">
        <v>91</v>
      </c>
      <c r="E12" s="124">
        <v>0.14399999999999999</v>
      </c>
    </row>
    <row r="13" spans="2:5" ht="42.75" customHeight="1" thickBot="1">
      <c r="B13" s="17">
        <v>8</v>
      </c>
      <c r="C13" s="91" t="s">
        <v>82</v>
      </c>
      <c r="D13" s="20" t="s">
        <v>77</v>
      </c>
      <c r="E13" s="92">
        <v>0.05</v>
      </c>
    </row>
    <row r="14" spans="2:5" ht="42.75" customHeight="1" thickBot="1">
      <c r="B14" s="17">
        <v>9</v>
      </c>
      <c r="C14" s="91" t="s">
        <v>101</v>
      </c>
      <c r="D14" s="20" t="s">
        <v>46</v>
      </c>
      <c r="E14" s="97">
        <v>2.5499999999999998E-2</v>
      </c>
    </row>
    <row r="15" spans="2:5" ht="42.75" customHeight="1" thickBot="1">
      <c r="B15" s="17">
        <v>10</v>
      </c>
      <c r="C15" s="91" t="s">
        <v>61</v>
      </c>
      <c r="D15" s="20" t="s">
        <v>62</v>
      </c>
      <c r="E15" s="125">
        <v>43.92</v>
      </c>
    </row>
    <row r="16" spans="2:5" ht="42.75" customHeight="1" thickBot="1">
      <c r="B16" s="17">
        <v>11</v>
      </c>
      <c r="C16" s="91" t="s">
        <v>104</v>
      </c>
      <c r="D16" s="20" t="s">
        <v>34</v>
      </c>
      <c r="E16" s="93">
        <v>5.3999999999999999E-2</v>
      </c>
    </row>
    <row r="17" spans="2:5" ht="42.75" customHeight="1" thickBot="1">
      <c r="B17" s="17">
        <v>12</v>
      </c>
      <c r="C17" s="98" t="s">
        <v>106</v>
      </c>
      <c r="D17" s="99" t="s">
        <v>94</v>
      </c>
      <c r="E17" s="100">
        <v>0.187</v>
      </c>
    </row>
  </sheetData>
  <mergeCells count="2">
    <mergeCell ref="C3:D3"/>
    <mergeCell ref="C4:D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კორექტ.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2018-02-05T11:09:19Z</dcterms:modified>
</cp:coreProperties>
</file>