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735"/>
  </bookViews>
  <sheets>
    <sheet name="დანართი 1" sheetId="49" r:id="rId1"/>
  </sheets>
  <definedNames>
    <definedName name="_xlnm.Print_Area" localSheetId="0">'დანართი 1'!$A$1:$N$182</definedName>
    <definedName name="_xlnm.Print_Titles" localSheetId="0">'დანართი 1'!$15:$15</definedName>
  </definedNames>
  <calcPr calcId="145621"/>
</workbook>
</file>

<file path=xl/calcChain.xml><?xml version="1.0" encoding="utf-8"?>
<calcChain xmlns="http://schemas.openxmlformats.org/spreadsheetml/2006/main">
  <c r="F167" i="49" l="1"/>
  <c r="F166" i="49"/>
  <c r="F163" i="49"/>
  <c r="F162" i="49"/>
  <c r="F161" i="49"/>
  <c r="F171" i="49"/>
  <c r="F158" i="49"/>
  <c r="F157" i="49"/>
  <c r="F156" i="49"/>
  <c r="F153" i="49"/>
  <c r="F152" i="49"/>
  <c r="F151" i="49"/>
  <c r="F150" i="49"/>
  <c r="F149" i="49"/>
  <c r="F145" i="49"/>
  <c r="F146" i="49"/>
  <c r="F144" i="49"/>
  <c r="F143" i="49"/>
  <c r="F142" i="49"/>
  <c r="F141" i="49"/>
  <c r="F140" i="49"/>
  <c r="F139" i="49"/>
  <c r="F136" i="49"/>
  <c r="F135" i="49"/>
  <c r="F134" i="49"/>
  <c r="F133" i="49"/>
  <c r="F132" i="49"/>
  <c r="F131" i="49"/>
  <c r="F128" i="49"/>
  <c r="F127" i="49"/>
  <c r="F126" i="49"/>
  <c r="F125" i="49"/>
  <c r="F124" i="49"/>
  <c r="F121" i="49"/>
  <c r="F120" i="49"/>
  <c r="F119" i="49"/>
  <c r="F118" i="49"/>
  <c r="F115" i="49"/>
  <c r="F114" i="49"/>
  <c r="F113" i="49"/>
  <c r="E109" i="49"/>
  <c r="F108" i="49"/>
  <c r="F111" i="49" s="1"/>
  <c r="F106" i="49"/>
  <c r="F104" i="49"/>
  <c r="F102" i="49"/>
  <c r="F101" i="49"/>
  <c r="F100" i="49"/>
  <c r="F93" i="49"/>
  <c r="F92" i="49"/>
  <c r="F91" i="49"/>
  <c r="F94" i="49"/>
  <c r="F88" i="49"/>
  <c r="F87" i="49"/>
  <c r="F86" i="49"/>
  <c r="F85" i="49"/>
  <c r="F84" i="49"/>
  <c r="F83" i="49"/>
  <c r="F80" i="49"/>
  <c r="F79" i="49"/>
  <c r="F78" i="49"/>
  <c r="F77" i="49"/>
  <c r="F76" i="49"/>
  <c r="F75" i="49"/>
  <c r="F72" i="49"/>
  <c r="F71" i="49"/>
  <c r="F70" i="49"/>
  <c r="F69" i="49"/>
  <c r="F68" i="49"/>
  <c r="F67" i="49"/>
  <c r="E61" i="49"/>
  <c r="E64" i="49"/>
  <c r="E62" i="49"/>
  <c r="F64" i="49"/>
  <c r="F63" i="49"/>
  <c r="F61" i="49"/>
  <c r="E60" i="49"/>
  <c r="E58" i="49"/>
  <c r="F59" i="49"/>
  <c r="F62" i="49"/>
  <c r="F60" i="49"/>
  <c r="F58" i="49"/>
  <c r="F50" i="49"/>
  <c r="F51" i="49"/>
  <c r="F52" i="49"/>
  <c r="F53" i="49"/>
  <c r="F55" i="49"/>
  <c r="F54" i="49"/>
  <c r="F45" i="49"/>
  <c r="F168" i="49" l="1"/>
  <c r="F109" i="49"/>
  <c r="F35" i="49" l="1"/>
  <c r="F31" i="49"/>
  <c r="F28" i="49"/>
  <c r="E22" i="49"/>
  <c r="F22" i="49" s="1"/>
  <c r="F21" i="49"/>
  <c r="F18" i="49"/>
  <c r="E36" i="49" l="1"/>
  <c r="F38" i="49"/>
  <c r="F33" i="49"/>
  <c r="F36" i="49" l="1"/>
  <c r="F47" i="49" l="1"/>
  <c r="F46" i="49"/>
  <c r="F44" i="49"/>
  <c r="F43" i="49"/>
  <c r="F42" i="49"/>
  <c r="F29" i="49"/>
  <c r="F27" i="49"/>
</calcChain>
</file>

<file path=xl/sharedStrings.xml><?xml version="1.0" encoding="utf-8"?>
<sst xmlns="http://schemas.openxmlformats.org/spreadsheetml/2006/main" count="397" uniqueCount="158">
  <si>
    <t>xelfasi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</si>
  <si>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</si>
  <si>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</si>
  <si>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</si>
  <si>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</si>
  <si>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</si>
  <si>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</si>
  <si>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</si>
  <si>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</si>
  <si>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</si>
  <si>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</si>
  <si>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</si>
  <si>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</si>
  <si>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</si>
  <si>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</si>
  <si>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>sul xarjTaRricxviT</t>
  </si>
  <si>
    <t xml:space="preserve">Sromis danaxarjebi </t>
  </si>
  <si>
    <t>sxva manqanebi</t>
  </si>
  <si>
    <r>
      <t>m</t>
    </r>
    <r>
      <rPr>
        <vertAlign val="superscript"/>
        <sz val="11"/>
        <rFont val="AcadNusx"/>
      </rPr>
      <t>3</t>
    </r>
  </si>
  <si>
    <t>normati-vis erTeul- ze</t>
  </si>
  <si>
    <t xml:space="preserve">lokalur-resursuli xarjTaRricxva Sedgenilia </t>
  </si>
  <si>
    <t xml:space="preserve">kvleva-Zieb.         Kkrebuli             gv.557                cxr-17                   </t>
  </si>
  <si>
    <t>trasis aRdgena da damagreba</t>
  </si>
  <si>
    <t>km</t>
  </si>
  <si>
    <t>I. mosamzadebeli samuSaoebi</t>
  </si>
  <si>
    <t>II. miwis vakisis mowyoba</t>
  </si>
  <si>
    <r>
      <t>m</t>
    </r>
    <r>
      <rPr>
        <b/>
        <vertAlign val="superscript"/>
        <sz val="11"/>
        <rFont val="AcadNusx"/>
      </rPr>
      <t>3</t>
    </r>
  </si>
  <si>
    <t>310-3                                       s.r.f.</t>
  </si>
  <si>
    <t>III. sagzao samosis mowyoba</t>
  </si>
  <si>
    <t>avtogreideri 79kvt</t>
  </si>
  <si>
    <t>qviSa-xreSovani masala</t>
  </si>
  <si>
    <t>wyali</t>
  </si>
  <si>
    <t>satkepni sagzao 18t</t>
  </si>
  <si>
    <r>
      <t>m</t>
    </r>
    <r>
      <rPr>
        <b/>
        <vertAlign val="superscript"/>
        <sz val="11"/>
        <rFont val="AcadNusx"/>
      </rPr>
      <t>2</t>
    </r>
  </si>
  <si>
    <t>sxva masalebi</t>
  </si>
  <si>
    <t>I-is jami</t>
  </si>
  <si>
    <t>sarwyavi avtomanqana 6000l</t>
  </si>
  <si>
    <t>1-22-9 jami</t>
  </si>
  <si>
    <t xml:space="preserve">27-7-2 jami                      </t>
  </si>
  <si>
    <t xml:space="preserve"> 27-7-2                 s.r.f. </t>
  </si>
  <si>
    <t xml:space="preserve"> </t>
  </si>
  <si>
    <t>Tavebis I, II, III da IV-is jami</t>
  </si>
  <si>
    <t>IV-is jami</t>
  </si>
  <si>
    <t>krebuli   datvirTva    gadmotvirTvaze</t>
  </si>
  <si>
    <t xml:space="preserve">tvirTis transportireba nayarSi 3 km manZilze                                  </t>
  </si>
  <si>
    <t>III-is jami</t>
  </si>
  <si>
    <t>grZ.m</t>
  </si>
  <si>
    <t xml:space="preserve">1-22-9                            s.r.f.                       </t>
  </si>
  <si>
    <r>
      <t>eqskavatori 0,65m</t>
    </r>
    <r>
      <rPr>
        <vertAlign val="superscript"/>
        <sz val="11"/>
        <rFont val="AcadNusx"/>
      </rPr>
      <t>3</t>
    </r>
  </si>
  <si>
    <t xml:space="preserve">1-116-3                           s.r.f.                       </t>
  </si>
  <si>
    <t>1-116-3 jami</t>
  </si>
  <si>
    <t xml:space="preserve">1-118-1                           s.r.f.                       </t>
  </si>
  <si>
    <t>satkepni pnevmaturi 25t</t>
  </si>
  <si>
    <t>1-118-1 jami</t>
  </si>
  <si>
    <t>II-is jami</t>
  </si>
  <si>
    <t xml:space="preserve"> 27-7-1                 s.r.f. </t>
  </si>
  <si>
    <t>qviSa</t>
  </si>
  <si>
    <t xml:space="preserve">27-7-1 jami                      </t>
  </si>
  <si>
    <t xml:space="preserve">27-24-17,18                                            s.r.f.                                                                                                                                      </t>
  </si>
  <si>
    <r>
      <t xml:space="preserve"> 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>²</t>
    </r>
  </si>
  <si>
    <t xml:space="preserve">yalibis ficris fari </t>
  </si>
  <si>
    <r>
      <t xml:space="preserve"> m</t>
    </r>
    <r>
      <rPr>
        <vertAlign val="superscript"/>
        <sz val="11"/>
        <rFont val="AcadNusx"/>
      </rPr>
      <t>2</t>
    </r>
    <r>
      <rPr>
        <sz val="11"/>
        <rFont val="AcadNusx"/>
      </rPr>
      <t>²</t>
    </r>
  </si>
  <si>
    <t>27-24-17,18 jami</t>
  </si>
  <si>
    <t xml:space="preserve">IV. xelovnuri nagebobebi                                                                                                                                            </t>
  </si>
  <si>
    <t xml:space="preserve">6-1-20                            s.r.f.                       </t>
  </si>
  <si>
    <r>
      <t>betoni m-300</t>
    </r>
    <r>
      <rPr>
        <sz val="11"/>
        <rFont val="Amiran SP"/>
        <family val="2"/>
      </rPr>
      <t xml:space="preserve"> B-22.5, W-6, F-200</t>
    </r>
  </si>
  <si>
    <t>Camoganili ficari III xarisx. 40mm</t>
  </si>
  <si>
    <t>6-1-20 jami</t>
  </si>
  <si>
    <t xml:space="preserve">30-3-2                       s.r.f.                  </t>
  </si>
  <si>
    <t xml:space="preserve">30-3-2 jami                      </t>
  </si>
  <si>
    <t xml:space="preserve">6-11-1                            s.r.f.                       </t>
  </si>
  <si>
    <r>
      <t>milis saTavisebis portaluri kedlis tanis mowyoba monooliTuri betoniT                                        m-300,</t>
    </r>
    <r>
      <rPr>
        <b/>
        <sz val="11"/>
        <rFont val="Amiran SP"/>
        <family val="2"/>
      </rPr>
      <t xml:space="preserve"> B-22.5, W-6, F-200</t>
    </r>
  </si>
  <si>
    <t>xis mori</t>
  </si>
  <si>
    <t>WanWiki qanCiT</t>
  </si>
  <si>
    <t>6-11-1 jami</t>
  </si>
  <si>
    <t>qviSa-xreSovani narevis damuSaveba eqskavatoriT karierSi  avtoTviTmclelebze datvirTviT</t>
  </si>
  <si>
    <t>bitumi</t>
  </si>
  <si>
    <t>cementis xsnari m-200</t>
  </si>
  <si>
    <t xml:space="preserve">30-51-3 jami                      </t>
  </si>
  <si>
    <t>kiuvetebisa da gverdulebis gawmenda ekalbardebisagan 100m-ze gataniT</t>
  </si>
  <si>
    <t>ha</t>
  </si>
  <si>
    <t>buCqmWreli manqana</t>
  </si>
  <si>
    <t>gv.134 p-164</t>
  </si>
  <si>
    <t>gv.134 p-161</t>
  </si>
  <si>
    <t>amomZirkveli, momgrovebeli manqana</t>
  </si>
  <si>
    <t xml:space="preserve">1-112-2,8,11                            s.r.f.                       </t>
  </si>
  <si>
    <t>1-112-2,8,11 jami</t>
  </si>
  <si>
    <t>IV kategoriis gruntis damuSaveba eqskavatoriT avtoTviTmclelebze datvirTviT</t>
  </si>
  <si>
    <t xml:space="preserve">1-22-10                            s.r.f.                       </t>
  </si>
  <si>
    <t>gv.133 p-116</t>
  </si>
  <si>
    <t>1-22-10 jami</t>
  </si>
  <si>
    <t xml:space="preserve">1-80-4                            s.r.f.                       </t>
  </si>
  <si>
    <t>1-80-4 jami</t>
  </si>
  <si>
    <t>IV kategoriis gruntis damuSaveba xeliT</t>
  </si>
  <si>
    <t>safuZvlis qveda Semasworebeli fenis mowyoba qviSa-xreSovani  masaliT (calkeuli adgilebisaTvis)                                           sisqiT 10sm</t>
  </si>
  <si>
    <t>gv.135 p-194</t>
  </si>
  <si>
    <t>gv.136 p-222</t>
  </si>
  <si>
    <t>gv.136 p-216</t>
  </si>
  <si>
    <t>gv.29 p-202</t>
  </si>
  <si>
    <t>Semasworebeli fenis mowyoba qviSiT sisqiT 2sm</t>
  </si>
  <si>
    <r>
      <t xml:space="preserve">betonis safaris mowyoba                                    m-300, </t>
    </r>
    <r>
      <rPr>
        <b/>
        <sz val="11"/>
        <rFont val="Amiran SP"/>
        <family val="2"/>
      </rPr>
      <t xml:space="preserve">B-22,5, F-200, W-6  </t>
    </r>
    <r>
      <rPr>
        <b/>
        <sz val="11"/>
        <rFont val="Academiury"/>
      </rPr>
      <t xml:space="preserve">                                                                     </t>
    </r>
    <r>
      <rPr>
        <b/>
        <sz val="11"/>
        <rFont val="AcadNusx"/>
      </rPr>
      <t xml:space="preserve">sisqiT 16sm                                                                       </t>
    </r>
  </si>
  <si>
    <r>
      <t>betoni sagzao                                    m</t>
    </r>
    <r>
      <rPr>
        <sz val="11"/>
        <rFont val="Amiran SP"/>
        <family val="2"/>
      </rPr>
      <t xml:space="preserve">-300, B-22,5, F-200, W-6 </t>
    </r>
  </si>
  <si>
    <t>gv.32 p-324</t>
  </si>
  <si>
    <t>gv.47 p-115</t>
  </si>
  <si>
    <t>misayreli gverdulebis mowyoba qviSa-xreSovani  nareviT sisqiT 16sm</t>
  </si>
  <si>
    <t xml:space="preserve">22-5-1                             s.r.f.                       </t>
  </si>
  <si>
    <t>gv.11 p-46</t>
  </si>
  <si>
    <t>22-5-1 jami</t>
  </si>
  <si>
    <t xml:space="preserve">qviSa-xreSovani narevis mowyoba milebis qveS                               sisqiT 30sm                                            </t>
  </si>
  <si>
    <t xml:space="preserve">qviSa-xreSovani narevi                                            </t>
  </si>
  <si>
    <t>qviSa-xreSovani narevi</t>
  </si>
  <si>
    <t xml:space="preserve">22-5-16                             s.r.f.                       </t>
  </si>
  <si>
    <t>22-5-16 jami</t>
  </si>
  <si>
    <t>liTonis milebi d-1020mm</t>
  </si>
  <si>
    <t xml:space="preserve"> liTonis milebis mowyoba d-1020mm</t>
  </si>
  <si>
    <t>garcmis liTonis milebis mowyoba d-57mm</t>
  </si>
  <si>
    <t>liTonis milebi d-57mm</t>
  </si>
  <si>
    <t xml:space="preserve"> liTonis milebis mowyoba    d-1020mm</t>
  </si>
  <si>
    <t xml:space="preserve">30-51-3                            s.r.f.                       </t>
  </si>
  <si>
    <t>liTonis milis ormagi wasacxebi hidroizolaciis mowyoba bitumiT</t>
  </si>
  <si>
    <t>gv.13 p-140</t>
  </si>
  <si>
    <t>gv.36 p-476</t>
  </si>
  <si>
    <t>gv.33 p-349</t>
  </si>
  <si>
    <r>
      <t>milis saTavisebis portaluri kedlis fundamentis mowyoba monoliTuri betoniT                 m-300,</t>
    </r>
    <r>
      <rPr>
        <b/>
        <sz val="11"/>
        <rFont val="Amiran SP"/>
        <family val="2"/>
      </rPr>
      <t xml:space="preserve"> B-22.5, W-6, F-200</t>
    </r>
  </si>
  <si>
    <t>gv.45 p-22</t>
  </si>
  <si>
    <t>gv.45 p-7</t>
  </si>
  <si>
    <t>gv.9 p-20</t>
  </si>
  <si>
    <t>portaluri kedlebis ukana mxaris ormagi wasacxebi hidroizolaciis mowyoba bitumiT</t>
  </si>
  <si>
    <t xml:space="preserve">1-123-8                             s.r.f.                       </t>
  </si>
  <si>
    <t>risbermis mowyoba</t>
  </si>
  <si>
    <t>qva</t>
  </si>
  <si>
    <t xml:space="preserve">1-123-8 jami                      </t>
  </si>
  <si>
    <t>gv.30 p-208</t>
  </si>
  <si>
    <t>310-40                                       s.r.f.</t>
  </si>
  <si>
    <t>gv.136 p-217</t>
  </si>
  <si>
    <t xml:space="preserve">gzis vakisis datkepvna meqanizmiT                                     </t>
  </si>
  <si>
    <t>qviSa-xreSovani narevis Rirebuleba</t>
  </si>
  <si>
    <t>gv.30 p-204</t>
  </si>
  <si>
    <t>s.r.f.                              Ggv.30 p-204</t>
  </si>
  <si>
    <t>tvirTis transportireba nayarSi 3 km manZilze                                  700 X 1,95=2535t</t>
  </si>
  <si>
    <t xml:space="preserve">gruntis datvirTva avtoTviTmclelebze xeliT                                                                                                           100 X 1,95=390t                                                                                                </t>
  </si>
  <si>
    <t>ezoebSi Sesasvlelebis mowyoba qviSa-xreSovani nareviT 7 cali</t>
  </si>
  <si>
    <t>mierTebebis mowyoba qviSa-xreSovani nareviT 20m2 sisqiT 10sm sul 2 cali</t>
  </si>
  <si>
    <t>tvirTis transportireba nayarSi 3 km manZilze                                  12 X 1,95=46,8t</t>
  </si>
  <si>
    <t xml:space="preserve">gruntis datvirTva avtoTviTmclelebze xeliT                                                                                                           2 X 1,95=5,85t                                                                                                </t>
  </si>
  <si>
    <t xml:space="preserve">tvirTis transportireba karieridan obieqtamde 40 km manZilze                                                 7 X 1,55=21,7t                                 </t>
  </si>
  <si>
    <r>
      <t>gzis vakisis aRdgena da moSandakeba avtogreideriT                             7 : 0,2=35m</t>
    </r>
    <r>
      <rPr>
        <b/>
        <vertAlign val="superscript"/>
        <sz val="11"/>
        <rFont val="AcadNusx"/>
      </rPr>
      <t>2</t>
    </r>
  </si>
  <si>
    <t xml:space="preserve">xaragaulSi, sofel vaSlevSi (II ubani) saavtomobilo gzis savali nawilis                                                                                                                    cementobetonis safaris mowyobis samuSaoebis proeqtis safuZvelze                                                                                                                                                                                                                            </t>
  </si>
  <si>
    <t>ჯამი</t>
  </si>
  <si>
    <t>saxarjTaRricxvo Rirebuleba  131 450 lari</t>
  </si>
  <si>
    <t>danarTi 1</t>
  </si>
  <si>
    <t>%</t>
  </si>
  <si>
    <t>ლარი</t>
  </si>
  <si>
    <t xml:space="preserve">zednadebi xarjebi </t>
  </si>
  <si>
    <t>gegmiuri dagroveba</t>
  </si>
  <si>
    <t>გაუთალისწინებელი ხარჯი</t>
  </si>
  <si>
    <t xml:space="preserve">დ.ღ.გ. </t>
  </si>
  <si>
    <t>პრეტენდენტის ხელმოწერა -------------------------------- ბეჭედი (ბეჭდის არსებობის შემთხვევაში)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</si>
</sst>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>
    <font>
      <sz val="10"/>
      <name val="Arial Cyr"/>
    </font>
    <font>
      <b/>
      <sz val="11"/>
      <name val="AcadNusx"/>
    </font>
    <font>
      <sz val="8"/>
      <name val="Arial Cyr"/>
    </font>
    <font>
      <sz val="11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1"/>
      <name val="Amiran SP"/>
      <family val="2"/>
    </font>
    <font>
      <b/>
      <sz val="11"/>
      <name val="Academiury"/>
    </font>
    <font>
      <sz val="11"/>
      <name val="Amiran SP"/>
      <family val="2"/>
    </font>
    <font>
      <b/>
      <sz val="10"/>
      <name val="AcadNusx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2" fontId="3" fillId="0" borderId="0" xfId="0" applyNumberFormat="1" applyFont="1" applyFill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>
      <alignment vertical="center" textRotation="90" wrapText="1"/>
    </xf>
    <xf numFmtId="0" fontId="3" fillId="0" borderId="3" xfId="0" applyNumberFormat="1" applyFont="1" applyFill="1" applyBorder="1" applyAlignment="1">
      <alignment vertical="center" textRotation="90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303"/>
  <sheetViews>
    <sheetView tabSelected="1" topLeftCell="A3" zoomScale="120" zoomScaleNormal="120" zoomScaleSheetLayoutView="130" workbookViewId="0">
      <selection activeCell="A183" sqref="A183:M183"/>
    </sheetView>
  </sheetViews>
  <sheetFormatPr defaultRowHeight="15.75"/>
  <cols>
    <col min="1" max="1" width="4" style="18" customWidth="1"/>
    <col min="2" max="2" width="15.5703125" style="18" customWidth="1"/>
    <col min="3" max="3" width="34.140625" style="18" customWidth="1"/>
    <col min="4" max="4" width="12.85546875" style="18" customWidth="1"/>
    <col min="5" max="5" width="11.85546875" style="18" customWidth="1"/>
    <col min="6" max="6" width="8.140625" style="18" customWidth="1"/>
    <col min="7" max="7" width="10" style="18" customWidth="1"/>
    <col min="8" max="8" width="11.28515625" style="18" customWidth="1"/>
    <col min="9" max="9" width="9.85546875" style="18" customWidth="1"/>
    <col min="10" max="10" width="9.7109375" style="18" customWidth="1"/>
    <col min="11" max="11" width="10.42578125" style="18" customWidth="1"/>
    <col min="12" max="12" width="10.28515625" style="18" customWidth="1"/>
    <col min="13" max="13" width="11.42578125" style="18" customWidth="1"/>
    <col min="14" max="14" width="0.5703125" style="18" customWidth="1"/>
    <col min="15" max="15" width="10.7109375" style="18" customWidth="1"/>
    <col min="16" max="16" width="12.140625" style="18" customWidth="1"/>
    <col min="17" max="17" width="11.85546875" style="18" customWidth="1"/>
    <col min="18" max="16384" width="9.140625" style="18"/>
  </cols>
  <sheetData>
    <row r="1" spans="1:15" ht="28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7"/>
    </row>
    <row r="2" spans="1:15">
      <c r="C2" s="46" t="s">
        <v>20</v>
      </c>
      <c r="D2" s="46"/>
      <c r="E2" s="46"/>
      <c r="F2" s="46"/>
      <c r="G2" s="46"/>
      <c r="H2" s="46"/>
      <c r="I2" s="46"/>
      <c r="J2" s="46"/>
      <c r="K2" s="46"/>
      <c r="L2" s="46"/>
    </row>
    <row r="3" spans="1:15" ht="32.25" customHeight="1">
      <c r="A3" s="47" t="s">
        <v>147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1" t="s">
        <v>150</v>
      </c>
      <c r="M4" s="41"/>
    </row>
    <row r="5" spans="1:15" ht="27" customHeight="1">
      <c r="A5" s="13"/>
      <c r="B5" s="13"/>
      <c r="C5" s="13"/>
      <c r="D5" s="13"/>
      <c r="E5" s="13"/>
      <c r="F5" s="13"/>
      <c r="G5" s="51" t="s">
        <v>149</v>
      </c>
      <c r="H5" s="51"/>
      <c r="I5" s="51"/>
      <c r="J5" s="51"/>
      <c r="K5" s="51"/>
      <c r="L5" s="51"/>
      <c r="M5" s="51"/>
    </row>
    <row r="6" spans="1:15">
      <c r="A6" s="13"/>
      <c r="B6" s="13"/>
      <c r="C6" s="13"/>
      <c r="D6" s="13"/>
      <c r="E6" s="13"/>
      <c r="F6" s="13"/>
      <c r="G6" s="13"/>
      <c r="H6" s="50"/>
      <c r="I6" s="50"/>
      <c r="J6" s="50"/>
      <c r="K6" s="50"/>
      <c r="L6" s="13"/>
      <c r="M6" s="13"/>
    </row>
    <row r="7" spans="1:15">
      <c r="A7" s="50"/>
      <c r="B7" s="50"/>
      <c r="C7" s="50"/>
      <c r="D7" s="50"/>
      <c r="E7" s="50"/>
      <c r="F7" s="50"/>
      <c r="G7" s="13"/>
      <c r="H7" s="50"/>
      <c r="I7" s="50"/>
      <c r="J7" s="50"/>
      <c r="K7" s="50"/>
      <c r="L7" s="13"/>
      <c r="M7" s="13"/>
    </row>
    <row r="8" spans="1: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5">
      <c r="A9" s="48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/>
      <c r="G9" s="44" t="s">
        <v>6</v>
      </c>
      <c r="H9" s="44"/>
      <c r="I9" s="44" t="s">
        <v>0</v>
      </c>
      <c r="J9" s="44"/>
      <c r="K9" s="44" t="s">
        <v>7</v>
      </c>
      <c r="L9" s="44"/>
      <c r="M9" s="44" t="s">
        <v>8</v>
      </c>
    </row>
    <row r="10" spans="1:15" ht="15.75" customHeight="1">
      <c r="A10" s="49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5" ht="13.5" customHeight="1">
      <c r="A11" s="49"/>
      <c r="B11" s="44"/>
      <c r="C11" s="44"/>
      <c r="D11" s="44"/>
      <c r="E11" s="44" t="s">
        <v>19</v>
      </c>
      <c r="F11" s="44" t="s">
        <v>9</v>
      </c>
      <c r="G11" s="44" t="s">
        <v>10</v>
      </c>
      <c r="H11" s="44" t="s">
        <v>9</v>
      </c>
      <c r="I11" s="44" t="s">
        <v>10</v>
      </c>
      <c r="J11" s="44" t="s">
        <v>9</v>
      </c>
      <c r="K11" s="44" t="s">
        <v>10</v>
      </c>
      <c r="L11" s="44" t="s">
        <v>9</v>
      </c>
      <c r="M11" s="44"/>
    </row>
    <row r="12" spans="1:15">
      <c r="A12" s="49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O12" s="19"/>
    </row>
    <row r="13" spans="1:15">
      <c r="A13" s="49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5" ht="27.75" customHeight="1">
      <c r="A14" s="4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5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</row>
    <row r="16" spans="1:15">
      <c r="A16" s="52" t="s">
        <v>24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spans="1:15" ht="63">
      <c r="A17" s="1">
        <v>1</v>
      </c>
      <c r="B17" s="1" t="s">
        <v>21</v>
      </c>
      <c r="C17" s="33" t="s">
        <v>22</v>
      </c>
      <c r="D17" s="1" t="s">
        <v>23</v>
      </c>
      <c r="E17" s="1"/>
      <c r="F17" s="1">
        <v>0.88200000000000001</v>
      </c>
      <c r="G17" s="35"/>
      <c r="H17" s="1"/>
      <c r="I17" s="35"/>
      <c r="J17" s="1"/>
      <c r="K17" s="35"/>
      <c r="L17" s="1"/>
      <c r="M17" s="1"/>
    </row>
    <row r="18" spans="1:15">
      <c r="A18" s="1"/>
      <c r="B18" s="35"/>
      <c r="C18" s="7" t="s">
        <v>16</v>
      </c>
      <c r="D18" s="35" t="s">
        <v>11</v>
      </c>
      <c r="E18" s="35">
        <v>93.22</v>
      </c>
      <c r="F18" s="35">
        <f>E18*F17</f>
        <v>82.220039999999997</v>
      </c>
      <c r="G18" s="35"/>
      <c r="H18" s="1"/>
      <c r="I18" s="35"/>
      <c r="J18" s="4"/>
      <c r="K18" s="35"/>
      <c r="L18" s="35"/>
      <c r="M18" s="4"/>
    </row>
    <row r="19" spans="1:15">
      <c r="A19" s="1"/>
      <c r="B19" s="1"/>
      <c r="C19" s="31" t="s">
        <v>8</v>
      </c>
      <c r="D19" s="1"/>
      <c r="E19" s="1"/>
      <c r="F19" s="1"/>
      <c r="G19" s="35"/>
      <c r="H19" s="1"/>
      <c r="I19" s="35"/>
      <c r="J19" s="6"/>
      <c r="K19" s="35"/>
      <c r="L19" s="1"/>
      <c r="M19" s="6"/>
    </row>
    <row r="20" spans="1:15" ht="63">
      <c r="A20" s="1">
        <v>2</v>
      </c>
      <c r="B20" s="27" t="s">
        <v>85</v>
      </c>
      <c r="C20" s="1" t="s">
        <v>79</v>
      </c>
      <c r="D20" s="1" t="s">
        <v>80</v>
      </c>
      <c r="E20" s="1"/>
      <c r="F20" s="1">
        <v>0.1</v>
      </c>
      <c r="G20" s="35"/>
      <c r="H20" s="1"/>
      <c r="I20" s="35"/>
      <c r="J20" s="1"/>
      <c r="K20" s="35"/>
      <c r="L20" s="1"/>
      <c r="M20" s="1"/>
    </row>
    <row r="21" spans="1:15">
      <c r="A21" s="1"/>
      <c r="B21" s="35" t="s">
        <v>82</v>
      </c>
      <c r="C21" s="7" t="s">
        <v>81</v>
      </c>
      <c r="D21" s="35" t="s">
        <v>12</v>
      </c>
      <c r="E21" s="35">
        <v>1.78</v>
      </c>
      <c r="F21" s="35">
        <f>E21*F20</f>
        <v>0.17800000000000002</v>
      </c>
      <c r="G21" s="35"/>
      <c r="H21" s="1"/>
      <c r="I21" s="35"/>
      <c r="J21" s="4"/>
      <c r="K21" s="35"/>
      <c r="L21" s="4"/>
      <c r="M21" s="4"/>
    </row>
    <row r="22" spans="1:15" ht="31.5">
      <c r="A22" s="1"/>
      <c r="B22" s="35" t="s">
        <v>83</v>
      </c>
      <c r="C22" s="31" t="s">
        <v>84</v>
      </c>
      <c r="D22" s="35" t="s">
        <v>12</v>
      </c>
      <c r="E22" s="35">
        <f>5.15+1.21</f>
        <v>6.36</v>
      </c>
      <c r="F22" s="35">
        <f>E22*F20</f>
        <v>0.63600000000000012</v>
      </c>
      <c r="G22" s="35"/>
      <c r="H22" s="35"/>
      <c r="I22" s="35"/>
      <c r="J22" s="35"/>
      <c r="K22" s="35"/>
      <c r="L22" s="4"/>
      <c r="M22" s="4"/>
    </row>
    <row r="23" spans="1:15">
      <c r="A23" s="1"/>
      <c r="B23" s="35"/>
      <c r="C23" s="31" t="s">
        <v>86</v>
      </c>
      <c r="D23" s="1"/>
      <c r="E23" s="35"/>
      <c r="F23" s="35"/>
      <c r="G23" s="35"/>
      <c r="H23" s="35"/>
      <c r="I23" s="35"/>
      <c r="J23" s="35"/>
      <c r="K23" s="35"/>
      <c r="L23" s="35"/>
      <c r="M23" s="6"/>
    </row>
    <row r="24" spans="1:15">
      <c r="A24" s="35"/>
      <c r="B24" s="35"/>
      <c r="C24" s="1" t="s">
        <v>35</v>
      </c>
      <c r="D24" s="35"/>
      <c r="E24" s="35"/>
      <c r="F24" s="35"/>
      <c r="G24" s="35"/>
      <c r="H24" s="1"/>
      <c r="I24" s="35"/>
      <c r="J24" s="6"/>
      <c r="K24" s="35"/>
      <c r="L24" s="6"/>
      <c r="M24" s="6"/>
      <c r="O24" s="20"/>
    </row>
    <row r="25" spans="1:15">
      <c r="A25" s="52" t="s">
        <v>25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5" ht="63">
      <c r="A26" s="1">
        <v>1</v>
      </c>
      <c r="B26" s="2" t="s">
        <v>88</v>
      </c>
      <c r="C26" s="1" t="s">
        <v>87</v>
      </c>
      <c r="D26" s="1" t="s">
        <v>26</v>
      </c>
      <c r="E26" s="35"/>
      <c r="F26" s="1">
        <v>700</v>
      </c>
      <c r="G26" s="35"/>
      <c r="H26" s="1"/>
      <c r="I26" s="35"/>
      <c r="J26" s="8"/>
      <c r="K26" s="35"/>
      <c r="L26" s="1"/>
      <c r="M26" s="6"/>
    </row>
    <row r="27" spans="1:15">
      <c r="A27" s="1"/>
      <c r="B27" s="35"/>
      <c r="C27" s="7" t="s">
        <v>16</v>
      </c>
      <c r="D27" s="35" t="s">
        <v>11</v>
      </c>
      <c r="E27" s="32">
        <v>1.6799999999999999E-2</v>
      </c>
      <c r="F27" s="35">
        <f>F26*E27</f>
        <v>11.76</v>
      </c>
      <c r="G27" s="35"/>
      <c r="H27" s="1"/>
      <c r="I27" s="35"/>
      <c r="J27" s="4"/>
      <c r="K27" s="35"/>
      <c r="L27" s="35"/>
      <c r="M27" s="4"/>
    </row>
    <row r="28" spans="1:15" ht="18">
      <c r="A28" s="1"/>
      <c r="B28" s="35" t="s">
        <v>89</v>
      </c>
      <c r="C28" s="7" t="s">
        <v>48</v>
      </c>
      <c r="D28" s="35" t="s">
        <v>12</v>
      </c>
      <c r="E28" s="32">
        <v>3.7600000000000001E-2</v>
      </c>
      <c r="F28" s="35">
        <f>E28*F26</f>
        <v>26.32</v>
      </c>
      <c r="G28" s="35"/>
      <c r="H28" s="1"/>
      <c r="I28" s="35"/>
      <c r="J28" s="9"/>
      <c r="K28" s="35"/>
      <c r="L28" s="4"/>
      <c r="M28" s="4"/>
    </row>
    <row r="29" spans="1:15">
      <c r="A29" s="1"/>
      <c r="B29" s="35"/>
      <c r="C29" s="7" t="s">
        <v>17</v>
      </c>
      <c r="D29" s="35" t="s">
        <v>14</v>
      </c>
      <c r="E29" s="32">
        <v>2.2399999999999998E-3</v>
      </c>
      <c r="F29" s="35">
        <f>E29*F26</f>
        <v>1.5679999999999998</v>
      </c>
      <c r="G29" s="35"/>
      <c r="H29" s="1"/>
      <c r="I29" s="35"/>
      <c r="J29" s="9"/>
      <c r="K29" s="35"/>
      <c r="L29" s="4"/>
      <c r="M29" s="4"/>
    </row>
    <row r="30" spans="1:15">
      <c r="A30" s="1"/>
      <c r="B30" s="35"/>
      <c r="C30" s="7" t="s">
        <v>90</v>
      </c>
      <c r="D30" s="35"/>
      <c r="E30" s="35"/>
      <c r="F30" s="35"/>
      <c r="G30" s="35"/>
      <c r="H30" s="6"/>
      <c r="I30" s="35"/>
      <c r="J30" s="8"/>
      <c r="K30" s="35"/>
      <c r="L30" s="8"/>
      <c r="M30" s="6"/>
      <c r="O30" s="20"/>
    </row>
    <row r="31" spans="1:15" ht="47.25">
      <c r="A31" s="1">
        <v>2</v>
      </c>
      <c r="B31" s="1" t="s">
        <v>27</v>
      </c>
      <c r="C31" s="1" t="s">
        <v>139</v>
      </c>
      <c r="D31" s="1" t="s">
        <v>13</v>
      </c>
      <c r="E31" s="35"/>
      <c r="F31" s="1">
        <f>F26*1.95</f>
        <v>1365</v>
      </c>
      <c r="G31" s="35"/>
      <c r="H31" s="1"/>
      <c r="I31" s="35"/>
      <c r="J31" s="1"/>
      <c r="K31" s="35"/>
      <c r="L31" s="6"/>
      <c r="M31" s="6"/>
      <c r="O31" s="20"/>
    </row>
    <row r="32" spans="1:15" ht="37.5" customHeight="1">
      <c r="A32" s="1">
        <v>3</v>
      </c>
      <c r="B32" s="2" t="s">
        <v>91</v>
      </c>
      <c r="C32" s="1" t="s">
        <v>93</v>
      </c>
      <c r="D32" s="1" t="s">
        <v>26</v>
      </c>
      <c r="E32" s="35"/>
      <c r="F32" s="1">
        <v>100</v>
      </c>
      <c r="G32" s="35"/>
      <c r="H32" s="1"/>
      <c r="I32" s="35"/>
      <c r="J32" s="1"/>
      <c r="K32" s="35"/>
      <c r="L32" s="35"/>
      <c r="M32" s="1"/>
    </row>
    <row r="33" spans="1:17">
      <c r="A33" s="1"/>
      <c r="B33" s="35"/>
      <c r="C33" s="7" t="s">
        <v>16</v>
      </c>
      <c r="D33" s="35" t="s">
        <v>11</v>
      </c>
      <c r="E33" s="35">
        <v>2.99</v>
      </c>
      <c r="F33" s="35">
        <f>F32*E33</f>
        <v>299</v>
      </c>
      <c r="G33" s="35"/>
      <c r="H33" s="1"/>
      <c r="I33" s="35"/>
      <c r="J33" s="35"/>
      <c r="K33" s="35"/>
      <c r="L33" s="35"/>
      <c r="M33" s="35"/>
    </row>
    <row r="34" spans="1:17">
      <c r="A34" s="1"/>
      <c r="B34" s="1"/>
      <c r="C34" s="7" t="s">
        <v>92</v>
      </c>
      <c r="D34" s="1"/>
      <c r="E34" s="35"/>
      <c r="F34" s="1"/>
      <c r="G34" s="35"/>
      <c r="H34" s="1"/>
      <c r="I34" s="35"/>
      <c r="J34" s="1"/>
      <c r="K34" s="35"/>
      <c r="L34" s="35"/>
      <c r="M34" s="6"/>
      <c r="O34" s="20"/>
    </row>
    <row r="35" spans="1:17" ht="63">
      <c r="A35" s="1">
        <v>4</v>
      </c>
      <c r="B35" s="2" t="s">
        <v>43</v>
      </c>
      <c r="C35" s="1" t="s">
        <v>140</v>
      </c>
      <c r="D35" s="1" t="s">
        <v>13</v>
      </c>
      <c r="E35" s="35"/>
      <c r="F35" s="1">
        <f>F32*1.95</f>
        <v>195</v>
      </c>
      <c r="G35" s="35"/>
      <c r="H35" s="1"/>
      <c r="I35" s="35"/>
      <c r="J35" s="1"/>
      <c r="K35" s="35"/>
      <c r="L35" s="35"/>
      <c r="M35" s="1"/>
    </row>
    <row r="36" spans="1:17">
      <c r="A36" s="1"/>
      <c r="B36" s="35"/>
      <c r="C36" s="7" t="s">
        <v>16</v>
      </c>
      <c r="D36" s="35" t="s">
        <v>11</v>
      </c>
      <c r="E36" s="5">
        <f>(0.73+0.76)/0.438*0.7+(0.73+0.76)*0.3*3.2</f>
        <v>3.8116785388127852</v>
      </c>
      <c r="F36" s="35">
        <f>F35*E36</f>
        <v>743.27731506849307</v>
      </c>
      <c r="G36" s="35"/>
      <c r="H36" s="1"/>
      <c r="I36" s="35"/>
      <c r="J36" s="4"/>
      <c r="K36" s="4"/>
      <c r="L36" s="4"/>
      <c r="M36" s="4"/>
    </row>
    <row r="37" spans="1:17">
      <c r="A37" s="1"/>
      <c r="B37" s="35"/>
      <c r="C37" s="7" t="s">
        <v>8</v>
      </c>
      <c r="D37" s="35"/>
      <c r="E37" s="35"/>
      <c r="F37" s="35"/>
      <c r="G37" s="35"/>
      <c r="H37" s="1"/>
      <c r="I37" s="35"/>
      <c r="J37" s="4"/>
      <c r="K37" s="4"/>
      <c r="L37" s="4"/>
      <c r="M37" s="6"/>
      <c r="O37" s="20"/>
    </row>
    <row r="38" spans="1:17" ht="47.25" customHeight="1">
      <c r="A38" s="1">
        <v>5</v>
      </c>
      <c r="B38" s="1" t="s">
        <v>27</v>
      </c>
      <c r="C38" s="1" t="s">
        <v>44</v>
      </c>
      <c r="D38" s="1" t="s">
        <v>13</v>
      </c>
      <c r="E38" s="35"/>
      <c r="F38" s="1">
        <f>F35*1</f>
        <v>195</v>
      </c>
      <c r="G38" s="35"/>
      <c r="H38" s="1"/>
      <c r="I38" s="35"/>
      <c r="J38" s="6"/>
      <c r="K38" s="4"/>
      <c r="L38" s="4"/>
      <c r="M38" s="6"/>
      <c r="O38" s="20"/>
      <c r="P38" s="20"/>
      <c r="Q38" s="20"/>
    </row>
    <row r="39" spans="1:17">
      <c r="A39" s="1"/>
      <c r="B39" s="1"/>
      <c r="C39" s="1" t="s">
        <v>54</v>
      </c>
      <c r="D39" s="1"/>
      <c r="E39" s="35"/>
      <c r="F39" s="1"/>
      <c r="G39" s="35"/>
      <c r="H39" s="1"/>
      <c r="I39" s="35"/>
      <c r="J39" s="6"/>
      <c r="K39" s="35"/>
      <c r="L39" s="1"/>
      <c r="M39" s="6"/>
      <c r="O39" s="20"/>
      <c r="P39" s="20"/>
      <c r="Q39" s="20"/>
    </row>
    <row r="40" spans="1:17">
      <c r="A40" s="52" t="s">
        <v>28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1:17" ht="94.5">
      <c r="A41" s="1">
        <v>1</v>
      </c>
      <c r="B41" s="16" t="s">
        <v>39</v>
      </c>
      <c r="C41" s="1" t="s">
        <v>94</v>
      </c>
      <c r="D41" s="1" t="s">
        <v>26</v>
      </c>
      <c r="E41" s="35"/>
      <c r="F41" s="1">
        <v>320</v>
      </c>
      <c r="G41" s="35"/>
      <c r="H41" s="1"/>
      <c r="I41" s="35"/>
      <c r="J41" s="8"/>
      <c r="K41" s="35"/>
      <c r="L41" s="1"/>
      <c r="M41" s="6"/>
      <c r="O41" s="20"/>
      <c r="P41" s="20"/>
    </row>
    <row r="42" spans="1:17">
      <c r="A42" s="35"/>
      <c r="B42" s="35"/>
      <c r="C42" s="7" t="s">
        <v>16</v>
      </c>
      <c r="D42" s="35" t="s">
        <v>11</v>
      </c>
      <c r="E42" s="35">
        <v>0.15</v>
      </c>
      <c r="F42" s="4">
        <f>F41*E42</f>
        <v>48</v>
      </c>
      <c r="G42" s="35"/>
      <c r="H42" s="1"/>
      <c r="I42" s="35"/>
      <c r="J42" s="4"/>
      <c r="K42" s="35"/>
      <c r="L42" s="35"/>
      <c r="M42" s="4"/>
    </row>
    <row r="43" spans="1:17">
      <c r="A43" s="35"/>
      <c r="B43" s="35" t="s">
        <v>95</v>
      </c>
      <c r="C43" s="10" t="s">
        <v>29</v>
      </c>
      <c r="D43" s="35" t="s">
        <v>12</v>
      </c>
      <c r="E43" s="35">
        <v>2.1600000000000001E-2</v>
      </c>
      <c r="F43" s="4">
        <f>E43*F41</f>
        <v>6.9120000000000008</v>
      </c>
      <c r="G43" s="35"/>
      <c r="H43" s="1"/>
      <c r="I43" s="35"/>
      <c r="J43" s="9"/>
      <c r="K43" s="35"/>
      <c r="L43" s="4"/>
      <c r="M43" s="4"/>
    </row>
    <row r="44" spans="1:17">
      <c r="A44" s="35"/>
      <c r="B44" s="35" t="s">
        <v>97</v>
      </c>
      <c r="C44" s="10" t="s">
        <v>32</v>
      </c>
      <c r="D44" s="35" t="s">
        <v>12</v>
      </c>
      <c r="E44" s="35">
        <v>2.7300000000000001E-2</v>
      </c>
      <c r="F44" s="4">
        <f>F41*E44</f>
        <v>8.7360000000000007</v>
      </c>
      <c r="G44" s="35"/>
      <c r="H44" s="1"/>
      <c r="I44" s="35"/>
      <c r="J44" s="9"/>
      <c r="K44" s="35"/>
      <c r="L44" s="4"/>
      <c r="M44" s="4"/>
    </row>
    <row r="45" spans="1:17">
      <c r="A45" s="35"/>
      <c r="B45" s="35" t="s">
        <v>96</v>
      </c>
      <c r="C45" s="10" t="s">
        <v>36</v>
      </c>
      <c r="D45" s="35" t="s">
        <v>12</v>
      </c>
      <c r="E45" s="35">
        <v>9.7000000000000003E-3</v>
      </c>
      <c r="F45" s="4">
        <f>E45*F41</f>
        <v>3.1040000000000001</v>
      </c>
      <c r="G45" s="35"/>
      <c r="H45" s="1"/>
      <c r="I45" s="35"/>
      <c r="J45" s="9"/>
      <c r="K45" s="35"/>
      <c r="L45" s="4"/>
      <c r="M45" s="4"/>
    </row>
    <row r="46" spans="1:17" ht="18">
      <c r="A46" s="35"/>
      <c r="B46" s="35" t="s">
        <v>137</v>
      </c>
      <c r="C46" s="7" t="s">
        <v>110</v>
      </c>
      <c r="D46" s="35" t="s">
        <v>18</v>
      </c>
      <c r="E46" s="35">
        <v>1.22</v>
      </c>
      <c r="F46" s="4">
        <f>E46*F41</f>
        <v>390.4</v>
      </c>
      <c r="G46" s="35"/>
      <c r="H46" s="4"/>
      <c r="I46" s="35"/>
      <c r="J46" s="9"/>
      <c r="K46" s="35"/>
      <c r="L46" s="9"/>
      <c r="M46" s="4"/>
    </row>
    <row r="47" spans="1:17" ht="18">
      <c r="A47" s="35"/>
      <c r="B47" s="35"/>
      <c r="C47" s="7" t="s">
        <v>31</v>
      </c>
      <c r="D47" s="35" t="s">
        <v>18</v>
      </c>
      <c r="E47" s="35">
        <v>7.0000000000000007E-2</v>
      </c>
      <c r="F47" s="4">
        <f>E47*F41</f>
        <v>22.400000000000002</v>
      </c>
      <c r="G47" s="35"/>
      <c r="H47" s="4"/>
      <c r="I47" s="35"/>
      <c r="J47" s="9"/>
      <c r="K47" s="35"/>
      <c r="L47" s="9"/>
      <c r="M47" s="4"/>
    </row>
    <row r="48" spans="1:17">
      <c r="A48" s="35"/>
      <c r="B48" s="35"/>
      <c r="C48" s="3" t="s">
        <v>38</v>
      </c>
      <c r="D48" s="35"/>
      <c r="E48" s="35"/>
      <c r="F48" s="35"/>
      <c r="G48" s="35"/>
      <c r="H48" s="1"/>
      <c r="I48" s="35"/>
      <c r="J48" s="8"/>
      <c r="K48" s="35"/>
      <c r="L48" s="8"/>
      <c r="M48" s="6"/>
    </row>
    <row r="49" spans="1:13" ht="47.25">
      <c r="A49" s="1">
        <v>2</v>
      </c>
      <c r="B49" s="2" t="s">
        <v>55</v>
      </c>
      <c r="C49" s="1" t="s">
        <v>99</v>
      </c>
      <c r="D49" s="1" t="s">
        <v>26</v>
      </c>
      <c r="E49" s="35"/>
      <c r="F49" s="1">
        <v>62.8</v>
      </c>
      <c r="G49" s="35"/>
      <c r="H49" s="1"/>
      <c r="I49" s="35"/>
      <c r="J49" s="1"/>
      <c r="K49" s="35"/>
      <c r="L49" s="1"/>
      <c r="M49" s="1"/>
    </row>
    <row r="50" spans="1:13">
      <c r="A50" s="35"/>
      <c r="B50" s="35"/>
      <c r="C50" s="7" t="s">
        <v>16</v>
      </c>
      <c r="D50" s="35" t="s">
        <v>11</v>
      </c>
      <c r="E50" s="35">
        <v>0.14899999999999999</v>
      </c>
      <c r="F50" s="4">
        <f>F49*E50</f>
        <v>9.3571999999999989</v>
      </c>
      <c r="G50" s="35"/>
      <c r="H50" s="1"/>
      <c r="I50" s="35"/>
      <c r="J50" s="4"/>
      <c r="K50" s="4"/>
      <c r="L50" s="4"/>
      <c r="M50" s="4"/>
    </row>
    <row r="51" spans="1:13">
      <c r="A51" s="35"/>
      <c r="B51" s="35" t="s">
        <v>95</v>
      </c>
      <c r="C51" s="10" t="s">
        <v>29</v>
      </c>
      <c r="D51" s="35" t="s">
        <v>12</v>
      </c>
      <c r="E51" s="35">
        <v>2.1600000000000001E-2</v>
      </c>
      <c r="F51" s="4">
        <f>E51*F49</f>
        <v>1.3564799999999999</v>
      </c>
      <c r="G51" s="35"/>
      <c r="H51" s="1"/>
      <c r="I51" s="35"/>
      <c r="J51" s="4"/>
      <c r="K51" s="4"/>
      <c r="L51" s="4"/>
      <c r="M51" s="4"/>
    </row>
    <row r="52" spans="1:13">
      <c r="A52" s="35"/>
      <c r="B52" s="35" t="s">
        <v>97</v>
      </c>
      <c r="C52" s="10" t="s">
        <v>32</v>
      </c>
      <c r="D52" s="35" t="s">
        <v>12</v>
      </c>
      <c r="E52" s="35">
        <v>4.1000000000000003E-3</v>
      </c>
      <c r="F52" s="4">
        <f>F49*E52</f>
        <v>0.25747999999999999</v>
      </c>
      <c r="G52" s="35"/>
      <c r="H52" s="1"/>
      <c r="I52" s="35"/>
      <c r="J52" s="4"/>
      <c r="K52" s="4"/>
      <c r="L52" s="4"/>
      <c r="M52" s="4"/>
    </row>
    <row r="53" spans="1:13">
      <c r="A53" s="35"/>
      <c r="B53" s="35" t="s">
        <v>96</v>
      </c>
      <c r="C53" s="10" t="s">
        <v>36</v>
      </c>
      <c r="D53" s="35" t="s">
        <v>12</v>
      </c>
      <c r="E53" s="35">
        <v>6.8999999999999999E-3</v>
      </c>
      <c r="F53" s="4">
        <f>F49*E53</f>
        <v>0.43331999999999998</v>
      </c>
      <c r="G53" s="35"/>
      <c r="H53" s="1"/>
      <c r="I53" s="35"/>
      <c r="J53" s="9"/>
      <c r="K53" s="35"/>
      <c r="L53" s="4"/>
      <c r="M53" s="4"/>
    </row>
    <row r="54" spans="1:13" ht="18">
      <c r="A54" s="35"/>
      <c r="B54" s="35" t="s">
        <v>98</v>
      </c>
      <c r="C54" s="7" t="s">
        <v>56</v>
      </c>
      <c r="D54" s="35" t="s">
        <v>18</v>
      </c>
      <c r="E54" s="4">
        <v>1.1000000000000001</v>
      </c>
      <c r="F54" s="35">
        <f>E54*F49</f>
        <v>69.08</v>
      </c>
      <c r="G54" s="35"/>
      <c r="H54" s="35"/>
      <c r="I54" s="35"/>
      <c r="J54" s="4"/>
      <c r="K54" s="4"/>
      <c r="L54" s="4"/>
      <c r="M54" s="4"/>
    </row>
    <row r="55" spans="1:13" ht="18">
      <c r="A55" s="35"/>
      <c r="B55" s="35"/>
      <c r="C55" s="7" t="s">
        <v>31</v>
      </c>
      <c r="D55" s="35" t="s">
        <v>18</v>
      </c>
      <c r="E55" s="35">
        <v>0.05</v>
      </c>
      <c r="F55" s="35">
        <f>E55*F49</f>
        <v>3.14</v>
      </c>
      <c r="G55" s="35"/>
      <c r="H55" s="35"/>
      <c r="I55" s="35"/>
      <c r="J55" s="4"/>
      <c r="K55" s="4"/>
      <c r="L55" s="4"/>
      <c r="M55" s="4"/>
    </row>
    <row r="56" spans="1:13">
      <c r="A56" s="35"/>
      <c r="B56" s="35"/>
      <c r="C56" s="3" t="s">
        <v>57</v>
      </c>
      <c r="D56" s="35"/>
      <c r="E56" s="35"/>
      <c r="F56" s="35"/>
      <c r="G56" s="35"/>
      <c r="H56" s="1"/>
      <c r="I56" s="35"/>
      <c r="J56" s="6"/>
      <c r="K56" s="4"/>
      <c r="L56" s="6"/>
      <c r="M56" s="6"/>
    </row>
    <row r="57" spans="1:13" ht="48">
      <c r="A57" s="1">
        <v>3</v>
      </c>
      <c r="B57" s="1" t="s">
        <v>58</v>
      </c>
      <c r="C57" s="27" t="s">
        <v>100</v>
      </c>
      <c r="D57" s="28" t="s">
        <v>59</v>
      </c>
      <c r="E57" s="35"/>
      <c r="F57" s="1">
        <v>2616</v>
      </c>
      <c r="G57" s="35"/>
      <c r="H57" s="1"/>
      <c r="I57" s="35"/>
      <c r="J57" s="1"/>
      <c r="K57" s="35"/>
      <c r="L57" s="1"/>
      <c r="M57" s="1"/>
    </row>
    <row r="58" spans="1:13" ht="16.5" customHeight="1">
      <c r="A58" s="35"/>
      <c r="B58" s="1"/>
      <c r="C58" s="7" t="s">
        <v>16</v>
      </c>
      <c r="D58" s="35" t="s">
        <v>11</v>
      </c>
      <c r="E58" s="35">
        <f>0.405-0.00464*4</f>
        <v>0.38644000000000001</v>
      </c>
      <c r="F58" s="35">
        <f>F57*E58</f>
        <v>1010.92704</v>
      </c>
      <c r="G58" s="35"/>
      <c r="H58" s="1"/>
      <c r="I58" s="35"/>
      <c r="J58" s="4"/>
      <c r="K58" s="35"/>
      <c r="L58" s="35"/>
      <c r="M58" s="4"/>
    </row>
    <row r="59" spans="1:13" ht="15.75" customHeight="1">
      <c r="A59" s="35"/>
      <c r="B59" s="35" t="s">
        <v>96</v>
      </c>
      <c r="C59" s="10" t="s">
        <v>36</v>
      </c>
      <c r="D59" s="35" t="s">
        <v>12</v>
      </c>
      <c r="E59" s="35">
        <v>2.2599999999999999E-2</v>
      </c>
      <c r="F59" s="4">
        <f>E59*F57</f>
        <v>59.121599999999994</v>
      </c>
      <c r="G59" s="35"/>
      <c r="H59" s="1"/>
      <c r="I59" s="35"/>
      <c r="J59" s="9"/>
      <c r="K59" s="35"/>
      <c r="L59" s="4"/>
      <c r="M59" s="4"/>
    </row>
    <row r="60" spans="1:13" ht="15.75" customHeight="1">
      <c r="A60" s="35"/>
      <c r="B60" s="35"/>
      <c r="C60" s="7" t="s">
        <v>17</v>
      </c>
      <c r="D60" s="35" t="s">
        <v>14</v>
      </c>
      <c r="E60" s="35">
        <f>0.0135-0.0001*4</f>
        <v>1.3100000000000001E-2</v>
      </c>
      <c r="F60" s="35">
        <f>F57*E60</f>
        <v>34.269600000000004</v>
      </c>
      <c r="G60" s="35"/>
      <c r="H60" s="35"/>
      <c r="I60" s="35"/>
      <c r="J60" s="35"/>
      <c r="K60" s="35"/>
      <c r="L60" s="35"/>
      <c r="M60" s="4"/>
    </row>
    <row r="61" spans="1:13" ht="37.5" customHeight="1">
      <c r="A61" s="1"/>
      <c r="B61" s="35" t="s">
        <v>102</v>
      </c>
      <c r="C61" s="7" t="s">
        <v>101</v>
      </c>
      <c r="D61" s="35" t="s">
        <v>18</v>
      </c>
      <c r="E61" s="35">
        <f>0.204-0.0102*4</f>
        <v>0.16319999999999998</v>
      </c>
      <c r="F61" s="35">
        <f>E61*F57</f>
        <v>426.93119999999993</v>
      </c>
      <c r="G61" s="35"/>
      <c r="H61" s="4"/>
      <c r="I61" s="35"/>
      <c r="J61" s="35"/>
      <c r="K61" s="35"/>
      <c r="L61" s="35"/>
      <c r="M61" s="4"/>
    </row>
    <row r="62" spans="1:13" ht="18">
      <c r="A62" s="35"/>
      <c r="B62" s="35" t="s">
        <v>103</v>
      </c>
      <c r="C62" s="7" t="s">
        <v>60</v>
      </c>
      <c r="D62" s="29" t="s">
        <v>61</v>
      </c>
      <c r="E62" s="35">
        <f>0.0117-0.00059*4</f>
        <v>9.3400000000000011E-3</v>
      </c>
      <c r="F62" s="5">
        <f>E62*F57</f>
        <v>24.433440000000004</v>
      </c>
      <c r="G62" s="4"/>
      <c r="H62" s="4"/>
      <c r="I62" s="35"/>
      <c r="J62" s="35"/>
      <c r="K62" s="35"/>
      <c r="L62" s="35"/>
      <c r="M62" s="4"/>
    </row>
    <row r="63" spans="1:13" ht="18">
      <c r="A63" s="35"/>
      <c r="B63" s="35"/>
      <c r="C63" s="7" t="s">
        <v>31</v>
      </c>
      <c r="D63" s="35" t="s">
        <v>18</v>
      </c>
      <c r="E63" s="35">
        <v>0.17799999999999999</v>
      </c>
      <c r="F63" s="5">
        <f>E63*F57</f>
        <v>465.64799999999997</v>
      </c>
      <c r="G63" s="4"/>
      <c r="H63" s="4"/>
      <c r="I63" s="35"/>
      <c r="J63" s="35"/>
      <c r="K63" s="35"/>
      <c r="L63" s="35"/>
      <c r="M63" s="4"/>
    </row>
    <row r="64" spans="1:13">
      <c r="A64" s="35"/>
      <c r="B64" s="35"/>
      <c r="C64" s="7" t="s">
        <v>34</v>
      </c>
      <c r="D64" s="35" t="s">
        <v>14</v>
      </c>
      <c r="E64" s="35">
        <f>0.0064-0.00019*4</f>
        <v>5.64E-3</v>
      </c>
      <c r="F64" s="5">
        <f>E64*F57</f>
        <v>14.754239999999999</v>
      </c>
      <c r="G64" s="4"/>
      <c r="H64" s="4"/>
      <c r="I64" s="35"/>
      <c r="J64" s="35"/>
      <c r="K64" s="35"/>
      <c r="L64" s="35"/>
      <c r="M64" s="4"/>
    </row>
    <row r="65" spans="1:13">
      <c r="A65" s="1"/>
      <c r="B65" s="35"/>
      <c r="C65" s="7" t="s">
        <v>62</v>
      </c>
      <c r="D65" s="35"/>
      <c r="E65" s="35"/>
      <c r="F65" s="35"/>
      <c r="G65" s="35"/>
      <c r="H65" s="1"/>
      <c r="I65" s="35"/>
      <c r="J65" s="1"/>
      <c r="K65" s="35"/>
      <c r="L65" s="1"/>
      <c r="M65" s="6"/>
    </row>
    <row r="66" spans="1:13" ht="47.25">
      <c r="A66" s="1">
        <v>4</v>
      </c>
      <c r="B66" s="16" t="s">
        <v>39</v>
      </c>
      <c r="C66" s="1" t="s">
        <v>104</v>
      </c>
      <c r="D66" s="1" t="s">
        <v>26</v>
      </c>
      <c r="E66" s="35"/>
      <c r="F66" s="1">
        <v>172</v>
      </c>
      <c r="G66" s="35"/>
      <c r="H66" s="1"/>
      <c r="I66" s="35"/>
      <c r="J66" s="8"/>
      <c r="K66" s="35"/>
      <c r="L66" s="1"/>
      <c r="M66" s="6"/>
    </row>
    <row r="67" spans="1:13">
      <c r="A67" s="35"/>
      <c r="B67" s="35"/>
      <c r="C67" s="7" t="s">
        <v>16</v>
      </c>
      <c r="D67" s="35" t="s">
        <v>11</v>
      </c>
      <c r="E67" s="35">
        <v>0.15</v>
      </c>
      <c r="F67" s="4">
        <f>F66*E67</f>
        <v>25.8</v>
      </c>
      <c r="G67" s="35"/>
      <c r="H67" s="1"/>
      <c r="I67" s="35"/>
      <c r="J67" s="4"/>
      <c r="K67" s="35"/>
      <c r="L67" s="35"/>
      <c r="M67" s="4"/>
    </row>
    <row r="68" spans="1:13">
      <c r="A68" s="35"/>
      <c r="B68" s="35" t="s">
        <v>95</v>
      </c>
      <c r="C68" s="10" t="s">
        <v>29</v>
      </c>
      <c r="D68" s="35" t="s">
        <v>12</v>
      </c>
      <c r="E68" s="35">
        <v>2.1600000000000001E-2</v>
      </c>
      <c r="F68" s="4">
        <f>E68*F66</f>
        <v>3.7152000000000003</v>
      </c>
      <c r="G68" s="35"/>
      <c r="H68" s="1"/>
      <c r="I68" s="35"/>
      <c r="J68" s="9"/>
      <c r="K68" s="35"/>
      <c r="L68" s="4"/>
      <c r="M68" s="4"/>
    </row>
    <row r="69" spans="1:13">
      <c r="A69" s="35"/>
      <c r="B69" s="35" t="s">
        <v>97</v>
      </c>
      <c r="C69" s="10" t="s">
        <v>32</v>
      </c>
      <c r="D69" s="35" t="s">
        <v>12</v>
      </c>
      <c r="E69" s="35">
        <v>2.7300000000000001E-2</v>
      </c>
      <c r="F69" s="4">
        <f>F66*E69</f>
        <v>4.6956000000000007</v>
      </c>
      <c r="G69" s="35"/>
      <c r="H69" s="1"/>
      <c r="I69" s="35"/>
      <c r="J69" s="9"/>
      <c r="K69" s="35"/>
      <c r="L69" s="4"/>
      <c r="M69" s="4"/>
    </row>
    <row r="70" spans="1:13">
      <c r="A70" s="35"/>
      <c r="B70" s="35" t="s">
        <v>96</v>
      </c>
      <c r="C70" s="10" t="s">
        <v>36</v>
      </c>
      <c r="D70" s="35" t="s">
        <v>12</v>
      </c>
      <c r="E70" s="35">
        <v>9.7000000000000003E-3</v>
      </c>
      <c r="F70" s="4">
        <f>E70*F66</f>
        <v>1.6684000000000001</v>
      </c>
      <c r="G70" s="35"/>
      <c r="H70" s="1"/>
      <c r="I70" s="35"/>
      <c r="J70" s="9"/>
      <c r="K70" s="35"/>
      <c r="L70" s="4"/>
      <c r="M70" s="4"/>
    </row>
    <row r="71" spans="1:13" ht="18">
      <c r="A71" s="35"/>
      <c r="B71" s="35" t="s">
        <v>137</v>
      </c>
      <c r="C71" s="7" t="s">
        <v>110</v>
      </c>
      <c r="D71" s="35" t="s">
        <v>18</v>
      </c>
      <c r="E71" s="35">
        <v>1.22</v>
      </c>
      <c r="F71" s="4">
        <f>E71*F66</f>
        <v>209.84</v>
      </c>
      <c r="G71" s="35"/>
      <c r="H71" s="4"/>
      <c r="I71" s="35"/>
      <c r="J71" s="9"/>
      <c r="K71" s="35"/>
      <c r="L71" s="9"/>
      <c r="M71" s="4"/>
    </row>
    <row r="72" spans="1:13" ht="18">
      <c r="A72" s="35"/>
      <c r="B72" s="35"/>
      <c r="C72" s="7" t="s">
        <v>31</v>
      </c>
      <c r="D72" s="35" t="s">
        <v>18</v>
      </c>
      <c r="E72" s="35">
        <v>7.0000000000000007E-2</v>
      </c>
      <c r="F72" s="4">
        <f>E72*F66</f>
        <v>12.040000000000001</v>
      </c>
      <c r="G72" s="35"/>
      <c r="H72" s="4"/>
      <c r="I72" s="35"/>
      <c r="J72" s="9"/>
      <c r="K72" s="35"/>
      <c r="L72" s="9"/>
      <c r="M72" s="4"/>
    </row>
    <row r="73" spans="1:13">
      <c r="A73" s="35"/>
      <c r="B73" s="35"/>
      <c r="C73" s="3" t="s">
        <v>38</v>
      </c>
      <c r="D73" s="35"/>
      <c r="E73" s="35"/>
      <c r="F73" s="35"/>
      <c r="G73" s="35"/>
      <c r="H73" s="1"/>
      <c r="I73" s="35"/>
      <c r="J73" s="8"/>
      <c r="K73" s="35"/>
      <c r="L73" s="8"/>
      <c r="M73" s="6"/>
    </row>
    <row r="74" spans="1:13" ht="47.25">
      <c r="A74" s="1">
        <v>5</v>
      </c>
      <c r="B74" s="16" t="s">
        <v>39</v>
      </c>
      <c r="C74" s="1" t="s">
        <v>141</v>
      </c>
      <c r="D74" s="1" t="s">
        <v>26</v>
      </c>
      <c r="E74" s="35"/>
      <c r="F74" s="1">
        <v>8.5</v>
      </c>
      <c r="G74" s="35"/>
      <c r="H74" s="1"/>
      <c r="I74" s="35"/>
      <c r="J74" s="8"/>
      <c r="K74" s="35"/>
      <c r="L74" s="1"/>
      <c r="M74" s="6"/>
    </row>
    <row r="75" spans="1:13">
      <c r="A75" s="35"/>
      <c r="B75" s="35"/>
      <c r="C75" s="7" t="s">
        <v>16</v>
      </c>
      <c r="D75" s="35" t="s">
        <v>11</v>
      </c>
      <c r="E75" s="35">
        <v>0.15</v>
      </c>
      <c r="F75" s="4">
        <f>F74*E75</f>
        <v>1.2749999999999999</v>
      </c>
      <c r="G75" s="35"/>
      <c r="H75" s="1"/>
      <c r="I75" s="35"/>
      <c r="J75" s="4"/>
      <c r="K75" s="35"/>
      <c r="L75" s="35"/>
      <c r="M75" s="4"/>
    </row>
    <row r="76" spans="1:13">
      <c r="A76" s="35"/>
      <c r="B76" s="35" t="s">
        <v>95</v>
      </c>
      <c r="C76" s="10" t="s">
        <v>29</v>
      </c>
      <c r="D76" s="35" t="s">
        <v>12</v>
      </c>
      <c r="E76" s="35">
        <v>2.1600000000000001E-2</v>
      </c>
      <c r="F76" s="4">
        <f>E76*F74</f>
        <v>0.18360000000000001</v>
      </c>
      <c r="G76" s="35"/>
      <c r="H76" s="1"/>
      <c r="I76" s="35"/>
      <c r="J76" s="9"/>
      <c r="K76" s="35"/>
      <c r="L76" s="4"/>
      <c r="M76" s="4"/>
    </row>
    <row r="77" spans="1:13">
      <c r="A77" s="35"/>
      <c r="B77" s="35" t="s">
        <v>97</v>
      </c>
      <c r="C77" s="10" t="s">
        <v>32</v>
      </c>
      <c r="D77" s="35" t="s">
        <v>12</v>
      </c>
      <c r="E77" s="35">
        <v>2.7300000000000001E-2</v>
      </c>
      <c r="F77" s="4">
        <f>F74*E77</f>
        <v>0.23205000000000001</v>
      </c>
      <c r="G77" s="35"/>
      <c r="H77" s="1"/>
      <c r="I77" s="35"/>
      <c r="J77" s="9"/>
      <c r="K77" s="35"/>
      <c r="L77" s="4"/>
      <c r="M77" s="4"/>
    </row>
    <row r="78" spans="1:13">
      <c r="A78" s="1"/>
      <c r="B78" s="35" t="s">
        <v>96</v>
      </c>
      <c r="C78" s="10" t="s">
        <v>36</v>
      </c>
      <c r="D78" s="35" t="s">
        <v>12</v>
      </c>
      <c r="E78" s="35">
        <v>9.7000000000000003E-3</v>
      </c>
      <c r="F78" s="4">
        <f>E78*F74</f>
        <v>8.2449999999999996E-2</v>
      </c>
      <c r="G78" s="35"/>
      <c r="H78" s="1"/>
      <c r="I78" s="35"/>
      <c r="J78" s="9"/>
      <c r="K78" s="35"/>
      <c r="L78" s="4"/>
      <c r="M78" s="4"/>
    </row>
    <row r="79" spans="1:13" ht="18">
      <c r="A79" s="35"/>
      <c r="B79" s="35" t="s">
        <v>137</v>
      </c>
      <c r="C79" s="7" t="s">
        <v>110</v>
      </c>
      <c r="D79" s="35" t="s">
        <v>18</v>
      </c>
      <c r="E79" s="35">
        <v>1.22</v>
      </c>
      <c r="F79" s="4">
        <f>E79*F74</f>
        <v>10.37</v>
      </c>
      <c r="G79" s="35"/>
      <c r="H79" s="4"/>
      <c r="I79" s="35"/>
      <c r="J79" s="9"/>
      <c r="K79" s="35"/>
      <c r="L79" s="9"/>
      <c r="M79" s="4"/>
    </row>
    <row r="80" spans="1:13" ht="18">
      <c r="A80" s="35"/>
      <c r="B80" s="35"/>
      <c r="C80" s="7" t="s">
        <v>31</v>
      </c>
      <c r="D80" s="35" t="s">
        <v>18</v>
      </c>
      <c r="E80" s="35">
        <v>7.0000000000000007E-2</v>
      </c>
      <c r="F80" s="4">
        <f>E80*F74</f>
        <v>0.59500000000000008</v>
      </c>
      <c r="G80" s="35"/>
      <c r="H80" s="4"/>
      <c r="I80" s="35"/>
      <c r="J80" s="9"/>
      <c r="K80" s="35"/>
      <c r="L80" s="9"/>
      <c r="M80" s="4"/>
    </row>
    <row r="81" spans="1:18">
      <c r="A81" s="35"/>
      <c r="B81" s="35"/>
      <c r="C81" s="3" t="s">
        <v>38</v>
      </c>
      <c r="D81" s="35"/>
      <c r="E81" s="35"/>
      <c r="F81" s="35"/>
      <c r="G81" s="35"/>
      <c r="H81" s="1"/>
      <c r="I81" s="35"/>
      <c r="J81" s="8"/>
      <c r="K81" s="35"/>
      <c r="L81" s="8"/>
      <c r="M81" s="6"/>
    </row>
    <row r="82" spans="1:18" ht="63">
      <c r="A82" s="1">
        <v>6</v>
      </c>
      <c r="B82" s="16" t="s">
        <v>39</v>
      </c>
      <c r="C82" s="1" t="s">
        <v>142</v>
      </c>
      <c r="D82" s="1" t="s">
        <v>26</v>
      </c>
      <c r="E82" s="35"/>
      <c r="F82" s="1">
        <v>5</v>
      </c>
      <c r="G82" s="35"/>
      <c r="H82" s="1"/>
      <c r="I82" s="35"/>
      <c r="J82" s="8"/>
      <c r="K82" s="35"/>
      <c r="L82" s="1"/>
      <c r="M82" s="6"/>
    </row>
    <row r="83" spans="1:18">
      <c r="A83" s="35"/>
      <c r="B83" s="35"/>
      <c r="C83" s="7" t="s">
        <v>16</v>
      </c>
      <c r="D83" s="35" t="s">
        <v>11</v>
      </c>
      <c r="E83" s="35">
        <v>0.15</v>
      </c>
      <c r="F83" s="4">
        <f>F82*E83</f>
        <v>0.75</v>
      </c>
      <c r="G83" s="35"/>
      <c r="H83" s="1"/>
      <c r="I83" s="35"/>
      <c r="J83" s="4"/>
      <c r="K83" s="35"/>
      <c r="L83" s="35"/>
      <c r="M83" s="4"/>
    </row>
    <row r="84" spans="1:18">
      <c r="A84" s="35"/>
      <c r="B84" s="35" t="s">
        <v>95</v>
      </c>
      <c r="C84" s="10" t="s">
        <v>29</v>
      </c>
      <c r="D84" s="35" t="s">
        <v>12</v>
      </c>
      <c r="E84" s="35">
        <v>2.1600000000000001E-2</v>
      </c>
      <c r="F84" s="4">
        <f>E84*F82</f>
        <v>0.10800000000000001</v>
      </c>
      <c r="G84" s="35"/>
      <c r="H84" s="1"/>
      <c r="I84" s="35"/>
      <c r="J84" s="9"/>
      <c r="K84" s="35"/>
      <c r="L84" s="4"/>
      <c r="M84" s="4"/>
      <c r="R84" s="18" t="s">
        <v>40</v>
      </c>
    </row>
    <row r="85" spans="1:18">
      <c r="A85" s="35"/>
      <c r="B85" s="35" t="s">
        <v>97</v>
      </c>
      <c r="C85" s="10" t="s">
        <v>32</v>
      </c>
      <c r="D85" s="35" t="s">
        <v>12</v>
      </c>
      <c r="E85" s="35">
        <v>2.7300000000000001E-2</v>
      </c>
      <c r="F85" s="4">
        <f>F82*E85</f>
        <v>0.13650000000000001</v>
      </c>
      <c r="G85" s="35"/>
      <c r="H85" s="1"/>
      <c r="I85" s="35"/>
      <c r="J85" s="9"/>
      <c r="K85" s="35"/>
      <c r="L85" s="4"/>
      <c r="M85" s="4"/>
    </row>
    <row r="86" spans="1:18">
      <c r="A86" s="35"/>
      <c r="B86" s="35" t="s">
        <v>96</v>
      </c>
      <c r="C86" s="10" t="s">
        <v>36</v>
      </c>
      <c r="D86" s="35" t="s">
        <v>12</v>
      </c>
      <c r="E86" s="35">
        <v>9.7000000000000003E-3</v>
      </c>
      <c r="F86" s="4">
        <f>E86*F82</f>
        <v>4.8500000000000001E-2</v>
      </c>
      <c r="G86" s="35"/>
      <c r="H86" s="1"/>
      <c r="I86" s="35"/>
      <c r="J86" s="9"/>
      <c r="K86" s="35"/>
      <c r="L86" s="4"/>
      <c r="M86" s="4"/>
    </row>
    <row r="87" spans="1:18" ht="18">
      <c r="A87" s="35"/>
      <c r="B87" s="35" t="s">
        <v>137</v>
      </c>
      <c r="C87" s="7" t="s">
        <v>109</v>
      </c>
      <c r="D87" s="35" t="s">
        <v>18</v>
      </c>
      <c r="E87" s="35">
        <v>1.22</v>
      </c>
      <c r="F87" s="4">
        <f>E87*F82</f>
        <v>6.1</v>
      </c>
      <c r="G87" s="35"/>
      <c r="H87" s="4"/>
      <c r="I87" s="35"/>
      <c r="J87" s="9"/>
      <c r="K87" s="35"/>
      <c r="L87" s="9"/>
      <c r="M87" s="4"/>
    </row>
    <row r="88" spans="1:18" ht="18">
      <c r="A88" s="1"/>
      <c r="B88" s="35"/>
      <c r="C88" s="7" t="s">
        <v>31</v>
      </c>
      <c r="D88" s="35" t="s">
        <v>18</v>
      </c>
      <c r="E88" s="35">
        <v>7.0000000000000007E-2</v>
      </c>
      <c r="F88" s="4">
        <f>E88*F82</f>
        <v>0.35000000000000003</v>
      </c>
      <c r="G88" s="35"/>
      <c r="H88" s="4"/>
      <c r="I88" s="35"/>
      <c r="J88" s="9"/>
      <c r="K88" s="35"/>
      <c r="L88" s="9"/>
      <c r="M88" s="4"/>
    </row>
    <row r="89" spans="1:18">
      <c r="A89" s="35"/>
      <c r="B89" s="35"/>
      <c r="C89" s="3" t="s">
        <v>38</v>
      </c>
      <c r="D89" s="35"/>
      <c r="E89" s="35"/>
      <c r="F89" s="35"/>
      <c r="G89" s="35"/>
      <c r="H89" s="1"/>
      <c r="I89" s="35"/>
      <c r="J89" s="8"/>
      <c r="K89" s="35"/>
      <c r="L89" s="8"/>
      <c r="M89" s="6"/>
    </row>
    <row r="90" spans="1:18" ht="48" customHeight="1">
      <c r="A90" s="1">
        <v>7</v>
      </c>
      <c r="B90" s="2" t="s">
        <v>105</v>
      </c>
      <c r="C90" s="1" t="s">
        <v>115</v>
      </c>
      <c r="D90" s="1" t="s">
        <v>46</v>
      </c>
      <c r="E90" s="35"/>
      <c r="F90" s="1">
        <v>18</v>
      </c>
      <c r="G90" s="35"/>
      <c r="H90" s="1"/>
      <c r="I90" s="35"/>
      <c r="J90" s="4"/>
      <c r="K90" s="35"/>
      <c r="L90" s="35"/>
      <c r="M90" s="4"/>
    </row>
    <row r="91" spans="1:18">
      <c r="A91" s="35"/>
      <c r="B91" s="35"/>
      <c r="C91" s="7" t="s">
        <v>16</v>
      </c>
      <c r="D91" s="35" t="s">
        <v>11</v>
      </c>
      <c r="E91" s="35">
        <v>0.318</v>
      </c>
      <c r="F91" s="4">
        <f>F90*E91</f>
        <v>5.7240000000000002</v>
      </c>
      <c r="G91" s="35"/>
      <c r="H91" s="1"/>
      <c r="I91" s="35"/>
      <c r="J91" s="4"/>
      <c r="K91" s="35"/>
      <c r="L91" s="35"/>
      <c r="M91" s="4"/>
    </row>
    <row r="92" spans="1:18">
      <c r="A92" s="35"/>
      <c r="B92" s="35"/>
      <c r="C92" s="7" t="s">
        <v>17</v>
      </c>
      <c r="D92" s="35" t="s">
        <v>14</v>
      </c>
      <c r="E92" s="35">
        <v>2.23E-2</v>
      </c>
      <c r="F92" s="4">
        <f>F90*E92</f>
        <v>0.40139999999999998</v>
      </c>
      <c r="G92" s="35"/>
      <c r="H92" s="35"/>
      <c r="I92" s="35"/>
      <c r="J92" s="35"/>
      <c r="K92" s="35"/>
      <c r="L92" s="4"/>
      <c r="M92" s="4"/>
    </row>
    <row r="93" spans="1:18">
      <c r="A93" s="35"/>
      <c r="B93" s="35" t="s">
        <v>106</v>
      </c>
      <c r="C93" s="7" t="s">
        <v>116</v>
      </c>
      <c r="D93" s="35" t="s">
        <v>46</v>
      </c>
      <c r="E93" s="35">
        <v>0.998</v>
      </c>
      <c r="F93" s="4">
        <f>F90*E93</f>
        <v>17.963999999999999</v>
      </c>
      <c r="G93" s="35"/>
      <c r="H93" s="4"/>
      <c r="I93" s="35"/>
      <c r="J93" s="35"/>
      <c r="K93" s="35"/>
      <c r="L93" s="35"/>
      <c r="M93" s="4"/>
    </row>
    <row r="94" spans="1:18">
      <c r="A94" s="35"/>
      <c r="B94" s="35"/>
      <c r="C94" s="7" t="s">
        <v>34</v>
      </c>
      <c r="D94" s="35" t="s">
        <v>14</v>
      </c>
      <c r="E94" s="35">
        <v>0.184</v>
      </c>
      <c r="F94" s="4">
        <f>E94*F90</f>
        <v>3.3119999999999998</v>
      </c>
      <c r="G94" s="35"/>
      <c r="H94" s="4"/>
      <c r="I94" s="35"/>
      <c r="J94" s="35"/>
      <c r="K94" s="35"/>
      <c r="L94" s="35"/>
      <c r="M94" s="4"/>
    </row>
    <row r="95" spans="1:18">
      <c r="A95" s="35"/>
      <c r="B95" s="35"/>
      <c r="C95" s="7" t="s">
        <v>107</v>
      </c>
      <c r="D95" s="35"/>
      <c r="E95" s="35"/>
      <c r="F95" s="35"/>
      <c r="G95" s="35"/>
      <c r="H95" s="1"/>
      <c r="I95" s="35"/>
      <c r="J95" s="4"/>
      <c r="K95" s="35"/>
      <c r="L95" s="35"/>
      <c r="M95" s="6"/>
    </row>
    <row r="96" spans="1:18">
      <c r="A96" s="1"/>
      <c r="B96" s="1"/>
      <c r="C96" s="1" t="s">
        <v>45</v>
      </c>
      <c r="D96" s="1"/>
      <c r="E96" s="35"/>
      <c r="F96" s="1"/>
      <c r="G96" s="35"/>
      <c r="H96" s="6"/>
      <c r="I96" s="35"/>
      <c r="J96" s="6"/>
      <c r="K96" s="35"/>
      <c r="L96" s="6"/>
      <c r="M96" s="6"/>
      <c r="O96" s="20"/>
      <c r="Q96" s="20"/>
    </row>
    <row r="97" spans="1:16">
      <c r="A97" s="52" t="s">
        <v>63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O97" s="20"/>
      <c r="P97" s="20"/>
    </row>
    <row r="98" spans="1:16" ht="34.5" customHeight="1">
      <c r="A98" s="1"/>
      <c r="B98" s="35"/>
      <c r="C98" s="1" t="s">
        <v>117</v>
      </c>
      <c r="D98" s="35"/>
      <c r="E98" s="35"/>
      <c r="F98" s="35"/>
      <c r="G98" s="35"/>
      <c r="H98" s="1"/>
      <c r="I98" s="35"/>
      <c r="J98" s="6"/>
      <c r="K98" s="35"/>
      <c r="L98" s="6"/>
      <c r="M98" s="21"/>
      <c r="O98" s="20"/>
      <c r="P98" s="20"/>
    </row>
    <row r="99" spans="1:16" ht="63">
      <c r="A99" s="1">
        <v>1</v>
      </c>
      <c r="B99" s="2" t="s">
        <v>88</v>
      </c>
      <c r="C99" s="1" t="s">
        <v>87</v>
      </c>
      <c r="D99" s="1" t="s">
        <v>26</v>
      </c>
      <c r="E99" s="35"/>
      <c r="F99" s="1">
        <v>12</v>
      </c>
      <c r="G99" s="35"/>
      <c r="H99" s="1"/>
      <c r="I99" s="35"/>
      <c r="J99" s="8"/>
      <c r="K99" s="35"/>
      <c r="L99" s="1"/>
      <c r="M99" s="6"/>
      <c r="O99" s="20"/>
      <c r="P99" s="20"/>
    </row>
    <row r="100" spans="1:16">
      <c r="A100" s="1"/>
      <c r="B100" s="35"/>
      <c r="C100" s="7" t="s">
        <v>16</v>
      </c>
      <c r="D100" s="35" t="s">
        <v>11</v>
      </c>
      <c r="E100" s="32">
        <v>1.6799999999999999E-2</v>
      </c>
      <c r="F100" s="35">
        <f>F99*E100</f>
        <v>0.2016</v>
      </c>
      <c r="G100" s="35"/>
      <c r="H100" s="1"/>
      <c r="I100" s="35"/>
      <c r="J100" s="4"/>
      <c r="K100" s="35"/>
      <c r="L100" s="35"/>
      <c r="M100" s="4"/>
      <c r="O100" s="20"/>
      <c r="P100" s="20"/>
    </row>
    <row r="101" spans="1:16" ht="18">
      <c r="A101" s="1"/>
      <c r="B101" s="35" t="s">
        <v>89</v>
      </c>
      <c r="C101" s="7" t="s">
        <v>48</v>
      </c>
      <c r="D101" s="35" t="s">
        <v>12</v>
      </c>
      <c r="E101" s="32">
        <v>3.7600000000000001E-2</v>
      </c>
      <c r="F101" s="35">
        <f>E101*F99</f>
        <v>0.45120000000000005</v>
      </c>
      <c r="G101" s="35"/>
      <c r="H101" s="1"/>
      <c r="I101" s="35"/>
      <c r="J101" s="9"/>
      <c r="K101" s="35"/>
      <c r="L101" s="4"/>
      <c r="M101" s="4"/>
      <c r="O101" s="20"/>
      <c r="P101" s="20"/>
    </row>
    <row r="102" spans="1:16">
      <c r="A102" s="1"/>
      <c r="B102" s="35"/>
      <c r="C102" s="7" t="s">
        <v>17</v>
      </c>
      <c r="D102" s="35" t="s">
        <v>14</v>
      </c>
      <c r="E102" s="32">
        <v>2.2399999999999998E-3</v>
      </c>
      <c r="F102" s="35">
        <f>E102*F99</f>
        <v>2.6879999999999998E-2</v>
      </c>
      <c r="G102" s="35"/>
      <c r="H102" s="1"/>
      <c r="I102" s="35"/>
      <c r="J102" s="9"/>
      <c r="K102" s="35"/>
      <c r="L102" s="4"/>
      <c r="M102" s="4"/>
      <c r="O102" s="20"/>
      <c r="P102" s="20"/>
    </row>
    <row r="103" spans="1:16">
      <c r="A103" s="1"/>
      <c r="B103" s="35"/>
      <c r="C103" s="7" t="s">
        <v>90</v>
      </c>
      <c r="D103" s="35"/>
      <c r="E103" s="35"/>
      <c r="F103" s="35"/>
      <c r="G103" s="35"/>
      <c r="H103" s="6"/>
      <c r="I103" s="35"/>
      <c r="J103" s="8"/>
      <c r="K103" s="35"/>
      <c r="L103" s="8"/>
      <c r="M103" s="6"/>
      <c r="O103" s="20"/>
      <c r="P103" s="20"/>
    </row>
    <row r="104" spans="1:16" ht="47.25">
      <c r="A104" s="1">
        <v>2</v>
      </c>
      <c r="B104" s="1" t="s">
        <v>27</v>
      </c>
      <c r="C104" s="1" t="s">
        <v>143</v>
      </c>
      <c r="D104" s="1" t="s">
        <v>13</v>
      </c>
      <c r="E104" s="35"/>
      <c r="F104" s="1">
        <f>F99*1.95</f>
        <v>23.4</v>
      </c>
      <c r="G104" s="35"/>
      <c r="H104" s="1"/>
      <c r="I104" s="35"/>
      <c r="J104" s="1"/>
      <c r="K104" s="35"/>
      <c r="L104" s="4"/>
      <c r="M104" s="6"/>
      <c r="O104" s="20"/>
      <c r="P104" s="20"/>
    </row>
    <row r="105" spans="1:16" ht="46.5" customHeight="1">
      <c r="A105" s="1">
        <v>3</v>
      </c>
      <c r="B105" s="2" t="s">
        <v>91</v>
      </c>
      <c r="C105" s="1" t="s">
        <v>93</v>
      </c>
      <c r="D105" s="1" t="s">
        <v>26</v>
      </c>
      <c r="E105" s="35"/>
      <c r="F105" s="1">
        <v>2</v>
      </c>
      <c r="G105" s="35"/>
      <c r="H105" s="1"/>
      <c r="I105" s="35"/>
      <c r="J105" s="1"/>
      <c r="K105" s="35"/>
      <c r="L105" s="35"/>
      <c r="M105" s="1"/>
      <c r="O105" s="20"/>
      <c r="P105" s="20"/>
    </row>
    <row r="106" spans="1:16">
      <c r="A106" s="1"/>
      <c r="B106" s="35"/>
      <c r="C106" s="7" t="s">
        <v>16</v>
      </c>
      <c r="D106" s="35" t="s">
        <v>11</v>
      </c>
      <c r="E106" s="35">
        <v>2.99</v>
      </c>
      <c r="F106" s="35">
        <f>F105*E106</f>
        <v>5.98</v>
      </c>
      <c r="G106" s="35"/>
      <c r="H106" s="1"/>
      <c r="I106" s="35"/>
      <c r="J106" s="35"/>
      <c r="K106" s="35"/>
      <c r="L106" s="35"/>
      <c r="M106" s="4"/>
      <c r="O106" s="20"/>
      <c r="P106" s="20"/>
    </row>
    <row r="107" spans="1:16">
      <c r="A107" s="1"/>
      <c r="B107" s="1"/>
      <c r="C107" s="7" t="s">
        <v>92</v>
      </c>
      <c r="D107" s="1"/>
      <c r="E107" s="35"/>
      <c r="F107" s="1"/>
      <c r="G107" s="35"/>
      <c r="H107" s="1"/>
      <c r="I107" s="35"/>
      <c r="J107" s="1"/>
      <c r="K107" s="35"/>
      <c r="L107" s="35"/>
      <c r="M107" s="6"/>
      <c r="O107" s="20"/>
      <c r="P107" s="20"/>
    </row>
    <row r="108" spans="1:16" ht="63">
      <c r="A108" s="1">
        <v>4</v>
      </c>
      <c r="B108" s="2" t="s">
        <v>43</v>
      </c>
      <c r="C108" s="1" t="s">
        <v>144</v>
      </c>
      <c r="D108" s="1" t="s">
        <v>13</v>
      </c>
      <c r="E108" s="35"/>
      <c r="F108" s="1">
        <f>F105*1.95</f>
        <v>3.9</v>
      </c>
      <c r="G108" s="35"/>
      <c r="H108" s="1"/>
      <c r="I108" s="35"/>
      <c r="J108" s="1"/>
      <c r="K108" s="35"/>
      <c r="L108" s="35"/>
      <c r="M108" s="1"/>
      <c r="O108" s="20"/>
      <c r="P108" s="20"/>
    </row>
    <row r="109" spans="1:16">
      <c r="A109" s="1"/>
      <c r="B109" s="35"/>
      <c r="C109" s="7" t="s">
        <v>16</v>
      </c>
      <c r="D109" s="35" t="s">
        <v>11</v>
      </c>
      <c r="E109" s="5">
        <f>(0.73+0.76)/0.438*0.7+(0.73+0.76)*0.3*3.2</f>
        <v>3.8116785388127852</v>
      </c>
      <c r="F109" s="35">
        <f>F108*E109</f>
        <v>14.865546301369863</v>
      </c>
      <c r="G109" s="35"/>
      <c r="H109" s="1"/>
      <c r="I109" s="35"/>
      <c r="J109" s="4"/>
      <c r="K109" s="4"/>
      <c r="L109" s="4"/>
      <c r="M109" s="4"/>
      <c r="O109" s="20"/>
      <c r="P109" s="20"/>
    </row>
    <row r="110" spans="1:16">
      <c r="A110" s="1"/>
      <c r="B110" s="35"/>
      <c r="C110" s="7" t="s">
        <v>8</v>
      </c>
      <c r="D110" s="35"/>
      <c r="E110" s="35"/>
      <c r="F110" s="35"/>
      <c r="G110" s="35"/>
      <c r="H110" s="1"/>
      <c r="I110" s="35"/>
      <c r="J110" s="4"/>
      <c r="K110" s="4"/>
      <c r="L110" s="4"/>
      <c r="M110" s="6"/>
      <c r="O110" s="20"/>
      <c r="P110" s="20"/>
    </row>
    <row r="111" spans="1:16" ht="43.5" customHeight="1">
      <c r="A111" s="1">
        <v>5</v>
      </c>
      <c r="B111" s="1" t="s">
        <v>27</v>
      </c>
      <c r="C111" s="1" t="s">
        <v>44</v>
      </c>
      <c r="D111" s="1" t="s">
        <v>13</v>
      </c>
      <c r="E111" s="35"/>
      <c r="F111" s="1">
        <f>F108*1</f>
        <v>3.9</v>
      </c>
      <c r="G111" s="35"/>
      <c r="H111" s="1"/>
      <c r="I111" s="35"/>
      <c r="J111" s="6"/>
      <c r="K111" s="4"/>
      <c r="L111" s="4"/>
      <c r="M111" s="6"/>
      <c r="O111" s="20"/>
      <c r="P111" s="20"/>
    </row>
    <row r="112" spans="1:16" ht="47.25">
      <c r="A112" s="1">
        <v>6</v>
      </c>
      <c r="B112" s="2" t="s">
        <v>68</v>
      </c>
      <c r="C112" s="1" t="s">
        <v>108</v>
      </c>
      <c r="D112" s="1" t="s">
        <v>26</v>
      </c>
      <c r="E112" s="35"/>
      <c r="F112" s="1">
        <v>2.2000000000000002</v>
      </c>
      <c r="G112" s="35"/>
      <c r="H112" s="1"/>
      <c r="I112" s="35"/>
      <c r="J112" s="1"/>
      <c r="K112" s="35"/>
      <c r="L112" s="1"/>
      <c r="M112" s="1"/>
      <c r="O112" s="20"/>
      <c r="P112" s="20"/>
    </row>
    <row r="113" spans="1:16">
      <c r="A113" s="1"/>
      <c r="B113" s="35"/>
      <c r="C113" s="7" t="s">
        <v>16</v>
      </c>
      <c r="D113" s="35" t="s">
        <v>11</v>
      </c>
      <c r="E113" s="35">
        <v>2.12</v>
      </c>
      <c r="F113" s="35">
        <f>F112*E113</f>
        <v>4.6640000000000006</v>
      </c>
      <c r="G113" s="35"/>
      <c r="H113" s="1"/>
      <c r="I113" s="35"/>
      <c r="J113" s="4"/>
      <c r="K113" s="35"/>
      <c r="L113" s="35"/>
      <c r="M113" s="4"/>
      <c r="O113" s="20"/>
      <c r="P113" s="20"/>
    </row>
    <row r="114" spans="1:16">
      <c r="A114" s="1"/>
      <c r="B114" s="35"/>
      <c r="C114" s="10" t="s">
        <v>17</v>
      </c>
      <c r="D114" s="35" t="s">
        <v>14</v>
      </c>
      <c r="E114" s="35">
        <v>0.10100000000000001</v>
      </c>
      <c r="F114" s="5">
        <f>E114*F112</f>
        <v>0.22220000000000004</v>
      </c>
      <c r="G114" s="35"/>
      <c r="H114" s="1"/>
      <c r="I114" s="35"/>
      <c r="J114" s="9"/>
      <c r="K114" s="35"/>
      <c r="L114" s="4"/>
      <c r="M114" s="4"/>
      <c r="O114" s="20"/>
      <c r="P114" s="20"/>
    </row>
    <row r="115" spans="1:16" ht="18">
      <c r="A115" s="1"/>
      <c r="B115" s="35" t="s">
        <v>137</v>
      </c>
      <c r="C115" s="7" t="s">
        <v>30</v>
      </c>
      <c r="D115" s="35" t="s">
        <v>18</v>
      </c>
      <c r="E115" s="35">
        <v>1.1000000000000001</v>
      </c>
      <c r="F115" s="35">
        <f>E115*F112</f>
        <v>2.4200000000000004</v>
      </c>
      <c r="G115" s="35"/>
      <c r="H115" s="35"/>
      <c r="I115" s="35"/>
      <c r="J115" s="9"/>
      <c r="K115" s="35"/>
      <c r="L115" s="9"/>
      <c r="M115" s="4"/>
      <c r="O115" s="20"/>
      <c r="P115" s="20"/>
    </row>
    <row r="116" spans="1:16">
      <c r="A116" s="1"/>
      <c r="B116" s="35"/>
      <c r="C116" s="3" t="s">
        <v>69</v>
      </c>
      <c r="D116" s="35"/>
      <c r="E116" s="35"/>
      <c r="F116" s="35"/>
      <c r="G116" s="35"/>
      <c r="H116" s="1"/>
      <c r="I116" s="35"/>
      <c r="J116" s="8"/>
      <c r="K116" s="35"/>
      <c r="L116" s="8"/>
      <c r="M116" s="6"/>
      <c r="O116" s="20"/>
      <c r="P116" s="20"/>
    </row>
    <row r="117" spans="1:16" ht="45" customHeight="1">
      <c r="A117" s="1">
        <v>7</v>
      </c>
      <c r="B117" s="2" t="s">
        <v>111</v>
      </c>
      <c r="C117" s="1" t="s">
        <v>114</v>
      </c>
      <c r="D117" s="1" t="s">
        <v>46</v>
      </c>
      <c r="E117" s="35"/>
      <c r="F117" s="1">
        <v>6</v>
      </c>
      <c r="G117" s="35"/>
      <c r="H117" s="1"/>
      <c r="I117" s="35"/>
      <c r="J117" s="4"/>
      <c r="K117" s="35"/>
      <c r="L117" s="35"/>
      <c r="M117" s="4"/>
      <c r="O117" s="20"/>
      <c r="P117" s="20"/>
    </row>
    <row r="118" spans="1:16">
      <c r="A118" s="1"/>
      <c r="B118" s="35"/>
      <c r="C118" s="7" t="s">
        <v>16</v>
      </c>
      <c r="D118" s="35" t="s">
        <v>11</v>
      </c>
      <c r="E118" s="35">
        <v>1.87</v>
      </c>
      <c r="F118" s="4">
        <f>F117*E118</f>
        <v>11.22</v>
      </c>
      <c r="G118" s="35"/>
      <c r="H118" s="1"/>
      <c r="I118" s="35"/>
      <c r="J118" s="4"/>
      <c r="K118" s="35"/>
      <c r="L118" s="35"/>
      <c r="M118" s="4"/>
      <c r="O118" s="20"/>
      <c r="P118" s="20"/>
    </row>
    <row r="119" spans="1:16">
      <c r="A119" s="1"/>
      <c r="B119" s="35"/>
      <c r="C119" s="7" t="s">
        <v>17</v>
      </c>
      <c r="D119" s="35" t="s">
        <v>14</v>
      </c>
      <c r="E119" s="35">
        <v>1.35</v>
      </c>
      <c r="F119" s="4">
        <f>F117*E119</f>
        <v>8.1000000000000014</v>
      </c>
      <c r="G119" s="35"/>
      <c r="H119" s="35"/>
      <c r="I119" s="35"/>
      <c r="J119" s="35"/>
      <c r="K119" s="35"/>
      <c r="L119" s="4"/>
      <c r="M119" s="4"/>
      <c r="O119" s="20"/>
      <c r="P119" s="20"/>
    </row>
    <row r="120" spans="1:16">
      <c r="A120" s="1"/>
      <c r="B120" s="35" t="s">
        <v>120</v>
      </c>
      <c r="C120" s="7" t="s">
        <v>113</v>
      </c>
      <c r="D120" s="35" t="s">
        <v>46</v>
      </c>
      <c r="E120" s="35">
        <v>1.0029999999999999</v>
      </c>
      <c r="F120" s="4">
        <f>F117*E120</f>
        <v>6.0179999999999989</v>
      </c>
      <c r="G120" s="35"/>
      <c r="H120" s="4"/>
      <c r="I120" s="35"/>
      <c r="J120" s="35"/>
      <c r="K120" s="35"/>
      <c r="L120" s="35"/>
      <c r="M120" s="4"/>
      <c r="O120" s="20"/>
      <c r="P120" s="20"/>
    </row>
    <row r="121" spans="1:16">
      <c r="A121" s="1"/>
      <c r="B121" s="35"/>
      <c r="C121" s="7" t="s">
        <v>34</v>
      </c>
      <c r="D121" s="35" t="s">
        <v>14</v>
      </c>
      <c r="E121" s="35">
        <v>0.45200000000000001</v>
      </c>
      <c r="F121" s="4">
        <f>E121*F117</f>
        <v>2.7120000000000002</v>
      </c>
      <c r="G121" s="35"/>
      <c r="H121" s="4"/>
      <c r="I121" s="35"/>
      <c r="J121" s="35"/>
      <c r="K121" s="35"/>
      <c r="L121" s="35"/>
      <c r="M121" s="4"/>
      <c r="O121" s="20"/>
      <c r="P121" s="20"/>
    </row>
    <row r="122" spans="1:16">
      <c r="A122" s="1"/>
      <c r="B122" s="35"/>
      <c r="C122" s="7" t="s">
        <v>112</v>
      </c>
      <c r="D122" s="35"/>
      <c r="E122" s="35"/>
      <c r="F122" s="35"/>
      <c r="G122" s="35"/>
      <c r="H122" s="1"/>
      <c r="I122" s="35"/>
      <c r="J122" s="4"/>
      <c r="K122" s="35"/>
      <c r="L122" s="35"/>
      <c r="M122" s="6"/>
      <c r="O122" s="20"/>
      <c r="P122" s="20"/>
    </row>
    <row r="123" spans="1:16" ht="63">
      <c r="A123" s="1">
        <v>8</v>
      </c>
      <c r="B123" s="2" t="s">
        <v>118</v>
      </c>
      <c r="C123" s="1" t="s">
        <v>119</v>
      </c>
      <c r="D123" s="1" t="s">
        <v>33</v>
      </c>
      <c r="E123" s="35"/>
      <c r="F123" s="1">
        <v>19</v>
      </c>
      <c r="G123" s="35"/>
      <c r="H123" s="1"/>
      <c r="I123" s="35"/>
      <c r="J123" s="6"/>
      <c r="K123" s="35"/>
      <c r="L123" s="6"/>
      <c r="M123" s="6"/>
      <c r="O123" s="20"/>
      <c r="P123" s="20"/>
    </row>
    <row r="124" spans="1:16">
      <c r="A124" s="1"/>
      <c r="B124" s="35"/>
      <c r="C124" s="7" t="s">
        <v>16</v>
      </c>
      <c r="D124" s="35" t="s">
        <v>11</v>
      </c>
      <c r="E124" s="35">
        <v>0.56399999999999995</v>
      </c>
      <c r="F124" s="35">
        <f>F123*E124</f>
        <v>10.715999999999999</v>
      </c>
      <c r="G124" s="35"/>
      <c r="H124" s="1"/>
      <c r="I124" s="35"/>
      <c r="J124" s="4"/>
      <c r="K124" s="35"/>
      <c r="L124" s="35"/>
      <c r="M124" s="4"/>
      <c r="O124" s="20"/>
      <c r="P124" s="20"/>
    </row>
    <row r="125" spans="1:16">
      <c r="A125" s="1"/>
      <c r="B125" s="35"/>
      <c r="C125" s="10" t="s">
        <v>17</v>
      </c>
      <c r="D125" s="35" t="s">
        <v>14</v>
      </c>
      <c r="E125" s="35">
        <v>4.0899999999999999E-2</v>
      </c>
      <c r="F125" s="35">
        <f>E125*F123</f>
        <v>0.77710000000000001</v>
      </c>
      <c r="G125" s="35"/>
      <c r="H125" s="1"/>
      <c r="I125" s="35"/>
      <c r="J125" s="9"/>
      <c r="K125" s="35"/>
      <c r="L125" s="4"/>
      <c r="M125" s="4"/>
      <c r="O125" s="20"/>
      <c r="P125" s="20"/>
    </row>
    <row r="126" spans="1:16">
      <c r="A126" s="1"/>
      <c r="B126" s="35" t="s">
        <v>121</v>
      </c>
      <c r="C126" s="7" t="s">
        <v>76</v>
      </c>
      <c r="D126" s="35" t="s">
        <v>13</v>
      </c>
      <c r="E126" s="35">
        <v>4.4999999999999997E-3</v>
      </c>
      <c r="F126" s="35">
        <f>E126*F123</f>
        <v>8.5499999999999993E-2</v>
      </c>
      <c r="G126" s="35"/>
      <c r="H126" s="35"/>
      <c r="I126" s="35"/>
      <c r="J126" s="9"/>
      <c r="K126" s="35"/>
      <c r="L126" s="9"/>
      <c r="M126" s="4"/>
      <c r="O126" s="20"/>
      <c r="P126" s="20"/>
    </row>
    <row r="127" spans="1:16" ht="18">
      <c r="A127" s="1"/>
      <c r="B127" s="35" t="s">
        <v>122</v>
      </c>
      <c r="C127" s="30" t="s">
        <v>77</v>
      </c>
      <c r="D127" s="35" t="s">
        <v>18</v>
      </c>
      <c r="E127" s="35">
        <v>7.4999999999999997E-3</v>
      </c>
      <c r="F127" s="35">
        <f>F123*E127</f>
        <v>0.14249999999999999</v>
      </c>
      <c r="G127" s="35"/>
      <c r="H127" s="35"/>
      <c r="I127" s="35"/>
      <c r="J127" s="9"/>
      <c r="K127" s="35"/>
      <c r="L127" s="9"/>
      <c r="M127" s="4"/>
      <c r="O127" s="20"/>
      <c r="P127" s="20"/>
    </row>
    <row r="128" spans="1:16">
      <c r="A128" s="1"/>
      <c r="B128" s="35"/>
      <c r="C128" s="30" t="s">
        <v>34</v>
      </c>
      <c r="D128" s="35" t="s">
        <v>14</v>
      </c>
      <c r="E128" s="35">
        <v>0.26500000000000001</v>
      </c>
      <c r="F128" s="35">
        <f>E128*F123</f>
        <v>5.0350000000000001</v>
      </c>
      <c r="G128" s="35"/>
      <c r="H128" s="35"/>
      <c r="I128" s="35"/>
      <c r="J128" s="9"/>
      <c r="K128" s="35"/>
      <c r="L128" s="9"/>
      <c r="M128" s="4"/>
      <c r="O128" s="20"/>
      <c r="P128" s="20"/>
    </row>
    <row r="129" spans="1:16">
      <c r="A129" s="1"/>
      <c r="B129" s="35"/>
      <c r="C129" s="3" t="s">
        <v>78</v>
      </c>
      <c r="D129" s="35"/>
      <c r="E129" s="35"/>
      <c r="F129" s="35"/>
      <c r="G129" s="35"/>
      <c r="H129" s="1"/>
      <c r="I129" s="35"/>
      <c r="J129" s="8"/>
      <c r="K129" s="35"/>
      <c r="L129" s="8"/>
      <c r="M129" s="6"/>
      <c r="O129" s="20"/>
      <c r="P129" s="20"/>
    </row>
    <row r="130" spans="1:16" ht="78.75">
      <c r="A130" s="1">
        <v>9</v>
      </c>
      <c r="B130" s="2" t="s">
        <v>64</v>
      </c>
      <c r="C130" s="1" t="s">
        <v>123</v>
      </c>
      <c r="D130" s="1" t="s">
        <v>26</v>
      </c>
      <c r="E130" s="35"/>
      <c r="F130" s="1">
        <v>2.2000000000000002</v>
      </c>
      <c r="G130" s="35"/>
      <c r="H130" s="1"/>
      <c r="I130" s="35"/>
      <c r="J130" s="6"/>
      <c r="K130" s="4"/>
      <c r="L130" s="6"/>
      <c r="M130" s="6"/>
      <c r="O130" s="20"/>
      <c r="P130" s="20"/>
    </row>
    <row r="131" spans="1:16">
      <c r="A131" s="1"/>
      <c r="B131" s="35"/>
      <c r="C131" s="7" t="s">
        <v>16</v>
      </c>
      <c r="D131" s="35" t="s">
        <v>11</v>
      </c>
      <c r="E131" s="35">
        <v>2.86</v>
      </c>
      <c r="F131" s="4">
        <f>F130*E131</f>
        <v>6.2919999999999998</v>
      </c>
      <c r="G131" s="35"/>
      <c r="H131" s="1"/>
      <c r="I131" s="35"/>
      <c r="J131" s="4"/>
      <c r="K131" s="35"/>
      <c r="L131" s="35"/>
      <c r="M131" s="4"/>
      <c r="O131" s="20"/>
      <c r="P131" s="20"/>
    </row>
    <row r="132" spans="1:16">
      <c r="A132" s="1"/>
      <c r="B132" s="35"/>
      <c r="C132" s="7" t="s">
        <v>17</v>
      </c>
      <c r="D132" s="35" t="s">
        <v>14</v>
      </c>
      <c r="E132" s="35">
        <v>0.76</v>
      </c>
      <c r="F132" s="4">
        <f>F130*E132</f>
        <v>1.6720000000000002</v>
      </c>
      <c r="G132" s="35"/>
      <c r="H132" s="35"/>
      <c r="I132" s="35"/>
      <c r="J132" s="35"/>
      <c r="K132" s="35"/>
      <c r="L132" s="35"/>
      <c r="M132" s="4"/>
      <c r="O132" s="20"/>
      <c r="P132" s="20"/>
    </row>
    <row r="133" spans="1:16" ht="18">
      <c r="A133" s="1"/>
      <c r="B133" s="35" t="s">
        <v>102</v>
      </c>
      <c r="C133" s="7" t="s">
        <v>65</v>
      </c>
      <c r="D133" s="35" t="s">
        <v>18</v>
      </c>
      <c r="E133" s="35">
        <v>1.02</v>
      </c>
      <c r="F133" s="4">
        <f>E133*F130</f>
        <v>2.2440000000000002</v>
      </c>
      <c r="G133" s="35"/>
      <c r="H133" s="4"/>
      <c r="I133" s="35"/>
      <c r="J133" s="35"/>
      <c r="K133" s="35"/>
      <c r="L133" s="35"/>
      <c r="M133" s="4"/>
      <c r="O133" s="20"/>
      <c r="P133" s="20"/>
    </row>
    <row r="134" spans="1:16" ht="18">
      <c r="A134" s="1"/>
      <c r="B134" s="35" t="s">
        <v>103</v>
      </c>
      <c r="C134" s="7" t="s">
        <v>60</v>
      </c>
      <c r="D134" s="29" t="s">
        <v>61</v>
      </c>
      <c r="E134" s="35">
        <v>0.80300000000000005</v>
      </c>
      <c r="F134" s="4">
        <f>E134*F130</f>
        <v>1.7666000000000002</v>
      </c>
      <c r="G134" s="35"/>
      <c r="H134" s="4"/>
      <c r="I134" s="35"/>
      <c r="J134" s="35"/>
      <c r="K134" s="35"/>
      <c r="L134" s="35"/>
      <c r="M134" s="4"/>
      <c r="O134" s="20"/>
      <c r="P134" s="20"/>
    </row>
    <row r="135" spans="1:16" ht="31.5">
      <c r="A135" s="1"/>
      <c r="B135" s="35" t="s">
        <v>124</v>
      </c>
      <c r="C135" s="7" t="s">
        <v>66</v>
      </c>
      <c r="D135" s="35" t="s">
        <v>18</v>
      </c>
      <c r="E135" s="35">
        <v>3.8999999999999998E-3</v>
      </c>
      <c r="F135" s="4">
        <f>E135*F130</f>
        <v>8.5800000000000008E-3</v>
      </c>
      <c r="G135" s="35"/>
      <c r="H135" s="4"/>
      <c r="I135" s="35"/>
      <c r="J135" s="35"/>
      <c r="K135" s="35"/>
      <c r="L135" s="35"/>
      <c r="M135" s="4"/>
      <c r="O135" s="20"/>
      <c r="P135" s="20"/>
    </row>
    <row r="136" spans="1:16">
      <c r="A136" s="1"/>
      <c r="B136" s="35"/>
      <c r="C136" s="7" t="s">
        <v>34</v>
      </c>
      <c r="D136" s="35" t="s">
        <v>14</v>
      </c>
      <c r="E136" s="35">
        <v>0.13</v>
      </c>
      <c r="F136" s="4">
        <f>E136*F130</f>
        <v>0.28600000000000003</v>
      </c>
      <c r="G136" s="35"/>
      <c r="H136" s="4"/>
      <c r="I136" s="35"/>
      <c r="J136" s="35"/>
      <c r="K136" s="35"/>
      <c r="L136" s="35"/>
      <c r="M136" s="4"/>
      <c r="O136" s="20"/>
      <c r="P136" s="20"/>
    </row>
    <row r="137" spans="1:16">
      <c r="A137" s="1"/>
      <c r="B137" s="35"/>
      <c r="C137" s="7" t="s">
        <v>67</v>
      </c>
      <c r="D137" s="35"/>
      <c r="E137" s="35"/>
      <c r="F137" s="35"/>
      <c r="G137" s="35"/>
      <c r="H137" s="1"/>
      <c r="I137" s="35"/>
      <c r="J137" s="1"/>
      <c r="K137" s="35"/>
      <c r="L137" s="1"/>
      <c r="M137" s="6"/>
      <c r="O137" s="20"/>
      <c r="P137" s="20"/>
    </row>
    <row r="138" spans="1:16" ht="78.75">
      <c r="A138" s="1">
        <v>10</v>
      </c>
      <c r="B138" s="2" t="s">
        <v>70</v>
      </c>
      <c r="C138" s="1" t="s">
        <v>71</v>
      </c>
      <c r="D138" s="1" t="s">
        <v>26</v>
      </c>
      <c r="E138" s="35"/>
      <c r="F138" s="1">
        <v>2.6</v>
      </c>
      <c r="G138" s="35"/>
      <c r="H138" s="1"/>
      <c r="I138" s="35"/>
      <c r="J138" s="6"/>
      <c r="K138" s="4"/>
      <c r="L138" s="6"/>
      <c r="M138" s="6"/>
      <c r="O138" s="20"/>
      <c r="P138" s="20"/>
    </row>
    <row r="139" spans="1:16">
      <c r="A139" s="1"/>
      <c r="B139" s="35"/>
      <c r="C139" s="7" t="s">
        <v>16</v>
      </c>
      <c r="D139" s="35" t="s">
        <v>11</v>
      </c>
      <c r="E139" s="35">
        <v>2.81</v>
      </c>
      <c r="F139" s="35">
        <f>F138*E139</f>
        <v>7.306</v>
      </c>
      <c r="G139" s="35"/>
      <c r="H139" s="1"/>
      <c r="I139" s="35"/>
      <c r="J139" s="4"/>
      <c r="K139" s="35"/>
      <c r="L139" s="35"/>
      <c r="M139" s="4"/>
      <c r="O139" s="20"/>
      <c r="P139" s="20"/>
    </row>
    <row r="140" spans="1:16">
      <c r="A140" s="1"/>
      <c r="B140" s="35"/>
      <c r="C140" s="7" t="s">
        <v>17</v>
      </c>
      <c r="D140" s="35" t="s">
        <v>14</v>
      </c>
      <c r="E140" s="35">
        <v>0.33</v>
      </c>
      <c r="F140" s="35">
        <f>F138*E140</f>
        <v>0.8580000000000001</v>
      </c>
      <c r="G140" s="35"/>
      <c r="H140" s="35"/>
      <c r="I140" s="35"/>
      <c r="J140" s="35"/>
      <c r="K140" s="35"/>
      <c r="L140" s="35"/>
      <c r="M140" s="4"/>
      <c r="O140" s="20"/>
      <c r="P140" s="20"/>
    </row>
    <row r="141" spans="1:16" ht="18">
      <c r="A141" s="1"/>
      <c r="B141" s="35" t="s">
        <v>102</v>
      </c>
      <c r="C141" s="7" t="s">
        <v>65</v>
      </c>
      <c r="D141" s="35" t="s">
        <v>18</v>
      </c>
      <c r="E141" s="35">
        <v>1.02</v>
      </c>
      <c r="F141" s="35">
        <f>E141*F138</f>
        <v>2.6520000000000001</v>
      </c>
      <c r="G141" s="35"/>
      <c r="H141" s="4"/>
      <c r="I141" s="35"/>
      <c r="J141" s="35"/>
      <c r="K141" s="35"/>
      <c r="L141" s="35"/>
      <c r="M141" s="4"/>
      <c r="O141" s="20"/>
      <c r="P141" s="20"/>
    </row>
    <row r="142" spans="1:16" ht="18">
      <c r="A142" s="1"/>
      <c r="B142" s="35" t="s">
        <v>103</v>
      </c>
      <c r="C142" s="7" t="s">
        <v>60</v>
      </c>
      <c r="D142" s="29" t="s">
        <v>61</v>
      </c>
      <c r="E142" s="35">
        <v>0.71699999999999997</v>
      </c>
      <c r="F142" s="35">
        <f>E142*F138</f>
        <v>1.8642000000000001</v>
      </c>
      <c r="G142" s="35"/>
      <c r="H142" s="4"/>
      <c r="I142" s="35"/>
      <c r="J142" s="35"/>
      <c r="K142" s="35"/>
      <c r="L142" s="35"/>
      <c r="M142" s="4"/>
      <c r="O142" s="20"/>
      <c r="P142" s="20"/>
    </row>
    <row r="143" spans="1:16" ht="18">
      <c r="A143" s="1"/>
      <c r="B143" s="35" t="s">
        <v>125</v>
      </c>
      <c r="C143" s="7" t="s">
        <v>72</v>
      </c>
      <c r="D143" s="35" t="s">
        <v>18</v>
      </c>
      <c r="E143" s="35">
        <v>1.2999999999999999E-3</v>
      </c>
      <c r="F143" s="5">
        <f>E143*F138</f>
        <v>3.3799999999999998E-3</v>
      </c>
      <c r="G143" s="35"/>
      <c r="H143" s="4"/>
      <c r="I143" s="35"/>
      <c r="J143" s="35"/>
      <c r="K143" s="35"/>
      <c r="L143" s="35"/>
      <c r="M143" s="4"/>
      <c r="O143" s="20"/>
      <c r="P143" s="20"/>
    </row>
    <row r="144" spans="1:16" ht="31.5">
      <c r="A144" s="1"/>
      <c r="B144" s="35" t="s">
        <v>124</v>
      </c>
      <c r="C144" s="7" t="s">
        <v>66</v>
      </c>
      <c r="D144" s="35" t="s">
        <v>18</v>
      </c>
      <c r="E144" s="35">
        <v>1.52E-2</v>
      </c>
      <c r="F144" s="5">
        <f>E144*F138</f>
        <v>3.952E-2</v>
      </c>
      <c r="G144" s="35"/>
      <c r="H144" s="4"/>
      <c r="I144" s="35"/>
      <c r="J144" s="35"/>
      <c r="K144" s="35"/>
      <c r="L144" s="35"/>
      <c r="M144" s="4"/>
      <c r="O144" s="20"/>
      <c r="P144" s="20"/>
    </row>
    <row r="145" spans="1:16">
      <c r="A145" s="1"/>
      <c r="B145" s="35" t="s">
        <v>126</v>
      </c>
      <c r="C145" s="7" t="s">
        <v>73</v>
      </c>
      <c r="D145" s="35" t="s">
        <v>13</v>
      </c>
      <c r="E145" s="35">
        <v>8.9999999999999998E-4</v>
      </c>
      <c r="F145" s="5">
        <f>E145*F138</f>
        <v>2.3400000000000001E-3</v>
      </c>
      <c r="G145" s="35"/>
      <c r="H145" s="4"/>
      <c r="I145" s="35"/>
      <c r="J145" s="35"/>
      <c r="K145" s="35"/>
      <c r="L145" s="35"/>
      <c r="M145" s="4"/>
      <c r="O145" s="20"/>
      <c r="P145" s="20"/>
    </row>
    <row r="146" spans="1:16">
      <c r="A146" s="1"/>
      <c r="B146" s="35"/>
      <c r="C146" s="7" t="s">
        <v>34</v>
      </c>
      <c r="D146" s="35" t="s">
        <v>14</v>
      </c>
      <c r="E146" s="35">
        <v>0.16</v>
      </c>
      <c r="F146" s="35">
        <f>E146*F138</f>
        <v>0.41600000000000004</v>
      </c>
      <c r="G146" s="35"/>
      <c r="H146" s="4"/>
      <c r="I146" s="35"/>
      <c r="J146" s="35"/>
      <c r="K146" s="35"/>
      <c r="L146" s="35"/>
      <c r="M146" s="4"/>
      <c r="O146" s="20"/>
      <c r="P146" s="20"/>
    </row>
    <row r="147" spans="1:16">
      <c r="A147" s="1"/>
      <c r="B147" s="35"/>
      <c r="C147" s="7" t="s">
        <v>74</v>
      </c>
      <c r="D147" s="35"/>
      <c r="E147" s="35"/>
      <c r="F147" s="35"/>
      <c r="G147" s="35"/>
      <c r="H147" s="1"/>
      <c r="I147" s="35"/>
      <c r="J147" s="1"/>
      <c r="K147" s="35"/>
      <c r="L147" s="1"/>
      <c r="M147" s="6"/>
      <c r="O147" s="20"/>
      <c r="P147" s="20"/>
    </row>
    <row r="148" spans="1:16" ht="78.75">
      <c r="A148" s="1">
        <v>11</v>
      </c>
      <c r="B148" s="2" t="s">
        <v>118</v>
      </c>
      <c r="C148" s="1" t="s">
        <v>127</v>
      </c>
      <c r="D148" s="1" t="s">
        <v>33</v>
      </c>
      <c r="E148" s="35"/>
      <c r="F148" s="1">
        <v>7</v>
      </c>
      <c r="G148" s="35"/>
      <c r="H148" s="1"/>
      <c r="I148" s="35"/>
      <c r="J148" s="6"/>
      <c r="K148" s="35"/>
      <c r="L148" s="6"/>
      <c r="M148" s="6"/>
      <c r="O148" s="20"/>
      <c r="P148" s="20"/>
    </row>
    <row r="149" spans="1:16">
      <c r="A149" s="1"/>
      <c r="B149" s="35"/>
      <c r="C149" s="7" t="s">
        <v>16</v>
      </c>
      <c r="D149" s="35" t="s">
        <v>11</v>
      </c>
      <c r="E149" s="35">
        <v>0.56399999999999995</v>
      </c>
      <c r="F149" s="35">
        <f>F148*E149</f>
        <v>3.9479999999999995</v>
      </c>
      <c r="G149" s="35"/>
      <c r="H149" s="1"/>
      <c r="I149" s="35"/>
      <c r="J149" s="4"/>
      <c r="K149" s="35"/>
      <c r="L149" s="35"/>
      <c r="M149" s="4"/>
      <c r="O149" s="20"/>
      <c r="P149" s="20"/>
    </row>
    <row r="150" spans="1:16">
      <c r="A150" s="1"/>
      <c r="B150" s="35"/>
      <c r="C150" s="10" t="s">
        <v>17</v>
      </c>
      <c r="D150" s="35" t="s">
        <v>14</v>
      </c>
      <c r="E150" s="35">
        <v>4.0899999999999999E-2</v>
      </c>
      <c r="F150" s="35">
        <f>E150*F148</f>
        <v>0.2863</v>
      </c>
      <c r="G150" s="35"/>
      <c r="H150" s="1"/>
      <c r="I150" s="35"/>
      <c r="J150" s="9"/>
      <c r="K150" s="35"/>
      <c r="L150" s="4"/>
      <c r="M150" s="4"/>
      <c r="O150" s="20"/>
      <c r="P150" s="20"/>
    </row>
    <row r="151" spans="1:16">
      <c r="A151" s="1"/>
      <c r="B151" s="35" t="s">
        <v>121</v>
      </c>
      <c r="C151" s="7" t="s">
        <v>76</v>
      </c>
      <c r="D151" s="35" t="s">
        <v>13</v>
      </c>
      <c r="E151" s="35">
        <v>4.4999999999999997E-3</v>
      </c>
      <c r="F151" s="35">
        <f>E151*F148</f>
        <v>3.15E-2</v>
      </c>
      <c r="G151" s="35"/>
      <c r="H151" s="35"/>
      <c r="I151" s="35"/>
      <c r="J151" s="9"/>
      <c r="K151" s="35"/>
      <c r="L151" s="9"/>
      <c r="M151" s="4"/>
      <c r="O151" s="20"/>
      <c r="P151" s="20"/>
    </row>
    <row r="152" spans="1:16" ht="18">
      <c r="A152" s="1"/>
      <c r="B152" s="35" t="s">
        <v>122</v>
      </c>
      <c r="C152" s="30" t="s">
        <v>77</v>
      </c>
      <c r="D152" s="35" t="s">
        <v>18</v>
      </c>
      <c r="E152" s="35">
        <v>7.4999999999999997E-3</v>
      </c>
      <c r="F152" s="35">
        <f>F148*E152</f>
        <v>5.2499999999999998E-2</v>
      </c>
      <c r="G152" s="35"/>
      <c r="H152" s="35"/>
      <c r="I152" s="35"/>
      <c r="J152" s="9"/>
      <c r="K152" s="35"/>
      <c r="L152" s="9"/>
      <c r="M152" s="4"/>
      <c r="O152" s="20"/>
      <c r="P152" s="20"/>
    </row>
    <row r="153" spans="1:16">
      <c r="A153" s="1"/>
      <c r="B153" s="35"/>
      <c r="C153" s="30" t="s">
        <v>34</v>
      </c>
      <c r="D153" s="35" t="s">
        <v>14</v>
      </c>
      <c r="E153" s="35">
        <v>0.26500000000000001</v>
      </c>
      <c r="F153" s="35">
        <f>E153*F148</f>
        <v>1.855</v>
      </c>
      <c r="G153" s="35"/>
      <c r="H153" s="35"/>
      <c r="I153" s="35"/>
      <c r="J153" s="9"/>
      <c r="K153" s="35"/>
      <c r="L153" s="9"/>
      <c r="M153" s="4"/>
      <c r="O153" s="20"/>
      <c r="P153" s="20"/>
    </row>
    <row r="154" spans="1:16">
      <c r="A154" s="1"/>
      <c r="B154" s="35"/>
      <c r="C154" s="3" t="s">
        <v>78</v>
      </c>
      <c r="D154" s="35"/>
      <c r="E154" s="35"/>
      <c r="F154" s="35"/>
      <c r="G154" s="35"/>
      <c r="H154" s="1"/>
      <c r="I154" s="35"/>
      <c r="J154" s="8"/>
      <c r="K154" s="35"/>
      <c r="L154" s="8"/>
      <c r="M154" s="6"/>
      <c r="O154" s="20"/>
      <c r="P154" s="20"/>
    </row>
    <row r="155" spans="1:16" ht="41.25" customHeight="1">
      <c r="A155" s="1">
        <v>12</v>
      </c>
      <c r="B155" s="27" t="s">
        <v>128</v>
      </c>
      <c r="C155" s="1" t="s">
        <v>129</v>
      </c>
      <c r="D155" s="1" t="s">
        <v>26</v>
      </c>
      <c r="E155" s="35"/>
      <c r="F155" s="1">
        <v>13</v>
      </c>
      <c r="G155" s="35"/>
      <c r="H155" s="1"/>
      <c r="I155" s="35"/>
      <c r="J155" s="6"/>
      <c r="K155" s="4"/>
      <c r="L155" s="6"/>
      <c r="M155" s="6"/>
      <c r="O155" s="20"/>
      <c r="P155" s="20"/>
    </row>
    <row r="156" spans="1:16">
      <c r="A156" s="1"/>
      <c r="B156" s="35"/>
      <c r="C156" s="7" t="s">
        <v>16</v>
      </c>
      <c r="D156" s="35" t="s">
        <v>11</v>
      </c>
      <c r="E156" s="35">
        <v>2.78</v>
      </c>
      <c r="F156" s="35">
        <f>F155*E156</f>
        <v>36.14</v>
      </c>
      <c r="G156" s="35"/>
      <c r="H156" s="1"/>
      <c r="I156" s="35"/>
      <c r="J156" s="4"/>
      <c r="K156" s="35"/>
      <c r="L156" s="35"/>
      <c r="M156" s="4"/>
      <c r="O156" s="20"/>
      <c r="P156" s="20"/>
    </row>
    <row r="157" spans="1:16">
      <c r="A157" s="1"/>
      <c r="B157" s="35"/>
      <c r="C157" s="10" t="s">
        <v>17</v>
      </c>
      <c r="D157" s="35" t="s">
        <v>14</v>
      </c>
      <c r="E157" s="35">
        <v>2.5999999999999999E-3</v>
      </c>
      <c r="F157" s="35">
        <f>E157*F155</f>
        <v>3.3799999999999997E-2</v>
      </c>
      <c r="G157" s="35"/>
      <c r="H157" s="1"/>
      <c r="I157" s="35"/>
      <c r="J157" s="9"/>
      <c r="K157" s="35"/>
      <c r="L157" s="4"/>
      <c r="M157" s="4"/>
      <c r="O157" s="20"/>
      <c r="P157" s="20"/>
    </row>
    <row r="158" spans="1:16" ht="18">
      <c r="A158" s="1"/>
      <c r="B158" s="35" t="s">
        <v>132</v>
      </c>
      <c r="C158" s="7" t="s">
        <v>130</v>
      </c>
      <c r="D158" s="35" t="s">
        <v>18</v>
      </c>
      <c r="E158" s="35">
        <v>1.01</v>
      </c>
      <c r="F158" s="35">
        <f>E158*F155</f>
        <v>13.13</v>
      </c>
      <c r="G158" s="35"/>
      <c r="H158" s="35"/>
      <c r="I158" s="35"/>
      <c r="J158" s="9"/>
      <c r="K158" s="35"/>
      <c r="L158" s="9"/>
      <c r="M158" s="4"/>
      <c r="O158" s="20"/>
      <c r="P158" s="20"/>
    </row>
    <row r="159" spans="1:16">
      <c r="A159" s="1"/>
      <c r="B159" s="35"/>
      <c r="C159" s="3" t="s">
        <v>131</v>
      </c>
      <c r="D159" s="35"/>
      <c r="E159" s="35"/>
      <c r="F159" s="35"/>
      <c r="G159" s="35"/>
      <c r="H159" s="1"/>
      <c r="I159" s="35"/>
      <c r="J159" s="8"/>
      <c r="K159" s="35"/>
      <c r="L159" s="8"/>
      <c r="M159" s="6"/>
      <c r="O159" s="20"/>
      <c r="P159" s="20"/>
    </row>
    <row r="160" spans="1:16" ht="78.75">
      <c r="A160" s="1">
        <v>13</v>
      </c>
      <c r="B160" s="2" t="s">
        <v>47</v>
      </c>
      <c r="C160" s="1" t="s">
        <v>75</v>
      </c>
      <c r="D160" s="1"/>
      <c r="E160" s="35"/>
      <c r="F160" s="1">
        <v>7</v>
      </c>
      <c r="G160" s="35"/>
      <c r="H160" s="1"/>
      <c r="I160" s="35"/>
      <c r="J160" s="1"/>
      <c r="K160" s="35"/>
      <c r="L160" s="35"/>
      <c r="M160" s="1"/>
      <c r="O160" s="20"/>
      <c r="P160" s="20"/>
    </row>
    <row r="161" spans="1:17">
      <c r="A161" s="1"/>
      <c r="B161" s="1"/>
      <c r="C161" s="7" t="s">
        <v>16</v>
      </c>
      <c r="D161" s="35" t="s">
        <v>11</v>
      </c>
      <c r="E161" s="35">
        <v>1.32E-2</v>
      </c>
      <c r="F161" s="35">
        <f>F160*E161</f>
        <v>9.2399999999999996E-2</v>
      </c>
      <c r="G161" s="35"/>
      <c r="H161" s="1"/>
      <c r="I161" s="35"/>
      <c r="J161" s="4"/>
      <c r="K161" s="4"/>
      <c r="L161" s="4"/>
      <c r="M161" s="4"/>
      <c r="O161" s="20"/>
      <c r="P161" s="20"/>
    </row>
    <row r="162" spans="1:17" ht="18">
      <c r="A162" s="1"/>
      <c r="B162" s="35" t="s">
        <v>89</v>
      </c>
      <c r="C162" s="7" t="s">
        <v>48</v>
      </c>
      <c r="D162" s="35" t="s">
        <v>12</v>
      </c>
      <c r="E162" s="32">
        <v>2.9499999999999998E-2</v>
      </c>
      <c r="F162" s="35">
        <f>E162*F160</f>
        <v>0.20649999999999999</v>
      </c>
      <c r="G162" s="35"/>
      <c r="H162" s="1"/>
      <c r="I162" s="35"/>
      <c r="J162" s="9"/>
      <c r="K162" s="35"/>
      <c r="L162" s="4"/>
      <c r="M162" s="4"/>
      <c r="O162" s="20"/>
      <c r="P162" s="20"/>
    </row>
    <row r="163" spans="1:17">
      <c r="A163" s="1"/>
      <c r="B163" s="1"/>
      <c r="C163" s="7" t="s">
        <v>17</v>
      </c>
      <c r="D163" s="35" t="s">
        <v>14</v>
      </c>
      <c r="E163" s="35">
        <v>2.0999999999999999E-3</v>
      </c>
      <c r="F163" s="35">
        <f>E163*F160</f>
        <v>1.47E-2</v>
      </c>
      <c r="G163" s="35"/>
      <c r="H163" s="1"/>
      <c r="I163" s="35"/>
      <c r="J163" s="4"/>
      <c r="K163" s="4"/>
      <c r="L163" s="4"/>
      <c r="M163" s="4"/>
      <c r="O163" s="20"/>
      <c r="P163" s="20"/>
    </row>
    <row r="164" spans="1:17">
      <c r="A164" s="1"/>
      <c r="B164" s="1"/>
      <c r="C164" s="7" t="s">
        <v>37</v>
      </c>
      <c r="D164" s="35"/>
      <c r="E164" s="35"/>
      <c r="F164" s="35"/>
      <c r="G164" s="35"/>
      <c r="H164" s="1"/>
      <c r="I164" s="35"/>
      <c r="J164" s="6"/>
      <c r="K164" s="4"/>
      <c r="L164" s="6"/>
      <c r="M164" s="6"/>
      <c r="O164" s="20"/>
      <c r="P164" s="20"/>
    </row>
    <row r="165" spans="1:17" ht="48.75" customHeight="1">
      <c r="A165" s="1">
        <v>14</v>
      </c>
      <c r="B165" s="1" t="s">
        <v>138</v>
      </c>
      <c r="C165" s="1" t="s">
        <v>136</v>
      </c>
      <c r="D165" s="1" t="s">
        <v>26</v>
      </c>
      <c r="E165" s="35"/>
      <c r="F165" s="1">
        <v>7</v>
      </c>
      <c r="G165" s="35"/>
      <c r="H165" s="1"/>
      <c r="I165" s="35"/>
      <c r="J165" s="6"/>
      <c r="K165" s="4"/>
      <c r="L165" s="6"/>
      <c r="M165" s="6"/>
      <c r="O165" s="20"/>
      <c r="P165" s="20"/>
    </row>
    <row r="166" spans="1:17" ht="63">
      <c r="A166" s="1">
        <v>15</v>
      </c>
      <c r="B166" s="1" t="s">
        <v>133</v>
      </c>
      <c r="C166" s="1" t="s">
        <v>145</v>
      </c>
      <c r="D166" s="1" t="s">
        <v>13</v>
      </c>
      <c r="E166" s="35"/>
      <c r="F166" s="1">
        <f>F160*1.55</f>
        <v>10.85</v>
      </c>
      <c r="G166" s="35"/>
      <c r="H166" s="1"/>
      <c r="I166" s="35"/>
      <c r="J166" s="1"/>
      <c r="K166" s="35"/>
      <c r="L166" s="4"/>
      <c r="M166" s="6"/>
      <c r="O166" s="20"/>
      <c r="P166" s="20"/>
    </row>
    <row r="167" spans="1:17" ht="65.25">
      <c r="A167" s="1">
        <v>16</v>
      </c>
      <c r="B167" s="2" t="s">
        <v>49</v>
      </c>
      <c r="C167" s="1" t="s">
        <v>146</v>
      </c>
      <c r="D167" s="1" t="s">
        <v>33</v>
      </c>
      <c r="E167" s="35"/>
      <c r="F167" s="1">
        <f>7/0.2</f>
        <v>35</v>
      </c>
      <c r="G167" s="35"/>
      <c r="H167" s="1"/>
      <c r="I167" s="35"/>
      <c r="J167" s="1"/>
      <c r="K167" s="35"/>
      <c r="L167" s="35"/>
      <c r="M167" s="1"/>
      <c r="O167" s="20"/>
      <c r="P167" s="20"/>
    </row>
    <row r="168" spans="1:17">
      <c r="A168" s="1"/>
      <c r="B168" s="35" t="s">
        <v>95</v>
      </c>
      <c r="C168" s="10" t="s">
        <v>29</v>
      </c>
      <c r="D168" s="35" t="s">
        <v>12</v>
      </c>
      <c r="E168" s="35">
        <v>4.4999999999999999E-4</v>
      </c>
      <c r="F168" s="4">
        <f>E168*F166</f>
        <v>4.8824999999999997E-3</v>
      </c>
      <c r="G168" s="35"/>
      <c r="H168" s="1"/>
      <c r="I168" s="35"/>
      <c r="J168" s="9"/>
      <c r="K168" s="35"/>
      <c r="L168" s="4"/>
      <c r="M168" s="4"/>
      <c r="O168" s="20"/>
      <c r="P168" s="20"/>
    </row>
    <row r="169" spans="1:17">
      <c r="A169" s="1"/>
      <c r="B169" s="1"/>
      <c r="C169" s="7" t="s">
        <v>50</v>
      </c>
      <c r="D169" s="1"/>
      <c r="E169" s="35"/>
      <c r="F169" s="1"/>
      <c r="G169" s="35"/>
      <c r="H169" s="1"/>
      <c r="I169" s="35"/>
      <c r="J169" s="6"/>
      <c r="K169" s="4"/>
      <c r="L169" s="4"/>
      <c r="M169" s="6"/>
      <c r="O169" s="20"/>
      <c r="P169" s="20"/>
    </row>
    <row r="170" spans="1:17" ht="49.5" customHeight="1">
      <c r="A170" s="1">
        <v>17</v>
      </c>
      <c r="B170" s="2" t="s">
        <v>51</v>
      </c>
      <c r="C170" s="1" t="s">
        <v>135</v>
      </c>
      <c r="D170" s="1" t="s">
        <v>26</v>
      </c>
      <c r="E170" s="35"/>
      <c r="F170" s="1">
        <v>7</v>
      </c>
      <c r="G170" s="35"/>
      <c r="H170" s="1"/>
      <c r="I170" s="35"/>
      <c r="J170" s="1"/>
      <c r="K170" s="35"/>
      <c r="L170" s="35"/>
      <c r="M170" s="1"/>
      <c r="O170" s="20"/>
      <c r="P170" s="20"/>
    </row>
    <row r="171" spans="1:17">
      <c r="A171" s="1"/>
      <c r="B171" s="35" t="s">
        <v>134</v>
      </c>
      <c r="C171" s="26" t="s">
        <v>52</v>
      </c>
      <c r="D171" s="4" t="s">
        <v>12</v>
      </c>
      <c r="E171" s="32">
        <v>1.49E-2</v>
      </c>
      <c r="F171" s="4">
        <f>E171*F170</f>
        <v>0.1043</v>
      </c>
      <c r="G171" s="4"/>
      <c r="H171" s="6"/>
      <c r="I171" s="4"/>
      <c r="J171" s="4"/>
      <c r="K171" s="4"/>
      <c r="L171" s="4"/>
      <c r="M171" s="4"/>
      <c r="O171" s="20"/>
      <c r="P171" s="20"/>
    </row>
    <row r="172" spans="1:17">
      <c r="A172" s="1"/>
      <c r="B172" s="6"/>
      <c r="C172" s="26" t="s">
        <v>53</v>
      </c>
      <c r="D172" s="6"/>
      <c r="E172" s="4"/>
      <c r="F172" s="6"/>
      <c r="G172" s="4"/>
      <c r="H172" s="6"/>
      <c r="I172" s="4"/>
      <c r="J172" s="6"/>
      <c r="K172" s="4"/>
      <c r="L172" s="4"/>
      <c r="M172" s="6"/>
      <c r="O172" s="20"/>
      <c r="P172" s="20"/>
    </row>
    <row r="173" spans="1:17">
      <c r="A173" s="1"/>
      <c r="B173" s="35"/>
      <c r="C173" s="1" t="s">
        <v>42</v>
      </c>
      <c r="D173" s="35"/>
      <c r="E173" s="35"/>
      <c r="F173" s="35"/>
      <c r="G173" s="35"/>
      <c r="H173" s="6"/>
      <c r="I173" s="35"/>
      <c r="J173" s="6"/>
      <c r="K173" s="35"/>
      <c r="L173" s="6"/>
      <c r="M173" s="22"/>
      <c r="O173" s="20"/>
      <c r="P173" s="20"/>
      <c r="Q173" s="20"/>
    </row>
    <row r="174" spans="1:17" s="23" customFormat="1" ht="31.5">
      <c r="A174" s="1"/>
      <c r="B174" s="1"/>
      <c r="C174" s="1" t="s">
        <v>41</v>
      </c>
      <c r="D174" s="1" t="s">
        <v>14</v>
      </c>
      <c r="E174" s="1"/>
      <c r="F174" s="1"/>
      <c r="G174" s="1"/>
      <c r="H174" s="6"/>
      <c r="I174" s="1"/>
      <c r="J174" s="6"/>
      <c r="K174" s="1"/>
      <c r="L174" s="6"/>
      <c r="M174" s="6"/>
      <c r="O174" s="24"/>
      <c r="P174" s="24"/>
      <c r="Q174" s="24"/>
    </row>
    <row r="175" spans="1:17">
      <c r="A175" s="35"/>
      <c r="B175" s="35"/>
      <c r="C175" s="1" t="s">
        <v>153</v>
      </c>
      <c r="D175" s="1" t="s">
        <v>151</v>
      </c>
      <c r="E175" s="35"/>
      <c r="F175" s="35"/>
      <c r="G175" s="35"/>
      <c r="H175" s="35"/>
      <c r="I175" s="35"/>
      <c r="J175" s="35"/>
      <c r="K175" s="35"/>
      <c r="L175" s="35"/>
      <c r="M175" s="1"/>
      <c r="O175" s="20"/>
      <c r="P175" s="20"/>
    </row>
    <row r="176" spans="1:17">
      <c r="A176" s="35"/>
      <c r="B176" s="35"/>
      <c r="C176" s="1" t="s">
        <v>8</v>
      </c>
      <c r="D176" s="1" t="s">
        <v>14</v>
      </c>
      <c r="E176" s="35"/>
      <c r="F176" s="35"/>
      <c r="G176" s="35"/>
      <c r="H176" s="35"/>
      <c r="I176" s="35"/>
      <c r="J176" s="9"/>
      <c r="K176" s="35"/>
      <c r="L176" s="4"/>
      <c r="M176" s="6"/>
    </row>
    <row r="177" spans="1:16">
      <c r="A177" s="35"/>
      <c r="B177" s="35"/>
      <c r="C177" s="1" t="s">
        <v>154</v>
      </c>
      <c r="D177" s="1" t="s">
        <v>151</v>
      </c>
      <c r="E177" s="35"/>
      <c r="F177" s="35"/>
      <c r="G177" s="35"/>
      <c r="H177" s="35"/>
      <c r="I177" s="35"/>
      <c r="J177" s="35"/>
      <c r="K177" s="35"/>
      <c r="L177" s="35"/>
      <c r="M177" s="1"/>
      <c r="P177" s="20"/>
    </row>
    <row r="178" spans="1:16">
      <c r="A178" s="36"/>
      <c r="B178" s="36"/>
      <c r="C178" s="11" t="s">
        <v>15</v>
      </c>
      <c r="D178" s="1" t="s">
        <v>14</v>
      </c>
      <c r="E178" s="36"/>
      <c r="F178" s="36"/>
      <c r="G178" s="36"/>
      <c r="H178" s="36"/>
      <c r="I178" s="36"/>
      <c r="J178" s="36"/>
      <c r="K178" s="36"/>
      <c r="L178" s="36"/>
      <c r="M178" s="12"/>
      <c r="P178" s="20"/>
    </row>
    <row r="179" spans="1:16">
      <c r="A179" s="37"/>
      <c r="B179" s="37"/>
      <c r="C179" s="40" t="s">
        <v>155</v>
      </c>
      <c r="D179" s="39">
        <v>0.03</v>
      </c>
      <c r="E179" s="37"/>
      <c r="F179" s="37"/>
      <c r="G179" s="37"/>
      <c r="H179" s="37"/>
      <c r="I179" s="37"/>
      <c r="J179" s="37"/>
      <c r="K179" s="37"/>
      <c r="L179" s="37"/>
      <c r="M179" s="6"/>
      <c r="P179" s="20"/>
    </row>
    <row r="180" spans="1:16">
      <c r="A180" s="37"/>
      <c r="B180" s="37"/>
      <c r="C180" s="40" t="s">
        <v>148</v>
      </c>
      <c r="D180" s="1" t="s">
        <v>152</v>
      </c>
      <c r="E180" s="37"/>
      <c r="F180" s="37"/>
      <c r="G180" s="37"/>
      <c r="H180" s="37"/>
      <c r="I180" s="37"/>
      <c r="J180" s="37"/>
      <c r="K180" s="37"/>
      <c r="L180" s="37"/>
      <c r="M180" s="6"/>
      <c r="P180" s="20"/>
    </row>
    <row r="181" spans="1:16">
      <c r="A181" s="37"/>
      <c r="B181" s="37"/>
      <c r="C181" s="40" t="s">
        <v>156</v>
      </c>
      <c r="D181" s="39">
        <v>0.18</v>
      </c>
      <c r="E181" s="37"/>
      <c r="F181" s="37"/>
      <c r="G181" s="37"/>
      <c r="H181" s="37"/>
      <c r="I181" s="37"/>
      <c r="J181" s="37"/>
      <c r="K181" s="37"/>
      <c r="L181" s="37"/>
      <c r="M181" s="6"/>
      <c r="P181" s="20"/>
    </row>
    <row r="182" spans="1:16">
      <c r="A182" s="37"/>
      <c r="B182" s="37"/>
      <c r="C182" s="40" t="s">
        <v>148</v>
      </c>
      <c r="D182" s="37" t="s">
        <v>152</v>
      </c>
      <c r="E182" s="37"/>
      <c r="F182" s="37"/>
      <c r="G182" s="37"/>
      <c r="H182" s="38"/>
      <c r="I182" s="37"/>
      <c r="J182" s="37"/>
      <c r="K182" s="37"/>
      <c r="L182" s="37"/>
      <c r="M182" s="6"/>
    </row>
    <row r="183" spans="1:16" ht="93" customHeight="1">
      <c r="A183" s="42" t="s">
        <v>157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1:16" ht="15.75" customHeight="1">
      <c r="A184" s="14"/>
      <c r="B184" s="14"/>
      <c r="C184" s="15"/>
      <c r="D184" s="14"/>
      <c r="E184" s="34"/>
      <c r="F184" s="34"/>
      <c r="G184" s="14"/>
      <c r="H184" s="34"/>
      <c r="I184" s="34"/>
      <c r="J184" s="14"/>
      <c r="K184" s="14"/>
      <c r="L184" s="14"/>
      <c r="M184" s="14"/>
    </row>
    <row r="185" spans="1:16" ht="15.75" customHeight="1">
      <c r="A185" s="14"/>
      <c r="B185" s="14"/>
      <c r="C185" s="15"/>
      <c r="D185" s="14"/>
      <c r="E185" s="55"/>
      <c r="F185" s="55"/>
      <c r="G185" s="14"/>
      <c r="H185" s="55"/>
      <c r="I185" s="55"/>
      <c r="J185" s="14"/>
      <c r="K185" s="14"/>
      <c r="L185" s="14"/>
      <c r="M185" s="14"/>
    </row>
    <row r="186" spans="1:1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6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6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6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6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6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6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  <row r="221" spans="1:13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1:13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1:1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1:13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</row>
    <row r="249" spans="1:13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1:13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1:13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1:13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3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1:13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1:13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1:13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1:13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1:13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</row>
    <row r="259" spans="1:13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1:13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</row>
    <row r="261" spans="1:13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</row>
    <row r="262" spans="1:13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</row>
    <row r="263" spans="1:1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</row>
    <row r="264" spans="1:13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</row>
    <row r="265" spans="1:13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1:13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1:13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</row>
    <row r="268" spans="1:13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</row>
    <row r="269" spans="1:13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</row>
    <row r="270" spans="1:13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1:13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</row>
    <row r="272" spans="1:13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1:1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</row>
    <row r="274" spans="1:13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</row>
    <row r="275" spans="1:13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</row>
    <row r="276" spans="1:13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</row>
    <row r="277" spans="1:13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</row>
    <row r="278" spans="1:13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1:13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1:13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1:13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1:13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</row>
    <row r="283" spans="1:1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</row>
    <row r="284" spans="1:13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</row>
    <row r="285" spans="1:13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</row>
    <row r="286" spans="1:13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</row>
    <row r="287" spans="1:13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1:13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</row>
    <row r="289" spans="1:13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</row>
    <row r="290" spans="1:13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</row>
    <row r="291" spans="1:13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1:13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</row>
    <row r="293" spans="1:1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</row>
    <row r="294" spans="1:13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1:13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</row>
    <row r="296" spans="1:13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</row>
    <row r="297" spans="1:13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1:13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</row>
    <row r="299" spans="1:13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  <row r="300" spans="1:13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</row>
    <row r="301" spans="1:13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</row>
    <row r="302" spans="1:13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</row>
    <row r="303" spans="1:1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</row>
    <row r="304" spans="1:13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</row>
    <row r="305" spans="1:13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</row>
    <row r="306" spans="1:13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</row>
    <row r="307" spans="1:13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</row>
    <row r="308" spans="1:13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1:13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</row>
    <row r="310" spans="1:13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</row>
    <row r="311" spans="1:13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</row>
    <row r="312" spans="1:13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</row>
    <row r="313" spans="1:1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</row>
    <row r="314" spans="1:13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</row>
    <row r="315" spans="1:13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</row>
    <row r="316" spans="1:13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</row>
    <row r="317" spans="1:13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</row>
    <row r="318" spans="1:13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1:13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1:13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</row>
    <row r="321" spans="1:13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</row>
    <row r="322" spans="1:13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</row>
    <row r="323" spans="1:13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</row>
    <row r="324" spans="1:13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</row>
    <row r="325" spans="1:13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</row>
    <row r="326" spans="1:13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</row>
    <row r="327" spans="1:13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</row>
    <row r="328" spans="1:13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</row>
    <row r="329" spans="1:13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</row>
    <row r="330" spans="1:13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</row>
    <row r="331" spans="1:13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</row>
    <row r="332" spans="1:13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</row>
    <row r="333" spans="1:13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</row>
    <row r="334" spans="1:13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</row>
    <row r="335" spans="1:13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</row>
    <row r="336" spans="1:13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</row>
    <row r="337" spans="1:13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</row>
    <row r="338" spans="1:13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</row>
    <row r="339" spans="1:13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</row>
    <row r="340" spans="1:13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</row>
    <row r="341" spans="1:13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</row>
    <row r="342" spans="1:13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</row>
    <row r="343" spans="1:13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</row>
    <row r="344" spans="1:13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</row>
    <row r="345" spans="1:13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</row>
    <row r="346" spans="1:13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1:13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</row>
    <row r="348" spans="1:13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</row>
    <row r="349" spans="1:13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</row>
    <row r="350" spans="1:13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</row>
    <row r="351" spans="1:13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</row>
    <row r="352" spans="1:13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</row>
    <row r="353" spans="1:13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</row>
    <row r="354" spans="1:13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</row>
    <row r="355" spans="1:13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</row>
    <row r="356" spans="1:13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</row>
    <row r="357" spans="1:13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</row>
    <row r="358" spans="1:13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</row>
    <row r="359" spans="1:13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</row>
    <row r="360" spans="1:13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</row>
    <row r="361" spans="1:13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</row>
    <row r="362" spans="1:13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</row>
    <row r="363" spans="1:13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</row>
    <row r="364" spans="1:13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</row>
    <row r="365" spans="1:13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</row>
    <row r="366" spans="1:13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</row>
    <row r="367" spans="1:13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</row>
    <row r="368" spans="1:13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</row>
    <row r="369" spans="1:13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</row>
    <row r="370" spans="1:13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</row>
    <row r="371" spans="1:13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</row>
    <row r="372" spans="1:13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</row>
    <row r="373" spans="1:13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</row>
    <row r="374" spans="1:13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</row>
    <row r="375" spans="1:13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</row>
    <row r="376" spans="1:13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</row>
    <row r="377" spans="1:13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</row>
    <row r="378" spans="1:13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</row>
    <row r="379" spans="1:13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</row>
    <row r="380" spans="1:13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</row>
    <row r="381" spans="1:13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</row>
    <row r="382" spans="1:13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</row>
    <row r="383" spans="1:13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</row>
    <row r="384" spans="1:13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</row>
    <row r="385" spans="1:13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</row>
    <row r="386" spans="1:13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</row>
    <row r="387" spans="1:13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</row>
    <row r="388" spans="1:13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</row>
    <row r="389" spans="1:13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</row>
    <row r="390" spans="1:13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</row>
    <row r="391" spans="1:13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</row>
    <row r="392" spans="1:13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</row>
    <row r="393" spans="1:13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</row>
    <row r="394" spans="1:13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</row>
    <row r="395" spans="1:13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</row>
    <row r="396" spans="1:13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</row>
    <row r="397" spans="1:13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</row>
    <row r="398" spans="1:13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</row>
    <row r="399" spans="1:13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</row>
    <row r="400" spans="1:13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</row>
    <row r="401" spans="1:13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</row>
    <row r="402" spans="1:13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</row>
    <row r="403" spans="1:13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</row>
    <row r="404" spans="1:13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</row>
    <row r="405" spans="1:13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</row>
    <row r="406" spans="1:13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</row>
    <row r="407" spans="1:13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</row>
    <row r="408" spans="1:13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</row>
    <row r="409" spans="1:13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</row>
    <row r="410" spans="1:13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</row>
    <row r="411" spans="1:13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</row>
    <row r="412" spans="1:13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</row>
    <row r="413" spans="1:13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</row>
    <row r="414" spans="1:13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</row>
    <row r="415" spans="1:13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</row>
    <row r="416" spans="1:13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</row>
    <row r="417" spans="1:13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</row>
    <row r="418" spans="1:13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</row>
    <row r="419" spans="1:13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</row>
    <row r="420" spans="1:13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</row>
    <row r="421" spans="1:13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</row>
    <row r="422" spans="1:13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</row>
    <row r="423" spans="1:13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</row>
    <row r="424" spans="1:13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</row>
    <row r="425" spans="1:13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</row>
    <row r="426" spans="1:13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</row>
    <row r="427" spans="1:13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</row>
    <row r="428" spans="1:13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</row>
    <row r="429" spans="1:13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</row>
    <row r="430" spans="1:13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</row>
    <row r="431" spans="1:13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</row>
    <row r="432" spans="1:13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</row>
    <row r="433" spans="1:13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</row>
    <row r="434" spans="1:13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</row>
    <row r="435" spans="1:13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</row>
    <row r="436" spans="1:13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</row>
    <row r="437" spans="1:13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</row>
    <row r="438" spans="1:13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</row>
    <row r="439" spans="1:13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</row>
    <row r="440" spans="1:13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</row>
    <row r="441" spans="1:13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</row>
    <row r="442" spans="1:13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</row>
    <row r="443" spans="1:13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</row>
    <row r="444" spans="1:13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</row>
    <row r="445" spans="1:13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</row>
    <row r="446" spans="1:13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</row>
    <row r="447" spans="1:13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</row>
    <row r="448" spans="1:13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</row>
    <row r="449" spans="1:13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</row>
    <row r="450" spans="1:13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</row>
    <row r="451" spans="1:13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</row>
    <row r="452" spans="1:13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</row>
    <row r="453" spans="1:13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</row>
    <row r="454" spans="1:13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</row>
    <row r="455" spans="1:13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</row>
    <row r="456" spans="1:13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</row>
    <row r="457" spans="1:13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</row>
    <row r="458" spans="1:13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</row>
    <row r="459" spans="1:13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</row>
    <row r="460" spans="1:13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</row>
    <row r="461" spans="1:13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</row>
    <row r="462" spans="1:13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</row>
    <row r="463" spans="1:13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</row>
    <row r="464" spans="1:13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</row>
    <row r="465" spans="1:13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</row>
    <row r="466" spans="1:13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</row>
    <row r="467" spans="1:13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</row>
    <row r="468" spans="1:13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</row>
    <row r="469" spans="1:13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</row>
    <row r="470" spans="1:13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</row>
    <row r="471" spans="1:13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</row>
    <row r="472" spans="1:13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</row>
    <row r="473" spans="1:13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</row>
    <row r="474" spans="1:13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</row>
    <row r="475" spans="1:13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</row>
    <row r="476" spans="1:13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</row>
    <row r="477" spans="1:13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</row>
    <row r="478" spans="1:13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</row>
    <row r="479" spans="1:13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</row>
    <row r="480" spans="1:13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</row>
    <row r="481" spans="1:13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</row>
    <row r="482" spans="1:13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</row>
    <row r="483" spans="1:13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</row>
    <row r="484" spans="1:13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</row>
    <row r="485" spans="1:13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</row>
    <row r="486" spans="1:13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</row>
    <row r="487" spans="1:13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</row>
    <row r="488" spans="1:13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</row>
    <row r="489" spans="1:13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</row>
    <row r="490" spans="1:13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</row>
    <row r="491" spans="1:13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</row>
    <row r="492" spans="1:13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</row>
    <row r="493" spans="1:13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</row>
    <row r="494" spans="1:13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</row>
    <row r="495" spans="1:13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</row>
    <row r="496" spans="1:13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</row>
    <row r="497" spans="1:13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</row>
    <row r="498" spans="1:13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</row>
    <row r="499" spans="1:13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</row>
    <row r="500" spans="1:13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</row>
    <row r="501" spans="1:13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</row>
    <row r="502" spans="1:13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</row>
    <row r="503" spans="1:13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</row>
    <row r="504" spans="1:13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</row>
    <row r="505" spans="1:13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</row>
    <row r="506" spans="1:13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</row>
    <row r="507" spans="1:13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</row>
    <row r="508" spans="1:13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</row>
    <row r="509" spans="1:13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</row>
    <row r="510" spans="1:13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</row>
    <row r="511" spans="1:13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</row>
    <row r="512" spans="1:13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</row>
    <row r="513" spans="1:13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</row>
    <row r="514" spans="1:13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</row>
    <row r="515" spans="1:13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</row>
    <row r="516" spans="1:13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</row>
    <row r="517" spans="1:13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</row>
    <row r="518" spans="1:13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</row>
    <row r="519" spans="1:13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</row>
    <row r="520" spans="1:13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</row>
    <row r="521" spans="1:13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</row>
    <row r="522" spans="1:13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</row>
    <row r="523" spans="1:13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</row>
    <row r="524" spans="1:13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</row>
    <row r="525" spans="1:13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</row>
    <row r="526" spans="1:13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</row>
    <row r="527" spans="1:13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</row>
    <row r="528" spans="1:13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</row>
    <row r="529" spans="1:13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</row>
    <row r="530" spans="1:13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</row>
    <row r="531" spans="1:13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</row>
    <row r="532" spans="1:13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</row>
    <row r="533" spans="1:13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</row>
    <row r="534" spans="1:13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</row>
    <row r="535" spans="1:13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</row>
    <row r="536" spans="1:13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</row>
    <row r="537" spans="1:13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</row>
    <row r="538" spans="1:13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</row>
    <row r="539" spans="1:13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</row>
    <row r="540" spans="1:13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</row>
    <row r="541" spans="1:13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</row>
    <row r="542" spans="1:13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</row>
    <row r="543" spans="1:13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</row>
    <row r="544" spans="1:13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</row>
    <row r="545" spans="1:13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</row>
    <row r="546" spans="1:13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</row>
    <row r="547" spans="1:13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</row>
    <row r="548" spans="1:13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</row>
    <row r="549" spans="1:13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</row>
    <row r="550" spans="1:13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</row>
    <row r="551" spans="1:13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</row>
    <row r="552" spans="1:13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</row>
    <row r="553" spans="1:13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</row>
    <row r="554" spans="1:13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</row>
    <row r="555" spans="1:13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</row>
    <row r="556" spans="1:13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</row>
    <row r="557" spans="1:13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</row>
    <row r="558" spans="1:13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</row>
    <row r="559" spans="1:13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</row>
    <row r="560" spans="1:13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</row>
    <row r="561" spans="1:13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</row>
    <row r="562" spans="1:13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</row>
    <row r="563" spans="1:13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</row>
    <row r="564" spans="1:13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</row>
    <row r="565" spans="1:13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</row>
    <row r="566" spans="1:13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</row>
    <row r="567" spans="1:13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</row>
    <row r="568" spans="1:13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</row>
    <row r="569" spans="1:13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</row>
    <row r="570" spans="1:13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</row>
    <row r="571" spans="1:13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</row>
    <row r="572" spans="1:13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</row>
    <row r="573" spans="1:13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</row>
    <row r="574" spans="1:13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</row>
    <row r="575" spans="1:13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</row>
    <row r="576" spans="1:13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</row>
    <row r="577" spans="1:13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</row>
    <row r="578" spans="1:13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</row>
    <row r="579" spans="1:13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</row>
    <row r="580" spans="1:13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</row>
    <row r="581" spans="1:13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</row>
    <row r="582" spans="1:13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</row>
    <row r="583" spans="1:13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</row>
    <row r="584" spans="1:13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</row>
    <row r="585" spans="1:13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</row>
    <row r="586" spans="1:13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</row>
    <row r="587" spans="1:13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</row>
    <row r="588" spans="1:13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</row>
    <row r="589" spans="1:13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</row>
    <row r="590" spans="1:13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</row>
    <row r="591" spans="1:13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</row>
    <row r="592" spans="1:13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</row>
    <row r="593" spans="1:13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</row>
    <row r="594" spans="1:13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</row>
    <row r="595" spans="1:13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</row>
    <row r="596" spans="1:13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</row>
    <row r="597" spans="1:13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</row>
    <row r="598" spans="1:13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</row>
    <row r="599" spans="1:13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</row>
    <row r="600" spans="1:13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</row>
    <row r="601" spans="1:13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</row>
    <row r="602" spans="1:13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</row>
    <row r="603" spans="1:13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</row>
    <row r="604" spans="1:13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</row>
    <row r="605" spans="1:13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</row>
    <row r="606" spans="1:13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</row>
    <row r="607" spans="1:13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</row>
    <row r="608" spans="1:13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</row>
    <row r="609" spans="1:13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</row>
    <row r="610" spans="1:13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</row>
    <row r="611" spans="1:13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</row>
    <row r="612" spans="1:13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</row>
    <row r="613" spans="1:13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</row>
    <row r="614" spans="1:13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</row>
    <row r="615" spans="1:13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</row>
    <row r="616" spans="1:13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</row>
    <row r="617" spans="1:13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</row>
    <row r="618" spans="1:13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</row>
    <row r="619" spans="1:13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</row>
    <row r="620" spans="1:13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</row>
    <row r="621" spans="1:13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</row>
    <row r="622" spans="1:13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</row>
    <row r="623" spans="1:13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</row>
    <row r="624" spans="1:13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</row>
    <row r="625" spans="1:13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</row>
    <row r="626" spans="1:13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</row>
    <row r="627" spans="1:13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</row>
    <row r="628" spans="1:13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</row>
    <row r="629" spans="1:13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</row>
    <row r="630" spans="1:13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</row>
    <row r="631" spans="1:13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</row>
    <row r="632" spans="1:13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</row>
    <row r="633" spans="1:13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</row>
    <row r="634" spans="1:13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</row>
    <row r="635" spans="1:13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</row>
    <row r="636" spans="1:13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</row>
    <row r="637" spans="1:13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</row>
    <row r="638" spans="1:13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</row>
    <row r="639" spans="1:13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</row>
    <row r="640" spans="1:13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</row>
    <row r="641" spans="1:13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</row>
    <row r="642" spans="1:13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</row>
    <row r="643" spans="1:13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</row>
    <row r="644" spans="1:13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</row>
    <row r="645" spans="1:13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</row>
    <row r="646" spans="1:13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</row>
    <row r="647" spans="1:13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</row>
    <row r="648" spans="1:13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</row>
    <row r="649" spans="1:13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</row>
    <row r="650" spans="1:13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</row>
    <row r="651" spans="1:13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</row>
    <row r="652" spans="1:13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</row>
    <row r="653" spans="1:13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</row>
    <row r="654" spans="1:13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</row>
    <row r="655" spans="1:13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</row>
    <row r="656" spans="1:13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</row>
    <row r="657" spans="1:13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</row>
    <row r="658" spans="1:13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</row>
    <row r="659" spans="1:13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</row>
    <row r="660" spans="1:13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</row>
    <row r="661" spans="1:13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</row>
    <row r="662" spans="1:13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</row>
    <row r="663" spans="1:13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</row>
    <row r="664" spans="1:13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</row>
    <row r="665" spans="1:13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</row>
    <row r="666" spans="1:13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</row>
    <row r="667" spans="1:13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</row>
    <row r="668" spans="1:13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</row>
    <row r="669" spans="1:13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</row>
    <row r="670" spans="1:13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</row>
    <row r="671" spans="1:13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</row>
    <row r="672" spans="1:13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</row>
    <row r="673" spans="1:13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</row>
    <row r="674" spans="1:13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</row>
    <row r="675" spans="1:13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</row>
    <row r="676" spans="1:13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</row>
    <row r="677" spans="1:13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</row>
    <row r="678" spans="1:13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</row>
    <row r="679" spans="1:13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</row>
    <row r="680" spans="1:13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</row>
    <row r="681" spans="1:13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</row>
    <row r="682" spans="1:13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</row>
    <row r="683" spans="1:13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</row>
    <row r="684" spans="1:13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</row>
    <row r="685" spans="1:13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</row>
    <row r="686" spans="1:13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</row>
    <row r="687" spans="1:13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</row>
    <row r="688" spans="1:13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</row>
    <row r="689" spans="1:13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</row>
    <row r="690" spans="1:13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</row>
    <row r="691" spans="1:13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</row>
    <row r="692" spans="1:13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</row>
    <row r="693" spans="1:13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</row>
    <row r="694" spans="1:13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</row>
    <row r="695" spans="1:13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</row>
    <row r="696" spans="1:13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</row>
    <row r="697" spans="1:13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</row>
    <row r="698" spans="1:13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</row>
    <row r="699" spans="1:13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</row>
    <row r="700" spans="1:13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</row>
    <row r="701" spans="1:13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</row>
    <row r="702" spans="1:13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</row>
    <row r="703" spans="1:13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</row>
    <row r="704" spans="1:13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</row>
    <row r="705" spans="1:13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</row>
    <row r="706" spans="1:13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</row>
    <row r="707" spans="1:13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</row>
    <row r="708" spans="1:13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</row>
    <row r="709" spans="1:13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</row>
    <row r="710" spans="1:13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</row>
    <row r="711" spans="1:13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</row>
    <row r="712" spans="1:13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</row>
    <row r="713" spans="1:13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</row>
    <row r="714" spans="1:13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</row>
    <row r="715" spans="1:13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</row>
    <row r="716" spans="1:13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</row>
    <row r="717" spans="1:13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</row>
    <row r="718" spans="1:13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</row>
    <row r="719" spans="1:13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</row>
    <row r="720" spans="1:13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</row>
    <row r="721" spans="1:13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</row>
    <row r="722" spans="1:13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</row>
    <row r="723" spans="1:13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</row>
    <row r="724" spans="1:13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</row>
    <row r="725" spans="1:13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</row>
    <row r="726" spans="1:13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</row>
    <row r="727" spans="1:13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</row>
    <row r="728" spans="1:13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</row>
    <row r="729" spans="1:13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</row>
    <row r="730" spans="1:13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</row>
    <row r="731" spans="1:13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</row>
    <row r="732" spans="1:13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</row>
    <row r="733" spans="1:13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</row>
    <row r="734" spans="1:13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</row>
    <row r="735" spans="1:13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</row>
    <row r="736" spans="1:13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</row>
    <row r="737" spans="1:13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</row>
    <row r="738" spans="1:13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</row>
    <row r="739" spans="1:13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</row>
    <row r="740" spans="1:13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</row>
    <row r="741" spans="1:13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</row>
    <row r="742" spans="1:13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</row>
    <row r="743" spans="1:13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</row>
    <row r="744" spans="1:13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</row>
    <row r="745" spans="1:13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</row>
    <row r="746" spans="1:13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</row>
    <row r="747" spans="1:13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</row>
    <row r="748" spans="1:13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</row>
    <row r="749" spans="1:13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</row>
    <row r="750" spans="1:13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</row>
    <row r="751" spans="1:13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</row>
    <row r="752" spans="1:13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</row>
    <row r="753" spans="1:13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</row>
    <row r="754" spans="1:13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</row>
    <row r="755" spans="1:13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</row>
    <row r="756" spans="1:13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</row>
    <row r="757" spans="1:13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</row>
    <row r="758" spans="1:13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</row>
    <row r="759" spans="1:13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</row>
    <row r="760" spans="1:13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</row>
    <row r="761" spans="1:13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</row>
    <row r="762" spans="1:13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</row>
    <row r="763" spans="1:13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</row>
    <row r="764" spans="1:13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</row>
    <row r="765" spans="1:13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</row>
    <row r="766" spans="1:13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</row>
    <row r="767" spans="1:13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</row>
    <row r="768" spans="1:13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</row>
    <row r="769" spans="1:13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</row>
    <row r="770" spans="1:13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</row>
    <row r="771" spans="1:13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</row>
    <row r="772" spans="1:13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</row>
    <row r="773" spans="1:13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</row>
    <row r="774" spans="1:13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</row>
    <row r="775" spans="1:13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</row>
    <row r="776" spans="1:13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</row>
    <row r="777" spans="1:13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</row>
    <row r="778" spans="1:13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</row>
    <row r="779" spans="1:13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</row>
    <row r="780" spans="1:13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</row>
    <row r="781" spans="1:13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</row>
    <row r="782" spans="1:13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</row>
    <row r="783" spans="1:13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</row>
    <row r="784" spans="1:13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</row>
    <row r="785" spans="1:13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</row>
    <row r="786" spans="1:13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</row>
    <row r="787" spans="1:13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</row>
    <row r="788" spans="1:13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</row>
    <row r="789" spans="1:13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</row>
    <row r="790" spans="1:13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</row>
    <row r="791" spans="1:13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</row>
    <row r="792" spans="1:13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</row>
    <row r="793" spans="1:13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</row>
    <row r="794" spans="1:13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</row>
    <row r="795" spans="1:13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</row>
    <row r="796" spans="1:13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</row>
    <row r="797" spans="1:13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</row>
    <row r="798" spans="1:13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</row>
    <row r="799" spans="1:13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</row>
    <row r="800" spans="1:13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</row>
    <row r="801" spans="1:13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</row>
    <row r="802" spans="1:13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</row>
    <row r="803" spans="1:13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</row>
    <row r="804" spans="1:13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</row>
    <row r="805" spans="1:13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</row>
    <row r="806" spans="1:13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</row>
    <row r="807" spans="1:13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</row>
    <row r="808" spans="1:13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</row>
    <row r="809" spans="1:13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</row>
    <row r="810" spans="1:13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</row>
    <row r="811" spans="1:13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</row>
    <row r="812" spans="1:13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</row>
    <row r="813" spans="1:13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</row>
    <row r="814" spans="1:13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</row>
    <row r="815" spans="1:13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</row>
    <row r="816" spans="1:13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</row>
    <row r="817" spans="1:13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</row>
    <row r="818" spans="1:13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</row>
    <row r="819" spans="1:13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</row>
    <row r="820" spans="1:13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</row>
    <row r="821" spans="1:13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</row>
    <row r="822" spans="1:13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</row>
    <row r="823" spans="1:13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</row>
    <row r="824" spans="1:13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</row>
    <row r="825" spans="1:13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</row>
    <row r="826" spans="1:13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</row>
    <row r="827" spans="1:13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</row>
    <row r="828" spans="1:13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</row>
    <row r="829" spans="1:13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</row>
    <row r="830" spans="1:13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</row>
    <row r="831" spans="1:13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</row>
    <row r="832" spans="1:13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</row>
    <row r="833" spans="1:13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</row>
    <row r="834" spans="1:13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</row>
    <row r="835" spans="1:13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</row>
    <row r="836" spans="1:13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</row>
    <row r="837" spans="1:13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</row>
    <row r="838" spans="1:13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</row>
    <row r="839" spans="1:13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</row>
    <row r="840" spans="1:13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</row>
    <row r="841" spans="1:13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</row>
    <row r="842" spans="1:13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</row>
    <row r="843" spans="1:13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</row>
    <row r="844" spans="1:13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</row>
    <row r="845" spans="1:13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</row>
    <row r="846" spans="1:13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</row>
    <row r="847" spans="1:13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</row>
    <row r="848" spans="1:13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</row>
    <row r="849" spans="1:13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</row>
    <row r="850" spans="1:13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</row>
    <row r="851" spans="1:13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</row>
    <row r="852" spans="1:13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</row>
    <row r="853" spans="1:13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</row>
    <row r="854" spans="1:13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</row>
    <row r="855" spans="1:13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</row>
    <row r="856" spans="1:13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</row>
    <row r="857" spans="1:13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</row>
    <row r="858" spans="1:13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</row>
    <row r="859" spans="1:13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</row>
    <row r="860" spans="1:13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</row>
    <row r="861" spans="1:13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</row>
    <row r="862" spans="1:13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</row>
    <row r="863" spans="1:13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</row>
    <row r="864" spans="1:13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</row>
    <row r="865" spans="1:13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</row>
    <row r="866" spans="1:13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</row>
    <row r="867" spans="1:13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</row>
    <row r="868" spans="1:13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</row>
    <row r="869" spans="1:13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</row>
    <row r="870" spans="1:13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</row>
    <row r="871" spans="1:13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</row>
    <row r="872" spans="1:13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</row>
    <row r="873" spans="1:13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</row>
    <row r="874" spans="1:13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</row>
    <row r="875" spans="1:13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</row>
    <row r="876" spans="1:13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</row>
    <row r="877" spans="1:13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</row>
    <row r="878" spans="1:13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</row>
    <row r="879" spans="1:13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</row>
    <row r="880" spans="1:13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</row>
    <row r="881" spans="1:13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</row>
    <row r="882" spans="1:13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</row>
    <row r="883" spans="1:13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</row>
    <row r="884" spans="1:13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</row>
    <row r="885" spans="1:13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</row>
    <row r="886" spans="1:13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</row>
    <row r="887" spans="1:13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</row>
    <row r="888" spans="1:13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</row>
    <row r="889" spans="1:13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</row>
    <row r="890" spans="1:13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</row>
    <row r="891" spans="1:13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</row>
    <row r="892" spans="1:13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</row>
    <row r="893" spans="1:13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</row>
    <row r="894" spans="1:13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</row>
    <row r="895" spans="1:13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</row>
    <row r="896" spans="1:13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</row>
    <row r="897" spans="1:13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</row>
    <row r="898" spans="1:13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</row>
    <row r="899" spans="1:13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</row>
    <row r="900" spans="1:13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</row>
    <row r="901" spans="1:13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</row>
    <row r="902" spans="1:13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</row>
    <row r="903" spans="1:13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</row>
    <row r="904" spans="1:13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</row>
    <row r="905" spans="1:13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</row>
    <row r="906" spans="1:13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</row>
    <row r="907" spans="1:13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</row>
    <row r="908" spans="1:13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</row>
    <row r="909" spans="1:13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</row>
    <row r="910" spans="1:13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</row>
    <row r="911" spans="1:13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</row>
    <row r="912" spans="1:13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</row>
    <row r="913" spans="1:13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</row>
    <row r="914" spans="1:13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</row>
    <row r="915" spans="1:13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</row>
    <row r="916" spans="1:13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</row>
    <row r="917" spans="1:13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</row>
    <row r="918" spans="1:13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</row>
    <row r="919" spans="1:13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</row>
    <row r="920" spans="1:13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</row>
    <row r="921" spans="1:13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</row>
    <row r="922" spans="1:13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</row>
    <row r="923" spans="1:13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</row>
    <row r="924" spans="1:13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</row>
    <row r="925" spans="1:13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</row>
    <row r="926" spans="1:13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</row>
    <row r="927" spans="1:13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</row>
    <row r="928" spans="1:13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</row>
    <row r="929" spans="1:13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</row>
    <row r="930" spans="1:13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</row>
    <row r="931" spans="1:13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</row>
    <row r="932" spans="1:13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</row>
    <row r="933" spans="1:13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</row>
    <row r="934" spans="1:13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</row>
    <row r="935" spans="1:13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</row>
    <row r="936" spans="1:13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</row>
    <row r="937" spans="1:13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</row>
    <row r="938" spans="1:13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</row>
    <row r="939" spans="1:13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</row>
    <row r="940" spans="1:13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</row>
    <row r="941" spans="1:13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</row>
    <row r="942" spans="1:13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</row>
    <row r="943" spans="1:13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</row>
    <row r="944" spans="1:13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</row>
    <row r="945" spans="1:13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</row>
    <row r="946" spans="1:13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</row>
    <row r="947" spans="1:13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</row>
    <row r="948" spans="1:13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</row>
    <row r="949" spans="1:13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</row>
    <row r="950" spans="1:13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</row>
    <row r="951" spans="1:13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</row>
    <row r="952" spans="1:13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</row>
    <row r="953" spans="1:13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</row>
    <row r="954" spans="1:13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</row>
    <row r="955" spans="1:13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</row>
    <row r="956" spans="1:13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</row>
    <row r="957" spans="1:13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</row>
    <row r="958" spans="1:13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</row>
    <row r="959" spans="1:13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</row>
    <row r="960" spans="1:13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</row>
    <row r="961" spans="1:13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</row>
    <row r="962" spans="1:13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</row>
    <row r="963" spans="1:13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</row>
    <row r="964" spans="1:13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</row>
    <row r="965" spans="1:13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</row>
    <row r="966" spans="1:13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</row>
    <row r="967" spans="1:13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</row>
    <row r="968" spans="1:13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</row>
    <row r="969" spans="1:13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</row>
    <row r="970" spans="1:13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</row>
    <row r="971" spans="1:13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</row>
    <row r="972" spans="1:13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</row>
    <row r="973" spans="1:13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</row>
    <row r="974" spans="1:13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</row>
    <row r="975" spans="1:13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</row>
    <row r="976" spans="1:13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</row>
    <row r="977" spans="1:13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</row>
    <row r="978" spans="1:13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</row>
    <row r="979" spans="1:13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</row>
    <row r="980" spans="1:13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</row>
    <row r="981" spans="1:13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</row>
    <row r="982" spans="1:13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</row>
    <row r="983" spans="1:13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</row>
    <row r="984" spans="1:13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</row>
    <row r="985" spans="1:13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</row>
    <row r="986" spans="1:13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</row>
    <row r="987" spans="1:13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</row>
    <row r="988" spans="1:13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</row>
    <row r="989" spans="1:13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</row>
    <row r="990" spans="1:13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</row>
    <row r="991" spans="1:13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</row>
    <row r="992" spans="1:13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</row>
    <row r="993" spans="1:13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</row>
    <row r="994" spans="1:13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</row>
    <row r="995" spans="1:13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</row>
    <row r="996" spans="1:13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</row>
    <row r="997" spans="1:13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</row>
    <row r="998" spans="1:13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</row>
    <row r="999" spans="1:13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</row>
    <row r="1000" spans="1:13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</row>
    <row r="1001" spans="1:13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</row>
    <row r="1002" spans="1:13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</row>
    <row r="1003" spans="1:13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</row>
    <row r="1004" spans="1:13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</row>
    <row r="1005" spans="1:13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</row>
    <row r="1006" spans="1:13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</row>
    <row r="1007" spans="1:13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</row>
    <row r="1008" spans="1:13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</row>
    <row r="1009" spans="1:13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</row>
    <row r="1010" spans="1:13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</row>
    <row r="1011" spans="1:13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</row>
    <row r="1012" spans="1:13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</row>
    <row r="1013" spans="1:13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</row>
    <row r="1014" spans="1:13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</row>
    <row r="1015" spans="1:13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</row>
    <row r="1016" spans="1:13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</row>
    <row r="1017" spans="1:13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</row>
    <row r="1018" spans="1:13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</row>
    <row r="1019" spans="1:13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</row>
    <row r="1020" spans="1:13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</row>
    <row r="1021" spans="1:13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</row>
    <row r="1022" spans="1:13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</row>
    <row r="1023" spans="1:13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</row>
    <row r="1024" spans="1:13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</row>
    <row r="1025" spans="1:13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</row>
    <row r="1026" spans="1:13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</row>
    <row r="1027" spans="1:13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</row>
    <row r="1028" spans="1:13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</row>
    <row r="1029" spans="1:13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</row>
    <row r="1030" spans="1:13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</row>
    <row r="1031" spans="1:13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</row>
    <row r="1032" spans="1:13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</row>
    <row r="1033" spans="1:13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</row>
    <row r="1034" spans="1:13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</row>
    <row r="1035" spans="1:13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</row>
    <row r="1036" spans="1:13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</row>
    <row r="1037" spans="1:13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</row>
    <row r="1038" spans="1:13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</row>
    <row r="1039" spans="1:13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</row>
    <row r="1040" spans="1:13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</row>
    <row r="1041" spans="1:13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</row>
    <row r="1042" spans="1:13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</row>
    <row r="1043" spans="1:13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</row>
    <row r="1044" spans="1:13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</row>
    <row r="1045" spans="1:13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</row>
    <row r="1046" spans="1:13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</row>
    <row r="1047" spans="1:13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</row>
    <row r="1048" spans="1:13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</row>
    <row r="1049" spans="1:13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</row>
    <row r="1050" spans="1:13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</row>
    <row r="1051" spans="1:13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</row>
    <row r="1052" spans="1:13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</row>
    <row r="1053" spans="1:13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</row>
    <row r="1054" spans="1:13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</row>
    <row r="1055" spans="1:13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</row>
    <row r="1056" spans="1:13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</row>
    <row r="1057" spans="1:13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</row>
    <row r="1058" spans="1:13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</row>
    <row r="1059" spans="1:13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</row>
    <row r="1060" spans="1:13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</row>
    <row r="1061" spans="1:13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</row>
    <row r="1062" spans="1:13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</row>
    <row r="1063" spans="1:13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</row>
    <row r="1064" spans="1:13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</row>
    <row r="1065" spans="1:13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</row>
    <row r="1066" spans="1:13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</row>
    <row r="1067" spans="1:13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</row>
    <row r="1068" spans="1:13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</row>
    <row r="1069" spans="1:13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</row>
    <row r="1070" spans="1:13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</row>
    <row r="1071" spans="1:13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</row>
    <row r="1072" spans="1:13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</row>
    <row r="1073" spans="1:13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</row>
    <row r="1074" spans="1:13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</row>
    <row r="1075" spans="1:13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</row>
    <row r="1076" spans="1:13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</row>
    <row r="1077" spans="1:13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</row>
    <row r="1078" spans="1:13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</row>
    <row r="1079" spans="1:13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</row>
    <row r="1080" spans="1:13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</row>
    <row r="1081" spans="1:13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</row>
    <row r="1082" spans="1:13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</row>
    <row r="1083" spans="1:13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</row>
    <row r="1084" spans="1:13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</row>
    <row r="1085" spans="1:13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</row>
    <row r="1086" spans="1:13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</row>
    <row r="1087" spans="1:13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</row>
    <row r="1088" spans="1:13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</row>
    <row r="1089" spans="1:13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</row>
    <row r="1090" spans="1:13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</row>
    <row r="1091" spans="1:13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</row>
    <row r="1092" spans="1:13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</row>
    <row r="1093" spans="1:13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</row>
    <row r="1094" spans="1:13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</row>
    <row r="1095" spans="1:13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</row>
    <row r="1096" spans="1:13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</row>
    <row r="1097" spans="1:13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</row>
    <row r="1098" spans="1:13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</row>
    <row r="1099" spans="1:13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</row>
    <row r="1100" spans="1:13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</row>
    <row r="1101" spans="1:13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</row>
    <row r="1102" spans="1:13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</row>
    <row r="1103" spans="1:13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</row>
    <row r="1104" spans="1:13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</row>
    <row r="1105" spans="1:13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</row>
    <row r="1106" spans="1:13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</row>
    <row r="1107" spans="1:13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</row>
    <row r="1108" spans="1:13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</row>
    <row r="1109" spans="1:13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</row>
    <row r="1110" spans="1:13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</row>
    <row r="1111" spans="1:13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</row>
    <row r="1112" spans="1:13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</row>
    <row r="1113" spans="1:13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</row>
    <row r="1114" spans="1:13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</row>
    <row r="1115" spans="1:13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</row>
    <row r="1116" spans="1:13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</row>
    <row r="1117" spans="1:13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</row>
    <row r="1118" spans="1:13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</row>
    <row r="1119" spans="1:13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</row>
    <row r="1120" spans="1:13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</row>
    <row r="1121" spans="1:13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</row>
    <row r="1122" spans="1:13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</row>
    <row r="1123" spans="1:13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</row>
    <row r="1124" spans="1:13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</row>
    <row r="1125" spans="1:13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</row>
    <row r="1126" spans="1:13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</row>
    <row r="1127" spans="1:13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</row>
    <row r="1128" spans="1:13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</row>
    <row r="1129" spans="1:13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</row>
    <row r="1130" spans="1:13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</row>
    <row r="1131" spans="1:13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</row>
    <row r="1132" spans="1:13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</row>
    <row r="1133" spans="1:13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</row>
    <row r="1134" spans="1:13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</row>
    <row r="1135" spans="1:13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</row>
    <row r="1136" spans="1:13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</row>
    <row r="1137" spans="1:13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</row>
    <row r="1138" spans="1:13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</row>
    <row r="1139" spans="1:13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</row>
    <row r="1140" spans="1:13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</row>
    <row r="1141" spans="1:13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</row>
    <row r="1142" spans="1:13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</row>
    <row r="1143" spans="1:13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</row>
    <row r="1144" spans="1:13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</row>
    <row r="1145" spans="1:13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</row>
    <row r="1146" spans="1:13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</row>
    <row r="1147" spans="1:13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</row>
    <row r="1148" spans="1:13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</row>
    <row r="1149" spans="1:13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</row>
    <row r="1150" spans="1:13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</row>
    <row r="1151" spans="1:13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</row>
    <row r="1152" spans="1:13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</row>
    <row r="1153" spans="1:13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</row>
    <row r="1154" spans="1:13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</row>
    <row r="1155" spans="1:13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</row>
    <row r="1156" spans="1:13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</row>
    <row r="1157" spans="1:13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</row>
    <row r="1158" spans="1:13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</row>
    <row r="1159" spans="1:13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</row>
    <row r="1160" spans="1:13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</row>
    <row r="1161" spans="1:13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</row>
    <row r="1162" spans="1:13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</row>
    <row r="1163" spans="1:13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</row>
    <row r="1164" spans="1:13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</row>
    <row r="1165" spans="1:13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</row>
    <row r="1166" spans="1:13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</row>
    <row r="1167" spans="1:13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</row>
    <row r="1168" spans="1:13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</row>
    <row r="1169" spans="1:13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</row>
    <row r="1170" spans="1:13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</row>
    <row r="1171" spans="1:13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</row>
    <row r="1172" spans="1:13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</row>
    <row r="1173" spans="1:13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</row>
    <row r="1174" spans="1:13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</row>
    <row r="1175" spans="1:13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</row>
    <row r="1176" spans="1:13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</row>
    <row r="1177" spans="1:13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</row>
    <row r="1178" spans="1:13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</row>
    <row r="1179" spans="1:13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</row>
    <row r="1180" spans="1:13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</row>
    <row r="1181" spans="1:13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</row>
    <row r="1182" spans="1:13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</row>
    <row r="1183" spans="1:13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</row>
    <row r="1184" spans="1:13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</row>
    <row r="1185" spans="1:13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</row>
    <row r="1186" spans="1:13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</row>
    <row r="1187" spans="1:13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</row>
    <row r="1188" spans="1:13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</row>
    <row r="1189" spans="1:13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</row>
    <row r="1190" spans="1:13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</row>
    <row r="1191" spans="1:13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</row>
    <row r="1192" spans="1:13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</row>
    <row r="1193" spans="1:13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</row>
    <row r="1194" spans="1:13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</row>
    <row r="1195" spans="1:13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</row>
    <row r="1196" spans="1:13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</row>
    <row r="1197" spans="1:13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</row>
    <row r="1198" spans="1:13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</row>
    <row r="1199" spans="1:13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</row>
    <row r="1200" spans="1:13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</row>
    <row r="1201" spans="1:13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</row>
    <row r="1202" spans="1:13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</row>
    <row r="1203" spans="1:13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</row>
    <row r="1204" spans="1:13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</row>
    <row r="1205" spans="1:13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</row>
    <row r="1206" spans="1:13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</row>
    <row r="1207" spans="1:13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</row>
    <row r="1208" spans="1:13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</row>
    <row r="1209" spans="1:13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</row>
    <row r="1210" spans="1:13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</row>
    <row r="1211" spans="1:13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</row>
    <row r="1212" spans="1:13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</row>
    <row r="1213" spans="1:13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</row>
    <row r="1214" spans="1:13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</row>
    <row r="1215" spans="1:13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</row>
    <row r="1216" spans="1:13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</row>
    <row r="1217" spans="1:13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</row>
    <row r="1218" spans="1:13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</row>
    <row r="1219" spans="1:13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</row>
    <row r="1220" spans="1:13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</row>
    <row r="1221" spans="1:13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</row>
    <row r="1222" spans="1:13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</row>
    <row r="1223" spans="1:13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</row>
    <row r="1224" spans="1:13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</row>
    <row r="1225" spans="1:13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</row>
    <row r="1226" spans="1:13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</row>
    <row r="1227" spans="1:13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</row>
    <row r="1228" spans="1:13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</row>
    <row r="1229" spans="1:13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</row>
    <row r="1230" spans="1:13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</row>
    <row r="1231" spans="1:13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</row>
    <row r="1232" spans="1:13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</row>
    <row r="1233" spans="1:13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</row>
    <row r="1234" spans="1:13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</row>
    <row r="1235" spans="1:13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</row>
    <row r="1236" spans="1:13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</row>
    <row r="1237" spans="1:13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</row>
    <row r="1238" spans="1:13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</row>
    <row r="1239" spans="1:13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</row>
    <row r="1240" spans="1:13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</row>
    <row r="1241" spans="1:13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</row>
    <row r="1242" spans="1:13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</row>
    <row r="1243" spans="1:13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</row>
    <row r="1244" spans="1:13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</row>
    <row r="1245" spans="1:13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</row>
    <row r="1246" spans="1:13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</row>
    <row r="1247" spans="1:13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</row>
    <row r="1248" spans="1:13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</row>
    <row r="1249" spans="1:13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</row>
    <row r="1250" spans="1:13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</row>
    <row r="1251" spans="1:13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</row>
    <row r="1252" spans="1:13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</row>
    <row r="1253" spans="1:13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</row>
    <row r="1254" spans="1:13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</row>
    <row r="1255" spans="1:13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</row>
    <row r="1256" spans="1:13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</row>
    <row r="1257" spans="1:13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</row>
    <row r="1258" spans="1:13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</row>
    <row r="1259" spans="1:13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</row>
    <row r="1260" spans="1:13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</row>
    <row r="1261" spans="1:13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</row>
    <row r="1262" spans="1:13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</row>
    <row r="1263" spans="1:13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</row>
    <row r="1264" spans="1:13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</row>
    <row r="1265" spans="1:13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</row>
    <row r="1266" spans="1:13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</row>
    <row r="1267" spans="1:13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</row>
    <row r="1268" spans="1:13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</row>
    <row r="1269" spans="1:13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</row>
    <row r="1270" spans="1:13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</row>
    <row r="1271" spans="1:13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</row>
    <row r="1272" spans="1:13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</row>
    <row r="1273" spans="1:13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</row>
    <row r="1274" spans="1:13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</row>
    <row r="1275" spans="1:13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</row>
    <row r="1276" spans="1:13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</row>
    <row r="1277" spans="1:13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</row>
    <row r="1278" spans="1:13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</row>
    <row r="1279" spans="1:13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</row>
    <row r="1280" spans="1:13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</row>
    <row r="1281" spans="1:13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</row>
    <row r="1282" spans="1:13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</row>
    <row r="1283" spans="1:13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</row>
    <row r="1284" spans="1:13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</row>
    <row r="1285" spans="1:13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</row>
    <row r="1286" spans="1:13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</row>
    <row r="1287" spans="1:13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</row>
    <row r="1288" spans="1:13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</row>
    <row r="1289" spans="1:13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</row>
    <row r="1290" spans="1:13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</row>
    <row r="1291" spans="1:13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</row>
    <row r="1292" spans="1:13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</row>
    <row r="1293" spans="1:13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</row>
    <row r="1294" spans="1:13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</row>
    <row r="1295" spans="1:13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</row>
    <row r="1296" spans="1:13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</row>
    <row r="1297" spans="1:13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</row>
    <row r="1298" spans="1:13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</row>
    <row r="1299" spans="1:13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</row>
    <row r="1300" spans="1:13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</row>
    <row r="1301" spans="1:13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</row>
    <row r="1302" spans="1:13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</row>
    <row r="1303" spans="1:13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</row>
  </sheetData>
  <mergeCells count="32">
    <mergeCell ref="A40:M40"/>
    <mergeCell ref="E185:F185"/>
    <mergeCell ref="H185:I185"/>
    <mergeCell ref="I9:J10"/>
    <mergeCell ref="K9:L10"/>
    <mergeCell ref="E11:E14"/>
    <mergeCell ref="F11:F14"/>
    <mergeCell ref="G11:G14"/>
    <mergeCell ref="J11:J14"/>
    <mergeCell ref="K11:K14"/>
    <mergeCell ref="A97:M97"/>
    <mergeCell ref="G5:M5"/>
    <mergeCell ref="A7:F7"/>
    <mergeCell ref="H7:K7"/>
    <mergeCell ref="A16:M16"/>
    <mergeCell ref="A25:M25"/>
    <mergeCell ref="L4:M4"/>
    <mergeCell ref="A183:M183"/>
    <mergeCell ref="A1:M1"/>
    <mergeCell ref="L11:L14"/>
    <mergeCell ref="M9:M14"/>
    <mergeCell ref="C9:C14"/>
    <mergeCell ref="D9:D14"/>
    <mergeCell ref="H11:H14"/>
    <mergeCell ref="I11:I14"/>
    <mergeCell ref="E9:F10"/>
    <mergeCell ref="G9:H10"/>
    <mergeCell ref="C2:L2"/>
    <mergeCell ref="A3:M3"/>
    <mergeCell ref="A9:A14"/>
    <mergeCell ref="B9:B14"/>
    <mergeCell ref="H6:K6"/>
  </mergeCells>
  <phoneticPr fontId="2" type="noConversion"/>
  <pageMargins left="0.74803149606299213" right="0.51181102362204722" top="0.51181102362204722" bottom="0.51181102362204722" header="0.51181102362204722" footer="0.51181102362204722"/>
  <pageSetup paperSize="9" scale="78" orientation="landscape" r:id="rId1"/>
  <headerFooter alignWithMargins="0"/>
  <rowBreaks count="7" manualBreakCount="7">
    <brk id="25" max="13" man="1"/>
    <brk id="48" max="13" man="1"/>
    <brk id="73" max="13" man="1"/>
    <brk id="96" max="13" man="1"/>
    <brk id="116" max="13" man="1"/>
    <brk id="137" max="13" man="1"/>
    <brk id="1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1</vt:lpstr>
      <vt:lpstr>'დანართი 1'!Print_Area</vt:lpstr>
      <vt:lpstr>'დანართი 1'!Print_Titles</vt:lpstr>
    </vt:vector>
  </TitlesOfParts>
  <Company>ARCHSTUDIA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zura zura</cp:lastModifiedBy>
  <cp:lastPrinted>2016-11-23T15:26:38Z</cp:lastPrinted>
  <dcterms:created xsi:type="dcterms:W3CDTF">2005-10-26T10:27:32Z</dcterms:created>
  <dcterms:modified xsi:type="dcterms:W3CDTF">2018-01-31T08:12:34Z</dcterms:modified>
</cp:coreProperties>
</file>