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MARIKAS\Users\Public\saerto\ტენდერები 2018 წელი\6_სახურავი_გრიბოედოვის N39; 26 მაისის N63; ბაქოს N74\ბაქოს ქ. N74\"/>
    </mc:Choice>
  </mc:AlternateContent>
  <bookViews>
    <workbookView xWindow="-5160" yWindow="105" windowWidth="15150" windowHeight="8310" tabRatio="927"/>
  </bookViews>
  <sheets>
    <sheet name="ფასების ცხრილი" sheetId="6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gu9">#REF!</definedName>
    <definedName name="_gfd56">#REF!</definedName>
    <definedName name="_gfh23">#REF!</definedName>
    <definedName name="_ggg6">#REF!</definedName>
    <definedName name="_gtf5">#REF!</definedName>
    <definedName name="_gth1">#REF!</definedName>
    <definedName name="_hgf478">[1]x2w!#REF!</definedName>
    <definedName name="_hgf665">#REF!</definedName>
    <definedName name="_hgh55">#REF!</definedName>
    <definedName name="_HGU5478">[2]x!#REF!</definedName>
    <definedName name="_hhh2">#REF!</definedName>
    <definedName name="_hhh222">#REF!</definedName>
    <definedName name="_hjk4">#REF!</definedName>
    <definedName name="_ijo45">#REF!</definedName>
    <definedName name="_iuy98">#REF!</definedName>
    <definedName name="_jhk324">#REF!</definedName>
    <definedName name="_jim56">#REF!</definedName>
    <definedName name="_jk45">#REF!</definedName>
    <definedName name="_jkl6547">#REF!</definedName>
    <definedName name="_jnb1">#REF!</definedName>
    <definedName name="_kij4">#REF!</definedName>
    <definedName name="_kij85">#REF!</definedName>
    <definedName name="_kjk5">#REF!</definedName>
    <definedName name="_kkk444">#REF!</definedName>
    <definedName name="_km1">#REF!</definedName>
    <definedName name="_lki2654">#REF!</definedName>
    <definedName name="_lkm2">#REF!</definedName>
    <definedName name="_lll555">[3]x1!#REF!</definedName>
    <definedName name="_lo3">#REF!</definedName>
    <definedName name="_lok1402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k547">#REF!</definedName>
    <definedName name="_okm44">#REF!</definedName>
    <definedName name="_opi4">#REF!</definedName>
    <definedName name="_opl321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pp3">'[4]x r '!$F$174</definedName>
    <definedName name="_ppp9">#REF!</definedName>
    <definedName name="_tre589">#REF!</definedName>
    <definedName name="_ty859">#REF!</definedName>
    <definedName name="_uhn369">#REF!</definedName>
    <definedName name="_uio2">#REF!</definedName>
    <definedName name="_wqr75">#REF!</definedName>
    <definedName name="_yu621">#REF!</definedName>
    <definedName name="aaaa">#REF!</definedName>
    <definedName name="aaaa12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nj">#REF!</definedName>
    <definedName name="bnmk">[5]niveloba!#REF!</definedName>
    <definedName name="bvcccc11144">[3]x1!#REF!</definedName>
    <definedName name="bytl">#REF!</definedName>
    <definedName name="cftslp">#REF!</definedName>
    <definedName name="cxra">#REF!</definedName>
    <definedName name="desz">#REF!</definedName>
    <definedName name="dlynv">#REF!</definedName>
    <definedName name="dsa">#REF!</definedName>
    <definedName name="dva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daAFG">[2]x!#REF!</definedName>
    <definedName name="fdgh2145">#REF!</definedName>
    <definedName name="fdrt124">#REF!</definedName>
    <definedName name="fds">#REF!</definedName>
    <definedName name="fdsa474">#REF!</definedName>
    <definedName name="fdsgtr14789">'[6]x2,'!#REF!</definedName>
    <definedName name="ffff5">#REF!</definedName>
    <definedName name="ffff5555">#REF!</definedName>
    <definedName name="fgdm">#REF!</definedName>
    <definedName name="frgtyrter">#REF!</definedName>
    <definedName name="fvb">#REF!</definedName>
    <definedName name="fwsg">#REF!</definedName>
    <definedName name="fxza">#REF!</definedName>
    <definedName name="gdsdfgh45763">[7]x1!#REF!</definedName>
    <definedName name="gfd">'[8]res ur'!#REF!</definedName>
    <definedName name="gfds">#REF!</definedName>
    <definedName name="gfdsaxcvvbnm">#REF!</definedName>
    <definedName name="gfhy56">#REF!</definedName>
    <definedName name="gggffddd">#REF!</definedName>
    <definedName name="gggg11">#REF!</definedName>
    <definedName name="ghbca">#REF!</definedName>
    <definedName name="ghdah584">#REF!</definedName>
    <definedName name="ghjkl">#REF!</definedName>
    <definedName name="ghrtwewq1479">#REF!</definedName>
    <definedName name="gsgs54">#REF!</definedName>
    <definedName name="gtfd">#REF!</definedName>
    <definedName name="gtfd45">#REF!</definedName>
    <definedName name="gyth3">#REF!</definedName>
    <definedName name="gytjk">#REF!</definedName>
    <definedName name="hasdha">#REF!</definedName>
    <definedName name="hazxc">#REF!</definedName>
    <definedName name="hbpl">#REF!</definedName>
    <definedName name="hfdsgjhk4789">#REF!</definedName>
    <definedName name="HFGAY125">#REF!</definedName>
    <definedName name="hgaqw56">'[9]xar #1 (3)'!#REF!</definedName>
    <definedName name="hgbhg21456">#REF!</definedName>
    <definedName name="hgbv451">#REF!</definedName>
    <definedName name="hgfd">#REF!</definedName>
    <definedName name="hgfd256">#REF!</definedName>
    <definedName name="HGFD457">#REF!</definedName>
    <definedName name="hgfds23">#REF!</definedName>
    <definedName name="hgfdvbn5412">#REF!</definedName>
    <definedName name="hgfv">#REF!</definedName>
    <definedName name="hgjkil256">#REF!</definedName>
    <definedName name="hgv">#REF!</definedName>
    <definedName name="hhhh555">#REF!</definedName>
    <definedName name="hhhh74">#REF!</definedName>
    <definedName name="hhhhh111144">[7]x1!#REF!</definedName>
    <definedName name="hjka">#REF!</definedName>
    <definedName name="hjkil4587">#REF!</definedName>
    <definedName name="hjkl32">#REF!</definedName>
    <definedName name="hju">#REF!</definedName>
    <definedName name="hnbg">#REF!</definedName>
    <definedName name="hori1">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'[10]x#1'!#REF!</definedName>
    <definedName name="ihl">#REF!</definedName>
    <definedName name="ijkop5478">#REF!</definedName>
    <definedName name="ijuhg">#REF!</definedName>
    <definedName name="iobv3">#REF!</definedName>
    <definedName name="ioklp9874">#REF!</definedName>
    <definedName name="iolp256">#REF!</definedName>
    <definedName name="iopasd589">#REF!</definedName>
    <definedName name="iuop">#REF!</definedName>
    <definedName name="iuy">#REF!</definedName>
    <definedName name="iuytre745">#REF!</definedName>
    <definedName name="jfdyrt14790">[11]x2!#REF!</definedName>
    <definedName name="jhg">#REF!</definedName>
    <definedName name="jhgf">#REF!</definedName>
    <definedName name="jhgf4587">#REF!</definedName>
    <definedName name="jhgfd">#REF!</definedName>
    <definedName name="jhgyt256">#REF!</definedName>
    <definedName name="jhikolp4578">#REF!</definedName>
    <definedName name="jhklp5484">#REF!</definedName>
    <definedName name="jhm">#REF!</definedName>
    <definedName name="jhuy2145">#REF!</definedName>
    <definedName name="jilo">#REF!</definedName>
    <definedName name="jjhgfd658">#REF!</definedName>
    <definedName name="jjjj5555">[3]x1!#REF!</definedName>
    <definedName name="jjjjj1">#REF!</definedName>
    <definedName name="jjjjj1kkk1">#REF!</definedName>
    <definedName name="jjjjj4444">#REF!</definedName>
    <definedName name="jkfx30">#REF!</definedName>
    <definedName name="jki">#REF!</definedName>
    <definedName name="jkil56">#REF!</definedName>
    <definedName name="jkio54576">#REF!</definedName>
    <definedName name="jkiolp1456">#REF!</definedName>
    <definedName name="jkiuh14586">#REF!</definedName>
    <definedName name="jsef">#REF!</definedName>
    <definedName name="jshj">#REF!</definedName>
    <definedName name="juhg">#REF!</definedName>
    <definedName name="juhg02">#REF!</definedName>
    <definedName name="juiklo458">#REF!</definedName>
    <definedName name="jukil6521">#REF!</definedName>
    <definedName name="juytgb">#REF!</definedName>
    <definedName name="jzawqr62147">#REF!</definedName>
    <definedName name="k">#REF!</definedName>
    <definedName name="kaeeeeee">#REF!</definedName>
    <definedName name="kaqw">#REF!</definedName>
    <definedName name="kawr896">#REF!</definedName>
    <definedName name="KBMPJ147">[2]x!#REF!</definedName>
    <definedName name="kbvc">#REF!</definedName>
    <definedName name="kdewqamn">#REF!</definedName>
    <definedName name="khgfd584">#REF!</definedName>
    <definedName name="khuy">#REF!</definedName>
    <definedName name="kigfd5">#REF!</definedName>
    <definedName name="kij">#REF!</definedName>
    <definedName name="kijh">#REF!</definedName>
    <definedName name="kijhg">#REF!</definedName>
    <definedName name="kijhl">#REF!</definedName>
    <definedName name="kiju745">#REF!</definedName>
    <definedName name="kijulkij32">#REF!</definedName>
    <definedName name="kik">#REF!</definedName>
    <definedName name="kioa">#REF!</definedName>
    <definedName name="kiojh">#REF!</definedName>
    <definedName name="kiol547">#REF!</definedName>
    <definedName name="kiop">#REF!</definedName>
    <definedName name="kiuj362">'[10]x#2'!#REF!</definedName>
    <definedName name="kiuy">#REF!</definedName>
    <definedName name="kjasawq">#REF!</definedName>
    <definedName name="kjbhfs65">#REF!</definedName>
    <definedName name="kjh">#REF!</definedName>
    <definedName name="KJHG">#REF!</definedName>
    <definedName name="kjhg6214">#REF!</definedName>
    <definedName name="kjhgf">#REF!</definedName>
    <definedName name="kjhgf4565">#REF!</definedName>
    <definedName name="kjhgf58">'[10]x#1'!#REF!</definedName>
    <definedName name="kjhjgui548">#REF!</definedName>
    <definedName name="kjhk65">#REF!</definedName>
    <definedName name="kjhq">#REF!</definedName>
    <definedName name="kjhuyg1456">[1]x2w!#REF!</definedName>
    <definedName name="kjilo65">#REF!</definedName>
    <definedName name="kjio">#REF!</definedName>
    <definedName name="kjjj55558">#REF!</definedName>
    <definedName name="kjnm510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wa68">#REF!</definedName>
    <definedName name="kkkjj235">#REF!</definedName>
    <definedName name="kkkk444433">[3]x1!#REF!</definedName>
    <definedName name="kkkk55">#REF!</definedName>
    <definedName name="kkkkkkmmmm5551111">#REF!</definedName>
    <definedName name="kkkm">#REF!</definedName>
    <definedName name="kkl">#REF!</definedName>
    <definedName name="kl">#REF!</definedName>
    <definedName name="klkk222">#REF!</definedName>
    <definedName name="klmn">#REF!</definedName>
    <definedName name="kloint">#REF!</definedName>
    <definedName name="klop">#REF!</definedName>
    <definedName name="klop652">#REF!</definedName>
    <definedName name="kls">#REF!</definedName>
    <definedName name="km">[5]niveloba!#REF!</definedName>
    <definedName name="kmb">#REF!</definedName>
    <definedName name="kmjm">#REF!</definedName>
    <definedName name="kmjnjnm">#REF!</definedName>
    <definedName name="kmn">#REF!</definedName>
    <definedName name="kmnbv62014">#REF!</definedName>
    <definedName name="knhyb">#REF!</definedName>
    <definedName name="koij1458">#REF!</definedName>
    <definedName name="kokl222555">#REF!</definedName>
    <definedName name="koli45">'[12]x 3'!#REF!</definedName>
    <definedName name="koliu14786">[3]x1!#REF!</definedName>
    <definedName name="kop">#REF!</definedName>
    <definedName name="kopw">#REF!</definedName>
    <definedName name="kot">[5]niveloba!#REF!</definedName>
    <definedName name="kp">[5]niveloba!#REF!</definedName>
    <definedName name="ks">#REF!</definedName>
    <definedName name="ksael">#REF!</definedName>
    <definedName name="kx">[13]niveloba!#REF!</definedName>
    <definedName name="ljhggfdd23">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bh624">'[14]8'!#REF!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514">#REF!</definedName>
    <definedName name="lkjhg9514">#REF!</definedName>
    <definedName name="lkjjhh">#REF!</definedName>
    <definedName name="lkkk5555">#REF!</definedName>
    <definedName name="lkma81">#REF!</definedName>
    <definedName name="lkmjn625">#REF!</definedName>
    <definedName name="lkoij5478">#REF!</definedName>
    <definedName name="lkoj124">#REF!</definedName>
    <definedName name="lkop548">#REF!</definedName>
    <definedName name="llll54">#REF!</definedName>
    <definedName name="llll555">#REF!</definedName>
    <definedName name="lllll0000">#REF!</definedName>
    <definedName name="LMBVCX">#REF!</definedName>
    <definedName name="lmkijh2548">#REF!</definedName>
    <definedName name="lmkjn621">#REF!</definedName>
    <definedName name="lmuioa">#REF!</definedName>
    <definedName name="lmutaz">#REF!</definedName>
    <definedName name="loiu">#REF!</definedName>
    <definedName name="lok">#REF!</definedName>
    <definedName name="loki254">#REF!</definedName>
    <definedName name="lokij2546">[1]x2w!#REF!</definedName>
    <definedName name="lokj">#REF!</definedName>
    <definedName name="lokj741">#REF!</definedName>
    <definedName name="lokpijuh1478">#REF!</definedName>
    <definedName name="lokpiuyt5487">#REF!</definedName>
    <definedName name="lomj">#REF!</definedName>
    <definedName name="lomz">#REF!</definedName>
    <definedName name="lopk2">#REF!</definedName>
    <definedName name="lozaq3">#REF!</definedName>
    <definedName name="lplo1424">#REF!</definedName>
    <definedName name="lpo">#REF!</definedName>
    <definedName name="lpoki">#REF!</definedName>
    <definedName name="lpokj548">#REF!</definedName>
    <definedName name="lpokl2654">#REF!</definedName>
    <definedName name="lqat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kh">#REF!</definedName>
    <definedName name="mmm1111222">[3]x1!#REF!</definedName>
    <definedName name="mmmm13">#REF!</definedName>
    <definedName name="mmn">#REF!</definedName>
    <definedName name="mnbnv">#REF!</definedName>
    <definedName name="more">#REF!</definedName>
    <definedName name="mrewa">#REF!</definedName>
    <definedName name="nczxh21">#REF!</definedName>
    <definedName name="nmjh564">[1]x1!#REF!</definedName>
    <definedName name="nnnn88">#REF!</definedName>
    <definedName name="nuaq">#REF!</definedName>
    <definedName name="o">#REF!</definedName>
    <definedName name="oiesd456">'[10]x#1'!#REF!</definedName>
    <definedName name="oilkm365">#REF!</definedName>
    <definedName name="oiuu478">#REF!</definedName>
    <definedName name="oiuy">#REF!</definedName>
    <definedName name="okil">#REF!</definedName>
    <definedName name="oklij21456">[1]x1!#REF!</definedName>
    <definedName name="oklphji">#REF!</definedName>
    <definedName name="oknjh95147">'[14]8'!#REF!</definedName>
    <definedName name="olm">#REF!</definedName>
    <definedName name="olpl1457">#REF!</definedName>
    <definedName name="ooii">#REF!</definedName>
    <definedName name="oooo547">#REF!</definedName>
    <definedName name="oooo6">#REF!</definedName>
    <definedName name="ooooooii">#REF!</definedName>
    <definedName name="opl">#REF!</definedName>
    <definedName name="oplop321">#REF!</definedName>
    <definedName name="opuyu">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kmnj">#REF!</definedName>
    <definedName name="pkoi">#REF!</definedName>
    <definedName name="plki1457">#REF!</definedName>
    <definedName name="plkj621">#REF!</definedName>
    <definedName name="plkjl">#REF!</definedName>
    <definedName name="plkm8123">#REF!</definedName>
    <definedName name="plmnb95478">#REF!</definedName>
    <definedName name="plmz">#REF!</definedName>
    <definedName name="plok125">#REF!</definedName>
    <definedName name="plok265">#REF!</definedName>
    <definedName name="ploki1256">#REF!</definedName>
    <definedName name="plokj">#REF!</definedName>
    <definedName name="plokj2143">#REF!</definedName>
    <definedName name="plokju21548">#REF!</definedName>
    <definedName name="poi">#REF!</definedName>
    <definedName name="poiliu4587">#REF!</definedName>
    <definedName name="poim5">#REF!</definedName>
    <definedName name="poiu">#REF!</definedName>
    <definedName name="poiu87">#REF!</definedName>
    <definedName name="poiuy">#REF!</definedName>
    <definedName name="pokcds">#REF!</definedName>
    <definedName name="pokgde478">'[14]8'!#REF!</definedName>
    <definedName name="pokli456">#REF!</definedName>
    <definedName name="poli">#REF!</definedName>
    <definedName name="polkijnmbg">#REF!</definedName>
    <definedName name="polo25">#REF!</definedName>
    <definedName name="ppp">#REF!</definedName>
    <definedName name="putrew85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xu">#REF!</definedName>
    <definedName name="sderfg1478">#REF!</definedName>
    <definedName name="sdxza">#REF!</definedName>
    <definedName name="svidi">#REF!</definedName>
    <definedName name="tea">#REF!</definedName>
    <definedName name="tertmeti">#REF!</definedName>
    <definedName name="tgtgt">#REF!</definedName>
    <definedName name="tormeti">#REF!</definedName>
    <definedName name="trfgdwq65478">#REF!</definedName>
    <definedName name="tri">#REF!</definedName>
    <definedName name="ttty">#REF!</definedName>
    <definedName name="tytu">#REF!</definedName>
    <definedName name="ubez">#REF!</definedName>
    <definedName name="uijkl254">#REF!</definedName>
    <definedName name="uiok">#REF!</definedName>
    <definedName name="uiop564">[3]x1!#REF!</definedName>
    <definedName name="uiyv">#REF!</definedName>
    <definedName name="ukjlo25">#REF!</definedName>
    <definedName name="uqapo896">#REF!</definedName>
    <definedName name="uuuu4">#REF!</definedName>
    <definedName name="uyikj265">#REF!</definedName>
    <definedName name="uyt">#REF!</definedName>
    <definedName name="uytn">#REF!</definedName>
    <definedName name="uytyhjk56">#REF!</definedName>
    <definedName name="uyuy321">#REF!</definedName>
    <definedName name="vbcx">#REF!</definedName>
    <definedName name="vbnm12">#REF!</definedName>
    <definedName name="xdrt">#REF!</definedName>
    <definedName name="xuti">#REF!</definedName>
    <definedName name="xxcv">[5]niveloba!#REF!</definedName>
    <definedName name="ytrer7">#REF!</definedName>
    <definedName name="ytrrjh56">#REF!</definedName>
    <definedName name="ytui458">'[10]x#2'!#REF!</definedName>
    <definedName name="yui56">#REF!</definedName>
    <definedName name="yyyy333">#REF!</definedName>
    <definedName name="zzzz444">#REF!</definedName>
    <definedName name="лллл">#REF!</definedName>
    <definedName name="_xlnm.Print_Area" localSheetId="0">'ფასების ცხრილი'!$A$1:$H$108</definedName>
    <definedName name="ыыыы">#REF!</definedName>
  </definedNames>
  <calcPr calcId="152511" fullPrecision="0"/>
</workbook>
</file>

<file path=xl/calcChain.xml><?xml version="1.0" encoding="utf-8"?>
<calcChain xmlns="http://schemas.openxmlformats.org/spreadsheetml/2006/main">
  <c r="F85" i="61" l="1"/>
  <c r="F84" i="61"/>
  <c r="F83" i="61"/>
  <c r="E82" i="61"/>
  <c r="F82" i="61" s="1"/>
  <c r="E66" i="61"/>
  <c r="E67" i="61"/>
  <c r="F67" i="61" s="1"/>
  <c r="F47" i="61"/>
  <c r="F68" i="61" l="1"/>
  <c r="F66" i="61"/>
  <c r="F65" i="61"/>
  <c r="F63" i="61"/>
  <c r="F62" i="61"/>
  <c r="F61" i="61"/>
  <c r="F90" i="61" l="1"/>
  <c r="F73" i="61"/>
  <c r="F72" i="61"/>
  <c r="F71" i="61"/>
  <c r="E70" i="61"/>
  <c r="F70" i="61" s="1"/>
  <c r="F93" i="61" l="1"/>
  <c r="F91" i="61"/>
  <c r="F89" i="61"/>
  <c r="F88" i="61"/>
  <c r="F80" i="61"/>
  <c r="F78" i="61"/>
  <c r="F77" i="61"/>
  <c r="F76" i="61"/>
  <c r="E75" i="61"/>
  <c r="F75" i="61" s="1"/>
  <c r="F58" i="61"/>
  <c r="F57" i="61"/>
  <c r="F56" i="61"/>
  <c r="F55" i="61"/>
  <c r="F54" i="61"/>
  <c r="E53" i="61"/>
  <c r="F53" i="61" s="1"/>
  <c r="E52" i="61"/>
  <c r="F52" i="61" s="1"/>
  <c r="F50" i="61"/>
  <c r="F49" i="61"/>
  <c r="F48" i="61"/>
  <c r="F46" i="61"/>
  <c r="F44" i="61"/>
  <c r="F43" i="61"/>
  <c r="F42" i="61"/>
  <c r="F40" i="61"/>
  <c r="E39" i="61"/>
  <c r="F39" i="61" s="1"/>
  <c r="E38" i="61"/>
  <c r="F38" i="61" s="1"/>
  <c r="F36" i="61"/>
  <c r="E35" i="61"/>
  <c r="F35" i="61" s="1"/>
  <c r="E34" i="61"/>
  <c r="F34" i="61" s="1"/>
  <c r="F32" i="61"/>
  <c r="F31" i="61"/>
  <c r="F29" i="61"/>
  <c r="F28" i="61"/>
  <c r="F27" i="61"/>
  <c r="F26" i="61"/>
  <c r="E25" i="61"/>
  <c r="F25" i="61" s="1"/>
  <c r="E24" i="61"/>
  <c r="F24" i="61" s="1"/>
  <c r="F12" i="61"/>
  <c r="A11" i="61"/>
  <c r="A13" i="61" s="1"/>
  <c r="A23" i="61" s="1"/>
  <c r="E7" i="61"/>
  <c r="F7" i="61" s="1"/>
  <c r="E6" i="61"/>
  <c r="A6" i="61"/>
  <c r="A7" i="61" s="1"/>
  <c r="A33" i="61" l="1"/>
  <c r="A24" i="61"/>
  <c r="A25" i="61" s="1"/>
  <c r="A26" i="61" s="1"/>
  <c r="A27" i="61" s="1"/>
  <c r="A28" i="61" s="1"/>
  <c r="A29" i="61" s="1"/>
  <c r="A30" i="61" s="1"/>
  <c r="A31" i="61" s="1"/>
  <c r="A32" i="61" s="1"/>
  <c r="F6" i="61"/>
  <c r="A12" i="61"/>
  <c r="A37" i="61" l="1"/>
  <c r="A34" i="61"/>
  <c r="A35" i="61" s="1"/>
  <c r="A36" i="61" s="1"/>
  <c r="A41" i="61" l="1"/>
  <c r="A38" i="61"/>
  <c r="A39" i="61" s="1"/>
  <c r="A40" i="61" s="1"/>
  <c r="A51" i="61" l="1"/>
  <c r="A42" i="61"/>
  <c r="A43" i="61" s="1"/>
  <c r="A44" i="61" s="1"/>
  <c r="A45" i="61" s="1"/>
  <c r="A46" i="61" s="1"/>
  <c r="A47" i="61" s="1"/>
  <c r="A48" i="61" s="1"/>
  <c r="A49" i="61" s="1"/>
  <c r="A50" i="61" s="1"/>
  <c r="A59" i="61" l="1"/>
  <c r="A60" i="61" s="1"/>
  <c r="A52" i="61"/>
  <c r="A53" i="61" s="1"/>
  <c r="A54" i="61" s="1"/>
  <c r="A55" i="61" s="1"/>
  <c r="A56" i="61" s="1"/>
  <c r="A57" i="61" s="1"/>
  <c r="A58" i="61" s="1"/>
  <c r="A61" i="61" l="1"/>
  <c r="A62" i="61" s="1"/>
  <c r="A63" i="61" s="1"/>
  <c r="A64" i="61" s="1"/>
  <c r="A65" i="61" s="1"/>
  <c r="A66" i="61" s="1"/>
  <c r="A67" i="61" s="1"/>
  <c r="A68" i="61" s="1"/>
  <c r="A69" i="61"/>
  <c r="A70" i="61" s="1"/>
  <c r="A71" i="61" s="1"/>
  <c r="A72" i="61" s="1"/>
  <c r="A73" i="61" s="1"/>
  <c r="A74" i="61" l="1"/>
  <c r="A88" i="61" s="1"/>
  <c r="A89" i="61" s="1"/>
  <c r="A90" i="61" s="1"/>
  <c r="A91" i="61" s="1"/>
  <c r="A92" i="61" s="1"/>
  <c r="A93" i="61" s="1"/>
  <c r="A75" i="61" l="1"/>
  <c r="A76" i="61" s="1"/>
  <c r="A77" i="61" s="1"/>
  <c r="A78" i="61" s="1"/>
  <c r="A79" i="61" s="1"/>
  <c r="A80" i="61" s="1"/>
  <c r="A81" i="61" l="1"/>
  <c r="A82" i="61" s="1"/>
  <c r="A83" i="61" s="1"/>
  <c r="A84" i="61" s="1"/>
  <c r="A85" i="61" s="1"/>
  <c r="A86" i="61" s="1"/>
</calcChain>
</file>

<file path=xl/sharedStrings.xml><?xml version="1.0" encoding="utf-8"?>
<sst xmlns="http://schemas.openxmlformats.org/spreadsheetml/2006/main" count="197" uniqueCount="107">
  <si>
    <t>kbm</t>
  </si>
  <si>
    <t>-</t>
  </si>
  <si>
    <t>სამუშაოს დასახელება</t>
  </si>
  <si>
    <t>განზომილების ერთეული</t>
  </si>
  <si>
    <t>რაოდენობა</t>
  </si>
  <si>
    <t>100  კვმ</t>
  </si>
  <si>
    <t>შრომითი დანახარჯები</t>
  </si>
  <si>
    <t>კაც/სთ</t>
  </si>
  <si>
    <t>სხვადასხვა მანქანები</t>
  </si>
  <si>
    <t>ლარი</t>
  </si>
  <si>
    <t>დაშლილი სახურავის ჩამოზიდვა  და ა/მანქანებზე დატვირთვა</t>
  </si>
  <si>
    <t>კუბ.მ.</t>
  </si>
  <si>
    <t xml:space="preserve">შრომითი დანახარჯები </t>
  </si>
  <si>
    <t xml:space="preserve">სამშენებლო ნანგრევების გატანა ა/მანქანებით </t>
  </si>
  <si>
    <t>ტ</t>
  </si>
  <si>
    <t>კბმ</t>
  </si>
  <si>
    <t xml:space="preserve">ხე მასალა </t>
  </si>
  <si>
    <t>პასტა ანტისეპტიკური</t>
  </si>
  <si>
    <t>კგ</t>
  </si>
  <si>
    <t>ტოლი რუსული</t>
  </si>
  <si>
    <t>კვმ</t>
  </si>
  <si>
    <t>შესაკრავი მავთული</t>
  </si>
  <si>
    <t>ლურსმანი სამშენებლო</t>
  </si>
  <si>
    <t>სხვა მასალები</t>
  </si>
  <si>
    <t>ხის კონსტრუქციების ანტისეპტირება</t>
  </si>
  <si>
    <t>100   კვმ</t>
  </si>
  <si>
    <t xml:space="preserve">ხსნარი ანტისეპტიკური         </t>
  </si>
  <si>
    <t>ხის კონსტრუქციების დამუშავება ხანძარსაწინააღმდეგო ხსნარით</t>
  </si>
  <si>
    <t>100      კვმ</t>
  </si>
  <si>
    <t xml:space="preserve">ხსნარი ცეცხლგამძლე          </t>
  </si>
  <si>
    <t xml:space="preserve">100   კვმ </t>
  </si>
  <si>
    <t xml:space="preserve">ნაჭედი </t>
  </si>
  <si>
    <t>მეტალოკრამიტის შურუპი 1 კვმ-ზე 6 ცალი</t>
  </si>
  <si>
    <t>ცალი</t>
  </si>
  <si>
    <t xml:space="preserve">100    კვმ </t>
  </si>
  <si>
    <t xml:space="preserve"> 100 გრძმ</t>
  </si>
  <si>
    <t>სამაგრი ლითონის</t>
  </si>
  <si>
    <t>ც</t>
  </si>
  <si>
    <t>მ</t>
  </si>
  <si>
    <t>ფერადი თუნუქის  ძაბრი</t>
  </si>
  <si>
    <t>ფერადი თუნუქის  მუხლი</t>
  </si>
  <si>
    <t xml:space="preserve"> სამშენებლო რესურსების მიხედვით პირდაპირი დანახარჯების ჯამი</t>
  </si>
  <si>
    <t>ზედნადები ხარჯები</t>
  </si>
  <si>
    <t>ჯამი</t>
  </si>
  <si>
    <t xml:space="preserve">სახარჯთაღრიცხვო მოგება </t>
  </si>
  <si>
    <t>სულ</t>
  </si>
  <si>
    <t>საფუძველი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</si>
  <si>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</si>
  <si>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</si>
  <si>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</si>
  <si>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გრძმ</t>
  </si>
  <si>
    <t xml:space="preserve">სნ და წ  1-79_3                             </t>
  </si>
  <si>
    <t>სრფ</t>
  </si>
  <si>
    <t>ს.ნ.დაწ.   10-11 მისადაგებით</t>
  </si>
  <si>
    <t xml:space="preserve"> ფერადი პროფილირებული თუნუქი 0,5 მმ სისქის</t>
  </si>
  <si>
    <t>ს.ნ.დაწ.   10_38_3</t>
  </si>
  <si>
    <t>ს.ნ.დაწ. 10_37_3</t>
  </si>
  <si>
    <t>ს.ნ.და წ.12_8_1</t>
  </si>
  <si>
    <t>№</t>
  </si>
  <si>
    <t xml:space="preserve">ფერადი თუნუქის წყალსაწრეტი დ=150 მმ მილის მოწყობა  </t>
  </si>
  <si>
    <t>ფერადი თუნუქის მილი 150 მმ</t>
  </si>
  <si>
    <t>მეტალოკრამიტის შურუპი</t>
  </si>
  <si>
    <t>ს.ნ.დაწ.   12-6-1 მისადაგებით</t>
  </si>
  <si>
    <t>ს.ნ.დაწ.   12-8-5 მისად.</t>
  </si>
  <si>
    <t>სნ და წ  10-12</t>
  </si>
  <si>
    <t>სამერცხულების მოწყობა</t>
  </si>
  <si>
    <t>ლ</t>
  </si>
  <si>
    <t>ფანჯრის ბლოკი მეტალოპლასტმასის</t>
  </si>
  <si>
    <t>ფანჯრის მოწყობილობა</t>
  </si>
  <si>
    <t>კომპ.</t>
  </si>
  <si>
    <t>სხვადასხვა მასალები</t>
  </si>
  <si>
    <t>არსებული სახურავისა და პარაპეტის, სავენტილაციოების მოპირკეთების  დაშლა, ხის მოლარტყვის ფენილის დაშლით</t>
  </si>
  <si>
    <t xml:space="preserve">ს.ნ.და წ, 46-28-4                                                                                                                                                                                                           </t>
  </si>
  <si>
    <t>ფერადი თუნუქის  წყალშემკრები ღარის  მოწყობა  100*100</t>
  </si>
  <si>
    <t>საბაზრო</t>
  </si>
  <si>
    <t>გლუვი, ფერადი თუნუქის ფურცლები 0,50 მმ</t>
  </si>
  <si>
    <t>შენაღარის (ინდავას ) მოწყობა  გლუვი, ფერადი 0,5 მმ სისქის თუნუქის ფურცლებით დამატებით ჰიდროიზოლაციის მოწყობით საკეტებში,  შეფიცვრით მთელ ფართზე</t>
  </si>
  <si>
    <t>ს.ნ.და წ.  12_8_1</t>
  </si>
  <si>
    <t>ფერადი თუნუქის   ღარი</t>
  </si>
  <si>
    <t>s.n.da w.     6-16-1 misad</t>
  </si>
  <si>
    <t>SromiTi danaxarjebi</t>
  </si>
  <si>
    <t>kac/sT</t>
  </si>
  <si>
    <t>sxvadasxva manqanebi</t>
  </si>
  <si>
    <t>lariı</t>
  </si>
  <si>
    <t xml:space="preserve">armatura </t>
  </si>
  <si>
    <t>kg</t>
  </si>
  <si>
    <t>fari xis</t>
  </si>
  <si>
    <t>kvm</t>
  </si>
  <si>
    <t>xe masala</t>
  </si>
  <si>
    <t>sxva masalebi</t>
  </si>
  <si>
    <t>გლუვი, ფერადი 0,5 მმ სისქის თუნუქის ფურცლებით  შეფუთვა პარაპეტების,  სავენტილაციო არხებისა და  ლოჯიების (ეზოს მხრიდან) გადახურვაზე</t>
  </si>
  <si>
    <t>მეტალოკრამიტის გლუვი ფურცლები 0,5</t>
  </si>
  <si>
    <t>0,50 მმ სისქის ფერადი პროფილირებული თუნუქის სახურავის მოწყობა  ხის ახალი  მოლარტყვის მოწყობით 3X15 სმ სახურავის ქანობიდან წყალშემკრები ღარის ქვეშ   ფერადი თუნუქის ფურცლების მოწყობით</t>
  </si>
  <si>
    <t>ელექტროდი</t>
  </si>
  <si>
    <t xml:space="preserve"> ხის სანივნივე  სისტემის ადგილ ადგილ შეცვლა დამატება ახალი ხე მასალით </t>
  </si>
  <si>
    <t>ფერადი თუნუქის  მუხლი და სხვა</t>
  </si>
  <si>
    <t>ფერადი თუნუქის წყალსაწრეტი დ=75 მმ მილის მოწყობა  (აივნებისთვის)</t>
  </si>
  <si>
    <t>ფერადი თუნუქის მილი 75 მმ</t>
  </si>
  <si>
    <t xml:space="preserve">ბაქოს ქ.  №74-ში მდება საცხოვრებელი სახლის  სახურავის რეაბილიტაციის სამუშაოები  </t>
  </si>
  <si>
    <r>
      <t xml:space="preserve">არსებული პარაპეტის გამაგრება monoliTuri rkinabetonis sartyelით betoni </t>
    </r>
    <r>
      <rPr>
        <b/>
        <sz val="10"/>
        <color theme="1"/>
        <rFont val="Arial Cyr"/>
      </rPr>
      <t>B20 დამატებით არსებული პარაპეტის ჩაბურღვით და შტირებით ჩამაგრებით</t>
    </r>
  </si>
  <si>
    <r>
      <t xml:space="preserve">betoni </t>
    </r>
    <r>
      <rPr>
        <b/>
        <sz val="10"/>
        <color theme="1"/>
        <rFont val="Arial Cyr"/>
      </rPr>
      <t>B20</t>
    </r>
  </si>
  <si>
    <t xml:space="preserve">რეზერვი გაუთვალისწინებელ სამუშაოებზე </t>
  </si>
  <si>
    <t>დღგ</t>
  </si>
  <si>
    <t>სულ ჯამი:</t>
  </si>
  <si>
    <t>3* საპროექტო ღირებულება 76380,00</t>
  </si>
  <si>
    <t>2* გაუთვალისწინებელი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</t>
  </si>
  <si>
    <t>1* ხარჯთაღრიცხვის შედგენისას იხელმძღვანელეთ საქართველოს მთავრობის 2014 წლის 14 იანვრის N55 დადგენილების (ტექნიკური რეგლამენტის - „სამშენებლო სამუშაოების სახლემწიფო შესყიდვისას ზედნადები ხარჯებისა და გეგმიური მოგების განსაზღვრის წესის“ დამტკიცების შესახებ) შესაბამისად.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</si>
</sst>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AcadNusx"/>
    </font>
    <font>
      <b/>
      <sz val="9"/>
      <color theme="1"/>
      <name val="AcadNusx"/>
    </font>
    <font>
      <b/>
      <sz val="10"/>
      <color theme="1"/>
      <name val="Arial Cyr"/>
    </font>
    <font>
      <sz val="11"/>
      <color theme="1"/>
      <name val="AcadNusx"/>
    </font>
    <font>
      <sz val="10"/>
      <color theme="1"/>
      <name val="AcadNusx"/>
    </font>
    <font>
      <sz val="10"/>
      <color theme="1"/>
      <name val="Arial Cyr"/>
      <charset val="204"/>
    </font>
    <font>
      <sz val="12"/>
      <color theme="1"/>
      <name val="Sylfaen"/>
      <family val="1"/>
      <charset val="204"/>
    </font>
    <font>
      <b/>
      <sz val="9"/>
      <color rgb="FF0000CC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</cellStyleXfs>
  <cellXfs count="65">
    <xf numFmtId="0" fontId="0" fillId="0" borderId="0" xfId="0"/>
    <xf numFmtId="0" fontId="5" fillId="0" borderId="1" xfId="0" applyFont="1" applyFill="1" applyBorder="1" applyAlignment="1">
      <alignment horizontal="center" vertical="center" textRotation="90" wrapText="1"/>
    </xf>
    <xf numFmtId="2" fontId="5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2" fontId="5" fillId="0" borderId="1" xfId="4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/>
    <xf numFmtId="164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2" fontId="7" fillId="0" borderId="1" xfId="4" applyNumberFormat="1" applyFont="1" applyFill="1" applyBorder="1" applyAlignment="1">
      <alignment horizontal="center" vertical="center" wrapText="1"/>
    </xf>
    <xf numFmtId="14" fontId="7" fillId="0" borderId="1" xfId="4" applyNumberFormat="1" applyFont="1" applyFill="1" applyBorder="1" applyAlignment="1">
      <alignment horizontal="center" vertical="center" wrapText="1"/>
    </xf>
    <xf numFmtId="164" fontId="7" fillId="0" borderId="1" xfId="4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2" fontId="5" fillId="0" borderId="1" xfId="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14" fontId="7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4" fontId="7" fillId="0" borderId="0" xfId="3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2" fontId="7" fillId="0" borderId="0" xfId="3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 indent="2"/>
    </xf>
    <xf numFmtId="0" fontId="15" fillId="0" borderId="3" xfId="0" applyFont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5" fillId="0" borderId="2" xfId="0" applyFont="1" applyFill="1" applyBorder="1" applyAlignment="1">
      <alignment horizontal="left" vertical="center" wrapText="1" indent="1"/>
    </xf>
    <xf numFmtId="0" fontId="15" fillId="0" borderId="3" xfId="0" applyFont="1" applyFill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vertical="center" wrapText="1" indent="1"/>
    </xf>
  </cellXfs>
  <cellStyles count="5">
    <cellStyle name="Обычный" xfId="0" builtinId="0"/>
    <cellStyle name="Обычный 3" xfId="1"/>
    <cellStyle name="Обычный_22-BARI" xfId="2"/>
    <cellStyle name="Обычный_eras 50-52" xfId="3"/>
    <cellStyle name="Обычный_ruruas 9" xfId="4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aidar%20abashidzis%20q%20%2338\Documents%20and%20Settings\Tamari\Desktop\AXALI%20MSENEBLOBA\gogebasvili.%2022%20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atumi-2005\A%20R%20D%20%20T%20b%20G%20a%20%201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aidar%20abashidzis%20q%20%2338\Documents%20and%20Settings\Tamari\Desktop\proeqti%202006-III\a-x-II%20%20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sulaberiZis%20quCa%20sabolo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aidar%20abashidzis%20q%20%2338\Documents%20and%20Settings\Tamari\Desktop\FOTI\SUQURA.%20bolo%20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aidar%20abashidzis%20q%20%2338\Documents%20and%20Settings\Tamari\Desktop\AXALI%20MSENEBLOBA\m%20%20a%20b%20a%20s%20i%20z%20e%20i%201%20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aidar%20abashidzis%20q%20%2338\Documents%20and%20Settings\Tamari\Desktop\K%20E%20D%20A\bulv%20%20gamwvaneba%204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proeqti%202006-III\a-x%20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aidar%20abashidzis%20q%20%2338\Documents%20and%20Settings\Tamari\Desktop\AXALI%20MSENEBLOBA\gogebasvili.%20%2018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  <sheetName val="gx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view="pageBreakPreview" topLeftCell="A95" zoomScaleNormal="100" zoomScaleSheetLayoutView="100" workbookViewId="0">
      <selection activeCell="A106" sqref="A106:H106"/>
    </sheetView>
  </sheetViews>
  <sheetFormatPr defaultRowHeight="15" x14ac:dyDescent="0.2"/>
  <cols>
    <col min="1" max="1" width="4.7109375" style="44" customWidth="1"/>
    <col min="2" max="2" width="10.7109375" style="44" customWidth="1"/>
    <col min="3" max="3" width="42.7109375" style="44" customWidth="1"/>
    <col min="4" max="4" width="7.28515625" style="44" customWidth="1"/>
    <col min="5" max="7" width="8.28515625" style="44" customWidth="1"/>
    <col min="8" max="8" width="13.42578125" style="51" customWidth="1"/>
    <col min="9" max="16384" width="9.140625" style="14"/>
  </cols>
  <sheetData>
    <row r="1" spans="1:8" ht="35.25" customHeight="1" x14ac:dyDescent="0.2">
      <c r="A1" s="56" t="s">
        <v>98</v>
      </c>
      <c r="B1" s="56"/>
      <c r="C1" s="56"/>
      <c r="D1" s="56"/>
      <c r="E1" s="56"/>
      <c r="F1" s="56"/>
      <c r="G1" s="56"/>
      <c r="H1" s="56"/>
    </row>
    <row r="2" spans="1:8" s="15" customFormat="1" ht="48.75" customHeight="1" x14ac:dyDescent="0.2">
      <c r="A2" s="55" t="s">
        <v>58</v>
      </c>
      <c r="B2" s="57" t="s">
        <v>46</v>
      </c>
      <c r="C2" s="55" t="s">
        <v>2</v>
      </c>
      <c r="D2" s="57" t="s">
        <v>3</v>
      </c>
      <c r="E2" s="55" t="s">
        <v>4</v>
      </c>
      <c r="F2" s="55"/>
      <c r="G2" s="55" t="s">
        <v>47</v>
      </c>
      <c r="H2" s="55"/>
    </row>
    <row r="3" spans="1:8" s="15" customFormat="1" ht="88.5" customHeight="1" x14ac:dyDescent="0.2">
      <c r="A3" s="55"/>
      <c r="B3" s="57"/>
      <c r="C3" s="55"/>
      <c r="D3" s="57"/>
      <c r="E3" s="1" t="s">
        <v>48</v>
      </c>
      <c r="F3" s="1" t="s">
        <v>49</v>
      </c>
      <c r="G3" s="1" t="s">
        <v>48</v>
      </c>
      <c r="H3" s="2" t="s">
        <v>45</v>
      </c>
    </row>
    <row r="4" spans="1:8" s="16" customFormat="1" ht="16.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>
        <v>8</v>
      </c>
    </row>
    <row r="5" spans="1:8" ht="71.25" customHeight="1" x14ac:dyDescent="0.2">
      <c r="A5" s="5">
        <v>1</v>
      </c>
      <c r="B5" s="6" t="s">
        <v>72</v>
      </c>
      <c r="C5" s="6" t="s">
        <v>71</v>
      </c>
      <c r="D5" s="7" t="s">
        <v>5</v>
      </c>
      <c r="E5" s="7"/>
      <c r="F5" s="7">
        <v>11.36</v>
      </c>
      <c r="G5" s="7"/>
      <c r="H5" s="8"/>
    </row>
    <row r="6" spans="1:8" ht="16.5" customHeight="1" x14ac:dyDescent="0.2">
      <c r="A6" s="9">
        <f>A5+0.1</f>
        <v>1.1000000000000001</v>
      </c>
      <c r="B6" s="10"/>
      <c r="C6" s="10" t="s">
        <v>6</v>
      </c>
      <c r="D6" s="11" t="s">
        <v>7</v>
      </c>
      <c r="E6" s="11">
        <f>15.9</f>
        <v>15.9</v>
      </c>
      <c r="F6" s="12">
        <f>F5*E6</f>
        <v>180.62</v>
      </c>
      <c r="G6" s="13"/>
      <c r="H6" s="12"/>
    </row>
    <row r="7" spans="1:8" ht="16.5" customHeight="1" x14ac:dyDescent="0.2">
      <c r="A7" s="9">
        <f>A6+0.1</f>
        <v>1.2</v>
      </c>
      <c r="B7" s="10"/>
      <c r="C7" s="10" t="s">
        <v>8</v>
      </c>
      <c r="D7" s="10" t="s">
        <v>9</v>
      </c>
      <c r="E7" s="11">
        <f>1.7</f>
        <v>1.7</v>
      </c>
      <c r="F7" s="12">
        <f>F5*E7</f>
        <v>19.309999999999999</v>
      </c>
      <c r="G7" s="11"/>
      <c r="H7" s="12"/>
    </row>
    <row r="8" spans="1:8" ht="65.25" hidden="1" customHeight="1" thickBot="1" x14ac:dyDescent="0.25">
      <c r="A8" s="5"/>
      <c r="B8" s="6"/>
      <c r="C8" s="7"/>
      <c r="D8" s="7"/>
      <c r="E8" s="11"/>
      <c r="F8" s="7"/>
      <c r="G8" s="11"/>
      <c r="H8" s="8"/>
    </row>
    <row r="9" spans="1:8" ht="17.25" hidden="1" customHeight="1" x14ac:dyDescent="0.2">
      <c r="A9" s="9"/>
      <c r="B9" s="10"/>
      <c r="C9" s="10"/>
      <c r="D9" s="11"/>
      <c r="E9" s="11"/>
      <c r="F9" s="11"/>
      <c r="G9" s="13"/>
      <c r="H9" s="12"/>
    </row>
    <row r="10" spans="1:8" ht="17.25" hidden="1" customHeight="1" thickBot="1" x14ac:dyDescent="0.25">
      <c r="A10" s="9"/>
      <c r="B10" s="10"/>
      <c r="C10" s="10"/>
      <c r="D10" s="10"/>
      <c r="E10" s="11"/>
      <c r="F10" s="11"/>
      <c r="G10" s="11"/>
      <c r="H10" s="12"/>
    </row>
    <row r="11" spans="1:8" ht="44.25" customHeight="1" x14ac:dyDescent="0.2">
      <c r="A11" s="5">
        <f>A5+1</f>
        <v>2</v>
      </c>
      <c r="B11" s="6" t="s">
        <v>51</v>
      </c>
      <c r="C11" s="6" t="s">
        <v>10</v>
      </c>
      <c r="D11" s="6" t="s">
        <v>11</v>
      </c>
      <c r="E11" s="6"/>
      <c r="F11" s="8">
        <v>25.5</v>
      </c>
      <c r="G11" s="8"/>
      <c r="H11" s="8"/>
    </row>
    <row r="12" spans="1:8" ht="16.5" customHeight="1" x14ac:dyDescent="0.2">
      <c r="A12" s="10">
        <f>A11+0.1</f>
        <v>2.1</v>
      </c>
      <c r="B12" s="10"/>
      <c r="C12" s="10" t="s">
        <v>12</v>
      </c>
      <c r="D12" s="10" t="s">
        <v>7</v>
      </c>
      <c r="E12" s="12">
        <v>2.06</v>
      </c>
      <c r="F12" s="12">
        <f>F11*E12</f>
        <v>52.53</v>
      </c>
      <c r="G12" s="13"/>
      <c r="H12" s="12"/>
    </row>
    <row r="13" spans="1:8" ht="39" customHeight="1" x14ac:dyDescent="0.2">
      <c r="A13" s="5">
        <f>A11+1</f>
        <v>3</v>
      </c>
      <c r="B13" s="6" t="s">
        <v>52</v>
      </c>
      <c r="C13" s="6" t="s">
        <v>13</v>
      </c>
      <c r="D13" s="6" t="s">
        <v>14</v>
      </c>
      <c r="E13" s="6"/>
      <c r="F13" s="8">
        <v>17.3</v>
      </c>
      <c r="G13" s="8"/>
      <c r="H13" s="8"/>
    </row>
    <row r="14" spans="1:8" ht="54.75" hidden="1" customHeight="1" thickBot="1" x14ac:dyDescent="0.25">
      <c r="A14" s="6"/>
      <c r="B14" s="6"/>
      <c r="C14" s="6"/>
      <c r="D14" s="6"/>
      <c r="E14" s="6"/>
      <c r="F14" s="8"/>
      <c r="G14" s="8"/>
      <c r="H14" s="8"/>
    </row>
    <row r="15" spans="1:8" ht="16.5" hidden="1" customHeight="1" x14ac:dyDescent="0.2">
      <c r="A15" s="10"/>
      <c r="B15" s="6"/>
      <c r="C15" s="10"/>
      <c r="D15" s="11"/>
      <c r="E15" s="10"/>
      <c r="F15" s="12"/>
      <c r="G15" s="12"/>
      <c r="H15" s="12"/>
    </row>
    <row r="16" spans="1:8" ht="16.5" hidden="1" customHeight="1" thickBot="1" x14ac:dyDescent="0.25">
      <c r="A16" s="10"/>
      <c r="B16" s="6"/>
      <c r="C16" s="10"/>
      <c r="D16" s="10"/>
      <c r="E16" s="10"/>
      <c r="F16" s="12"/>
      <c r="G16" s="12"/>
      <c r="H16" s="12"/>
    </row>
    <row r="17" spans="1:8" ht="44.25" hidden="1" customHeight="1" thickBot="1" x14ac:dyDescent="0.25">
      <c r="A17" s="6"/>
      <c r="B17" s="6"/>
      <c r="C17" s="6"/>
      <c r="D17" s="6"/>
      <c r="E17" s="6"/>
      <c r="F17" s="8"/>
      <c r="G17" s="8"/>
      <c r="H17" s="8"/>
    </row>
    <row r="18" spans="1:8" ht="16.5" hidden="1" customHeight="1" x14ac:dyDescent="0.2">
      <c r="A18" s="10"/>
      <c r="B18" s="6"/>
      <c r="C18" s="10"/>
      <c r="D18" s="11"/>
      <c r="E18" s="10"/>
      <c r="F18" s="12"/>
      <c r="G18" s="12"/>
      <c r="H18" s="12"/>
    </row>
    <row r="19" spans="1:8" ht="14.25" hidden="1" customHeight="1" x14ac:dyDescent="0.2">
      <c r="A19" s="10"/>
      <c r="B19" s="6"/>
      <c r="C19" s="10"/>
      <c r="D19" s="10"/>
      <c r="E19" s="10"/>
      <c r="F19" s="12"/>
      <c r="G19" s="12"/>
      <c r="H19" s="12"/>
    </row>
    <row r="20" spans="1:8" ht="14.25" hidden="1" customHeight="1" x14ac:dyDescent="0.2">
      <c r="A20" s="10"/>
      <c r="B20" s="6"/>
      <c r="C20" s="10"/>
      <c r="D20" s="11"/>
      <c r="E20" s="10"/>
      <c r="F20" s="12"/>
      <c r="G20" s="12"/>
      <c r="H20" s="12"/>
    </row>
    <row r="21" spans="1:8" ht="16.5" hidden="1" customHeight="1" x14ac:dyDescent="0.2">
      <c r="A21" s="10"/>
      <c r="B21" s="6"/>
      <c r="C21" s="10"/>
      <c r="D21" s="11"/>
      <c r="E21" s="12"/>
      <c r="F21" s="12"/>
      <c r="G21" s="12"/>
      <c r="H21" s="12"/>
    </row>
    <row r="22" spans="1:8" ht="16.5" hidden="1" customHeight="1" thickBot="1" x14ac:dyDescent="0.25">
      <c r="A22" s="10"/>
      <c r="B22" s="6"/>
      <c r="C22" s="10"/>
      <c r="D22" s="11"/>
      <c r="E22" s="12"/>
      <c r="F22" s="12"/>
      <c r="G22" s="12"/>
      <c r="H22" s="12"/>
    </row>
    <row r="23" spans="1:8" ht="59.25" customHeight="1" x14ac:dyDescent="0.2">
      <c r="A23" s="5">
        <f>A13+1</f>
        <v>4</v>
      </c>
      <c r="B23" s="6" t="s">
        <v>53</v>
      </c>
      <c r="C23" s="7" t="s">
        <v>94</v>
      </c>
      <c r="D23" s="7" t="s">
        <v>15</v>
      </c>
      <c r="E23" s="11"/>
      <c r="F23" s="7">
        <v>8.66</v>
      </c>
      <c r="G23" s="11"/>
      <c r="H23" s="8"/>
    </row>
    <row r="24" spans="1:8" ht="17.25" customHeight="1" x14ac:dyDescent="0.2">
      <c r="A24" s="9">
        <f t="shared" ref="A24:A32" si="0">A23+0.1</f>
        <v>4.0999999999999996</v>
      </c>
      <c r="B24" s="10"/>
      <c r="C24" s="10" t="s">
        <v>6</v>
      </c>
      <c r="D24" s="11" t="s">
        <v>7</v>
      </c>
      <c r="E24" s="11">
        <f>23.8+23.8*0.3</f>
        <v>30.94</v>
      </c>
      <c r="F24" s="11">
        <f>F23*E24</f>
        <v>267.94</v>
      </c>
      <c r="G24" s="13"/>
      <c r="H24" s="12"/>
    </row>
    <row r="25" spans="1:8" ht="17.25" customHeight="1" x14ac:dyDescent="0.2">
      <c r="A25" s="9">
        <f t="shared" si="0"/>
        <v>4.2</v>
      </c>
      <c r="B25" s="10"/>
      <c r="C25" s="10" t="s">
        <v>8</v>
      </c>
      <c r="D25" s="10" t="s">
        <v>9</v>
      </c>
      <c r="E25" s="11">
        <f>2.1+2.1*0.6</f>
        <v>3.36</v>
      </c>
      <c r="F25" s="11">
        <f>F23*E25</f>
        <v>29.1</v>
      </c>
      <c r="G25" s="11"/>
      <c r="H25" s="12"/>
    </row>
    <row r="26" spans="1:8" ht="17.25" customHeight="1" x14ac:dyDescent="0.2">
      <c r="A26" s="9">
        <f t="shared" si="0"/>
        <v>4.3</v>
      </c>
      <c r="B26" s="6"/>
      <c r="C26" s="10" t="s">
        <v>16</v>
      </c>
      <c r="D26" s="11" t="s">
        <v>15</v>
      </c>
      <c r="E26" s="11">
        <v>1.05</v>
      </c>
      <c r="F26" s="11">
        <f>F23*E26</f>
        <v>9.09</v>
      </c>
      <c r="G26" s="13"/>
      <c r="H26" s="12"/>
    </row>
    <row r="27" spans="1:8" ht="17.25" customHeight="1" x14ac:dyDescent="0.2">
      <c r="A27" s="9">
        <f t="shared" si="0"/>
        <v>4.4000000000000004</v>
      </c>
      <c r="B27" s="6"/>
      <c r="C27" s="10" t="s">
        <v>17</v>
      </c>
      <c r="D27" s="11" t="s">
        <v>18</v>
      </c>
      <c r="E27" s="11">
        <v>1.96</v>
      </c>
      <c r="F27" s="11">
        <f>F23*E27</f>
        <v>16.97</v>
      </c>
      <c r="G27" s="11"/>
      <c r="H27" s="12"/>
    </row>
    <row r="28" spans="1:8" ht="17.25" customHeight="1" x14ac:dyDescent="0.2">
      <c r="A28" s="9">
        <f t="shared" si="0"/>
        <v>4.5</v>
      </c>
      <c r="B28" s="10"/>
      <c r="C28" s="10" t="s">
        <v>19</v>
      </c>
      <c r="D28" s="11" t="s">
        <v>20</v>
      </c>
      <c r="E28" s="11">
        <v>3.38</v>
      </c>
      <c r="F28" s="11">
        <f>F23*E28</f>
        <v>29.27</v>
      </c>
      <c r="G28" s="11"/>
      <c r="H28" s="12"/>
    </row>
    <row r="29" spans="1:8" ht="17.25" customHeight="1" x14ac:dyDescent="0.2">
      <c r="A29" s="9">
        <f t="shared" si="0"/>
        <v>4.5999999999999996</v>
      </c>
      <c r="B29" s="10"/>
      <c r="C29" s="10" t="s">
        <v>21</v>
      </c>
      <c r="D29" s="11" t="s">
        <v>18</v>
      </c>
      <c r="E29" s="11">
        <v>4.38</v>
      </c>
      <c r="F29" s="11">
        <f>F23*E29</f>
        <v>37.93</v>
      </c>
      <c r="G29" s="11"/>
      <c r="H29" s="12"/>
    </row>
    <row r="30" spans="1:8" ht="17.25" hidden="1" customHeight="1" x14ac:dyDescent="0.2">
      <c r="A30" s="9">
        <f t="shared" si="0"/>
        <v>4.7</v>
      </c>
      <c r="B30" s="10"/>
      <c r="C30" s="10"/>
      <c r="D30" s="11"/>
      <c r="E30" s="11"/>
      <c r="F30" s="11"/>
      <c r="G30" s="11"/>
      <c r="H30" s="12"/>
    </row>
    <row r="31" spans="1:8" ht="17.25" customHeight="1" x14ac:dyDescent="0.2">
      <c r="A31" s="9">
        <f t="shared" si="0"/>
        <v>4.8</v>
      </c>
      <c r="B31" s="10"/>
      <c r="C31" s="10" t="s">
        <v>22</v>
      </c>
      <c r="D31" s="11" t="s">
        <v>18</v>
      </c>
      <c r="E31" s="11">
        <v>7.2</v>
      </c>
      <c r="F31" s="11">
        <f>F23*E31</f>
        <v>62.35</v>
      </c>
      <c r="G31" s="11"/>
      <c r="H31" s="12"/>
    </row>
    <row r="32" spans="1:8" ht="17.25" customHeight="1" x14ac:dyDescent="0.2">
      <c r="A32" s="9">
        <f t="shared" si="0"/>
        <v>4.9000000000000004</v>
      </c>
      <c r="B32" s="10"/>
      <c r="C32" s="10" t="s">
        <v>23</v>
      </c>
      <c r="D32" s="11" t="s">
        <v>9</v>
      </c>
      <c r="E32" s="11">
        <v>3.44</v>
      </c>
      <c r="F32" s="11">
        <f>F23*E32</f>
        <v>29.79</v>
      </c>
      <c r="G32" s="11"/>
      <c r="H32" s="12"/>
    </row>
    <row r="33" spans="1:8" ht="35.25" customHeight="1" x14ac:dyDescent="0.2">
      <c r="A33" s="5">
        <f>A23+1</f>
        <v>5</v>
      </c>
      <c r="B33" s="6" t="s">
        <v>55</v>
      </c>
      <c r="C33" s="6" t="s">
        <v>24</v>
      </c>
      <c r="D33" s="6" t="s">
        <v>25</v>
      </c>
      <c r="E33" s="6"/>
      <c r="F33" s="7">
        <v>7.7</v>
      </c>
      <c r="G33" s="6"/>
      <c r="H33" s="8"/>
    </row>
    <row r="34" spans="1:8" x14ac:dyDescent="0.2">
      <c r="A34" s="9">
        <f>A33+0.1</f>
        <v>5.0999999999999996</v>
      </c>
      <c r="B34" s="10"/>
      <c r="C34" s="10" t="s">
        <v>6</v>
      </c>
      <c r="D34" s="11" t="s">
        <v>7</v>
      </c>
      <c r="E34" s="12">
        <f>4.24</f>
        <v>4.24</v>
      </c>
      <c r="F34" s="12">
        <f>F33*E34</f>
        <v>32.65</v>
      </c>
      <c r="G34" s="13"/>
      <c r="H34" s="12"/>
    </row>
    <row r="35" spans="1:8" x14ac:dyDescent="0.2">
      <c r="A35" s="9">
        <f>A34+0.1</f>
        <v>5.2</v>
      </c>
      <c r="B35" s="10"/>
      <c r="C35" s="10" t="s">
        <v>8</v>
      </c>
      <c r="D35" s="10" t="s">
        <v>9</v>
      </c>
      <c r="E35" s="11">
        <f>0.21</f>
        <v>0.21</v>
      </c>
      <c r="F35" s="11">
        <f>F33*E35</f>
        <v>1.62</v>
      </c>
      <c r="G35" s="11"/>
      <c r="H35" s="12"/>
    </row>
    <row r="36" spans="1:8" x14ac:dyDescent="0.2">
      <c r="A36" s="9">
        <f>A35+0.1</f>
        <v>5.3</v>
      </c>
      <c r="B36" s="10"/>
      <c r="C36" s="10" t="s">
        <v>26</v>
      </c>
      <c r="D36" s="10" t="s">
        <v>18</v>
      </c>
      <c r="E36" s="11">
        <v>150</v>
      </c>
      <c r="F36" s="11">
        <f>F33*E36</f>
        <v>1155</v>
      </c>
      <c r="G36" s="11"/>
      <c r="H36" s="12"/>
    </row>
    <row r="37" spans="1:8" ht="39.75" customHeight="1" x14ac:dyDescent="0.2">
      <c r="A37" s="6">
        <f>A33+1</f>
        <v>6</v>
      </c>
      <c r="B37" s="6" t="s">
        <v>56</v>
      </c>
      <c r="C37" s="6" t="s">
        <v>27</v>
      </c>
      <c r="D37" s="6" t="s">
        <v>28</v>
      </c>
      <c r="E37" s="6"/>
      <c r="F37" s="7">
        <v>7.7</v>
      </c>
      <c r="G37" s="6"/>
      <c r="H37" s="8"/>
    </row>
    <row r="38" spans="1:8" x14ac:dyDescent="0.2">
      <c r="A38" s="9">
        <f>A37+0.1</f>
        <v>6.1</v>
      </c>
      <c r="B38" s="10"/>
      <c r="C38" s="10" t="s">
        <v>6</v>
      </c>
      <c r="D38" s="11" t="s">
        <v>7</v>
      </c>
      <c r="E38" s="12">
        <f>3.03</f>
        <v>3.03</v>
      </c>
      <c r="F38" s="12">
        <f>F37*E38</f>
        <v>23.33</v>
      </c>
      <c r="G38" s="13"/>
      <c r="H38" s="12"/>
    </row>
    <row r="39" spans="1:8" x14ac:dyDescent="0.2">
      <c r="A39" s="9">
        <f>A38+0.1</f>
        <v>6.2</v>
      </c>
      <c r="B39" s="10"/>
      <c r="C39" s="10" t="s">
        <v>8</v>
      </c>
      <c r="D39" s="10" t="s">
        <v>9</v>
      </c>
      <c r="E39" s="12">
        <f>0.41</f>
        <v>0.41</v>
      </c>
      <c r="F39" s="12">
        <f>F37*E39</f>
        <v>3.16</v>
      </c>
      <c r="G39" s="12"/>
      <c r="H39" s="12"/>
    </row>
    <row r="40" spans="1:8" x14ac:dyDescent="0.2">
      <c r="A40" s="9">
        <f>A39+0.1</f>
        <v>6.3</v>
      </c>
      <c r="B40" s="10"/>
      <c r="C40" s="10" t="s">
        <v>29</v>
      </c>
      <c r="D40" s="10" t="s">
        <v>18</v>
      </c>
      <c r="E40" s="12">
        <v>32.4</v>
      </c>
      <c r="F40" s="12">
        <f>E40*F37</f>
        <v>249.48</v>
      </c>
      <c r="G40" s="12"/>
      <c r="H40" s="12"/>
    </row>
    <row r="41" spans="1:8" ht="100.5" customHeight="1" x14ac:dyDescent="0.2">
      <c r="A41" s="6">
        <f>A37+1</f>
        <v>7</v>
      </c>
      <c r="B41" s="6" t="s">
        <v>62</v>
      </c>
      <c r="C41" s="6" t="s">
        <v>92</v>
      </c>
      <c r="D41" s="7" t="s">
        <v>30</v>
      </c>
      <c r="E41" s="11"/>
      <c r="F41" s="7">
        <v>7.7</v>
      </c>
      <c r="G41" s="7"/>
      <c r="H41" s="8"/>
    </row>
    <row r="42" spans="1:8" ht="18.75" customHeight="1" x14ac:dyDescent="0.2">
      <c r="A42" s="9">
        <f t="shared" ref="A42:A50" si="1">A41+0.1</f>
        <v>7.1</v>
      </c>
      <c r="B42" s="10"/>
      <c r="C42" s="10" t="s">
        <v>6</v>
      </c>
      <c r="D42" s="11" t="s">
        <v>7</v>
      </c>
      <c r="E42" s="11">
        <v>43.9</v>
      </c>
      <c r="F42" s="12">
        <f>F41*E42</f>
        <v>338.03</v>
      </c>
      <c r="G42" s="13"/>
      <c r="H42" s="12"/>
    </row>
    <row r="43" spans="1:8" ht="18.75" customHeight="1" x14ac:dyDescent="0.2">
      <c r="A43" s="9">
        <f t="shared" si="1"/>
        <v>7.2</v>
      </c>
      <c r="B43" s="10"/>
      <c r="C43" s="10" t="s">
        <v>8</v>
      </c>
      <c r="D43" s="10" t="s">
        <v>9</v>
      </c>
      <c r="E43" s="11">
        <v>3.5</v>
      </c>
      <c r="F43" s="11">
        <f>F41*E43</f>
        <v>26.95</v>
      </c>
      <c r="G43" s="11"/>
      <c r="H43" s="12"/>
    </row>
    <row r="44" spans="1:8" ht="30" customHeight="1" x14ac:dyDescent="0.2">
      <c r="A44" s="9">
        <f t="shared" si="1"/>
        <v>7.3</v>
      </c>
      <c r="B44" s="10"/>
      <c r="C44" s="10" t="s">
        <v>54</v>
      </c>
      <c r="D44" s="11" t="s">
        <v>20</v>
      </c>
      <c r="E44" s="11">
        <v>112</v>
      </c>
      <c r="F44" s="12">
        <f>F41*E44</f>
        <v>862.4</v>
      </c>
      <c r="G44" s="11"/>
      <c r="H44" s="12"/>
    </row>
    <row r="45" spans="1:8" ht="16.5" hidden="1" customHeight="1" x14ac:dyDescent="0.2">
      <c r="A45" s="9">
        <f t="shared" si="1"/>
        <v>7.4</v>
      </c>
      <c r="B45" s="10"/>
      <c r="C45" s="10"/>
      <c r="D45" s="11"/>
      <c r="E45" s="11"/>
      <c r="F45" s="12"/>
      <c r="G45" s="11"/>
      <c r="H45" s="12"/>
    </row>
    <row r="46" spans="1:8" ht="18.75" customHeight="1" x14ac:dyDescent="0.2">
      <c r="A46" s="9">
        <f t="shared" si="1"/>
        <v>7.5</v>
      </c>
      <c r="B46" s="10"/>
      <c r="C46" s="10" t="s">
        <v>16</v>
      </c>
      <c r="D46" s="11" t="s">
        <v>15</v>
      </c>
      <c r="E46" s="11">
        <v>1.19</v>
      </c>
      <c r="F46" s="11">
        <f>F41*E46</f>
        <v>9.16</v>
      </c>
      <c r="G46" s="13"/>
      <c r="H46" s="12"/>
    </row>
    <row r="47" spans="1:8" ht="18.75" customHeight="1" x14ac:dyDescent="0.2">
      <c r="A47" s="9">
        <f t="shared" si="1"/>
        <v>7.6</v>
      </c>
      <c r="B47" s="10"/>
      <c r="C47" s="10" t="s">
        <v>91</v>
      </c>
      <c r="D47" s="11" t="s">
        <v>14</v>
      </c>
      <c r="E47" s="11" t="s">
        <v>1</v>
      </c>
      <c r="F47" s="17">
        <f>F41*0.03+0.08</f>
        <v>0.311</v>
      </c>
      <c r="G47" s="9"/>
      <c r="H47" s="12"/>
    </row>
    <row r="48" spans="1:8" ht="18.75" customHeight="1" x14ac:dyDescent="0.2">
      <c r="A48" s="9">
        <f t="shared" si="1"/>
        <v>7.7</v>
      </c>
      <c r="B48" s="10"/>
      <c r="C48" s="10" t="s">
        <v>31</v>
      </c>
      <c r="D48" s="11" t="s">
        <v>18</v>
      </c>
      <c r="E48" s="11">
        <v>15</v>
      </c>
      <c r="F48" s="11">
        <f>F41*E48</f>
        <v>115.5</v>
      </c>
      <c r="G48" s="12"/>
      <c r="H48" s="12"/>
    </row>
    <row r="49" spans="1:8" ht="19.5" customHeight="1" x14ac:dyDescent="0.2">
      <c r="A49" s="9">
        <f t="shared" si="1"/>
        <v>7.8</v>
      </c>
      <c r="B49" s="10"/>
      <c r="C49" s="10" t="s">
        <v>32</v>
      </c>
      <c r="D49" s="11" t="s">
        <v>33</v>
      </c>
      <c r="E49" s="11" t="s">
        <v>1</v>
      </c>
      <c r="F49" s="9">
        <f>F41*100*6</f>
        <v>4620</v>
      </c>
      <c r="G49" s="11"/>
      <c r="H49" s="12"/>
    </row>
    <row r="50" spans="1:8" ht="18.75" customHeight="1" x14ac:dyDescent="0.2">
      <c r="A50" s="9">
        <f t="shared" si="1"/>
        <v>7.9</v>
      </c>
      <c r="B50" s="10"/>
      <c r="C50" s="10" t="s">
        <v>23</v>
      </c>
      <c r="D50" s="11" t="s">
        <v>9</v>
      </c>
      <c r="E50" s="11">
        <v>8.16</v>
      </c>
      <c r="F50" s="11">
        <f>F41*E50</f>
        <v>62.83</v>
      </c>
      <c r="G50" s="11"/>
      <c r="H50" s="12"/>
    </row>
    <row r="51" spans="1:8" ht="69" customHeight="1" x14ac:dyDescent="0.2">
      <c r="A51" s="5">
        <f>A41+1</f>
        <v>8</v>
      </c>
      <c r="B51" s="6" t="s">
        <v>63</v>
      </c>
      <c r="C51" s="6" t="s">
        <v>90</v>
      </c>
      <c r="D51" s="7" t="s">
        <v>34</v>
      </c>
      <c r="E51" s="11"/>
      <c r="F51" s="7">
        <v>3.81</v>
      </c>
      <c r="G51" s="7"/>
      <c r="H51" s="18"/>
    </row>
    <row r="52" spans="1:8" ht="18.75" customHeight="1" x14ac:dyDescent="0.2">
      <c r="A52" s="9">
        <f t="shared" ref="A52:A58" si="2">A51+0.1</f>
        <v>8.1</v>
      </c>
      <c r="B52" s="10"/>
      <c r="C52" s="10" t="s">
        <v>6</v>
      </c>
      <c r="D52" s="11" t="s">
        <v>7</v>
      </c>
      <c r="E52" s="11">
        <f>83</f>
        <v>83</v>
      </c>
      <c r="F52" s="12">
        <f>F51*E52</f>
        <v>316.23</v>
      </c>
      <c r="G52" s="13"/>
      <c r="H52" s="12"/>
    </row>
    <row r="53" spans="1:8" ht="18.75" customHeight="1" x14ac:dyDescent="0.2">
      <c r="A53" s="9">
        <f t="shared" si="2"/>
        <v>8.1999999999999993</v>
      </c>
      <c r="B53" s="10"/>
      <c r="C53" s="10" t="s">
        <v>8</v>
      </c>
      <c r="D53" s="10" t="s">
        <v>9</v>
      </c>
      <c r="E53" s="11">
        <f>0.41</f>
        <v>0.41</v>
      </c>
      <c r="F53" s="11">
        <f>F51*E53</f>
        <v>1.56</v>
      </c>
      <c r="G53" s="11"/>
      <c r="H53" s="12"/>
    </row>
    <row r="54" spans="1:8" ht="19.5" customHeight="1" x14ac:dyDescent="0.2">
      <c r="A54" s="9">
        <f t="shared" si="2"/>
        <v>8.3000000000000007</v>
      </c>
      <c r="B54" s="10"/>
      <c r="C54" s="10" t="s">
        <v>75</v>
      </c>
      <c r="D54" s="11" t="s">
        <v>20</v>
      </c>
      <c r="E54" s="11">
        <v>105</v>
      </c>
      <c r="F54" s="12">
        <f>F51*E54</f>
        <v>400.05</v>
      </c>
      <c r="G54" s="11"/>
      <c r="H54" s="12"/>
    </row>
    <row r="55" spans="1:8" ht="18.75" customHeight="1" x14ac:dyDescent="0.2">
      <c r="A55" s="9">
        <f t="shared" si="2"/>
        <v>8.4</v>
      </c>
      <c r="B55" s="10"/>
      <c r="C55" s="10" t="s">
        <v>16</v>
      </c>
      <c r="D55" s="11" t="s">
        <v>15</v>
      </c>
      <c r="E55" s="11" t="s">
        <v>1</v>
      </c>
      <c r="F55" s="11">
        <f>F51*100*0.04*0.04*6</f>
        <v>3.66</v>
      </c>
      <c r="G55" s="13"/>
      <c r="H55" s="12"/>
    </row>
    <row r="56" spans="1:8" ht="18.75" customHeight="1" x14ac:dyDescent="0.2">
      <c r="A56" s="9">
        <f t="shared" si="2"/>
        <v>8.5</v>
      </c>
      <c r="B56" s="10"/>
      <c r="C56" s="10" t="s">
        <v>61</v>
      </c>
      <c r="D56" s="11" t="s">
        <v>33</v>
      </c>
      <c r="E56" s="11" t="s">
        <v>1</v>
      </c>
      <c r="F56" s="9">
        <f>F51*100*6</f>
        <v>2286</v>
      </c>
      <c r="G56" s="11"/>
      <c r="H56" s="12"/>
    </row>
    <row r="57" spans="1:8" ht="18.75" customHeight="1" x14ac:dyDescent="0.2">
      <c r="A57" s="9">
        <f t="shared" si="2"/>
        <v>8.6</v>
      </c>
      <c r="B57" s="10"/>
      <c r="C57" s="10" t="s">
        <v>22</v>
      </c>
      <c r="D57" s="11" t="s">
        <v>18</v>
      </c>
      <c r="E57" s="11">
        <v>7</v>
      </c>
      <c r="F57" s="11">
        <f>F51*E57</f>
        <v>26.67</v>
      </c>
      <c r="G57" s="11"/>
      <c r="H57" s="12"/>
    </row>
    <row r="58" spans="1:8" ht="18.75" customHeight="1" x14ac:dyDescent="0.2">
      <c r="A58" s="9">
        <f t="shared" si="2"/>
        <v>8.6999999999999993</v>
      </c>
      <c r="B58" s="10"/>
      <c r="C58" s="10" t="s">
        <v>23</v>
      </c>
      <c r="D58" s="11" t="s">
        <v>9</v>
      </c>
      <c r="E58" s="11">
        <v>7.8</v>
      </c>
      <c r="F58" s="11">
        <f>F51*E58</f>
        <v>29.72</v>
      </c>
      <c r="G58" s="11"/>
      <c r="H58" s="12"/>
    </row>
    <row r="59" spans="1:8" ht="82.5" customHeight="1" x14ac:dyDescent="0.2">
      <c r="A59" s="5">
        <f>A51+1</f>
        <v>9</v>
      </c>
      <c r="B59" s="6" t="s">
        <v>74</v>
      </c>
      <c r="C59" s="6" t="s">
        <v>76</v>
      </c>
      <c r="D59" s="7" t="s">
        <v>50</v>
      </c>
      <c r="E59" s="11"/>
      <c r="F59" s="7">
        <v>128.55000000000001</v>
      </c>
      <c r="G59" s="7"/>
      <c r="H59" s="18"/>
    </row>
    <row r="60" spans="1:8" s="25" customFormat="1" ht="88.5" customHeight="1" x14ac:dyDescent="0.2">
      <c r="A60" s="19">
        <f>A59+1</f>
        <v>10</v>
      </c>
      <c r="B60" s="20" t="s">
        <v>79</v>
      </c>
      <c r="C60" s="21" t="s">
        <v>99</v>
      </c>
      <c r="D60" s="21" t="s">
        <v>15</v>
      </c>
      <c r="E60" s="22"/>
      <c r="F60" s="23">
        <v>12</v>
      </c>
      <c r="G60" s="24"/>
      <c r="H60" s="23"/>
    </row>
    <row r="61" spans="1:8" s="25" customFormat="1" ht="18" customHeight="1" x14ac:dyDescent="0.2">
      <c r="A61" s="26">
        <f t="shared" ref="A61:A68" si="3">A60+0.1</f>
        <v>10.1</v>
      </c>
      <c r="B61" s="24"/>
      <c r="C61" s="24" t="s">
        <v>80</v>
      </c>
      <c r="D61" s="27" t="s">
        <v>81</v>
      </c>
      <c r="E61" s="24">
        <v>8.5399999999999991</v>
      </c>
      <c r="F61" s="28">
        <f>F60*E61</f>
        <v>102.48</v>
      </c>
      <c r="G61" s="28"/>
      <c r="H61" s="28"/>
    </row>
    <row r="62" spans="1:8" s="25" customFormat="1" ht="18" customHeight="1" x14ac:dyDescent="0.2">
      <c r="A62" s="26">
        <f t="shared" si="3"/>
        <v>10.199999999999999</v>
      </c>
      <c r="B62" s="24"/>
      <c r="C62" s="24" t="s">
        <v>82</v>
      </c>
      <c r="D62" s="27" t="s">
        <v>83</v>
      </c>
      <c r="E62" s="24">
        <v>1.06</v>
      </c>
      <c r="F62" s="27">
        <f>F60*E62</f>
        <v>12.72</v>
      </c>
      <c r="G62" s="27"/>
      <c r="H62" s="28"/>
    </row>
    <row r="63" spans="1:8" s="25" customFormat="1" ht="18" customHeight="1" x14ac:dyDescent="0.2">
      <c r="A63" s="26">
        <f t="shared" si="3"/>
        <v>10.3</v>
      </c>
      <c r="B63" s="22"/>
      <c r="C63" s="24" t="s">
        <v>100</v>
      </c>
      <c r="D63" s="27" t="s">
        <v>0</v>
      </c>
      <c r="E63" s="24">
        <v>1.0149999999999999</v>
      </c>
      <c r="F63" s="27">
        <f>F60*E63</f>
        <v>12.18</v>
      </c>
      <c r="G63" s="27"/>
      <c r="H63" s="28"/>
    </row>
    <row r="64" spans="1:8" s="25" customFormat="1" ht="18" customHeight="1" x14ac:dyDescent="0.2">
      <c r="A64" s="26">
        <f t="shared" si="3"/>
        <v>10.4</v>
      </c>
      <c r="B64" s="22"/>
      <c r="C64" s="24" t="s">
        <v>84</v>
      </c>
      <c r="D64" s="27" t="s">
        <v>85</v>
      </c>
      <c r="E64" s="27" t="s">
        <v>1</v>
      </c>
      <c r="F64" s="27">
        <v>1010</v>
      </c>
      <c r="G64" s="27"/>
      <c r="H64" s="28"/>
    </row>
    <row r="65" spans="1:8" s="25" customFormat="1" ht="18" customHeight="1" x14ac:dyDescent="0.2">
      <c r="A65" s="26">
        <f t="shared" si="3"/>
        <v>10.5</v>
      </c>
      <c r="B65" s="22"/>
      <c r="C65" s="24" t="s">
        <v>86</v>
      </c>
      <c r="D65" s="24" t="s">
        <v>87</v>
      </c>
      <c r="E65" s="29">
        <v>1.4</v>
      </c>
      <c r="F65" s="27">
        <f>F60*E65</f>
        <v>16.8</v>
      </c>
      <c r="G65" s="27"/>
      <c r="H65" s="28"/>
    </row>
    <row r="66" spans="1:8" s="25" customFormat="1" ht="18" customHeight="1" x14ac:dyDescent="0.2">
      <c r="A66" s="26">
        <f t="shared" si="3"/>
        <v>10.6</v>
      </c>
      <c r="B66" s="22"/>
      <c r="C66" s="24" t="s">
        <v>88</v>
      </c>
      <c r="D66" s="24" t="s">
        <v>0</v>
      </c>
      <c r="E66" s="24">
        <f>1.45/100</f>
        <v>1.4500000000000001E-2</v>
      </c>
      <c r="F66" s="27">
        <f>F60*E66</f>
        <v>0.17</v>
      </c>
      <c r="G66" s="27"/>
      <c r="H66" s="28"/>
    </row>
    <row r="67" spans="1:8" s="25" customFormat="1" ht="18" customHeight="1" x14ac:dyDescent="0.2">
      <c r="A67" s="26">
        <f t="shared" si="3"/>
        <v>10.7</v>
      </c>
      <c r="B67" s="22"/>
      <c r="C67" s="24" t="s">
        <v>93</v>
      </c>
      <c r="D67" s="24" t="s">
        <v>18</v>
      </c>
      <c r="E67" s="24">
        <f>250/100</f>
        <v>2.5</v>
      </c>
      <c r="F67" s="27">
        <f>F60*E67</f>
        <v>30</v>
      </c>
      <c r="G67" s="27"/>
      <c r="H67" s="28"/>
    </row>
    <row r="68" spans="1:8" s="25" customFormat="1" ht="18" customHeight="1" x14ac:dyDescent="0.2">
      <c r="A68" s="26">
        <f t="shared" si="3"/>
        <v>10.8</v>
      </c>
      <c r="B68" s="22"/>
      <c r="C68" s="24" t="s">
        <v>89</v>
      </c>
      <c r="D68" s="24" t="s">
        <v>83</v>
      </c>
      <c r="E68" s="24">
        <v>0.74</v>
      </c>
      <c r="F68" s="27">
        <f>F60*E68</f>
        <v>8.8800000000000008</v>
      </c>
      <c r="G68" s="27"/>
      <c r="H68" s="28"/>
    </row>
    <row r="69" spans="1:8" ht="38.25" customHeight="1" x14ac:dyDescent="0.2">
      <c r="A69" s="30">
        <f>A60+1</f>
        <v>11</v>
      </c>
      <c r="B69" s="31" t="s">
        <v>77</v>
      </c>
      <c r="C69" s="31" t="s">
        <v>73</v>
      </c>
      <c r="D69" s="6" t="s">
        <v>35</v>
      </c>
      <c r="E69" s="31"/>
      <c r="F69" s="18">
        <v>0.49</v>
      </c>
      <c r="G69" s="31"/>
      <c r="H69" s="18"/>
    </row>
    <row r="70" spans="1:8" ht="18" customHeight="1" x14ac:dyDescent="0.2">
      <c r="A70" s="32">
        <f>A69+0.1</f>
        <v>11.1</v>
      </c>
      <c r="B70" s="32"/>
      <c r="C70" s="10" t="s">
        <v>6</v>
      </c>
      <c r="D70" s="11" t="s">
        <v>7</v>
      </c>
      <c r="E70" s="33">
        <f>28.6</f>
        <v>28.6</v>
      </c>
      <c r="F70" s="33">
        <f>E70*F69</f>
        <v>14.01</v>
      </c>
      <c r="G70" s="13"/>
      <c r="H70" s="33"/>
    </row>
    <row r="71" spans="1:8" ht="18" customHeight="1" x14ac:dyDescent="0.2">
      <c r="A71" s="32">
        <f>A70+0.1</f>
        <v>11.2</v>
      </c>
      <c r="B71" s="32"/>
      <c r="C71" s="10" t="s">
        <v>8</v>
      </c>
      <c r="D71" s="10" t="s">
        <v>9</v>
      </c>
      <c r="E71" s="32">
        <v>0.41</v>
      </c>
      <c r="F71" s="33">
        <f>F69*E71</f>
        <v>0.2</v>
      </c>
      <c r="G71" s="33"/>
      <c r="H71" s="33"/>
    </row>
    <row r="72" spans="1:8" x14ac:dyDescent="0.2">
      <c r="A72" s="32">
        <f>A71+0.1</f>
        <v>11.3</v>
      </c>
      <c r="B72" s="34"/>
      <c r="C72" s="10" t="s">
        <v>36</v>
      </c>
      <c r="D72" s="32" t="s">
        <v>37</v>
      </c>
      <c r="E72" s="33"/>
      <c r="F72" s="33">
        <f>F69*100*3</f>
        <v>147</v>
      </c>
      <c r="G72" s="12"/>
      <c r="H72" s="13"/>
    </row>
    <row r="73" spans="1:8" ht="18" customHeight="1" x14ac:dyDescent="0.2">
      <c r="A73" s="32">
        <f>A72+0.1</f>
        <v>11.4</v>
      </c>
      <c r="B73" s="34"/>
      <c r="C73" s="32" t="s">
        <v>78</v>
      </c>
      <c r="D73" s="32" t="s">
        <v>38</v>
      </c>
      <c r="E73" s="33">
        <v>100</v>
      </c>
      <c r="F73" s="33">
        <f>E73*F69</f>
        <v>49</v>
      </c>
      <c r="G73" s="35"/>
      <c r="H73" s="13"/>
    </row>
    <row r="74" spans="1:8" ht="45" customHeight="1" x14ac:dyDescent="0.2">
      <c r="A74" s="30">
        <f>A69+1</f>
        <v>12</v>
      </c>
      <c r="B74" s="6" t="s">
        <v>57</v>
      </c>
      <c r="C74" s="6" t="s">
        <v>59</v>
      </c>
      <c r="D74" s="6" t="s">
        <v>35</v>
      </c>
      <c r="E74" s="6"/>
      <c r="F74" s="8">
        <v>3.4</v>
      </c>
      <c r="G74" s="31"/>
      <c r="H74" s="8"/>
    </row>
    <row r="75" spans="1:8" ht="18" customHeight="1" x14ac:dyDescent="0.2">
      <c r="A75" s="10">
        <f t="shared" ref="A75:A86" si="4">A74+0.1</f>
        <v>12.1</v>
      </c>
      <c r="B75" s="10"/>
      <c r="C75" s="10" t="s">
        <v>6</v>
      </c>
      <c r="D75" s="11" t="s">
        <v>7</v>
      </c>
      <c r="E75" s="12">
        <f>28.6</f>
        <v>28.6</v>
      </c>
      <c r="F75" s="12">
        <f>F74*E75</f>
        <v>97.24</v>
      </c>
      <c r="G75" s="13"/>
      <c r="H75" s="12"/>
    </row>
    <row r="76" spans="1:8" ht="18" customHeight="1" x14ac:dyDescent="0.2">
      <c r="A76" s="10">
        <f t="shared" si="4"/>
        <v>12.2</v>
      </c>
      <c r="B76" s="10"/>
      <c r="C76" s="10" t="s">
        <v>8</v>
      </c>
      <c r="D76" s="10" t="s">
        <v>9</v>
      </c>
      <c r="E76" s="10">
        <v>0.41</v>
      </c>
      <c r="F76" s="10">
        <f>F74*E76</f>
        <v>1.3939999999999999</v>
      </c>
      <c r="G76" s="10"/>
      <c r="H76" s="12"/>
    </row>
    <row r="77" spans="1:8" ht="18" customHeight="1" x14ac:dyDescent="0.2">
      <c r="A77" s="10">
        <f t="shared" si="4"/>
        <v>12.3</v>
      </c>
      <c r="B77" s="36"/>
      <c r="C77" s="10" t="s">
        <v>36</v>
      </c>
      <c r="D77" s="10" t="s">
        <v>37</v>
      </c>
      <c r="E77" s="12"/>
      <c r="F77" s="12">
        <f>F74*100*1</f>
        <v>340</v>
      </c>
      <c r="G77" s="12"/>
      <c r="H77" s="12"/>
    </row>
    <row r="78" spans="1:8" ht="18" customHeight="1" x14ac:dyDescent="0.2">
      <c r="A78" s="10">
        <f t="shared" si="4"/>
        <v>12.4</v>
      </c>
      <c r="B78" s="36"/>
      <c r="C78" s="10" t="s">
        <v>60</v>
      </c>
      <c r="D78" s="10" t="s">
        <v>38</v>
      </c>
      <c r="E78" s="12">
        <v>100</v>
      </c>
      <c r="F78" s="12">
        <f>E78*F74</f>
        <v>340</v>
      </c>
      <c r="G78" s="9"/>
      <c r="H78" s="12"/>
    </row>
    <row r="79" spans="1:8" ht="18" customHeight="1" x14ac:dyDescent="0.2">
      <c r="A79" s="10">
        <f t="shared" si="4"/>
        <v>12.5</v>
      </c>
      <c r="B79" s="36"/>
      <c r="C79" s="10" t="s">
        <v>39</v>
      </c>
      <c r="D79" s="10" t="s">
        <v>37</v>
      </c>
      <c r="E79" s="12" t="s">
        <v>1</v>
      </c>
      <c r="F79" s="12">
        <v>14</v>
      </c>
      <c r="G79" s="9"/>
      <c r="H79" s="12"/>
    </row>
    <row r="80" spans="1:8" ht="18" customHeight="1" x14ac:dyDescent="0.2">
      <c r="A80" s="10">
        <f t="shared" si="4"/>
        <v>12.6</v>
      </c>
      <c r="B80" s="36"/>
      <c r="C80" s="10" t="s">
        <v>40</v>
      </c>
      <c r="D80" s="10" t="s">
        <v>37</v>
      </c>
      <c r="E80" s="12" t="s">
        <v>1</v>
      </c>
      <c r="F80" s="12">
        <f>F79*3</f>
        <v>42</v>
      </c>
      <c r="G80" s="10"/>
      <c r="H80" s="12"/>
    </row>
    <row r="81" spans="1:8" ht="45" customHeight="1" x14ac:dyDescent="0.2">
      <c r="A81" s="30">
        <f>A76+1</f>
        <v>13</v>
      </c>
      <c r="B81" s="6" t="s">
        <v>57</v>
      </c>
      <c r="C81" s="6" t="s">
        <v>96</v>
      </c>
      <c r="D81" s="6" t="s">
        <v>35</v>
      </c>
      <c r="E81" s="6"/>
      <c r="F81" s="8">
        <v>1.2</v>
      </c>
      <c r="G81" s="31"/>
      <c r="H81" s="8"/>
    </row>
    <row r="82" spans="1:8" ht="18" customHeight="1" x14ac:dyDescent="0.2">
      <c r="A82" s="10">
        <f t="shared" si="4"/>
        <v>13.1</v>
      </c>
      <c r="B82" s="10"/>
      <c r="C82" s="10" t="s">
        <v>6</v>
      </c>
      <c r="D82" s="11" t="s">
        <v>7</v>
      </c>
      <c r="E82" s="12">
        <f>28.6</f>
        <v>28.6</v>
      </c>
      <c r="F82" s="12">
        <f>F81*E82</f>
        <v>34.32</v>
      </c>
      <c r="G82" s="13"/>
      <c r="H82" s="12"/>
    </row>
    <row r="83" spans="1:8" ht="18" customHeight="1" x14ac:dyDescent="0.2">
      <c r="A83" s="10">
        <f t="shared" si="4"/>
        <v>13.2</v>
      </c>
      <c r="B83" s="10"/>
      <c r="C83" s="10" t="s">
        <v>8</v>
      </c>
      <c r="D83" s="10" t="s">
        <v>9</v>
      </c>
      <c r="E83" s="10">
        <v>0.41</v>
      </c>
      <c r="F83" s="10">
        <f>F81*E83</f>
        <v>0.49199999999999999</v>
      </c>
      <c r="G83" s="10"/>
      <c r="H83" s="12"/>
    </row>
    <row r="84" spans="1:8" ht="18" customHeight="1" x14ac:dyDescent="0.2">
      <c r="A84" s="10">
        <f t="shared" si="4"/>
        <v>13.3</v>
      </c>
      <c r="B84" s="36"/>
      <c r="C84" s="10" t="s">
        <v>36</v>
      </c>
      <c r="D84" s="10" t="s">
        <v>37</v>
      </c>
      <c r="E84" s="12"/>
      <c r="F84" s="12">
        <f>F81*100*1</f>
        <v>120</v>
      </c>
      <c r="G84" s="12"/>
      <c r="H84" s="12"/>
    </row>
    <row r="85" spans="1:8" ht="18" customHeight="1" x14ac:dyDescent="0.2">
      <c r="A85" s="10">
        <f t="shared" si="4"/>
        <v>13.4</v>
      </c>
      <c r="B85" s="36"/>
      <c r="C85" s="10" t="s">
        <v>97</v>
      </c>
      <c r="D85" s="10" t="s">
        <v>38</v>
      </c>
      <c r="E85" s="12">
        <v>100</v>
      </c>
      <c r="F85" s="12">
        <f>E85*F81</f>
        <v>120</v>
      </c>
      <c r="G85" s="9"/>
      <c r="H85" s="12"/>
    </row>
    <row r="86" spans="1:8" ht="18" customHeight="1" x14ac:dyDescent="0.2">
      <c r="A86" s="10">
        <f t="shared" si="4"/>
        <v>13.5</v>
      </c>
      <c r="B86" s="36"/>
      <c r="C86" s="10" t="s">
        <v>95</v>
      </c>
      <c r="D86" s="10" t="s">
        <v>37</v>
      </c>
      <c r="E86" s="12" t="s">
        <v>1</v>
      </c>
      <c r="F86" s="12">
        <v>120</v>
      </c>
      <c r="G86" s="10"/>
      <c r="H86" s="12"/>
    </row>
    <row r="87" spans="1:8" s="39" customFormat="1" ht="33.75" customHeight="1" x14ac:dyDescent="0.2">
      <c r="A87" s="30">
        <v>14</v>
      </c>
      <c r="B87" s="37" t="s">
        <v>64</v>
      </c>
      <c r="C87" s="37" t="s">
        <v>65</v>
      </c>
      <c r="D87" s="37" t="s">
        <v>37</v>
      </c>
      <c r="E87" s="37"/>
      <c r="F87" s="38">
        <v>4</v>
      </c>
      <c r="G87" s="37"/>
      <c r="H87" s="38"/>
    </row>
    <row r="88" spans="1:8" s="39" customFormat="1" ht="18" customHeight="1" x14ac:dyDescent="0.2">
      <c r="A88" s="40">
        <f t="shared" ref="A88:A93" si="5">A87+0.1</f>
        <v>14.1</v>
      </c>
      <c r="B88" s="41"/>
      <c r="C88" s="10" t="s">
        <v>6</v>
      </c>
      <c r="D88" s="11" t="s">
        <v>7</v>
      </c>
      <c r="E88" s="13">
        <v>6.03</v>
      </c>
      <c r="F88" s="13">
        <f>F87*E88</f>
        <v>24.12</v>
      </c>
      <c r="G88" s="13"/>
      <c r="H88" s="13"/>
    </row>
    <row r="89" spans="1:8" s="39" customFormat="1" ht="18" customHeight="1" x14ac:dyDescent="0.2">
      <c r="A89" s="41">
        <f t="shared" si="5"/>
        <v>14.2</v>
      </c>
      <c r="B89" s="41"/>
      <c r="C89" s="10" t="s">
        <v>8</v>
      </c>
      <c r="D89" s="10" t="s">
        <v>9</v>
      </c>
      <c r="E89" s="13">
        <v>0.33</v>
      </c>
      <c r="F89" s="13">
        <f>F87*E89</f>
        <v>1.32</v>
      </c>
      <c r="G89" s="41"/>
      <c r="H89" s="13"/>
    </row>
    <row r="90" spans="1:8" s="39" customFormat="1" ht="15" customHeight="1" x14ac:dyDescent="0.2">
      <c r="A90" s="41">
        <f t="shared" si="5"/>
        <v>14.3</v>
      </c>
      <c r="B90" s="42"/>
      <c r="C90" s="41" t="s">
        <v>67</v>
      </c>
      <c r="D90" s="41" t="s">
        <v>20</v>
      </c>
      <c r="E90" s="13" t="s">
        <v>1</v>
      </c>
      <c r="F90" s="13">
        <f>0.7*0.7*4</f>
        <v>1.96</v>
      </c>
      <c r="G90" s="13"/>
      <c r="H90" s="13"/>
    </row>
    <row r="91" spans="1:8" s="39" customFormat="1" ht="15.75" customHeight="1" x14ac:dyDescent="0.2">
      <c r="A91" s="41">
        <f t="shared" si="5"/>
        <v>14.4</v>
      </c>
      <c r="B91" s="42"/>
      <c r="C91" s="41" t="s">
        <v>16</v>
      </c>
      <c r="D91" s="41" t="s">
        <v>15</v>
      </c>
      <c r="E91" s="13">
        <v>0.22</v>
      </c>
      <c r="F91" s="13">
        <f>F87*E91</f>
        <v>0.88</v>
      </c>
      <c r="G91" s="13"/>
      <c r="H91" s="13"/>
    </row>
    <row r="92" spans="1:8" s="39" customFormat="1" ht="18" x14ac:dyDescent="0.2">
      <c r="A92" s="41">
        <f t="shared" si="5"/>
        <v>14.5</v>
      </c>
      <c r="B92" s="42"/>
      <c r="C92" s="41" t="s">
        <v>68</v>
      </c>
      <c r="D92" s="41" t="s">
        <v>69</v>
      </c>
      <c r="E92" s="13" t="s">
        <v>1</v>
      </c>
      <c r="F92" s="13">
        <v>4</v>
      </c>
      <c r="G92" s="13"/>
      <c r="H92" s="13"/>
    </row>
    <row r="93" spans="1:8" s="39" customFormat="1" ht="18" x14ac:dyDescent="0.2">
      <c r="A93" s="41">
        <f t="shared" si="5"/>
        <v>14.6</v>
      </c>
      <c r="B93" s="42"/>
      <c r="C93" s="41" t="s">
        <v>70</v>
      </c>
      <c r="D93" s="41" t="s">
        <v>66</v>
      </c>
      <c r="E93" s="13">
        <v>0.5</v>
      </c>
      <c r="F93" s="13">
        <f>E93*F87</f>
        <v>2</v>
      </c>
      <c r="G93" s="41"/>
      <c r="H93" s="13"/>
    </row>
    <row r="94" spans="1:8" ht="30" x14ac:dyDescent="0.2">
      <c r="A94" s="10"/>
      <c r="B94" s="10"/>
      <c r="C94" s="6" t="s">
        <v>41</v>
      </c>
      <c r="D94" s="6"/>
      <c r="E94" s="10"/>
      <c r="F94" s="10"/>
      <c r="G94" s="10"/>
      <c r="H94" s="8"/>
    </row>
    <row r="95" spans="1:8" x14ac:dyDescent="0.2">
      <c r="A95" s="10"/>
      <c r="B95" s="10"/>
      <c r="C95" s="6" t="s">
        <v>42</v>
      </c>
      <c r="D95" s="52">
        <v>0.1</v>
      </c>
      <c r="E95" s="10"/>
      <c r="F95" s="10"/>
      <c r="G95" s="10"/>
      <c r="H95" s="8"/>
    </row>
    <row r="96" spans="1:8" x14ac:dyDescent="0.2">
      <c r="A96" s="10"/>
      <c r="B96" s="10"/>
      <c r="C96" s="6" t="s">
        <v>43</v>
      </c>
      <c r="D96" s="6"/>
      <c r="E96" s="10"/>
      <c r="F96" s="10"/>
      <c r="G96" s="10"/>
      <c r="H96" s="12"/>
    </row>
    <row r="97" spans="1:8" x14ac:dyDescent="0.2">
      <c r="A97" s="10"/>
      <c r="B97" s="10"/>
      <c r="C97" s="6" t="s">
        <v>44</v>
      </c>
      <c r="D97" s="52">
        <v>0.08</v>
      </c>
      <c r="E97" s="10"/>
      <c r="F97" s="10"/>
      <c r="G97" s="10"/>
      <c r="H97" s="12"/>
    </row>
    <row r="98" spans="1:8" x14ac:dyDescent="0.2">
      <c r="A98" s="10"/>
      <c r="B98" s="10"/>
      <c r="C98" s="6" t="s">
        <v>43</v>
      </c>
      <c r="D98" s="6"/>
      <c r="E98" s="10"/>
      <c r="F98" s="10"/>
      <c r="G98" s="10"/>
      <c r="H98" s="8"/>
    </row>
    <row r="99" spans="1:8" ht="30" x14ac:dyDescent="0.2">
      <c r="A99" s="10"/>
      <c r="B99" s="10"/>
      <c r="C99" s="6" t="s">
        <v>101</v>
      </c>
      <c r="D99" s="52">
        <v>0.02</v>
      </c>
      <c r="E99" s="10"/>
      <c r="F99" s="10"/>
      <c r="G99" s="10"/>
      <c r="H99" s="12"/>
    </row>
    <row r="100" spans="1:8" x14ac:dyDescent="0.2">
      <c r="A100" s="10"/>
      <c r="B100" s="10"/>
      <c r="C100" s="6" t="s">
        <v>43</v>
      </c>
      <c r="D100" s="6"/>
      <c r="E100" s="10"/>
      <c r="F100" s="10"/>
      <c r="G100" s="10"/>
      <c r="H100" s="8"/>
    </row>
    <row r="101" spans="1:8" x14ac:dyDescent="0.2">
      <c r="A101" s="10"/>
      <c r="B101" s="10"/>
      <c r="C101" s="6" t="s">
        <v>102</v>
      </c>
      <c r="D101" s="52">
        <v>0.18</v>
      </c>
      <c r="E101" s="10"/>
      <c r="F101" s="10"/>
      <c r="G101" s="10"/>
      <c r="H101" s="12"/>
    </row>
    <row r="102" spans="1:8" x14ac:dyDescent="0.2">
      <c r="A102" s="10"/>
      <c r="B102" s="10"/>
      <c r="C102" s="6" t="s">
        <v>103</v>
      </c>
      <c r="D102" s="52"/>
      <c r="E102" s="10"/>
      <c r="F102" s="10"/>
      <c r="G102" s="10"/>
      <c r="H102" s="12"/>
    </row>
    <row r="103" spans="1:8" x14ac:dyDescent="0.2">
      <c r="A103" s="10"/>
      <c r="B103" s="10"/>
      <c r="C103" s="6"/>
      <c r="D103" s="52"/>
      <c r="E103" s="10"/>
      <c r="F103" s="10"/>
      <c r="G103" s="10"/>
      <c r="H103" s="12"/>
    </row>
    <row r="104" spans="1:8" ht="48" customHeight="1" x14ac:dyDescent="0.2">
      <c r="A104" s="58" t="s">
        <v>106</v>
      </c>
      <c r="B104" s="59"/>
      <c r="C104" s="59"/>
      <c r="D104" s="59"/>
      <c r="E104" s="59"/>
      <c r="F104" s="59"/>
      <c r="G104" s="59"/>
      <c r="H104" s="59"/>
    </row>
    <row r="105" spans="1:8" ht="12" customHeight="1" x14ac:dyDescent="0.2">
      <c r="A105" s="53"/>
      <c r="B105" s="54"/>
      <c r="C105" s="54"/>
      <c r="D105" s="54"/>
      <c r="E105" s="54"/>
      <c r="F105" s="54"/>
      <c r="G105" s="54"/>
      <c r="H105" s="54"/>
    </row>
    <row r="106" spans="1:8" ht="53.25" customHeight="1" x14ac:dyDescent="0.2">
      <c r="A106" s="58" t="s">
        <v>105</v>
      </c>
      <c r="B106" s="59"/>
      <c r="C106" s="59"/>
      <c r="D106" s="59"/>
      <c r="E106" s="59"/>
      <c r="F106" s="59"/>
      <c r="G106" s="59"/>
      <c r="H106" s="59"/>
    </row>
    <row r="107" spans="1:8" ht="14.25" customHeight="1" x14ac:dyDescent="0.2">
      <c r="A107" s="60"/>
      <c r="B107" s="61"/>
      <c r="C107" s="61"/>
      <c r="D107" s="61"/>
      <c r="E107" s="61"/>
      <c r="F107" s="61"/>
      <c r="G107" s="61"/>
      <c r="H107" s="61"/>
    </row>
    <row r="108" spans="1:8" x14ac:dyDescent="0.2">
      <c r="A108" s="62" t="s">
        <v>104</v>
      </c>
      <c r="B108" s="63"/>
      <c r="C108" s="63"/>
      <c r="D108" s="63"/>
      <c r="E108" s="63"/>
      <c r="F108" s="63"/>
      <c r="G108" s="63"/>
      <c r="H108" s="64"/>
    </row>
    <row r="109" spans="1:8" s="46" customFormat="1" ht="21.75" customHeight="1" x14ac:dyDescent="0.2">
      <c r="A109" s="43"/>
      <c r="B109" s="43"/>
      <c r="C109" s="43"/>
      <c r="D109" s="43"/>
      <c r="E109" s="43"/>
      <c r="F109" s="43"/>
      <c r="G109" s="43"/>
      <c r="H109" s="45"/>
    </row>
    <row r="110" spans="1:8" s="46" customFormat="1" ht="18" customHeight="1" x14ac:dyDescent="0.2">
      <c r="A110" s="47"/>
      <c r="B110" s="48"/>
      <c r="C110" s="49"/>
      <c r="D110" s="49"/>
      <c r="E110" s="50"/>
      <c r="F110" s="50"/>
      <c r="G110" s="49"/>
      <c r="H110" s="50"/>
    </row>
    <row r="111" spans="1:8" ht="18" customHeight="1" x14ac:dyDescent="0.2"/>
    <row r="112" spans="1:8" ht="17.25" customHeight="1" x14ac:dyDescent="0.2"/>
    <row r="113" ht="17.25" customHeight="1" x14ac:dyDescent="0.2"/>
    <row r="114" ht="18" customHeight="1" x14ac:dyDescent="0.2"/>
  </sheetData>
  <mergeCells count="10">
    <mergeCell ref="A104:H104"/>
    <mergeCell ref="A108:H108"/>
    <mergeCell ref="C2:C3"/>
    <mergeCell ref="E2:F2"/>
    <mergeCell ref="A1:H1"/>
    <mergeCell ref="G2:H2"/>
    <mergeCell ref="B2:B3"/>
    <mergeCell ref="D2:D3"/>
    <mergeCell ref="A2:A3"/>
    <mergeCell ref="A106:H106"/>
  </mergeCells>
  <phoneticPr fontId="3" type="noConversion"/>
  <pageMargins left="0.22" right="0.28000000000000003" top="0.46" bottom="0.56999999999999995" header="0.35" footer="0.19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ცხრილი'!Область_печати</vt:lpstr>
    </vt:vector>
  </TitlesOfParts>
  <Company>Gogitidze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Djemal</dc:creator>
  <cp:lastModifiedBy>marika</cp:lastModifiedBy>
  <cp:lastPrinted>2017-07-18T08:40:47Z</cp:lastPrinted>
  <dcterms:created xsi:type="dcterms:W3CDTF">2002-10-19T09:08:49Z</dcterms:created>
  <dcterms:modified xsi:type="dcterms:W3CDTF">2018-01-11T11:48:40Z</dcterms:modified>
</cp:coreProperties>
</file>