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376" yWindow="105" windowWidth="15150" windowHeight="8310" tabRatio="927" activeTab="0"/>
  </bookViews>
  <sheets>
    <sheet name="ფასების ცხრილი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aaa">#REF!</definedName>
    <definedName name="aaaa12">#REF!</definedName>
    <definedName name="adfgh69">#REF!</definedName>
    <definedName name="adfhak">#REF!</definedName>
    <definedName name="adin">#REF!</definedName>
    <definedName name="adlp">#REF!</definedName>
    <definedName name="asdz">#REF!</definedName>
    <definedName name="ati">#REF!</definedName>
    <definedName name="aweyth65">#REF!</definedName>
    <definedName name="b00">#REF!</definedName>
    <definedName name="bbbb4">#REF!</definedName>
    <definedName name="bbbbbb">#REF!</definedName>
    <definedName name="bnj">#REF!</definedName>
    <definedName name="bnmk">'[3]niveloba'!#REF!</definedName>
    <definedName name="bvcccc11144">'[10]x1'!#REF!</definedName>
    <definedName name="bytl">#REF!</definedName>
    <definedName name="cftslp">#REF!</definedName>
    <definedName name="cxra">#REF!</definedName>
    <definedName name="desz">#REF!</definedName>
    <definedName name="dlynv">#REF!</definedName>
    <definedName name="dsa">#REF!</definedName>
    <definedName name="dva">#REF!</definedName>
    <definedName name="ewqa">#REF!</definedName>
    <definedName name="ews">#REF!</definedName>
    <definedName name="exvsi">#REF!</definedName>
    <definedName name="eywh23">#REF!</definedName>
    <definedName name="F22345u">#REF!</definedName>
    <definedName name="fdaAFG">'[11]x'!#REF!</definedName>
    <definedName name="fdgh2145">#REF!</definedName>
    <definedName name="fdrt124">#REF!</definedName>
    <definedName name="fds">#REF!</definedName>
    <definedName name="fdsa474">#REF!</definedName>
    <definedName name="fdsgtr14789">'[15]x2,'!#REF!</definedName>
    <definedName name="ffff5">#REF!</definedName>
    <definedName name="ffff5555">#REF!</definedName>
    <definedName name="fgdm">#REF!</definedName>
    <definedName name="fgu9">#REF!</definedName>
    <definedName name="frgtyrter">#REF!</definedName>
    <definedName name="fvb">#REF!</definedName>
    <definedName name="fwsg">#REF!</definedName>
    <definedName name="fxza">#REF!</definedName>
    <definedName name="gdsdfgh45763">'[9]x1'!#REF!</definedName>
    <definedName name="gfd">'[4]res ur'!#REF!</definedName>
    <definedName name="gfd56">#REF!</definedName>
    <definedName name="gfds">#REF!</definedName>
    <definedName name="gfdsaxcvvbnm">#REF!</definedName>
    <definedName name="gfh23">#REF!</definedName>
    <definedName name="gfhy56">#REF!</definedName>
    <definedName name="ggg6">#REF!</definedName>
    <definedName name="gggffddd">#REF!</definedName>
    <definedName name="gggg11">#REF!</definedName>
    <definedName name="ghbca">#REF!</definedName>
    <definedName name="ghdah584">#REF!</definedName>
    <definedName name="ghjkl">#REF!</definedName>
    <definedName name="ghrtwewq1479">#REF!</definedName>
    <definedName name="gsgs54">#REF!</definedName>
    <definedName name="gtf5">#REF!</definedName>
    <definedName name="gtfd">#REF!</definedName>
    <definedName name="gtfd45">#REF!</definedName>
    <definedName name="gth1">#REF!</definedName>
    <definedName name="gyth3">#REF!</definedName>
    <definedName name="gytjk">#REF!</definedName>
    <definedName name="hasdha">#REF!</definedName>
    <definedName name="hazxc">#REF!</definedName>
    <definedName name="hbpl">#REF!</definedName>
    <definedName name="hfdsgjhk4789">#REF!</definedName>
    <definedName name="HFGAY125">#REF!</definedName>
    <definedName name="hgaqw56">'[8]xar #1 (3)'!#REF!</definedName>
    <definedName name="hgbhg21456">#REF!</definedName>
    <definedName name="hgbv451">#REF!</definedName>
    <definedName name="hgf478">'[12]x2w'!#REF!</definedName>
    <definedName name="hgf665">#REF!</definedName>
    <definedName name="hgfd">#REF!</definedName>
    <definedName name="hgfd256">#REF!</definedName>
    <definedName name="HGFD457">#REF!</definedName>
    <definedName name="hgfds23">#REF!</definedName>
    <definedName name="hgfdvbn5412">#REF!</definedName>
    <definedName name="hgfv">#REF!</definedName>
    <definedName name="hgh55">#REF!</definedName>
    <definedName name="hgjkil256">#REF!</definedName>
    <definedName name="HGU5478">'[11]x'!#REF!</definedName>
    <definedName name="hgv">#REF!</definedName>
    <definedName name="hhh2">#REF!</definedName>
    <definedName name="hhh222">#REF!</definedName>
    <definedName name="hhhh555">#REF!</definedName>
    <definedName name="hhhh74">#REF!</definedName>
    <definedName name="hhhhh111144">'[9]x1'!#REF!</definedName>
    <definedName name="hjk4">#REF!</definedName>
    <definedName name="hjka">#REF!</definedName>
    <definedName name="hjkil4587">#REF!</definedName>
    <definedName name="hjkl32">#REF!</definedName>
    <definedName name="hju">#REF!</definedName>
    <definedName name="hnbg">#REF!</definedName>
    <definedName name="hori1">#REF!</definedName>
    <definedName name="huji236">#REF!</definedName>
    <definedName name="hujk">#REF!</definedName>
    <definedName name="huy">#REF!</definedName>
    <definedName name="huyg32">#REF!</definedName>
    <definedName name="hyfaq8">#REF!</definedName>
    <definedName name="hytrew">#REF!</definedName>
    <definedName name="ighfdsae58">'[7]x#1'!#REF!</definedName>
    <definedName name="ihl">#REF!</definedName>
    <definedName name="ijkop5478">#REF!</definedName>
    <definedName name="ijo45">#REF!</definedName>
    <definedName name="ijuhg">#REF!</definedName>
    <definedName name="iobv3">#REF!</definedName>
    <definedName name="ioklp9874">#REF!</definedName>
    <definedName name="iolp256">#REF!</definedName>
    <definedName name="iopasd589">#REF!</definedName>
    <definedName name="iuop">#REF!</definedName>
    <definedName name="iuy">#REF!</definedName>
    <definedName name="iuy98">#REF!</definedName>
    <definedName name="iuytre745">#REF!</definedName>
    <definedName name="jfdyrt14790">'[14]x2'!#REF!</definedName>
    <definedName name="jhg">#REF!</definedName>
    <definedName name="jhgf">#REF!</definedName>
    <definedName name="jhgf4587">#REF!</definedName>
    <definedName name="jhgfd">#REF!</definedName>
    <definedName name="jhgyt256">#REF!</definedName>
    <definedName name="jhikolp4578">#REF!</definedName>
    <definedName name="jhk324">#REF!</definedName>
    <definedName name="jhklp5484">#REF!</definedName>
    <definedName name="jhm">#REF!</definedName>
    <definedName name="jhuy2145">#REF!</definedName>
    <definedName name="jilo">#REF!</definedName>
    <definedName name="jim56">#REF!</definedName>
    <definedName name="jjhgfd658">#REF!</definedName>
    <definedName name="jjjj5555">'[10]x1'!#REF!</definedName>
    <definedName name="jjjjj1">#REF!</definedName>
    <definedName name="jjjjj1kkk1">#REF!</definedName>
    <definedName name="jjjjj4444">#REF!</definedName>
    <definedName name="jk45">#REF!</definedName>
    <definedName name="jkfx30">#REF!</definedName>
    <definedName name="jki">#REF!</definedName>
    <definedName name="jkil56">#REF!</definedName>
    <definedName name="jkio54576">#REF!</definedName>
    <definedName name="jkiolp1456">#REF!</definedName>
    <definedName name="jkiuh14586">#REF!</definedName>
    <definedName name="jkl6547">#REF!</definedName>
    <definedName name="jnb1">#REF!</definedName>
    <definedName name="jsef">#REF!</definedName>
    <definedName name="jshj">#REF!</definedName>
    <definedName name="juhg">#REF!</definedName>
    <definedName name="juhg02">#REF!</definedName>
    <definedName name="juiklo458">#REF!</definedName>
    <definedName name="jukil6521">#REF!</definedName>
    <definedName name="juytgb">#REF!</definedName>
    <definedName name="jzawqr62147">#REF!</definedName>
    <definedName name="k">#REF!</definedName>
    <definedName name="kaeeeeee">#REF!</definedName>
    <definedName name="kaqw">#REF!</definedName>
    <definedName name="kawr896">#REF!</definedName>
    <definedName name="KBMPJ147">'[11]x'!#REF!</definedName>
    <definedName name="kbvc">#REF!</definedName>
    <definedName name="kdewqamn">#REF!</definedName>
    <definedName name="khgfd584">#REF!</definedName>
    <definedName name="khuy">#REF!</definedName>
    <definedName name="kigfd5">#REF!</definedName>
    <definedName name="kij">#REF!</definedName>
    <definedName name="kij4">#REF!</definedName>
    <definedName name="kij85">#REF!</definedName>
    <definedName name="kijh">#REF!</definedName>
    <definedName name="kijhg">#REF!</definedName>
    <definedName name="kijhl">#REF!</definedName>
    <definedName name="kiju745">#REF!</definedName>
    <definedName name="kijulkij32">#REF!</definedName>
    <definedName name="kik">#REF!</definedName>
    <definedName name="kioa">#REF!</definedName>
    <definedName name="kiojh">#REF!</definedName>
    <definedName name="kiol547">#REF!</definedName>
    <definedName name="kiop">#REF!</definedName>
    <definedName name="kiuj362">'[7]x#2'!#REF!</definedName>
    <definedName name="kiuy">#REF!</definedName>
    <definedName name="kjasawq">#REF!</definedName>
    <definedName name="kjbhfs65">#REF!</definedName>
    <definedName name="kjh">#REF!</definedName>
    <definedName name="KJHG">#REF!</definedName>
    <definedName name="kjhg6214">#REF!</definedName>
    <definedName name="kjhgf">#REF!</definedName>
    <definedName name="kjhgf4565">#REF!</definedName>
    <definedName name="kjhgf58">'[7]x#1'!#REF!</definedName>
    <definedName name="kjhjgui548">#REF!</definedName>
    <definedName name="kjhk65">#REF!</definedName>
    <definedName name="kjhq">#REF!</definedName>
    <definedName name="kjhuyg1456">'[12]x2w'!#REF!</definedName>
    <definedName name="kjilo65">#REF!</definedName>
    <definedName name="kjio">#REF!</definedName>
    <definedName name="kjjj55558">#REF!</definedName>
    <definedName name="kjk5">#REF!</definedName>
    <definedName name="kjnm510">#REF!</definedName>
    <definedName name="kjop">#REF!</definedName>
    <definedName name="kjse">#REF!</definedName>
    <definedName name="kjuh">#REF!</definedName>
    <definedName name="kjuh111">#REF!</definedName>
    <definedName name="kjuhg">#REF!</definedName>
    <definedName name="kjwa68">#REF!</definedName>
    <definedName name="kkk444">#REF!</definedName>
    <definedName name="kkkjj235">#REF!</definedName>
    <definedName name="kkkk444433">'[10]x1'!#REF!</definedName>
    <definedName name="kkkk55">#REF!</definedName>
    <definedName name="kkkkkkmmmm5551111">#REF!</definedName>
    <definedName name="kkkm">#REF!</definedName>
    <definedName name="kkl">#REF!</definedName>
    <definedName name="kl">#REF!</definedName>
    <definedName name="klkk222">#REF!</definedName>
    <definedName name="klmn">#REF!</definedName>
    <definedName name="kloint">#REF!</definedName>
    <definedName name="klop">#REF!</definedName>
    <definedName name="klop652">#REF!</definedName>
    <definedName name="kls">#REF!</definedName>
    <definedName name="km">'[3]niveloba'!#REF!</definedName>
    <definedName name="km1">#REF!</definedName>
    <definedName name="kmb">#REF!</definedName>
    <definedName name="kmjm">#REF!</definedName>
    <definedName name="kmjnjnm">#REF!</definedName>
    <definedName name="kmn">#REF!</definedName>
    <definedName name="kmnbv62014">#REF!</definedName>
    <definedName name="knhyb">#REF!</definedName>
    <definedName name="koij1458">#REF!</definedName>
    <definedName name="kokl222555">#REF!</definedName>
    <definedName name="koli45">'[6]x 3'!#REF!</definedName>
    <definedName name="koliu14786">'[10]x1'!#REF!</definedName>
    <definedName name="kop">#REF!</definedName>
    <definedName name="kopw">#REF!</definedName>
    <definedName name="kot">'[3]niveloba'!#REF!</definedName>
    <definedName name="kp">'[3]niveloba'!#REF!</definedName>
    <definedName name="ks">#REF!</definedName>
    <definedName name="ksael">#REF!</definedName>
    <definedName name="kx">'[2]niveloba'!#REF!</definedName>
    <definedName name="ljhggfdd23">#REF!</definedName>
    <definedName name="lki2654">#REF!</definedName>
    <definedName name="lkij">#REF!</definedName>
    <definedName name="lkijo">#REF!</definedName>
    <definedName name="lkiop">#REF!</definedName>
    <definedName name="lkiu">#REF!</definedName>
    <definedName name="lkj">#REF!</definedName>
    <definedName name="lkjbh624">'[13]8'!#REF!</definedName>
    <definedName name="lkjh">#REF!</definedName>
    <definedName name="lkjh1457">#REF!</definedName>
    <definedName name="lkjh545">#REF!</definedName>
    <definedName name="lkjh548321">#REF!</definedName>
    <definedName name="lkjhb1">#REF!</definedName>
    <definedName name="lkjhg514">#REF!</definedName>
    <definedName name="lkjhg9514">#REF!</definedName>
    <definedName name="lkjjhh">#REF!</definedName>
    <definedName name="lkkk5555">#REF!</definedName>
    <definedName name="lkm2">#REF!</definedName>
    <definedName name="lkma81">#REF!</definedName>
    <definedName name="lkmjn625">#REF!</definedName>
    <definedName name="lkoij5478">#REF!</definedName>
    <definedName name="lkoj124">#REF!</definedName>
    <definedName name="lkop548">#REF!</definedName>
    <definedName name="lll555">'[10]x1'!#REF!</definedName>
    <definedName name="llll54">#REF!</definedName>
    <definedName name="llll555">#REF!</definedName>
    <definedName name="lllll0000">#REF!</definedName>
    <definedName name="LMBVCX">#REF!</definedName>
    <definedName name="lmkijh2548">#REF!</definedName>
    <definedName name="lmkjn621">#REF!</definedName>
    <definedName name="lmuioa">#REF!</definedName>
    <definedName name="lmutaz">#REF!</definedName>
    <definedName name="lo3">#REF!</definedName>
    <definedName name="loiu">#REF!</definedName>
    <definedName name="lok">#REF!</definedName>
    <definedName name="lok1402">#REF!</definedName>
    <definedName name="loki254">#REF!</definedName>
    <definedName name="lokij2546">'[12]x2w'!#REF!</definedName>
    <definedName name="lokj">#REF!</definedName>
    <definedName name="lokj741">#REF!</definedName>
    <definedName name="lokpijuh1478">#REF!</definedName>
    <definedName name="lokpiuyt5487">#REF!</definedName>
    <definedName name="lomj">#REF!</definedName>
    <definedName name="lomz">#REF!</definedName>
    <definedName name="lopk2">#REF!</definedName>
    <definedName name="lozaq3">#REF!</definedName>
    <definedName name="lpl522">#REF!</definedName>
    <definedName name="lplo1424">#REF!</definedName>
    <definedName name="lpo">#REF!</definedName>
    <definedName name="lpoki">#REF!</definedName>
    <definedName name="lpokj548">#REF!</definedName>
    <definedName name="lpokl2654">#REF!</definedName>
    <definedName name="lqat">#REF!</definedName>
    <definedName name="lzo">#REF!</definedName>
    <definedName name="mbnvx">#REF!</definedName>
    <definedName name="mdshg">#REF!</definedName>
    <definedName name="me">#REF!</definedName>
    <definedName name="mecxre">#REF!</definedName>
    <definedName name="meeqvse">#REF!</definedName>
    <definedName name="meore">#REF!</definedName>
    <definedName name="meotx">#REF!</definedName>
    <definedName name="merve">#REF!</definedName>
    <definedName name="mes">#REF!</definedName>
    <definedName name="mesvide">#REF!</definedName>
    <definedName name="mioh">#REF!</definedName>
    <definedName name="mj56">#REF!</definedName>
    <definedName name="mji147">#REF!</definedName>
    <definedName name="mkh">#REF!</definedName>
    <definedName name="mmm111">#REF!</definedName>
    <definedName name="mmm1111222">'[10]x1'!#REF!</definedName>
    <definedName name="mmm1114">#REF!</definedName>
    <definedName name="mmmm13">#REF!</definedName>
    <definedName name="mmn">#REF!</definedName>
    <definedName name="mnbnv">#REF!</definedName>
    <definedName name="more">#REF!</definedName>
    <definedName name="mrewa">#REF!</definedName>
    <definedName name="nczxh21">#REF!</definedName>
    <definedName name="nmjh564">'[12]x1'!#REF!</definedName>
    <definedName name="nn22">#REF!</definedName>
    <definedName name="nnn333">#REF!</definedName>
    <definedName name="nnnn88">#REF!</definedName>
    <definedName name="nuaq">#REF!</definedName>
    <definedName name="o">#REF!</definedName>
    <definedName name="oiesd456">'[7]x#1'!#REF!</definedName>
    <definedName name="oik601">#REF!</definedName>
    <definedName name="oil36">#REF!</definedName>
    <definedName name="oil984">#REF!</definedName>
    <definedName name="oilkm365">#REF!</definedName>
    <definedName name="oiuu478">#REF!</definedName>
    <definedName name="oiuy">#REF!</definedName>
    <definedName name="ok547">#REF!</definedName>
    <definedName name="okil">#REF!</definedName>
    <definedName name="oklij21456">'[12]x1'!#REF!</definedName>
    <definedName name="oklphji">#REF!</definedName>
    <definedName name="okm44">#REF!</definedName>
    <definedName name="oknjh95147">'[13]8'!#REF!</definedName>
    <definedName name="olm">#REF!</definedName>
    <definedName name="olpl1457">#REF!</definedName>
    <definedName name="ooii">#REF!</definedName>
    <definedName name="oooo547">#REF!</definedName>
    <definedName name="oooo6">#REF!</definedName>
    <definedName name="ooooooii">#REF!</definedName>
    <definedName name="opi4">#REF!</definedName>
    <definedName name="opl">#REF!</definedName>
    <definedName name="opl321">#REF!</definedName>
    <definedName name="oplop321">#REF!</definedName>
    <definedName name="opuyu">#REF!</definedName>
    <definedName name="otxi">#REF!</definedName>
    <definedName name="ouyrfer458">#REF!</definedName>
    <definedName name="pazxs">#REF!</definedName>
    <definedName name="pi">#REF!</definedName>
    <definedName name="pirveli">#REF!</definedName>
    <definedName name="piyuytr1457">#REF!</definedName>
    <definedName name="pkmnj">#REF!</definedName>
    <definedName name="pkoi">#REF!</definedName>
    <definedName name="plki1457">#REF!</definedName>
    <definedName name="plkj621">#REF!</definedName>
    <definedName name="plkjl">#REF!</definedName>
    <definedName name="plkm8123">#REF!</definedName>
    <definedName name="plmnb95478">#REF!</definedName>
    <definedName name="plmz">#REF!</definedName>
    <definedName name="plok125">#REF!</definedName>
    <definedName name="plok265">#REF!</definedName>
    <definedName name="ploki1256">#REF!</definedName>
    <definedName name="plokj">#REF!</definedName>
    <definedName name="plokj2143">#REF!</definedName>
    <definedName name="plokju21548">#REF!</definedName>
    <definedName name="pm2">#REF!</definedName>
    <definedName name="po69">#REF!</definedName>
    <definedName name="poi">#REF!</definedName>
    <definedName name="poi54">#REF!</definedName>
    <definedName name="poi6">#REF!</definedName>
    <definedName name="poiliu4587">#REF!</definedName>
    <definedName name="poim5">#REF!</definedName>
    <definedName name="poiu">#REF!</definedName>
    <definedName name="poiu87">#REF!</definedName>
    <definedName name="poiuy">#REF!</definedName>
    <definedName name="pok7845">#REF!</definedName>
    <definedName name="pokcds">#REF!</definedName>
    <definedName name="pokgde478">'[13]8'!#REF!</definedName>
    <definedName name="pokli456">#REF!</definedName>
    <definedName name="pol2">#REF!</definedName>
    <definedName name="poli">#REF!</definedName>
    <definedName name="polkijnmbg">#REF!</definedName>
    <definedName name="polo25">#REF!</definedName>
    <definedName name="ppp">#REF!</definedName>
    <definedName name="ppp3">'[5]x r '!$F$174</definedName>
    <definedName name="ppp9">#REF!</definedName>
    <definedName name="putrew85">#REF!</definedName>
    <definedName name="pxaq">#REF!</definedName>
    <definedName name="rat">#REF!</definedName>
    <definedName name="rcx">#REF!</definedName>
    <definedName name="rer">#REF!</definedName>
    <definedName name="rex">#REF!</definedName>
    <definedName name="rmexuT">#REF!</definedName>
    <definedName name="ror">#REF!</definedName>
    <definedName name="rot">#REF!</definedName>
    <definedName name="rqwtryj65">#REF!</definedName>
    <definedName name="rrv">#REF!</definedName>
    <definedName name="rsa">#REF!</definedName>
    <definedName name="rsv">#REF!</definedName>
    <definedName name="rte">#REF!</definedName>
    <definedName name="rto">#REF!</definedName>
    <definedName name="rva">#REF!</definedName>
    <definedName name="rwqa10">#REF!</definedName>
    <definedName name="rxu">#REF!</definedName>
    <definedName name="sderfg1478">#REF!</definedName>
    <definedName name="sdxza">#REF!</definedName>
    <definedName name="svidi">#REF!</definedName>
    <definedName name="tea">#REF!</definedName>
    <definedName name="tertmeti">#REF!</definedName>
    <definedName name="tgtgt">#REF!</definedName>
    <definedName name="tormeti">#REF!</definedName>
    <definedName name="tre589">#REF!</definedName>
    <definedName name="trfgdwq65478">#REF!</definedName>
    <definedName name="tri">#REF!</definedName>
    <definedName name="ttty">#REF!</definedName>
    <definedName name="ty859">#REF!</definedName>
    <definedName name="tytu">#REF!</definedName>
    <definedName name="ubez">#REF!</definedName>
    <definedName name="uhn369">#REF!</definedName>
    <definedName name="uijkl254">#REF!</definedName>
    <definedName name="uio2">#REF!</definedName>
    <definedName name="uiok">#REF!</definedName>
    <definedName name="uiop564">'[10]x1'!#REF!</definedName>
    <definedName name="uiyv">#REF!</definedName>
    <definedName name="ukjlo25">#REF!</definedName>
    <definedName name="uqapo896">#REF!</definedName>
    <definedName name="uuuu4">#REF!</definedName>
    <definedName name="uyikj265">#REF!</definedName>
    <definedName name="uyt">#REF!</definedName>
    <definedName name="uytn">#REF!</definedName>
    <definedName name="uytyhjk56">#REF!</definedName>
    <definedName name="uyuy321">#REF!</definedName>
    <definedName name="vbcx">#REF!</definedName>
    <definedName name="vbnm12">#REF!</definedName>
    <definedName name="wqr75">#REF!</definedName>
    <definedName name="xdrt">#REF!</definedName>
    <definedName name="xuti">#REF!</definedName>
    <definedName name="xxcv">'[3]niveloba'!#REF!</definedName>
    <definedName name="ytrer7">#REF!</definedName>
    <definedName name="ytrrjh56">#REF!</definedName>
    <definedName name="ytui458">'[7]x#2'!#REF!</definedName>
    <definedName name="yu621">#REF!</definedName>
    <definedName name="yui56">#REF!</definedName>
    <definedName name="yyyy333">#REF!</definedName>
    <definedName name="zzzz444">#REF!</definedName>
    <definedName name="лллл">#REF!</definedName>
    <definedName name="ыыыы">#REF!</definedName>
  </definedNames>
  <calcPr fullCalcOnLoad="1" fullPrecision="0"/>
</workbook>
</file>

<file path=xl/sharedStrings.xml><?xml version="1.0" encoding="utf-8"?>
<sst xmlns="http://schemas.openxmlformats.org/spreadsheetml/2006/main" count="163" uniqueCount="91">
  <si>
    <t>-</t>
  </si>
  <si>
    <t>სამუშაოს დასახელება</t>
  </si>
  <si>
    <t>განზომილების ერთეული</t>
  </si>
  <si>
    <t>რაოდენობა</t>
  </si>
  <si>
    <t>100  კვმ</t>
  </si>
  <si>
    <t>შრომითი დანახარჯები</t>
  </si>
  <si>
    <t>კაც/სთ</t>
  </si>
  <si>
    <t>სხვადასხვა მანქანები</t>
  </si>
  <si>
    <t>ლარი</t>
  </si>
  <si>
    <t>დაშლილი სახურავის ჩამოზიდვა  და ა/მანქანებზე დატვირთვა</t>
  </si>
  <si>
    <t>კუბ.მ.</t>
  </si>
  <si>
    <t xml:space="preserve">შრომითი დანახარჯები </t>
  </si>
  <si>
    <t xml:space="preserve">სამშენებლო ნანგრევების გატანა ა/მანქანებით </t>
  </si>
  <si>
    <t>ტ</t>
  </si>
  <si>
    <t>კბმ</t>
  </si>
  <si>
    <t xml:space="preserve">ხე მასალა </t>
  </si>
  <si>
    <t>პასტა ანტისეპტიკური</t>
  </si>
  <si>
    <t>კგ</t>
  </si>
  <si>
    <t>კვმ</t>
  </si>
  <si>
    <t>შესაკრავი მავთული</t>
  </si>
  <si>
    <t>ლურსმანი სამშენებლო</t>
  </si>
  <si>
    <t>სხვა მასალები</t>
  </si>
  <si>
    <t>ლარიı</t>
  </si>
  <si>
    <t>ხის კონსტრუქციების ანტისეპტირება</t>
  </si>
  <si>
    <t>100   კვმ</t>
  </si>
  <si>
    <t xml:space="preserve">ხსნარი ანტისეპტიკური         </t>
  </si>
  <si>
    <t>ხის კონსტრუქციების დამუშავება ხანძარსაწინააღმდეგო ხსნარით</t>
  </si>
  <si>
    <t>100      კვმ</t>
  </si>
  <si>
    <t xml:space="preserve">ხსნარი ცეცხლგამძლე          </t>
  </si>
  <si>
    <t xml:space="preserve">100   კვმ </t>
  </si>
  <si>
    <t xml:space="preserve">ნაჭედი </t>
  </si>
  <si>
    <t>მეტალოკრამიტის შურუპი 1 კვმ-ზე 6 ცალი</t>
  </si>
  <si>
    <t>ცალი</t>
  </si>
  <si>
    <t xml:space="preserve">100    კვმ </t>
  </si>
  <si>
    <t>გლუვი, ფერადი თუნუქის ფურცლები 0,45 მმ</t>
  </si>
  <si>
    <t>მეტალოკრამიტის შურუპი</t>
  </si>
  <si>
    <t xml:space="preserve">ფერადი თუნუქის  წყალშემკრები ღარის  მოწყობა  </t>
  </si>
  <si>
    <t xml:space="preserve"> 100 გრძმ</t>
  </si>
  <si>
    <t>სამაგრი ლითონის</t>
  </si>
  <si>
    <t>ც</t>
  </si>
  <si>
    <t>ფერადი თუნუქის   ღარი</t>
  </si>
  <si>
    <t>მ</t>
  </si>
  <si>
    <t>ფერადი თუნუქის  ძაბრი</t>
  </si>
  <si>
    <t>ფერადი თუნუქის  მუხლი</t>
  </si>
  <si>
    <t xml:space="preserve"> სამშენებლო რესურსების მიხედვით პირდაპირი დანახარჯების ჯამი</t>
  </si>
  <si>
    <t>ზედნადები ხარჯები</t>
  </si>
  <si>
    <t>ჯამი</t>
  </si>
  <si>
    <t xml:space="preserve">სახარჯთაღრიცხვო მოგება </t>
  </si>
  <si>
    <t>სულ</t>
  </si>
  <si>
    <t>საფუძველი</t>
  </si>
  <si>
    <t>სახარჯთ-აღრიცხვო ღირებულება</t>
  </si>
  <si>
    <t>განზომილების ერთეულზე</t>
  </si>
  <si>
    <t>საპროექტო მონაცემებზე</t>
  </si>
  <si>
    <t>მეტალოკრამიტის გლუვი ფურცლები 0,45</t>
  </si>
  <si>
    <t>საბაზრო</t>
  </si>
  <si>
    <t>ლითონის თოვლდამჭერი პარაპეტის მოწყობა აქსესუარებით სამაგრებით მოაჯირის 1,0 მ ბიჯით მყარად  ჩამაგრებით, უჟანგავი თვითმჭრელი შურუპებით, შეღებვით</t>
  </si>
  <si>
    <t>გრძმ</t>
  </si>
  <si>
    <t>№</t>
  </si>
  <si>
    <t xml:space="preserve">სნ და წ  1-79_3                             </t>
  </si>
  <si>
    <t>სრფ</t>
  </si>
  <si>
    <t xml:space="preserve">ს.ნ.და წ. 46-28-4                                                                                                                                                                                                           </t>
  </si>
  <si>
    <t>სნდაწ    10_38_3</t>
  </si>
  <si>
    <t>სნდაწ 10_37_3</t>
  </si>
  <si>
    <t>ფერადი თუნუქის მილი 150 მმ</t>
  </si>
  <si>
    <t xml:space="preserve">ფერადი თუნუქის წყალსაწრეტი დ=150 მმ მილის მოწყობა  </t>
  </si>
  <si>
    <t>სნ და წ 12_8_1</t>
  </si>
  <si>
    <t>ს.ნ.და წ.  10-11 მისადაგებით</t>
  </si>
  <si>
    <t>ს.ნ.და წ. 12_8_1</t>
  </si>
  <si>
    <t>კ-სთ</t>
  </si>
  <si>
    <t>ლ</t>
  </si>
  <si>
    <t>ფანჯრის მოწყობილობა</t>
  </si>
  <si>
    <t>კომპ.</t>
  </si>
  <si>
    <t>სხვადასხვა მასალები</t>
  </si>
  <si>
    <t>სნ და წ  10-12</t>
  </si>
  <si>
    <t>გლუვი, ფერადი 0,45 მმ სისქის თუნუქის ფურცლებით სავენტილაციოებისა და პარაპეტების შეფუთვა ,პარაპეტებთან კარნიზის შეფუთვა</t>
  </si>
  <si>
    <t>სამერცხულების მოწყობა</t>
  </si>
  <si>
    <t>ფანჯრის ბლოკი მეტალოპლასტმასის</t>
  </si>
  <si>
    <t>პროფილირებული  ფერადი თუნუქის 0,50  მმ სისქის</t>
  </si>
  <si>
    <t>არსებული სახურავისა და სავენტილაციობის, პარაპეტის შეფუთვის  დაშლა, ხის მოლარტყვის ფენილის დემონტაჟით</t>
  </si>
  <si>
    <t xml:space="preserve">პროფილირებული  ფერადი  თუნუქის 0,50 მმ სისქის  სახურავის მოწყობა  ხის ახალი  მოლარტყვის მოწყობით, სახურავის ქანობიდან წყალშემკრებ ღარის ქვეშ   ფერადი თუნუქის ფურცლების მოწყობით </t>
  </si>
  <si>
    <t xml:space="preserve">ტოლი </t>
  </si>
  <si>
    <t xml:space="preserve">რეზერვი გაუთვალისწინებელ სამუშაოებზე </t>
  </si>
  <si>
    <t>დღგ</t>
  </si>
  <si>
    <t>სულ ჯამი:</t>
  </si>
  <si>
    <t xml:space="preserve">ქ. ბათუმში, 26 მაისის ქ. №63 მდებარე საცხოვრებელი სახლის სახურავის რეაბილიტაციის სამუშაოები </t>
  </si>
  <si>
    <r>
      <t>არსებული ხის სანივნივე  სისტემის ელემენტების შეცვლა ადგილ  ადგილ  ახალი ხის მასალის დამატებით (ხის ნივნივები 14</t>
    </r>
    <r>
      <rPr>
        <b/>
        <sz val="10"/>
        <color indexed="8"/>
        <rFont val="Calibri"/>
        <family val="2"/>
      </rPr>
      <t>X</t>
    </r>
    <r>
      <rPr>
        <b/>
        <sz val="10"/>
        <color indexed="8"/>
        <rFont val="Sylfaen"/>
        <family val="1"/>
      </rPr>
      <t>7; ხის ლარტყები 15X3 )</t>
    </r>
  </si>
  <si>
    <r>
      <t xml:space="preserve">ს.ნ. და წ   12-6-1 </t>
    </r>
    <r>
      <rPr>
        <b/>
        <sz val="8"/>
        <color indexed="8"/>
        <rFont val="Sylfaen"/>
        <family val="1"/>
      </rPr>
      <t>მისადაგებით</t>
    </r>
  </si>
  <si>
    <r>
      <t xml:space="preserve">ს.ნ.დაწ.   12-8-5 </t>
    </r>
    <r>
      <rPr>
        <b/>
        <sz val="8"/>
        <color indexed="8"/>
        <rFont val="Sylfaen"/>
        <family val="1"/>
      </rPr>
      <t>მისად.</t>
    </r>
  </si>
  <si>
    <t>1* ხარჯთაღრიცხვის შედგენისას იხელმძღვანელეთ საქართველოს მთავრობის 2014 წლის 14 იანვრის N55 დადგენილების (ტექნიკური რეგლამენტის - „სამშენებლო სამუშაოების სახლემწიფო შესყიდვისას ზედნადები ხარჯებისა და გეგმიური მოგების განსაზღვრის წესის“ დამტკიცების შესახებ) შესაბამისად.</t>
  </si>
  <si>
    <t>2* გაუთვალისწინებელი სამუშაოების თანხის გამოყენება მოხდება მხოლოდ შემსყიდველი ორგანიზაციის ნებართვით, მისივე ინიციატივით და/ან მიმწოდებლის მიერ დასაბუთებული და არგუმენტირებული წინადადებების განხილვისა და შეთანხმების საფუძველზე შემსყიდველი ორგანიზაციის სათანადო გადაწყვეტილებების მიღების შემდეგ.</t>
  </si>
  <si>
    <t>3* საპროექტო ღირებულება 42990,00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</si>
</sst>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0.0"/>
    <numFmt numFmtId="189" formatCode="0.000"/>
    <numFmt numFmtId="190" formatCode="0.0000"/>
    <numFmt numFmtId="191" formatCode="#,##0.000"/>
    <numFmt numFmtId="192" formatCode="#,##0.0"/>
    <numFmt numFmtId="193" formatCode="#,##0.0000"/>
    <numFmt numFmtId="194" formatCode="_-* #,##0_р_._-;\-* #,##0_р_._-;_-* &quot;-&quot;??_р_._-;_-@_-"/>
    <numFmt numFmtId="195" formatCode="_-* #,##0.0_р_._-;\-* #,##0.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0"/>
    <numFmt numFmtId="201" formatCode="0.00000"/>
    <numFmt numFmtId="202" formatCode="_(&quot;$&quot;* #,##0.00_);_(&quot;$&quot;* \(#,##0.00\);_(&quot;$&quot;* &quot;-&quot;??_);_(@_)"/>
    <numFmt numFmtId="203" formatCode="0.000%"/>
    <numFmt numFmtId="204" formatCode="0.0%"/>
  </numFmts>
  <fonts count="73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sz val="8"/>
      <name val="Arial Cyr"/>
      <family val="0"/>
    </font>
    <font>
      <sz val="12"/>
      <name val="Sylfaen"/>
      <family val="1"/>
    </font>
    <font>
      <sz val="10"/>
      <name val="Sylfaen"/>
      <family val="1"/>
    </font>
    <font>
      <b/>
      <sz val="12"/>
      <name val="Sylfaen"/>
      <family val="1"/>
    </font>
    <font>
      <b/>
      <sz val="10"/>
      <name val="Sylfaen"/>
      <family val="1"/>
    </font>
    <font>
      <sz val="12"/>
      <name val="AcadNusx"/>
      <family val="0"/>
    </font>
    <font>
      <sz val="8"/>
      <name val="Sylfaen"/>
      <family val="1"/>
    </font>
    <font>
      <b/>
      <sz val="10"/>
      <color indexed="8"/>
      <name val="Sylfaen"/>
      <family val="1"/>
    </font>
    <font>
      <b/>
      <sz val="10"/>
      <color indexed="8"/>
      <name val="Calibri"/>
      <family val="2"/>
    </font>
    <font>
      <b/>
      <sz val="8"/>
      <color indexed="8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Sylfaen"/>
      <family val="1"/>
    </font>
    <font>
      <b/>
      <sz val="10"/>
      <color indexed="10"/>
      <name val="Sylfaen"/>
      <family val="1"/>
    </font>
    <font>
      <b/>
      <sz val="9"/>
      <color indexed="8"/>
      <name val="Sylfaen"/>
      <family val="1"/>
    </font>
    <font>
      <b/>
      <sz val="9"/>
      <color indexed="12"/>
      <name val="Sylfaen"/>
      <family val="1"/>
    </font>
    <font>
      <b/>
      <sz val="11"/>
      <color indexed="8"/>
      <name val="Sylfaen"/>
      <family val="1"/>
    </font>
    <font>
      <sz val="8"/>
      <color indexed="8"/>
      <name val="Sylfaen"/>
      <family val="1"/>
    </font>
    <font>
      <sz val="11"/>
      <color indexed="8"/>
      <name val="Sylfaen"/>
      <family val="1"/>
    </font>
    <font>
      <b/>
      <sz val="10"/>
      <color indexed="8"/>
      <name val="AcadNusx"/>
      <family val="0"/>
    </font>
    <font>
      <b/>
      <sz val="9"/>
      <color indexed="8"/>
      <name val="AcadNusx"/>
      <family val="0"/>
    </font>
    <font>
      <sz val="10"/>
      <color indexed="8"/>
      <name val="AcadNusx"/>
      <family val="0"/>
    </font>
    <font>
      <sz val="8"/>
      <color indexed="8"/>
      <name val="AcadNusx"/>
      <family val="0"/>
    </font>
    <font>
      <sz val="11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b/>
      <sz val="10"/>
      <color rgb="FFFF0000"/>
      <name val="Sylfaen"/>
      <family val="1"/>
    </font>
    <font>
      <b/>
      <sz val="9"/>
      <color theme="1"/>
      <name val="Sylfaen"/>
      <family val="1"/>
    </font>
    <font>
      <sz val="8"/>
      <color theme="1"/>
      <name val="Sylfaen"/>
      <family val="1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b/>
      <sz val="10"/>
      <color theme="1"/>
      <name val="AcadNusx"/>
      <family val="0"/>
    </font>
    <font>
      <b/>
      <sz val="9"/>
      <color theme="1"/>
      <name val="AcadNusx"/>
      <family val="0"/>
    </font>
    <font>
      <sz val="10"/>
      <color theme="1"/>
      <name val="AcadNusx"/>
      <family val="0"/>
    </font>
    <font>
      <sz val="8"/>
      <color theme="1"/>
      <name val="AcadNusx"/>
      <family val="0"/>
    </font>
    <font>
      <sz val="11"/>
      <color theme="1"/>
      <name val="AcadNusx"/>
      <family val="0"/>
    </font>
    <font>
      <b/>
      <sz val="9"/>
      <color rgb="FF0000CC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9" fontId="6" fillId="0" borderId="0" xfId="0" applyNumberFormat="1" applyFont="1" applyFill="1" applyBorder="1" applyAlignment="1">
      <alignment horizontal="center" vertical="center" wrapText="1"/>
    </xf>
    <xf numFmtId="0" fontId="6" fillId="0" borderId="0" xfId="54" applyFont="1" applyFill="1" applyBorder="1" applyAlignment="1">
      <alignment horizontal="center" vertical="center" wrapText="1"/>
      <protection/>
    </xf>
    <xf numFmtId="14" fontId="6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2" fontId="6" fillId="0" borderId="0" xfId="55" applyNumberFormat="1" applyFont="1" applyFill="1" applyBorder="1" applyAlignment="1">
      <alignment horizontal="center" vertical="center" wrapText="1"/>
      <protection/>
    </xf>
    <xf numFmtId="1" fontId="6" fillId="0" borderId="0" xfId="55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2" fontId="61" fillId="0" borderId="1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9" fontId="61" fillId="0" borderId="10" xfId="0" applyNumberFormat="1" applyFont="1" applyFill="1" applyBorder="1" applyAlignment="1">
      <alignment horizontal="center" vertical="center" wrapText="1"/>
    </xf>
    <xf numFmtId="2" fontId="60" fillId="0" borderId="1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vertical="center" wrapText="1"/>
    </xf>
    <xf numFmtId="2" fontId="61" fillId="0" borderId="0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textRotation="90" wrapText="1"/>
    </xf>
    <xf numFmtId="0" fontId="64" fillId="0" borderId="10" xfId="0" applyFont="1" applyFill="1" applyBorder="1" applyAlignment="1">
      <alignment horizontal="center" vertical="center" wrapText="1"/>
    </xf>
    <xf numFmtId="1" fontId="61" fillId="0" borderId="10" xfId="0" applyNumberFormat="1" applyFont="1" applyFill="1" applyBorder="1" applyAlignment="1">
      <alignment horizontal="center" vertical="center" wrapText="1"/>
    </xf>
    <xf numFmtId="4" fontId="61" fillId="0" borderId="10" xfId="0" applyNumberFormat="1" applyFont="1" applyFill="1" applyBorder="1" applyAlignment="1">
      <alignment horizontal="center" vertical="center" wrapText="1"/>
    </xf>
    <xf numFmtId="188" fontId="60" fillId="0" borderId="10" xfId="0" applyNumberFormat="1" applyFont="1" applyFill="1" applyBorder="1" applyAlignment="1">
      <alignment horizontal="center" vertical="center" wrapText="1"/>
    </xf>
    <xf numFmtId="4" fontId="60" fillId="0" borderId="10" xfId="0" applyNumberFormat="1" applyFont="1" applyFill="1" applyBorder="1" applyAlignment="1">
      <alignment horizontal="center" vertical="center" wrapText="1"/>
    </xf>
    <xf numFmtId="2" fontId="60" fillId="0" borderId="10" xfId="55" applyNumberFormat="1" applyFont="1" applyFill="1" applyBorder="1" applyAlignment="1">
      <alignment horizontal="center" vertical="center" wrapText="1"/>
      <protection/>
    </xf>
    <xf numFmtId="1" fontId="60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1" fontId="67" fillId="0" borderId="10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4" fontId="67" fillId="0" borderId="10" xfId="0" applyNumberFormat="1" applyFont="1" applyFill="1" applyBorder="1" applyAlignment="1">
      <alignment horizontal="center" vertical="center" wrapText="1"/>
    </xf>
    <xf numFmtId="188" fontId="69" fillId="0" borderId="10" xfId="0" applyNumberFormat="1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4" fontId="69" fillId="0" borderId="10" xfId="0" applyNumberFormat="1" applyFont="1" applyFill="1" applyBorder="1" applyAlignment="1">
      <alignment horizontal="center" vertical="center" wrapText="1"/>
    </xf>
    <xf numFmtId="2" fontId="69" fillId="0" borderId="10" xfId="0" applyNumberFormat="1" applyFont="1" applyFill="1" applyBorder="1" applyAlignment="1">
      <alignment horizontal="center" vertical="center" wrapText="1"/>
    </xf>
    <xf numFmtId="1" fontId="69" fillId="0" borderId="10" xfId="0" applyNumberFormat="1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191" fontId="69" fillId="0" borderId="10" xfId="0" applyNumberFormat="1" applyFont="1" applyFill="1" applyBorder="1" applyAlignment="1">
      <alignment horizontal="center" vertical="center" wrapText="1"/>
    </xf>
    <xf numFmtId="191" fontId="67" fillId="0" borderId="10" xfId="0" applyNumberFormat="1" applyFont="1" applyFill="1" applyBorder="1" applyAlignment="1">
      <alignment horizontal="center" vertical="center" wrapText="1"/>
    </xf>
    <xf numFmtId="1" fontId="61" fillId="0" borderId="10" xfId="56" applyNumberFormat="1" applyFont="1" applyFill="1" applyBorder="1" applyAlignment="1">
      <alignment horizontal="center" vertical="center" wrapText="1"/>
      <protection/>
    </xf>
    <xf numFmtId="1" fontId="61" fillId="0" borderId="10" xfId="54" applyNumberFormat="1" applyFont="1" applyFill="1" applyBorder="1" applyAlignment="1">
      <alignment horizontal="center" vertical="center" wrapText="1"/>
      <protection/>
    </xf>
    <xf numFmtId="0" fontId="61" fillId="0" borderId="10" xfId="56" applyFont="1" applyFill="1" applyBorder="1" applyAlignment="1">
      <alignment horizontal="center" vertical="center" wrapText="1"/>
      <protection/>
    </xf>
    <xf numFmtId="2" fontId="61" fillId="0" borderId="10" xfId="56" applyNumberFormat="1" applyFont="1" applyFill="1" applyBorder="1" applyAlignment="1">
      <alignment horizontal="center" vertical="center" wrapText="1"/>
      <protection/>
    </xf>
    <xf numFmtId="0" fontId="60" fillId="0" borderId="10" xfId="56" applyFont="1" applyFill="1" applyBorder="1" applyAlignment="1">
      <alignment horizontal="center" vertical="center" wrapText="1"/>
      <protection/>
    </xf>
    <xf numFmtId="2" fontId="60" fillId="0" borderId="10" xfId="56" applyNumberFormat="1" applyFont="1" applyFill="1" applyBorder="1" applyAlignment="1">
      <alignment horizontal="center" vertical="center" wrapText="1"/>
      <protection/>
    </xf>
    <xf numFmtId="1" fontId="60" fillId="0" borderId="10" xfId="56" applyNumberFormat="1" applyFont="1" applyFill="1" applyBorder="1" applyAlignment="1">
      <alignment horizontal="center" vertical="center" wrapText="1"/>
      <protection/>
    </xf>
    <xf numFmtId="14" fontId="60" fillId="0" borderId="10" xfId="56" applyNumberFormat="1" applyFont="1" applyFill="1" applyBorder="1" applyAlignment="1">
      <alignment horizontal="center" vertical="center" wrapText="1"/>
      <protection/>
    </xf>
    <xf numFmtId="1" fontId="60" fillId="0" borderId="10" xfId="55" applyNumberFormat="1" applyFont="1" applyFill="1" applyBorder="1" applyAlignment="1">
      <alignment horizontal="center" vertical="center" wrapText="1"/>
      <protection/>
    </xf>
    <xf numFmtId="188" fontId="60" fillId="0" borderId="10" xfId="56" applyNumberFormat="1" applyFont="1" applyFill="1" applyBorder="1" applyAlignment="1">
      <alignment horizontal="center" vertical="center" wrapText="1"/>
      <protection/>
    </xf>
    <xf numFmtId="0" fontId="61" fillId="0" borderId="10" xfId="54" applyFont="1" applyFill="1" applyBorder="1" applyAlignment="1">
      <alignment horizontal="center" vertical="center" wrapText="1"/>
      <protection/>
    </xf>
    <xf numFmtId="14" fontId="60" fillId="0" borderId="10" xfId="0" applyNumberFormat="1" applyFont="1" applyFill="1" applyBorder="1" applyAlignment="1">
      <alignment horizontal="center" vertical="center" wrapText="1"/>
    </xf>
    <xf numFmtId="0" fontId="61" fillId="0" borderId="10" xfId="55" applyFont="1" applyFill="1" applyBorder="1" applyAlignment="1">
      <alignment horizontal="center" vertical="center" wrapText="1"/>
      <protection/>
    </xf>
    <xf numFmtId="2" fontId="61" fillId="0" borderId="10" xfId="55" applyNumberFormat="1" applyFont="1" applyFill="1" applyBorder="1" applyAlignment="1">
      <alignment horizontal="center" vertical="center" wrapText="1"/>
      <protection/>
    </xf>
    <xf numFmtId="1" fontId="61" fillId="0" borderId="10" xfId="55" applyNumberFormat="1" applyFont="1" applyFill="1" applyBorder="1" applyAlignment="1">
      <alignment horizontal="center" vertical="center" wrapText="1"/>
      <protection/>
    </xf>
    <xf numFmtId="0" fontId="60" fillId="0" borderId="10" xfId="55" applyFont="1" applyFill="1" applyBorder="1" applyAlignment="1">
      <alignment horizontal="center" vertical="center" wrapText="1"/>
      <protection/>
    </xf>
    <xf numFmtId="14" fontId="60" fillId="0" borderId="10" xfId="55" applyNumberFormat="1" applyFont="1" applyFill="1" applyBorder="1" applyAlignment="1">
      <alignment horizontal="center" vertical="center" wrapText="1"/>
      <protection/>
    </xf>
    <xf numFmtId="188" fontId="60" fillId="0" borderId="10" xfId="55" applyNumberFormat="1" applyFont="1" applyFill="1" applyBorder="1" applyAlignment="1">
      <alignment horizontal="center" vertical="center" wrapText="1"/>
      <protection/>
    </xf>
    <xf numFmtId="0" fontId="72" fillId="0" borderId="11" xfId="0" applyFont="1" applyBorder="1" applyAlignment="1">
      <alignment horizontal="left" vertical="center" wrapText="1" indent="2"/>
    </xf>
    <xf numFmtId="0" fontId="72" fillId="0" borderId="12" xfId="0" applyFont="1" applyBorder="1" applyAlignment="1">
      <alignment horizontal="left" vertical="center" wrapText="1" indent="2"/>
    </xf>
    <xf numFmtId="0" fontId="65" fillId="0" borderId="0" xfId="0" applyFont="1" applyFill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textRotation="90" wrapText="1"/>
    </xf>
    <xf numFmtId="0" fontId="72" fillId="0" borderId="11" xfId="0" applyFont="1" applyBorder="1" applyAlignment="1">
      <alignment horizontal="left" vertical="center" wrapText="1" indent="1"/>
    </xf>
    <xf numFmtId="0" fontId="72" fillId="0" borderId="12" xfId="0" applyFont="1" applyBorder="1" applyAlignment="1">
      <alignment horizontal="left" vertical="center" wrapText="1" indent="1"/>
    </xf>
    <xf numFmtId="0" fontId="72" fillId="0" borderId="11" xfId="0" applyFont="1" applyBorder="1" applyAlignment="1">
      <alignment horizontal="left" vertical="center" wrapText="1" indent="1"/>
    </xf>
    <xf numFmtId="0" fontId="72" fillId="0" borderId="12" xfId="0" applyFont="1" applyBorder="1" applyAlignment="1">
      <alignment horizontal="left" vertical="center" wrapText="1" indent="1"/>
    </xf>
    <xf numFmtId="0" fontId="72" fillId="0" borderId="11" xfId="0" applyFont="1" applyFill="1" applyBorder="1" applyAlignment="1">
      <alignment horizontal="left" vertical="center" wrapText="1" indent="1"/>
    </xf>
    <xf numFmtId="0" fontId="72" fillId="0" borderId="12" xfId="0" applyFont="1" applyFill="1" applyBorder="1" applyAlignment="1">
      <alignment horizontal="left" vertical="center" wrapText="1" indent="1"/>
    </xf>
    <xf numFmtId="0" fontId="72" fillId="0" borderId="13" xfId="0" applyFont="1" applyFill="1" applyBorder="1" applyAlignment="1">
      <alignment horizontal="left" vertical="center" wrapText="1" inden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22-BARI" xfId="54"/>
    <cellStyle name="Обычный_eras 50-52" xfId="55"/>
    <cellStyle name="Обычный_ruruas 9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Tamari\Desktop\SUQUR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Tamari\Desktop\AXALI%20MSENEBLOBA\m%20%20a%20b%20a%20s%20i%20z%20e%20i%201%20xl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qalaqi\bar%20agars20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Tamari\Desktop\AXALI%20MSENEBLOBA\gogebasvili.%2022%20xl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Tamari\Desktop\FOTI\SUQURA.%20bolo%20xl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Tamari\Desktop\proeqti%202006-III\a-x-II%20%20xl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proeqti%202006-III\a-x%20%20x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2\asp-2\&#1052;&#1086;&#1080;%20&#1076;&#1086;&#1082;&#1091;&#1084;&#1077;&#1085;&#1090;&#1099;\sulaberiZis%20quCa%20sabolo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2\asp-2\&#1052;&#1086;&#1080;%20&#1076;&#1086;&#1082;&#1091;&#1084;&#1077;&#1085;&#1090;&#1099;\abuc-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vahe\vahe\xims44xl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Tamari\Desktop\K%20E%20D%20A\bulv%20%20gamwvaneba%204xl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q%20u%20c%20e%20b%20i\&#1053;&#1086;&#1074;&#1072;&#1103;%20&#1087;&#1072;&#1087;&#1082;&#1072;\bulv%20ninos6681xl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batumi-2005\A%20R%20D%20%20T%20b%20G%20a%20%201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Documents%20and%20Settings\VAHE\My%20Documents\`x%20%20a%20%20l%20%20a501xl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Tamari\Desktop\AXALI%20MSENEBLOBA\gogebasvili.%20%2018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"/>
      <sheetName val="O"/>
      <sheetName val="1"/>
      <sheetName val="2 "/>
      <sheetName val="3"/>
      <sheetName val="4"/>
      <sheetName val="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"/>
      <sheetName val="ma"/>
      <sheetName val="2"/>
      <sheetName val="su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  <sheetName val="ma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2)"/>
      <sheetName val="O (1)"/>
      <sheetName val="1"/>
      <sheetName val="1-2"/>
      <sheetName val="1 (3)"/>
      <sheetName val="O (2)"/>
      <sheetName val="2"/>
      <sheetName val="2(1)"/>
      <sheetName val="2(3)"/>
      <sheetName val="O (3)"/>
      <sheetName val="3"/>
      <sheetName val="3 (2)"/>
      <sheetName val="3(3)"/>
      <sheetName val="4"/>
      <sheetName val="5"/>
      <sheetName val="6"/>
      <sheetName val="7"/>
      <sheetName val="8"/>
      <sheetName val="xarjtar (4)"/>
      <sheetName val="3 (3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1"/>
      <sheetName val="x2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n (2)"/>
      <sheetName val="n"/>
      <sheetName val="a"/>
      <sheetName val="2"/>
      <sheetName val="x2,"/>
      <sheetName val="ku"/>
      <sheetName val="x3)"/>
      <sheetName val="sarc)"/>
      <sheetName val="gx"/>
      <sheetName val="s"/>
      <sheetName val="k"/>
      <sheetName val="1"/>
      <sheetName val="x1"/>
      <sheetName val="g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iveloba"/>
      <sheetName val="Лист1"/>
      <sheetName val="ganmar"/>
      <sheetName val="ganm. pr."/>
      <sheetName val="krebsiTi"/>
      <sheetName val="xarjtar"/>
      <sheetName val="manq.meq"/>
      <sheetName val="q. moc"/>
      <sheetName val="sap3"/>
      <sheetName val="sap6"/>
      <sheetName val="teqnika"/>
      <sheetName val="masalebi"/>
      <sheetName val="kalen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pr"/>
      <sheetName val="ganm. pr."/>
      <sheetName val="xarjtar"/>
      <sheetName val="q. moc"/>
      <sheetName val="uwyisi"/>
      <sheetName val="masalebi"/>
      <sheetName val="manq.meq"/>
      <sheetName val="teqnika"/>
      <sheetName val="niveloba"/>
      <sheetName val="krebsiTi"/>
      <sheetName val="sap3"/>
      <sheetName val="kalend"/>
      <sheetName val="sap6"/>
      <sheetName val="sapik"/>
      <sheetName val="miwis"/>
      <sheetName val="safari"/>
      <sheetName val="hidravl"/>
      <sheetName val="kalk"/>
      <sheetName val="Лист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m (2)"/>
      <sheetName val="ganm"/>
      <sheetName val="sapr davaleba)"/>
      <sheetName val="kg"/>
      <sheetName val="krebsiti (2)"/>
      <sheetName val="res ur"/>
      <sheetName val="masalebi"/>
      <sheetName val="sarCevi"/>
      <sheetName val="kreb uwyisi"/>
      <sheetName val="san uwyisi"/>
      <sheetName val="arxis uwyisi"/>
      <sheetName val="sm (2)"/>
      <sheetName val="s m"/>
      <sheetName val="sa"/>
      <sheetName val="su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mar"/>
      <sheetName val="sarc 9 (2)"/>
      <sheetName val="x r "/>
      <sheetName val="k r 9 (2)"/>
      <sheetName val="s d"/>
      <sheetName val="mas"/>
      <sheetName val="t c"/>
      <sheetName val="mmu"/>
      <sheetName val="k g"/>
      <sheetName val="x r  el"/>
      <sheetName val="ganmar org"/>
      <sheetName val="sarc 9"/>
      <sheetName val="k r 9"/>
      <sheetName val="x) (1)"/>
      <sheetName val="x) (2)"/>
      <sheetName val="s a m . m o c"/>
      <sheetName val="u w y"/>
    </sheetNames>
    <sheetDataSet>
      <sheetData sheetId="2">
        <row r="174">
          <cell r="F174">
            <v>0.58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ar"/>
      <sheetName val="ganm"/>
      <sheetName val="p2"/>
      <sheetName val="p1"/>
      <sheetName val="g"/>
      <sheetName val="k "/>
      <sheetName val="x1"/>
      <sheetName val="x2"/>
      <sheetName val="x 3"/>
      <sheetName val="4"/>
      <sheetName val="gx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1"/>
      <sheetName val="p2"/>
      <sheetName val="gar. (3)"/>
      <sheetName val="k"/>
      <sheetName val="x#1"/>
      <sheetName val="x#2"/>
      <sheetName val="x#3"/>
      <sheetName val="x#4"/>
      <sheetName val="x#5"/>
      <sheetName val="x#6"/>
      <sheetName val="x#7"/>
      <sheetName val="x#8"/>
      <sheetName val="x#9"/>
      <sheetName val="x#1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2"/>
      <sheetName val="p1"/>
      <sheetName val="sat"/>
      <sheetName val="sar"/>
      <sheetName val="gx"/>
      <sheetName val="kr"/>
      <sheetName val="xar #1"/>
      <sheetName val="xar #1 (2)"/>
      <sheetName val="xar #1 (3)"/>
      <sheetName val="or gan"/>
      <sheetName val="teq. da"/>
      <sheetName val="sapr dav"/>
      <sheetName val="moc uwy (3)"/>
      <sheetName val="mu"/>
      <sheetName val="ga"/>
      <sheetName val="mm"/>
      <sheetName val="tc"/>
      <sheetName val="mas"/>
      <sheetName val="kal"/>
      <sheetName val="md"/>
      <sheetName val="moc uwy"/>
      <sheetName val="ku"/>
      <sheetName val="moc uwy (2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x0"/>
      <sheetName val="s"/>
      <sheetName val="k"/>
      <sheetName val="x1"/>
      <sheetName val="x2,"/>
      <sheetName val="x1 (2)w (2)"/>
      <sheetName val="moc (4)w"/>
      <sheetName val="1w"/>
      <sheetName val="1"/>
      <sheetName val="moc (3)"/>
      <sheetName val="ma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view="pageBreakPreview" zoomScaleSheetLayoutView="100" zoomScalePageLayoutView="0" workbookViewId="0" topLeftCell="A83">
      <selection activeCell="C101" sqref="C101"/>
    </sheetView>
  </sheetViews>
  <sheetFormatPr defaultColWidth="9.00390625" defaultRowHeight="12.75"/>
  <cols>
    <col min="1" max="1" width="4.75390625" style="13" customWidth="1"/>
    <col min="2" max="2" width="10.75390625" style="13" customWidth="1"/>
    <col min="3" max="3" width="42.75390625" style="13" customWidth="1"/>
    <col min="4" max="4" width="7.25390625" style="13" customWidth="1"/>
    <col min="5" max="8" width="8.25390625" style="13" customWidth="1"/>
    <col min="9" max="16384" width="9.125" style="2" customWidth="1"/>
  </cols>
  <sheetData>
    <row r="1" spans="1:8" s="3" customFormat="1" ht="48.75" customHeight="1">
      <c r="A1" s="71" t="s">
        <v>84</v>
      </c>
      <c r="B1" s="71"/>
      <c r="C1" s="71"/>
      <c r="D1" s="71"/>
      <c r="E1" s="71"/>
      <c r="F1" s="71"/>
      <c r="G1" s="71"/>
      <c r="H1" s="71"/>
    </row>
    <row r="2" spans="1:8" s="3" customFormat="1" ht="48.75" customHeight="1">
      <c r="A2" s="17" t="s">
        <v>57</v>
      </c>
      <c r="B2" s="73" t="s">
        <v>49</v>
      </c>
      <c r="C2" s="72" t="s">
        <v>1</v>
      </c>
      <c r="D2" s="73" t="s">
        <v>2</v>
      </c>
      <c r="E2" s="72" t="s">
        <v>3</v>
      </c>
      <c r="F2" s="72"/>
      <c r="G2" s="72" t="s">
        <v>50</v>
      </c>
      <c r="H2" s="72"/>
    </row>
    <row r="3" spans="1:8" s="3" customFormat="1" ht="88.5" customHeight="1">
      <c r="A3" s="17"/>
      <c r="B3" s="73"/>
      <c r="C3" s="72"/>
      <c r="D3" s="73"/>
      <c r="E3" s="28" t="s">
        <v>51</v>
      </c>
      <c r="F3" s="28" t="s">
        <v>52</v>
      </c>
      <c r="G3" s="28" t="s">
        <v>51</v>
      </c>
      <c r="H3" s="28" t="s">
        <v>48</v>
      </c>
    </row>
    <row r="4" spans="1:8" s="15" customFormat="1" ht="11.25" customHeight="1">
      <c r="A4" s="29">
        <v>1</v>
      </c>
      <c r="B4" s="29">
        <v>2</v>
      </c>
      <c r="C4" s="29">
        <v>3</v>
      </c>
      <c r="D4" s="29">
        <v>4</v>
      </c>
      <c r="E4" s="29">
        <v>5</v>
      </c>
      <c r="F4" s="29">
        <v>6</v>
      </c>
      <c r="G4" s="29">
        <v>7</v>
      </c>
      <c r="H4" s="29">
        <v>8</v>
      </c>
    </row>
    <row r="5" spans="1:8" ht="75.75" customHeight="1">
      <c r="A5" s="30">
        <v>1</v>
      </c>
      <c r="B5" s="27" t="s">
        <v>60</v>
      </c>
      <c r="C5" s="17" t="s">
        <v>78</v>
      </c>
      <c r="D5" s="31" t="s">
        <v>4</v>
      </c>
      <c r="E5" s="31"/>
      <c r="F5" s="31">
        <f>6.22+0.53</f>
        <v>6.75</v>
      </c>
      <c r="G5" s="31"/>
      <c r="H5" s="30"/>
    </row>
    <row r="6" spans="1:8" ht="16.5" customHeight="1">
      <c r="A6" s="32">
        <f>A5+0.1</f>
        <v>1.1</v>
      </c>
      <c r="B6" s="16"/>
      <c r="C6" s="16" t="s">
        <v>5</v>
      </c>
      <c r="D6" s="33" t="s">
        <v>6</v>
      </c>
      <c r="E6" s="33">
        <f>15.9</f>
        <v>15.9</v>
      </c>
      <c r="F6" s="21">
        <f>F5*E6</f>
        <v>107.33</v>
      </c>
      <c r="G6" s="34"/>
      <c r="H6" s="35"/>
    </row>
    <row r="7" spans="1:8" ht="16.5" customHeight="1">
      <c r="A7" s="32">
        <f>A6+0.1</f>
        <v>1.2</v>
      </c>
      <c r="B7" s="16"/>
      <c r="C7" s="16" t="s">
        <v>7</v>
      </c>
      <c r="D7" s="16" t="s">
        <v>8</v>
      </c>
      <c r="E7" s="33">
        <f>1.7</f>
        <v>1.7</v>
      </c>
      <c r="F7" s="21">
        <f>F5*E7</f>
        <v>11.48</v>
      </c>
      <c r="G7" s="33"/>
      <c r="H7" s="35"/>
    </row>
    <row r="8" spans="1:8" ht="39" customHeight="1">
      <c r="A8" s="30">
        <f>A5+1</f>
        <v>2</v>
      </c>
      <c r="B8" s="17" t="s">
        <v>58</v>
      </c>
      <c r="C8" s="17" t="s">
        <v>9</v>
      </c>
      <c r="D8" s="17" t="s">
        <v>10</v>
      </c>
      <c r="E8" s="17"/>
      <c r="F8" s="18">
        <f>13.6+5</f>
        <v>18.6</v>
      </c>
      <c r="G8" s="18"/>
      <c r="H8" s="30"/>
    </row>
    <row r="9" spans="1:8" ht="16.5" customHeight="1">
      <c r="A9" s="16">
        <f>A8+0.1</f>
        <v>2.1</v>
      </c>
      <c r="B9" s="16"/>
      <c r="C9" s="16" t="s">
        <v>11</v>
      </c>
      <c r="D9" s="16" t="s">
        <v>6</v>
      </c>
      <c r="E9" s="21">
        <v>2.06</v>
      </c>
      <c r="F9" s="21">
        <f>F8*E9</f>
        <v>38.32</v>
      </c>
      <c r="G9" s="34"/>
      <c r="H9" s="35"/>
    </row>
    <row r="10" spans="1:8" ht="33.75" customHeight="1">
      <c r="A10" s="30">
        <f>A8+1</f>
        <v>3</v>
      </c>
      <c r="B10" s="17" t="s">
        <v>59</v>
      </c>
      <c r="C10" s="17" t="s">
        <v>12</v>
      </c>
      <c r="D10" s="17" t="s">
        <v>13</v>
      </c>
      <c r="E10" s="17"/>
      <c r="F10" s="18">
        <f>8.5+5*1.8</f>
        <v>17.5</v>
      </c>
      <c r="G10" s="18"/>
      <c r="H10" s="30"/>
    </row>
    <row r="11" spans="1:8" ht="66.75" customHeight="1">
      <c r="A11" s="30">
        <f>A10+1</f>
        <v>4</v>
      </c>
      <c r="B11" s="17" t="s">
        <v>66</v>
      </c>
      <c r="C11" s="31" t="s">
        <v>85</v>
      </c>
      <c r="D11" s="31" t="s">
        <v>14</v>
      </c>
      <c r="E11" s="33"/>
      <c r="F11" s="31">
        <f>4.46+6</f>
        <v>10.46</v>
      </c>
      <c r="G11" s="33"/>
      <c r="H11" s="30"/>
    </row>
    <row r="12" spans="1:8" ht="17.25" customHeight="1">
      <c r="A12" s="32">
        <f aca="true" t="shared" si="0" ref="A12:A19">A11+0.1</f>
        <v>4.1</v>
      </c>
      <c r="B12" s="16"/>
      <c r="C12" s="16" t="s">
        <v>5</v>
      </c>
      <c r="D12" s="33" t="s">
        <v>6</v>
      </c>
      <c r="E12" s="33">
        <f>23.8+23.8*0.6</f>
        <v>38.08</v>
      </c>
      <c r="F12" s="33">
        <f>F11*E12</f>
        <v>398.32</v>
      </c>
      <c r="G12" s="34"/>
      <c r="H12" s="35"/>
    </row>
    <row r="13" spans="1:8" ht="17.25" customHeight="1">
      <c r="A13" s="32">
        <f t="shared" si="0"/>
        <v>4.2</v>
      </c>
      <c r="B13" s="16"/>
      <c r="C13" s="16" t="s">
        <v>7</v>
      </c>
      <c r="D13" s="16" t="s">
        <v>8</v>
      </c>
      <c r="E13" s="33">
        <f>2.1+2.1*0.6</f>
        <v>3.36</v>
      </c>
      <c r="F13" s="33">
        <f>F11*E13</f>
        <v>35.15</v>
      </c>
      <c r="G13" s="33"/>
      <c r="H13" s="35"/>
    </row>
    <row r="14" spans="1:8" ht="17.25" customHeight="1">
      <c r="A14" s="32">
        <f t="shared" si="0"/>
        <v>4.3</v>
      </c>
      <c r="B14" s="36"/>
      <c r="C14" s="16" t="s">
        <v>15</v>
      </c>
      <c r="D14" s="33" t="s">
        <v>14</v>
      </c>
      <c r="E14" s="33">
        <v>1.05</v>
      </c>
      <c r="F14" s="33">
        <f>F11*E14</f>
        <v>10.98</v>
      </c>
      <c r="G14" s="33"/>
      <c r="H14" s="35"/>
    </row>
    <row r="15" spans="1:8" ht="17.25" customHeight="1">
      <c r="A15" s="32">
        <f t="shared" si="0"/>
        <v>4.4</v>
      </c>
      <c r="B15" s="36"/>
      <c r="C15" s="16" t="s">
        <v>16</v>
      </c>
      <c r="D15" s="33" t="s">
        <v>17</v>
      </c>
      <c r="E15" s="33">
        <v>1.96</v>
      </c>
      <c r="F15" s="33">
        <f>F11*E15</f>
        <v>20.5</v>
      </c>
      <c r="G15" s="33"/>
      <c r="H15" s="35"/>
    </row>
    <row r="16" spans="1:8" ht="17.25" customHeight="1">
      <c r="A16" s="32">
        <f t="shared" si="0"/>
        <v>4.5</v>
      </c>
      <c r="B16" s="16"/>
      <c r="C16" s="16" t="s">
        <v>80</v>
      </c>
      <c r="D16" s="33" t="s">
        <v>18</v>
      </c>
      <c r="E16" s="33">
        <v>3.38</v>
      </c>
      <c r="F16" s="33">
        <f>F11*E16</f>
        <v>35.35</v>
      </c>
      <c r="G16" s="33"/>
      <c r="H16" s="35"/>
    </row>
    <row r="17" spans="1:8" ht="17.25" customHeight="1">
      <c r="A17" s="32">
        <f t="shared" si="0"/>
        <v>4.6</v>
      </c>
      <c r="B17" s="16"/>
      <c r="C17" s="16" t="s">
        <v>19</v>
      </c>
      <c r="D17" s="33" t="s">
        <v>17</v>
      </c>
      <c r="E17" s="33">
        <v>4.38</v>
      </c>
      <c r="F17" s="33">
        <f>F11*E17</f>
        <v>45.81</v>
      </c>
      <c r="G17" s="33"/>
      <c r="H17" s="35"/>
    </row>
    <row r="18" spans="1:8" ht="17.25" customHeight="1">
      <c r="A18" s="32">
        <f t="shared" si="0"/>
        <v>4.7</v>
      </c>
      <c r="B18" s="16"/>
      <c r="C18" s="16" t="s">
        <v>20</v>
      </c>
      <c r="D18" s="33" t="s">
        <v>17</v>
      </c>
      <c r="E18" s="33">
        <v>7.2</v>
      </c>
      <c r="F18" s="33">
        <f>F11*E18</f>
        <v>75.31</v>
      </c>
      <c r="G18" s="33"/>
      <c r="H18" s="35"/>
    </row>
    <row r="19" spans="1:8" ht="17.25" customHeight="1">
      <c r="A19" s="32">
        <f t="shared" si="0"/>
        <v>4.8</v>
      </c>
      <c r="B19" s="16"/>
      <c r="C19" s="16" t="s">
        <v>21</v>
      </c>
      <c r="D19" s="33" t="s">
        <v>22</v>
      </c>
      <c r="E19" s="33">
        <v>3.44</v>
      </c>
      <c r="F19" s="33">
        <f>F11*E19</f>
        <v>35.98</v>
      </c>
      <c r="G19" s="33"/>
      <c r="H19" s="35"/>
    </row>
    <row r="20" spans="1:8" ht="35.25" customHeight="1">
      <c r="A20" s="30">
        <f>A11+1</f>
        <v>5</v>
      </c>
      <c r="B20" s="17" t="s">
        <v>61</v>
      </c>
      <c r="C20" s="17" t="s">
        <v>23</v>
      </c>
      <c r="D20" s="17" t="s">
        <v>24</v>
      </c>
      <c r="E20" s="17"/>
      <c r="F20" s="31">
        <v>6.22</v>
      </c>
      <c r="G20" s="17"/>
      <c r="H20" s="30"/>
    </row>
    <row r="21" spans="1:8" ht="18">
      <c r="A21" s="32">
        <f>A20+0.1</f>
        <v>5.1</v>
      </c>
      <c r="B21" s="16"/>
      <c r="C21" s="16" t="s">
        <v>5</v>
      </c>
      <c r="D21" s="33" t="s">
        <v>6</v>
      </c>
      <c r="E21" s="21">
        <f>4.24</f>
        <v>4.24</v>
      </c>
      <c r="F21" s="21">
        <f>F20*E21</f>
        <v>26.37</v>
      </c>
      <c r="G21" s="34"/>
      <c r="H21" s="35"/>
    </row>
    <row r="22" spans="1:8" ht="18">
      <c r="A22" s="32">
        <f>A21+0.1</f>
        <v>5.2</v>
      </c>
      <c r="B22" s="16"/>
      <c r="C22" s="16" t="s">
        <v>7</v>
      </c>
      <c r="D22" s="16" t="s">
        <v>8</v>
      </c>
      <c r="E22" s="33">
        <f>0.21</f>
        <v>0.21</v>
      </c>
      <c r="F22" s="33">
        <f>F20*E22</f>
        <v>1.31</v>
      </c>
      <c r="G22" s="33"/>
      <c r="H22" s="35"/>
    </row>
    <row r="23" spans="1:8" ht="18">
      <c r="A23" s="32">
        <f>A22+0.1</f>
        <v>5.3</v>
      </c>
      <c r="B23" s="37"/>
      <c r="C23" s="16" t="s">
        <v>25</v>
      </c>
      <c r="D23" s="16" t="s">
        <v>17</v>
      </c>
      <c r="E23" s="33">
        <v>150</v>
      </c>
      <c r="F23" s="33">
        <f>F20*E23</f>
        <v>933</v>
      </c>
      <c r="G23" s="33"/>
      <c r="H23" s="35"/>
    </row>
    <row r="24" spans="1:8" ht="39.75" customHeight="1">
      <c r="A24" s="17">
        <f>A20+1</f>
        <v>6</v>
      </c>
      <c r="B24" s="17" t="s">
        <v>62</v>
      </c>
      <c r="C24" s="17" t="s">
        <v>26</v>
      </c>
      <c r="D24" s="17" t="s">
        <v>27</v>
      </c>
      <c r="E24" s="17"/>
      <c r="F24" s="31">
        <v>6.22</v>
      </c>
      <c r="G24" s="17"/>
      <c r="H24" s="30"/>
    </row>
    <row r="25" spans="1:8" ht="18">
      <c r="A25" s="32">
        <f>A24+0.1</f>
        <v>6.1</v>
      </c>
      <c r="B25" s="16"/>
      <c r="C25" s="16" t="s">
        <v>5</v>
      </c>
      <c r="D25" s="33" t="s">
        <v>6</v>
      </c>
      <c r="E25" s="21">
        <f>3.03</f>
        <v>3.03</v>
      </c>
      <c r="F25" s="21">
        <f>F24*E25</f>
        <v>18.85</v>
      </c>
      <c r="G25" s="34"/>
      <c r="H25" s="35"/>
    </row>
    <row r="26" spans="1:8" ht="18">
      <c r="A26" s="32">
        <f>A25+0.1</f>
        <v>6.2</v>
      </c>
      <c r="B26" s="16"/>
      <c r="C26" s="16" t="s">
        <v>7</v>
      </c>
      <c r="D26" s="16" t="s">
        <v>8</v>
      </c>
      <c r="E26" s="21">
        <f>0.41</f>
        <v>0.41</v>
      </c>
      <c r="F26" s="21">
        <f>F24*E26</f>
        <v>2.55</v>
      </c>
      <c r="G26" s="21"/>
      <c r="H26" s="35"/>
    </row>
    <row r="27" spans="1:8" ht="18">
      <c r="A27" s="32">
        <f>A26+0.1</f>
        <v>6.3</v>
      </c>
      <c r="B27" s="16"/>
      <c r="C27" s="16" t="s">
        <v>28</v>
      </c>
      <c r="D27" s="16" t="s">
        <v>17</v>
      </c>
      <c r="E27" s="21">
        <v>32.4</v>
      </c>
      <c r="F27" s="21">
        <f>E27*F24</f>
        <v>201.53</v>
      </c>
      <c r="G27" s="21"/>
      <c r="H27" s="35"/>
    </row>
    <row r="28" spans="1:8" ht="82.5" customHeight="1">
      <c r="A28" s="17">
        <f>A24+1</f>
        <v>7</v>
      </c>
      <c r="B28" s="17" t="s">
        <v>86</v>
      </c>
      <c r="C28" s="17" t="s">
        <v>79</v>
      </c>
      <c r="D28" s="31" t="s">
        <v>29</v>
      </c>
      <c r="E28" s="33"/>
      <c r="F28" s="31">
        <v>6.22</v>
      </c>
      <c r="G28" s="31"/>
      <c r="H28" s="30"/>
    </row>
    <row r="29" spans="1:8" ht="18.75" customHeight="1">
      <c r="A29" s="32">
        <f aca="true" t="shared" si="1" ref="A29:A37">A28+0.1</f>
        <v>7.1</v>
      </c>
      <c r="B29" s="16"/>
      <c r="C29" s="16" t="s">
        <v>5</v>
      </c>
      <c r="D29" s="33" t="s">
        <v>6</v>
      </c>
      <c r="E29" s="33">
        <v>43.9</v>
      </c>
      <c r="F29" s="21">
        <f>F28*E29</f>
        <v>273.06</v>
      </c>
      <c r="G29" s="34"/>
      <c r="H29" s="35"/>
    </row>
    <row r="30" spans="1:8" ht="18.75" customHeight="1">
      <c r="A30" s="32">
        <f t="shared" si="1"/>
        <v>7.2</v>
      </c>
      <c r="B30" s="16"/>
      <c r="C30" s="16" t="s">
        <v>7</v>
      </c>
      <c r="D30" s="16" t="s">
        <v>8</v>
      </c>
      <c r="E30" s="33">
        <v>3.5</v>
      </c>
      <c r="F30" s="33">
        <f>F28*E30</f>
        <v>21.77</v>
      </c>
      <c r="G30" s="33"/>
      <c r="H30" s="35"/>
    </row>
    <row r="31" spans="1:8" ht="28.5" customHeight="1">
      <c r="A31" s="32">
        <f t="shared" si="1"/>
        <v>7.3</v>
      </c>
      <c r="B31" s="16"/>
      <c r="C31" s="16" t="s">
        <v>77</v>
      </c>
      <c r="D31" s="33" t="s">
        <v>18</v>
      </c>
      <c r="E31" s="33">
        <v>115</v>
      </c>
      <c r="F31" s="21">
        <f>F28*E31</f>
        <v>715.3</v>
      </c>
      <c r="G31" s="33"/>
      <c r="H31" s="35"/>
    </row>
    <row r="32" spans="1:8" ht="16.5" customHeight="1" hidden="1">
      <c r="A32" s="32">
        <f t="shared" si="1"/>
        <v>7.4</v>
      </c>
      <c r="B32" s="16"/>
      <c r="C32" s="16"/>
      <c r="D32" s="33"/>
      <c r="E32" s="33"/>
      <c r="F32" s="21"/>
      <c r="G32" s="33"/>
      <c r="H32" s="35"/>
    </row>
    <row r="33" spans="1:8" ht="18.75" customHeight="1">
      <c r="A33" s="32">
        <f t="shared" si="1"/>
        <v>7.5</v>
      </c>
      <c r="B33" s="16"/>
      <c r="C33" s="16" t="s">
        <v>15</v>
      </c>
      <c r="D33" s="33" t="s">
        <v>14</v>
      </c>
      <c r="E33" s="33">
        <v>1.19</v>
      </c>
      <c r="F33" s="33">
        <f>F28*E33</f>
        <v>7.4</v>
      </c>
      <c r="G33" s="33"/>
      <c r="H33" s="35"/>
    </row>
    <row r="34" spans="1:8" ht="18.75" customHeight="1">
      <c r="A34" s="32">
        <f t="shared" si="1"/>
        <v>7.6</v>
      </c>
      <c r="B34" s="16"/>
      <c r="C34" s="16" t="s">
        <v>53</v>
      </c>
      <c r="D34" s="33" t="s">
        <v>13</v>
      </c>
      <c r="E34" s="33" t="s">
        <v>0</v>
      </c>
      <c r="F34" s="33">
        <f>F28*0.03+0.12</f>
        <v>0.31</v>
      </c>
      <c r="G34" s="32"/>
      <c r="H34" s="35"/>
    </row>
    <row r="35" spans="1:8" ht="18.75" customHeight="1">
      <c r="A35" s="32">
        <f t="shared" si="1"/>
        <v>7.7</v>
      </c>
      <c r="B35" s="16"/>
      <c r="C35" s="16" t="s">
        <v>30</v>
      </c>
      <c r="D35" s="33" t="s">
        <v>17</v>
      </c>
      <c r="E35" s="33">
        <v>15</v>
      </c>
      <c r="F35" s="33">
        <f>F28*E35</f>
        <v>93.3</v>
      </c>
      <c r="G35" s="21"/>
      <c r="H35" s="35"/>
    </row>
    <row r="36" spans="1:8" ht="19.5" customHeight="1">
      <c r="A36" s="32">
        <f t="shared" si="1"/>
        <v>7.8</v>
      </c>
      <c r="B36" s="16"/>
      <c r="C36" s="16" t="s">
        <v>31</v>
      </c>
      <c r="D36" s="33" t="s">
        <v>32</v>
      </c>
      <c r="E36" s="33" t="s">
        <v>0</v>
      </c>
      <c r="F36" s="32">
        <f>F28*100*6</f>
        <v>3732</v>
      </c>
      <c r="G36" s="33"/>
      <c r="H36" s="35"/>
    </row>
    <row r="37" spans="1:8" ht="18.75" customHeight="1">
      <c r="A37" s="32">
        <f t="shared" si="1"/>
        <v>7.9</v>
      </c>
      <c r="B37" s="16"/>
      <c r="C37" s="16" t="s">
        <v>21</v>
      </c>
      <c r="D37" s="33" t="s">
        <v>22</v>
      </c>
      <c r="E37" s="33">
        <v>8.16</v>
      </c>
      <c r="F37" s="33">
        <f>F28*E37</f>
        <v>50.76</v>
      </c>
      <c r="G37" s="33"/>
      <c r="H37" s="35"/>
    </row>
    <row r="38" spans="1:8" ht="41.25" customHeight="1" hidden="1" thickBot="1">
      <c r="A38" s="38"/>
      <c r="B38" s="39"/>
      <c r="C38" s="40"/>
      <c r="D38" s="41"/>
      <c r="E38" s="41"/>
      <c r="F38" s="41"/>
      <c r="G38" s="41"/>
      <c r="H38" s="38"/>
    </row>
    <row r="39" spans="1:8" ht="18.75" customHeight="1" hidden="1">
      <c r="A39" s="42"/>
      <c r="B39" s="43"/>
      <c r="C39" s="44"/>
      <c r="D39" s="44"/>
      <c r="E39" s="45"/>
      <c r="F39" s="46"/>
      <c r="G39" s="45"/>
      <c r="H39" s="47"/>
    </row>
    <row r="40" spans="1:8" ht="18.75" customHeight="1" hidden="1">
      <c r="A40" s="42"/>
      <c r="B40" s="48"/>
      <c r="C40" s="44"/>
      <c r="D40" s="44"/>
      <c r="E40" s="45"/>
      <c r="F40" s="49"/>
      <c r="G40" s="45"/>
      <c r="H40" s="47"/>
    </row>
    <row r="41" spans="1:8" ht="18.75" customHeight="1" hidden="1">
      <c r="A41" s="42"/>
      <c r="B41" s="48"/>
      <c r="C41" s="44"/>
      <c r="D41" s="45"/>
      <c r="E41" s="45"/>
      <c r="F41" s="45"/>
      <c r="G41" s="45"/>
      <c r="H41" s="47"/>
    </row>
    <row r="42" spans="1:8" ht="29.25" customHeight="1" hidden="1">
      <c r="A42" s="42"/>
      <c r="B42" s="48"/>
      <c r="C42" s="44"/>
      <c r="D42" s="45"/>
      <c r="E42" s="45"/>
      <c r="F42" s="45"/>
      <c r="G42" s="45"/>
      <c r="H42" s="47"/>
    </row>
    <row r="43" spans="1:8" ht="18.75" customHeight="1" hidden="1" thickBot="1">
      <c r="A43" s="42"/>
      <c r="B43" s="48"/>
      <c r="C43" s="44"/>
      <c r="D43" s="45"/>
      <c r="E43" s="45"/>
      <c r="F43" s="45"/>
      <c r="G43" s="45"/>
      <c r="H43" s="47"/>
    </row>
    <row r="44" spans="1:8" s="14" customFormat="1" ht="48" customHeight="1" hidden="1" thickBot="1">
      <c r="A44" s="38"/>
      <c r="B44" s="39"/>
      <c r="C44" s="40"/>
      <c r="D44" s="41"/>
      <c r="E44" s="41"/>
      <c r="F44" s="50"/>
      <c r="G44" s="41"/>
      <c r="H44" s="38"/>
    </row>
    <row r="45" spans="1:8" s="14" customFormat="1" ht="18.75" customHeight="1" hidden="1">
      <c r="A45" s="42"/>
      <c r="B45" s="43"/>
      <c r="C45" s="44"/>
      <c r="D45" s="44"/>
      <c r="E45" s="45"/>
      <c r="F45" s="46"/>
      <c r="G45" s="45"/>
      <c r="H45" s="47"/>
    </row>
    <row r="46" spans="1:8" s="14" customFormat="1" ht="18.75" customHeight="1" hidden="1">
      <c r="A46" s="42"/>
      <c r="B46" s="48"/>
      <c r="C46" s="44"/>
      <c r="D46" s="44"/>
      <c r="E46" s="45"/>
      <c r="F46" s="49"/>
      <c r="G46" s="45"/>
      <c r="H46" s="47"/>
    </row>
    <row r="47" spans="1:8" s="14" customFormat="1" ht="18.75" customHeight="1" hidden="1">
      <c r="A47" s="42"/>
      <c r="B47" s="48"/>
      <c r="C47" s="44"/>
      <c r="D47" s="44"/>
      <c r="E47" s="45"/>
      <c r="F47" s="49"/>
      <c r="G47" s="45"/>
      <c r="H47" s="47"/>
    </row>
    <row r="48" spans="1:8" s="14" customFormat="1" ht="18.75" customHeight="1" hidden="1">
      <c r="A48" s="42"/>
      <c r="B48" s="48"/>
      <c r="C48" s="44"/>
      <c r="D48" s="45"/>
      <c r="E48" s="45"/>
      <c r="F48" s="45"/>
      <c r="G48" s="45"/>
      <c r="H48" s="47"/>
    </row>
    <row r="49" spans="1:8" s="14" customFormat="1" ht="18.75" customHeight="1" hidden="1" thickBot="1">
      <c r="A49" s="42"/>
      <c r="B49" s="48"/>
      <c r="C49" s="44"/>
      <c r="D49" s="45"/>
      <c r="E49" s="45"/>
      <c r="F49" s="45"/>
      <c r="G49" s="45"/>
      <c r="H49" s="47"/>
    </row>
    <row r="50" spans="1:8" ht="62.25" customHeight="1">
      <c r="A50" s="30">
        <f>A28+1</f>
        <v>8</v>
      </c>
      <c r="B50" s="17" t="s">
        <v>87</v>
      </c>
      <c r="C50" s="17" t="s">
        <v>74</v>
      </c>
      <c r="D50" s="31" t="s">
        <v>33</v>
      </c>
      <c r="E50" s="33"/>
      <c r="F50" s="31">
        <v>0.53</v>
      </c>
      <c r="G50" s="31"/>
      <c r="H50" s="51"/>
    </row>
    <row r="51" spans="1:8" ht="18.75" customHeight="1">
      <c r="A51" s="32">
        <f aca="true" t="shared" si="2" ref="A51:A57">A50+0.1</f>
        <v>8.1</v>
      </c>
      <c r="B51" s="16"/>
      <c r="C51" s="16" t="s">
        <v>5</v>
      </c>
      <c r="D51" s="33" t="s">
        <v>6</v>
      </c>
      <c r="E51" s="33">
        <f>83</f>
        <v>83</v>
      </c>
      <c r="F51" s="21">
        <f>F50*E51</f>
        <v>43.99</v>
      </c>
      <c r="G51" s="34"/>
      <c r="H51" s="35"/>
    </row>
    <row r="52" spans="1:8" ht="18.75" customHeight="1">
      <c r="A52" s="32">
        <f t="shared" si="2"/>
        <v>8.2</v>
      </c>
      <c r="B52" s="16"/>
      <c r="C52" s="16" t="s">
        <v>7</v>
      </c>
      <c r="D52" s="16" t="s">
        <v>8</v>
      </c>
      <c r="E52" s="33">
        <f>0.41</f>
        <v>0.41</v>
      </c>
      <c r="F52" s="33">
        <f>F50*E52</f>
        <v>0.22</v>
      </c>
      <c r="G52" s="33"/>
      <c r="H52" s="35"/>
    </row>
    <row r="53" spans="1:8" ht="29.25" customHeight="1">
      <c r="A53" s="32">
        <f t="shared" si="2"/>
        <v>8.3</v>
      </c>
      <c r="B53" s="16"/>
      <c r="C53" s="16" t="s">
        <v>34</v>
      </c>
      <c r="D53" s="33" t="s">
        <v>18</v>
      </c>
      <c r="E53" s="33">
        <v>115</v>
      </c>
      <c r="F53" s="21">
        <f>F50*E53</f>
        <v>60.95</v>
      </c>
      <c r="G53" s="33"/>
      <c r="H53" s="35"/>
    </row>
    <row r="54" spans="1:8" ht="18.75" customHeight="1">
      <c r="A54" s="32">
        <f t="shared" si="2"/>
        <v>8.4</v>
      </c>
      <c r="B54" s="16"/>
      <c r="C54" s="16" t="s">
        <v>15</v>
      </c>
      <c r="D54" s="33" t="s">
        <v>14</v>
      </c>
      <c r="E54" s="33" t="s">
        <v>0</v>
      </c>
      <c r="F54" s="33">
        <f>F50*100*0.04*0.04*6</f>
        <v>0.51</v>
      </c>
      <c r="G54" s="33"/>
      <c r="H54" s="35"/>
    </row>
    <row r="55" spans="1:8" ht="18.75" customHeight="1">
      <c r="A55" s="32">
        <f t="shared" si="2"/>
        <v>8.5</v>
      </c>
      <c r="B55" s="16"/>
      <c r="C55" s="16" t="s">
        <v>35</v>
      </c>
      <c r="D55" s="33" t="s">
        <v>32</v>
      </c>
      <c r="E55" s="33" t="s">
        <v>0</v>
      </c>
      <c r="F55" s="32">
        <f>F50*100*6</f>
        <v>318</v>
      </c>
      <c r="G55" s="33"/>
      <c r="H55" s="35"/>
    </row>
    <row r="56" spans="1:8" ht="18.75" customHeight="1">
      <c r="A56" s="32">
        <f t="shared" si="2"/>
        <v>8.6</v>
      </c>
      <c r="B56" s="16"/>
      <c r="C56" s="16" t="s">
        <v>20</v>
      </c>
      <c r="D56" s="33" t="s">
        <v>17</v>
      </c>
      <c r="E56" s="33">
        <v>7</v>
      </c>
      <c r="F56" s="33">
        <f>F50*E56</f>
        <v>3.71</v>
      </c>
      <c r="G56" s="33"/>
      <c r="H56" s="35"/>
    </row>
    <row r="57" spans="1:8" ht="18.75" customHeight="1">
      <c r="A57" s="32">
        <f t="shared" si="2"/>
        <v>8.7</v>
      </c>
      <c r="B57" s="16"/>
      <c r="C57" s="16" t="s">
        <v>21</v>
      </c>
      <c r="D57" s="33" t="s">
        <v>22</v>
      </c>
      <c r="E57" s="33">
        <v>7.8</v>
      </c>
      <c r="F57" s="33">
        <f>F50*E57</f>
        <v>4.13</v>
      </c>
      <c r="G57" s="33"/>
      <c r="H57" s="35"/>
    </row>
    <row r="58" spans="1:8" ht="89.25" customHeight="1">
      <c r="A58" s="52">
        <f>A50+1</f>
        <v>9</v>
      </c>
      <c r="B58" s="53" t="s">
        <v>54</v>
      </c>
      <c r="C58" s="53" t="s">
        <v>55</v>
      </c>
      <c r="D58" s="17" t="s">
        <v>56</v>
      </c>
      <c r="E58" s="53"/>
      <c r="F58" s="54">
        <v>37</v>
      </c>
      <c r="G58" s="54"/>
      <c r="H58" s="51"/>
    </row>
    <row r="59" spans="1:8" ht="30.75" customHeight="1">
      <c r="A59" s="52">
        <f>A58+1</f>
        <v>10</v>
      </c>
      <c r="B59" s="53" t="s">
        <v>67</v>
      </c>
      <c r="C59" s="53" t="s">
        <v>36</v>
      </c>
      <c r="D59" s="17" t="s">
        <v>37</v>
      </c>
      <c r="E59" s="53"/>
      <c r="F59" s="54">
        <v>0.47</v>
      </c>
      <c r="G59" s="53"/>
      <c r="H59" s="51"/>
    </row>
    <row r="60" spans="1:8" ht="18" customHeight="1">
      <c r="A60" s="55">
        <f>A59+0.1</f>
        <v>10.1</v>
      </c>
      <c r="B60" s="55"/>
      <c r="C60" s="16" t="s">
        <v>5</v>
      </c>
      <c r="D60" s="33" t="s">
        <v>6</v>
      </c>
      <c r="E60" s="56">
        <f>28.6</f>
        <v>28.6</v>
      </c>
      <c r="F60" s="56">
        <f>E60*F59</f>
        <v>13.44</v>
      </c>
      <c r="G60" s="34"/>
      <c r="H60" s="57"/>
    </row>
    <row r="61" spans="1:8" ht="18" customHeight="1">
      <c r="A61" s="55">
        <f>A60+0.1</f>
        <v>10.2</v>
      </c>
      <c r="B61" s="55"/>
      <c r="C61" s="16" t="s">
        <v>7</v>
      </c>
      <c r="D61" s="16" t="s">
        <v>8</v>
      </c>
      <c r="E61" s="55">
        <v>0.41</v>
      </c>
      <c r="F61" s="56">
        <f>F59*E61</f>
        <v>0.19</v>
      </c>
      <c r="G61" s="56"/>
      <c r="H61" s="57"/>
    </row>
    <row r="62" spans="1:8" ht="18">
      <c r="A62" s="55">
        <f>A61+0.1</f>
        <v>10.3</v>
      </c>
      <c r="B62" s="58"/>
      <c r="C62" s="16" t="s">
        <v>38</v>
      </c>
      <c r="D62" s="55" t="s">
        <v>39</v>
      </c>
      <c r="E62" s="56"/>
      <c r="F62" s="56">
        <f>F59*100*3</f>
        <v>141</v>
      </c>
      <c r="G62" s="21"/>
      <c r="H62" s="59"/>
    </row>
    <row r="63" spans="1:8" ht="18" customHeight="1">
      <c r="A63" s="55">
        <f>A62+0.1</f>
        <v>10.4</v>
      </c>
      <c r="B63" s="58"/>
      <c r="C63" s="55" t="s">
        <v>40</v>
      </c>
      <c r="D63" s="55" t="s">
        <v>41</v>
      </c>
      <c r="E63" s="56">
        <v>100</v>
      </c>
      <c r="F63" s="56">
        <f>E63*F59</f>
        <v>47</v>
      </c>
      <c r="G63" s="60"/>
      <c r="H63" s="59"/>
    </row>
    <row r="64" spans="1:8" ht="35.25" customHeight="1">
      <c r="A64" s="61">
        <f>A59+1</f>
        <v>11</v>
      </c>
      <c r="B64" s="17" t="s">
        <v>65</v>
      </c>
      <c r="C64" s="17" t="s">
        <v>64</v>
      </c>
      <c r="D64" s="17" t="s">
        <v>37</v>
      </c>
      <c r="E64" s="17"/>
      <c r="F64" s="18">
        <v>0.9</v>
      </c>
      <c r="G64" s="53"/>
      <c r="H64" s="30"/>
    </row>
    <row r="65" spans="1:8" ht="18">
      <c r="A65" s="16">
        <f aca="true" t="shared" si="3" ref="A65:A70">A64+0.1</f>
        <v>11.1</v>
      </c>
      <c r="B65" s="16"/>
      <c r="C65" s="16" t="s">
        <v>5</v>
      </c>
      <c r="D65" s="33" t="s">
        <v>6</v>
      </c>
      <c r="E65" s="21">
        <f>28.6</f>
        <v>28.6</v>
      </c>
      <c r="F65" s="21">
        <f>F64*E65</f>
        <v>25.74</v>
      </c>
      <c r="G65" s="33"/>
      <c r="H65" s="35"/>
    </row>
    <row r="66" spans="1:8" ht="18">
      <c r="A66" s="16">
        <f t="shared" si="3"/>
        <v>11.2</v>
      </c>
      <c r="B66" s="16"/>
      <c r="C66" s="16" t="s">
        <v>7</v>
      </c>
      <c r="D66" s="16" t="s">
        <v>8</v>
      </c>
      <c r="E66" s="16">
        <v>0.41</v>
      </c>
      <c r="F66" s="16">
        <f>F64*E66</f>
        <v>0.369</v>
      </c>
      <c r="G66" s="16"/>
      <c r="H66" s="21"/>
    </row>
    <row r="67" spans="1:8" ht="18">
      <c r="A67" s="16">
        <f t="shared" si="3"/>
        <v>11.3</v>
      </c>
      <c r="B67" s="62"/>
      <c r="C67" s="16" t="s">
        <v>38</v>
      </c>
      <c r="D67" s="16" t="s">
        <v>39</v>
      </c>
      <c r="E67" s="21"/>
      <c r="F67" s="21">
        <f>F64*100*1</f>
        <v>90</v>
      </c>
      <c r="G67" s="21"/>
      <c r="H67" s="35"/>
    </row>
    <row r="68" spans="1:8" ht="18">
      <c r="A68" s="16">
        <f t="shared" si="3"/>
        <v>11.4</v>
      </c>
      <c r="B68" s="62"/>
      <c r="C68" s="16" t="s">
        <v>63</v>
      </c>
      <c r="D68" s="16" t="s">
        <v>41</v>
      </c>
      <c r="E68" s="21">
        <v>100</v>
      </c>
      <c r="F68" s="21">
        <f>E68*F64</f>
        <v>90</v>
      </c>
      <c r="G68" s="32"/>
      <c r="H68" s="35"/>
    </row>
    <row r="69" spans="1:8" ht="18">
      <c r="A69" s="16">
        <f t="shared" si="3"/>
        <v>11.5</v>
      </c>
      <c r="B69" s="62"/>
      <c r="C69" s="16" t="s">
        <v>42</v>
      </c>
      <c r="D69" s="16" t="s">
        <v>39</v>
      </c>
      <c r="E69" s="21" t="s">
        <v>0</v>
      </c>
      <c r="F69" s="21">
        <v>10</v>
      </c>
      <c r="G69" s="32"/>
      <c r="H69" s="35"/>
    </row>
    <row r="70" spans="1:8" ht="18">
      <c r="A70" s="16">
        <f t="shared" si="3"/>
        <v>11.6</v>
      </c>
      <c r="B70" s="62"/>
      <c r="C70" s="16" t="s">
        <v>43</v>
      </c>
      <c r="D70" s="16" t="s">
        <v>39</v>
      </c>
      <c r="E70" s="21" t="s">
        <v>0</v>
      </c>
      <c r="F70" s="21">
        <f>F69*3</f>
        <v>30</v>
      </c>
      <c r="G70" s="16"/>
      <c r="H70" s="35"/>
    </row>
    <row r="71" spans="1:8" ht="27" customHeight="1" hidden="1" thickBot="1">
      <c r="A71" s="61"/>
      <c r="B71" s="63"/>
      <c r="C71" s="63"/>
      <c r="D71" s="63"/>
      <c r="E71" s="63"/>
      <c r="F71" s="64"/>
      <c r="G71" s="63"/>
      <c r="H71" s="65"/>
    </row>
    <row r="72" spans="1:8" ht="18" hidden="1">
      <c r="A72" s="66"/>
      <c r="B72" s="66"/>
      <c r="C72" s="16"/>
      <c r="D72" s="16"/>
      <c r="E72" s="34"/>
      <c r="F72" s="34"/>
      <c r="G72" s="34"/>
      <c r="H72" s="59"/>
    </row>
    <row r="73" spans="1:8" ht="18" hidden="1">
      <c r="A73" s="66"/>
      <c r="B73" s="66"/>
      <c r="C73" s="16"/>
      <c r="D73" s="16"/>
      <c r="E73" s="34"/>
      <c r="F73" s="34"/>
      <c r="G73" s="66"/>
      <c r="H73" s="59"/>
    </row>
    <row r="74" spans="1:8" ht="18" hidden="1">
      <c r="A74" s="66"/>
      <c r="B74" s="67"/>
      <c r="C74" s="66"/>
      <c r="D74" s="66"/>
      <c r="E74" s="34"/>
      <c r="F74" s="34"/>
      <c r="G74" s="34"/>
      <c r="H74" s="59"/>
    </row>
    <row r="75" spans="1:8" ht="18" hidden="1">
      <c r="A75" s="66"/>
      <c r="B75" s="67"/>
      <c r="C75" s="66"/>
      <c r="D75" s="66"/>
      <c r="E75" s="34"/>
      <c r="F75" s="34"/>
      <c r="G75" s="34"/>
      <c r="H75" s="59"/>
    </row>
    <row r="76" spans="1:8" ht="18" hidden="1">
      <c r="A76" s="66"/>
      <c r="B76" s="67"/>
      <c r="C76" s="66"/>
      <c r="D76" s="66"/>
      <c r="E76" s="34"/>
      <c r="F76" s="34"/>
      <c r="G76" s="66"/>
      <c r="H76" s="59"/>
    </row>
    <row r="77" spans="1:8" ht="34.5" customHeight="1">
      <c r="A77" s="61">
        <f>A64+1</f>
        <v>12</v>
      </c>
      <c r="B77" s="63" t="s">
        <v>73</v>
      </c>
      <c r="C77" s="63" t="s">
        <v>75</v>
      </c>
      <c r="D77" s="63" t="s">
        <v>39</v>
      </c>
      <c r="E77" s="63"/>
      <c r="F77" s="64">
        <v>8</v>
      </c>
      <c r="G77" s="63"/>
      <c r="H77" s="65"/>
    </row>
    <row r="78" spans="1:8" ht="18">
      <c r="A78" s="68">
        <f aca="true" t="shared" si="4" ref="A78:A83">A77+0.1</f>
        <v>12.1</v>
      </c>
      <c r="B78" s="66"/>
      <c r="C78" s="16" t="s">
        <v>5</v>
      </c>
      <c r="D78" s="16" t="s">
        <v>68</v>
      </c>
      <c r="E78" s="34">
        <v>6.03</v>
      </c>
      <c r="F78" s="34">
        <f>F77*E78</f>
        <v>48.24</v>
      </c>
      <c r="G78" s="34"/>
      <c r="H78" s="59"/>
    </row>
    <row r="79" spans="1:8" ht="18">
      <c r="A79" s="66">
        <f t="shared" si="4"/>
        <v>12.2</v>
      </c>
      <c r="B79" s="66"/>
      <c r="C79" s="16" t="s">
        <v>7</v>
      </c>
      <c r="D79" s="16" t="s">
        <v>69</v>
      </c>
      <c r="E79" s="34">
        <v>0.33</v>
      </c>
      <c r="F79" s="34">
        <f>F77*E79</f>
        <v>2.64</v>
      </c>
      <c r="G79" s="66"/>
      <c r="H79" s="59"/>
    </row>
    <row r="80" spans="1:8" ht="18">
      <c r="A80" s="66">
        <f t="shared" si="4"/>
        <v>12.3</v>
      </c>
      <c r="B80" s="67"/>
      <c r="C80" s="66" t="s">
        <v>76</v>
      </c>
      <c r="D80" s="66" t="s">
        <v>18</v>
      </c>
      <c r="E80" s="34" t="s">
        <v>0</v>
      </c>
      <c r="F80" s="34">
        <f>0.7*0.6*8</f>
        <v>3.36</v>
      </c>
      <c r="G80" s="34"/>
      <c r="H80" s="59"/>
    </row>
    <row r="81" spans="1:8" ht="18">
      <c r="A81" s="66">
        <f t="shared" si="4"/>
        <v>12.4</v>
      </c>
      <c r="B81" s="67"/>
      <c r="C81" s="66" t="s">
        <v>15</v>
      </c>
      <c r="D81" s="66" t="s">
        <v>14</v>
      </c>
      <c r="E81" s="34">
        <v>0.22</v>
      </c>
      <c r="F81" s="34">
        <f>F77*E81</f>
        <v>1.76</v>
      </c>
      <c r="G81" s="34"/>
      <c r="H81" s="59"/>
    </row>
    <row r="82" spans="1:8" ht="18">
      <c r="A82" s="66">
        <f t="shared" si="4"/>
        <v>12.5</v>
      </c>
      <c r="B82" s="67"/>
      <c r="C82" s="66" t="s">
        <v>70</v>
      </c>
      <c r="D82" s="66" t="s">
        <v>71</v>
      </c>
      <c r="E82" s="34" t="s">
        <v>0</v>
      </c>
      <c r="F82" s="34">
        <v>8</v>
      </c>
      <c r="G82" s="34"/>
      <c r="H82" s="59"/>
    </row>
    <row r="83" spans="1:8" ht="18">
      <c r="A83" s="66">
        <f t="shared" si="4"/>
        <v>12.6</v>
      </c>
      <c r="B83" s="67"/>
      <c r="C83" s="66" t="s">
        <v>72</v>
      </c>
      <c r="D83" s="66" t="s">
        <v>69</v>
      </c>
      <c r="E83" s="34">
        <v>0.5</v>
      </c>
      <c r="F83" s="34">
        <f>E83*F77</f>
        <v>4</v>
      </c>
      <c r="G83" s="66"/>
      <c r="H83" s="59"/>
    </row>
    <row r="84" spans="1:8" ht="33" customHeight="1" hidden="1" thickBot="1">
      <c r="A84" s="63"/>
      <c r="B84" s="67"/>
      <c r="C84" s="63"/>
      <c r="D84" s="63"/>
      <c r="E84" s="63"/>
      <c r="F84" s="64"/>
      <c r="G84" s="63"/>
      <c r="H84" s="65"/>
    </row>
    <row r="85" spans="1:8" s="19" customFormat="1" ht="30">
      <c r="A85" s="16"/>
      <c r="B85" s="16"/>
      <c r="C85" s="17" t="s">
        <v>44</v>
      </c>
      <c r="D85" s="17"/>
      <c r="E85" s="16"/>
      <c r="F85" s="16"/>
      <c r="G85" s="16"/>
      <c r="H85" s="18"/>
    </row>
    <row r="86" spans="1:8" s="19" customFormat="1" ht="15">
      <c r="A86" s="16"/>
      <c r="B86" s="16"/>
      <c r="C86" s="17" t="s">
        <v>45</v>
      </c>
      <c r="D86" s="20">
        <v>0.1</v>
      </c>
      <c r="E86" s="16"/>
      <c r="F86" s="16"/>
      <c r="G86" s="16"/>
      <c r="H86" s="18"/>
    </row>
    <row r="87" spans="1:8" s="19" customFormat="1" ht="15">
      <c r="A87" s="16"/>
      <c r="B87" s="16"/>
      <c r="C87" s="17" t="s">
        <v>46</v>
      </c>
      <c r="D87" s="17"/>
      <c r="E87" s="16"/>
      <c r="F87" s="16"/>
      <c r="G87" s="16"/>
      <c r="H87" s="21"/>
    </row>
    <row r="88" spans="1:8" s="19" customFormat="1" ht="15">
      <c r="A88" s="16"/>
      <c r="B88" s="16"/>
      <c r="C88" s="17" t="s">
        <v>47</v>
      </c>
      <c r="D88" s="20">
        <v>0.08</v>
      </c>
      <c r="E88" s="16"/>
      <c r="F88" s="16"/>
      <c r="G88" s="16"/>
      <c r="H88" s="21"/>
    </row>
    <row r="89" spans="1:8" s="19" customFormat="1" ht="15">
      <c r="A89" s="16"/>
      <c r="B89" s="16"/>
      <c r="C89" s="17" t="s">
        <v>46</v>
      </c>
      <c r="D89" s="17"/>
      <c r="E89" s="16"/>
      <c r="F89" s="16"/>
      <c r="G89" s="16"/>
      <c r="H89" s="18"/>
    </row>
    <row r="90" spans="1:8" s="19" customFormat="1" ht="30">
      <c r="A90" s="16"/>
      <c r="B90" s="16"/>
      <c r="C90" s="17" t="s">
        <v>81</v>
      </c>
      <c r="D90" s="20">
        <v>0.02</v>
      </c>
      <c r="E90" s="16"/>
      <c r="F90" s="16"/>
      <c r="G90" s="16"/>
      <c r="H90" s="21"/>
    </row>
    <row r="91" spans="1:8" s="19" customFormat="1" ht="15">
      <c r="A91" s="16"/>
      <c r="B91" s="16"/>
      <c r="C91" s="17" t="s">
        <v>46</v>
      </c>
      <c r="D91" s="17"/>
      <c r="E91" s="16"/>
      <c r="F91" s="16"/>
      <c r="G91" s="16"/>
      <c r="H91" s="18"/>
    </row>
    <row r="92" spans="1:8" s="19" customFormat="1" ht="15">
      <c r="A92" s="16"/>
      <c r="B92" s="16"/>
      <c r="C92" s="17" t="s">
        <v>82</v>
      </c>
      <c r="D92" s="20">
        <v>0.18</v>
      </c>
      <c r="E92" s="16"/>
      <c r="F92" s="16"/>
      <c r="G92" s="16"/>
      <c r="H92" s="21"/>
    </row>
    <row r="93" spans="1:8" s="19" customFormat="1" ht="15">
      <c r="A93" s="16"/>
      <c r="B93" s="16"/>
      <c r="C93" s="17" t="s">
        <v>83</v>
      </c>
      <c r="D93" s="20"/>
      <c r="E93" s="16"/>
      <c r="F93" s="16"/>
      <c r="G93" s="16"/>
      <c r="H93" s="21"/>
    </row>
    <row r="94" spans="1:8" s="19" customFormat="1" ht="15">
      <c r="A94" s="16"/>
      <c r="B94" s="16"/>
      <c r="C94" s="17"/>
      <c r="D94" s="20"/>
      <c r="E94" s="16"/>
      <c r="F94" s="16"/>
      <c r="G94" s="16"/>
      <c r="H94" s="21"/>
    </row>
    <row r="95" spans="1:10" s="19" customFormat="1" ht="57" customHeight="1">
      <c r="A95" s="74" t="s">
        <v>88</v>
      </c>
      <c r="B95" s="75"/>
      <c r="C95" s="75"/>
      <c r="D95" s="75"/>
      <c r="E95" s="75"/>
      <c r="F95" s="75"/>
      <c r="G95" s="75"/>
      <c r="H95" s="75"/>
      <c r="I95" s="26"/>
      <c r="J95" s="26"/>
    </row>
    <row r="96" spans="1:10" s="19" customFormat="1" ht="15">
      <c r="A96" s="69"/>
      <c r="B96" s="70"/>
      <c r="C96" s="70"/>
      <c r="D96" s="70"/>
      <c r="E96" s="70"/>
      <c r="F96" s="70"/>
      <c r="G96" s="70"/>
      <c r="H96" s="70"/>
      <c r="I96" s="26"/>
      <c r="J96" s="26"/>
    </row>
    <row r="97" spans="1:10" s="19" customFormat="1" ht="57" customHeight="1">
      <c r="A97" s="74" t="s">
        <v>89</v>
      </c>
      <c r="B97" s="75"/>
      <c r="C97" s="75"/>
      <c r="D97" s="75"/>
      <c r="E97" s="75"/>
      <c r="F97" s="75"/>
      <c r="G97" s="75"/>
      <c r="H97" s="75"/>
      <c r="I97" s="26"/>
      <c r="J97" s="26"/>
    </row>
    <row r="98" spans="1:10" s="19" customFormat="1" ht="15">
      <c r="A98" s="76"/>
      <c r="B98" s="77"/>
      <c r="C98" s="77"/>
      <c r="D98" s="77"/>
      <c r="E98" s="77"/>
      <c r="F98" s="77"/>
      <c r="G98" s="77"/>
      <c r="H98" s="77"/>
      <c r="I98" s="26"/>
      <c r="J98" s="26"/>
    </row>
    <row r="99" spans="1:8" s="19" customFormat="1" ht="15">
      <c r="A99" s="78" t="s">
        <v>90</v>
      </c>
      <c r="B99" s="79"/>
      <c r="C99" s="79"/>
      <c r="D99" s="79"/>
      <c r="E99" s="79"/>
      <c r="F99" s="79"/>
      <c r="G99" s="79"/>
      <c r="H99" s="80"/>
    </row>
    <row r="100" spans="1:8" s="19" customFormat="1" ht="15">
      <c r="A100" s="22"/>
      <c r="B100" s="22"/>
      <c r="C100" s="23"/>
      <c r="D100" s="24"/>
      <c r="E100" s="22"/>
      <c r="F100" s="22"/>
      <c r="G100" s="22"/>
      <c r="H100" s="25"/>
    </row>
    <row r="101" spans="1:8" ht="18">
      <c r="A101" s="6"/>
      <c r="B101" s="6"/>
      <c r="C101" s="4"/>
      <c r="D101" s="6"/>
      <c r="E101" s="6"/>
      <c r="F101" s="6"/>
      <c r="G101" s="7"/>
      <c r="H101" s="5"/>
    </row>
    <row r="102" spans="1:8" ht="18">
      <c r="A102" s="6"/>
      <c r="B102" s="6"/>
      <c r="C102" s="4"/>
      <c r="D102" s="6"/>
      <c r="E102" s="6"/>
      <c r="F102" s="6"/>
      <c r="G102" s="6"/>
      <c r="H102" s="5"/>
    </row>
    <row r="103" spans="1:8" s="1" customFormat="1" ht="18">
      <c r="A103" s="6"/>
      <c r="B103" s="6"/>
      <c r="C103" s="6"/>
      <c r="D103" s="6"/>
      <c r="E103" s="6"/>
      <c r="F103" s="6"/>
      <c r="G103" s="6"/>
      <c r="H103" s="6"/>
    </row>
    <row r="104" spans="1:8" s="1" customFormat="1" ht="18" customHeight="1">
      <c r="A104" s="8"/>
      <c r="B104" s="9"/>
      <c r="C104" s="10"/>
      <c r="D104" s="10"/>
      <c r="E104" s="11"/>
      <c r="F104" s="11"/>
      <c r="G104" s="10"/>
      <c r="H104" s="12"/>
    </row>
  </sheetData>
  <sheetProtection/>
  <mergeCells count="9">
    <mergeCell ref="A1:H1"/>
    <mergeCell ref="A95:H95"/>
    <mergeCell ref="A99:H99"/>
    <mergeCell ref="C2:C3"/>
    <mergeCell ref="E2:F2"/>
    <mergeCell ref="G2:H2"/>
    <mergeCell ref="B2:B3"/>
    <mergeCell ref="D2:D3"/>
    <mergeCell ref="A97:H97"/>
  </mergeCells>
  <printOptions/>
  <pageMargins left="0.47" right="0.28" top="0.46" bottom="0.57" header="0.35" footer="0.19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Gogitidze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Djemal</dc:creator>
  <cp:keywords/>
  <dc:description/>
  <cp:lastModifiedBy>marika</cp:lastModifiedBy>
  <cp:lastPrinted>2017-05-31T08:24:37Z</cp:lastPrinted>
  <dcterms:created xsi:type="dcterms:W3CDTF">2002-10-19T09:08:49Z</dcterms:created>
  <dcterms:modified xsi:type="dcterms:W3CDTF">2018-01-11T11:49:58Z</dcterms:modified>
  <cp:category/>
  <cp:version/>
  <cp:contentType/>
  <cp:contentStatus/>
</cp:coreProperties>
</file>