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4235" tabRatio="935"/>
  </bookViews>
  <sheets>
    <sheet name="სამშენებლო" sheetId="5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5" i="5" l="1"/>
  <c r="F23" i="5"/>
  <c r="F41" i="5"/>
  <c r="F37" i="5"/>
  <c r="F31" i="5"/>
  <c r="F34" i="5" s="1"/>
  <c r="F66" i="5" s="1"/>
  <c r="F68" i="5" s="1"/>
  <c r="F70" i="5" s="1"/>
  <c r="F16" i="5"/>
  <c r="F63" i="5" l="1"/>
  <c r="F62" i="5"/>
  <c r="F61" i="5"/>
  <c r="F60" i="5"/>
  <c r="F59" i="5"/>
  <c r="F57" i="5"/>
  <c r="F56" i="5"/>
  <c r="F55" i="5"/>
  <c r="F54" i="5"/>
  <c r="F53" i="5"/>
  <c r="F52" i="5"/>
  <c r="F50" i="5" l="1"/>
  <c r="F49" i="5"/>
  <c r="F48" i="5"/>
  <c r="F47" i="5"/>
  <c r="F45" i="5"/>
  <c r="F44" i="5"/>
  <c r="F43" i="5"/>
  <c r="F42" i="5"/>
  <c r="F40" i="5"/>
  <c r="F39" i="5"/>
  <c r="F38" i="5"/>
  <c r="F36" i="5" l="1"/>
  <c r="F35" i="5"/>
  <c r="F33" i="5"/>
  <c r="F32" i="5"/>
  <c r="F30" i="5"/>
  <c r="F29" i="5"/>
  <c r="F28" i="5"/>
  <c r="F27" i="5"/>
  <c r="F26" i="5"/>
  <c r="F25" i="5"/>
  <c r="F24" i="5"/>
  <c r="F22" i="5" l="1"/>
  <c r="E21" i="5"/>
  <c r="F21" i="5" s="1"/>
  <c r="E20" i="5"/>
  <c r="F20" i="5" s="1"/>
  <c r="F18" i="5"/>
  <c r="F17" i="5"/>
  <c r="F15" i="5"/>
  <c r="F14" i="5"/>
  <c r="F69" i="5" l="1"/>
  <c r="F67" i="5"/>
  <c r="L6" i="5" l="1"/>
  <c r="L5" i="5" l="1"/>
</calcChain>
</file>

<file path=xl/sharedStrings.xml><?xml version="1.0" encoding="utf-8"?>
<sst xmlns="http://schemas.openxmlformats.org/spreadsheetml/2006/main" count="188" uniqueCount="92">
  <si>
    <t xml:space="preserve">საფუძველი: პროექტი                         </t>
  </si>
  <si>
    <t>სახარჯთაღრიცხვო ღირებულება</t>
  </si>
  <si>
    <t>ლარი</t>
  </si>
  <si>
    <t>მათ შორის ხელფასი</t>
  </si>
  <si>
    <t>№</t>
  </si>
  <si>
    <t>საფუძველი</t>
  </si>
  <si>
    <t>სამუშაოს დასახელება</t>
  </si>
  <si>
    <t>განზომილების ერთეული</t>
  </si>
  <si>
    <t>რაოდენობა</t>
  </si>
  <si>
    <t>მასალა</t>
  </si>
  <si>
    <t>სამშენებლო მანქანები</t>
  </si>
  <si>
    <t>ჯამი</t>
  </si>
  <si>
    <t>საპროექტო მონაცემები</t>
  </si>
  <si>
    <t>ერთ.  ფასი</t>
  </si>
  <si>
    <t>სულ</t>
  </si>
  <si>
    <t>ერთ. ფასი</t>
  </si>
  <si>
    <t>მ³</t>
  </si>
  <si>
    <t>შრომითი დანახარჯები</t>
  </si>
  <si>
    <t>კაც/სთ</t>
  </si>
  <si>
    <t>ტ</t>
  </si>
  <si>
    <t>გეგმიური დაგროვება</t>
  </si>
  <si>
    <t>/ობიექტის, სამუშაოს და დანახარჯების დასახელება/</t>
  </si>
  <si>
    <t>მ²</t>
  </si>
  <si>
    <t>ხელფასი</t>
  </si>
  <si>
    <t>ზედნადები ხარჯები პირდაპირი დანახარჯებიდან</t>
  </si>
  <si>
    <t>სულ ჯამი</t>
  </si>
  <si>
    <t>ЕниР               Е1-22-1</t>
  </si>
  <si>
    <t xml:space="preserve">სამშენებლო ნარჩენების დატვირთვა ავტოთვითმცლელზე </t>
  </si>
  <si>
    <t>კგ</t>
  </si>
  <si>
    <t>სხვა მანქანა</t>
  </si>
  <si>
    <t>სხვა მასალა</t>
  </si>
  <si>
    <t>პროექტ.</t>
  </si>
  <si>
    <t>სატრანსპორტო ხარჯები მასალებზე</t>
  </si>
  <si>
    <t>სამშენებლო სამუშაოები</t>
  </si>
  <si>
    <t>ВЗЕР 21-87</t>
  </si>
  <si>
    <t>დამატებითი ღირებულების გადასახადი</t>
  </si>
  <si>
    <t xml:space="preserve">რეზერვი გაუთვალისწინებელ ხარჯებზე </t>
  </si>
  <si>
    <t>სამშენებლო ნარჩენების ტრანსპორტირება ნაგავსაყრელზე 10 კმ</t>
  </si>
  <si>
    <t>შენობის გასუფთავება სამშენებლო ნარჩენებისგან</t>
  </si>
  <si>
    <t>1. სახურავის მოწყობა</t>
  </si>
  <si>
    <t>მოლარტყვის ანტისეპტირება</t>
  </si>
  <si>
    <t>პროფილირებული თუნუქის საფარის მოწყობა</t>
  </si>
  <si>
    <t>1</t>
  </si>
  <si>
    <r>
      <t>მ</t>
    </r>
    <r>
      <rPr>
        <b/>
        <vertAlign val="superscript"/>
        <sz val="10"/>
        <rFont val="Sylfaen"/>
        <family val="1"/>
        <charset val="204"/>
      </rPr>
      <t>2</t>
    </r>
  </si>
  <si>
    <t xml:space="preserve">შრომის დანახარჯი  </t>
  </si>
  <si>
    <t>მანქანები</t>
  </si>
  <si>
    <t>СниП IV-2-82 46-27-4</t>
  </si>
  <si>
    <t>სახურავის შეფიცვრის დაშლა</t>
  </si>
  <si>
    <t>СниП IV-2-82 10-11-მისად. k=0.5</t>
  </si>
  <si>
    <t>СниП IV-2-84 10-11-1.</t>
  </si>
  <si>
    <t>თავ. 1.9 #1</t>
  </si>
  <si>
    <t>ლურსმანი</t>
  </si>
  <si>
    <t>თავ. 1.1 #1</t>
  </si>
  <si>
    <t>გლინულა</t>
  </si>
  <si>
    <t>თავ. 3.4 #7</t>
  </si>
  <si>
    <t>ანტისეპტიკური პასტა</t>
  </si>
  <si>
    <t>СниП IV-2-84 10-36-5.</t>
  </si>
  <si>
    <t>СниП IV-2-84 10-39-5.</t>
  </si>
  <si>
    <t>პასტა ანტისეპტიკური</t>
  </si>
  <si>
    <t>СниП IV-2-84 12-8-5.</t>
  </si>
  <si>
    <t>მოთუთიებული თუნუქი პროფილირებული სისქით 0.5მმ</t>
  </si>
  <si>
    <t>კეხისა და შენაღარის მოწყობა თუნუქის ფურცლით</t>
  </si>
  <si>
    <t>თავ. 4.1 #1</t>
  </si>
  <si>
    <t>ხის მასალა</t>
  </si>
  <si>
    <t xml:space="preserve">სახურავის დაზიანებული ხის კონსტრუქციების დაშლა </t>
  </si>
  <si>
    <t xml:space="preserve">სახურავის მოლარყვა </t>
  </si>
  <si>
    <t xml:space="preserve">შედგენილია 2023წ. III კვ. მიმდინარე დონეზე                              </t>
  </si>
  <si>
    <t>საბ</t>
  </si>
  <si>
    <t>საბ.</t>
  </si>
  <si>
    <r>
      <t>ხის ნივნივების ამოცვლა</t>
    </r>
    <r>
      <rPr>
        <sz val="10"/>
        <rFont val="Sylfaen"/>
        <family val="1"/>
        <charset val="204"/>
      </rPr>
      <t xml:space="preserve"> (ნივნივა ზომით 7X14სმ)</t>
    </r>
  </si>
  <si>
    <t>12</t>
  </si>
  <si>
    <t>13</t>
  </si>
  <si>
    <t>სრფ 1.10</t>
  </si>
  <si>
    <t>თავ.1.7.10</t>
  </si>
  <si>
    <t>თავ.1.7.14</t>
  </si>
  <si>
    <t>ხის მასალა (სისქით 2.8-3 სმ)</t>
  </si>
  <si>
    <t>СниП IV-2-82 46-28-4</t>
  </si>
  <si>
    <t>არსებული სახურავის ბურულის დემონტაჟი</t>
  </si>
  <si>
    <t xml:space="preserve"> წყლის შემკრები ღარი თუნუქით 0,5მმ, სამაგრი დეტალებით</t>
  </si>
  <si>
    <t>ჭანჭიკები</t>
  </si>
  <si>
    <t xml:space="preserve"> წყალსაწრეტი მილების მოწყობა 10X10სმ</t>
  </si>
  <si>
    <t>სამშენებლო ნაჭედი</t>
  </si>
  <si>
    <t>წყალშემკრები ძაბრი</t>
  </si>
  <si>
    <t>საწვიმარი მილის მუხლი</t>
  </si>
  <si>
    <t>ღვარგამშვები მილი თუნუქის სისქით 0,5მმ 10X10სმ</t>
  </si>
  <si>
    <t>გ/მ</t>
  </si>
  <si>
    <t>ც</t>
  </si>
  <si>
    <t>წყლის შემკრები ღარების მოწყობა 10*10სმ</t>
  </si>
  <si>
    <t>12-8-4 მიყ.</t>
  </si>
  <si>
    <t>სოფელ ნაფარეულში ზაირა ცირეკიძეს სახლის სახურავის მოწყობის ხარჯთაღრიცხვა</t>
  </si>
  <si>
    <t>მუქად მონიშნული ველების შევსება სავალდებულო არ არის</t>
  </si>
  <si>
    <t>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</si>
</sst>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0.000"/>
    <numFmt numFmtId="165" formatCode="0.0"/>
    <numFmt numFmtId="166" formatCode="_-* #,##0.00_р_._-;\-* #,##0.00_р_._-;_-* &quot;-&quot;??_р_._-;_-@_-"/>
    <numFmt numFmtId="167" formatCode="0.0000"/>
    <numFmt numFmtId="168" formatCode="_-* #,##0.00\ _₾_-;\-* #,##0.00\ _₾_-;_-* &quot;-&quot;??\ _₾_-;_-@_-"/>
  </numFmts>
  <fonts count="3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Sylfaen"/>
      <family val="1"/>
      <charset val="204"/>
    </font>
    <font>
      <sz val="10"/>
      <color indexed="8"/>
      <name val="Sylfaen"/>
      <family val="1"/>
      <charset val="204"/>
    </font>
    <font>
      <b/>
      <sz val="10"/>
      <color indexed="8"/>
      <name val="Sylfaen"/>
      <family val="1"/>
      <charset val="204"/>
    </font>
    <font>
      <sz val="10"/>
      <name val="Arial"/>
      <family val="2"/>
      <charset val="204"/>
    </font>
    <font>
      <sz val="10"/>
      <name val="Arial"/>
      <family val="2"/>
    </font>
    <font>
      <b/>
      <sz val="10"/>
      <color theme="1"/>
      <name val="Sylfaen"/>
      <family val="1"/>
      <charset val="204"/>
    </font>
    <font>
      <i/>
      <sz val="10"/>
      <color theme="1"/>
      <name val="Sylfaen"/>
      <family val="1"/>
      <charset val="204"/>
    </font>
    <font>
      <b/>
      <sz val="10"/>
      <name val="Sylfaen"/>
      <family val="1"/>
    </font>
    <font>
      <sz val="10"/>
      <name val="Sylfaen"/>
      <family val="1"/>
    </font>
    <font>
      <b/>
      <sz val="10"/>
      <name val="Sylfaen"/>
      <family val="1"/>
      <charset val="204"/>
    </font>
    <font>
      <sz val="10"/>
      <name val="Arial Cyr"/>
      <charset val="204"/>
    </font>
    <font>
      <sz val="10"/>
      <name val="Sylfaen"/>
      <family val="1"/>
      <charset val="204"/>
    </font>
    <font>
      <sz val="10"/>
      <color theme="1"/>
      <name val="Sylfaen"/>
      <family val="1"/>
    </font>
    <font>
      <b/>
      <sz val="10"/>
      <color indexed="8"/>
      <name val="Sylfaen"/>
      <family val="1"/>
    </font>
    <font>
      <b/>
      <sz val="10"/>
      <color theme="1"/>
      <name val="Sylfaen"/>
      <family val="1"/>
    </font>
    <font>
      <b/>
      <sz val="11"/>
      <name val="Sylfaen"/>
      <family val="1"/>
      <charset val="204"/>
    </font>
    <font>
      <b/>
      <i/>
      <sz val="10"/>
      <name val="Sylfaen"/>
      <family val="1"/>
      <charset val="204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8"/>
      <name val="Calibri"/>
      <family val="2"/>
      <scheme val="minor"/>
    </font>
    <font>
      <i/>
      <sz val="10"/>
      <name val="Sylfaen"/>
      <family val="1"/>
      <charset val="204"/>
    </font>
    <font>
      <i/>
      <sz val="10"/>
      <name val="Sylfaen"/>
      <family val="1"/>
    </font>
    <font>
      <sz val="10"/>
      <name val="LitNusx"/>
      <family val="2"/>
      <charset val="204"/>
    </font>
    <font>
      <sz val="10"/>
      <name val="Arial Cyr"/>
      <family val="2"/>
      <charset val="204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b/>
      <vertAlign val="superscript"/>
      <sz val="10"/>
      <name val="Sylfaen"/>
      <family val="1"/>
      <charset val="204"/>
    </font>
    <font>
      <sz val="11"/>
      <color indexed="8"/>
      <name val="Sylfaen"/>
      <family val="1"/>
      <charset val="204"/>
    </font>
    <font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2">
    <xf numFmtId="0" fontId="0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19" fillId="0" borderId="0"/>
    <xf numFmtId="0" fontId="5" fillId="0" borderId="0"/>
    <xf numFmtId="0" fontId="6" fillId="0" borderId="0"/>
    <xf numFmtId="166" fontId="20" fillId="0" borderId="0" applyFont="0" applyFill="0" applyBorder="0" applyAlignment="0" applyProtection="0"/>
    <xf numFmtId="0" fontId="1" fillId="0" borderId="0"/>
    <xf numFmtId="166" fontId="20" fillId="0" borderId="0" applyFont="0" applyFill="0" applyBorder="0" applyAlignment="0" applyProtection="0"/>
    <xf numFmtId="0" fontId="5" fillId="0" borderId="0"/>
    <xf numFmtId="43" fontId="19" fillId="0" borderId="0" applyFont="0" applyFill="0" applyBorder="0" applyAlignment="0" applyProtection="0"/>
    <xf numFmtId="0" fontId="5" fillId="0" borderId="0"/>
    <xf numFmtId="0" fontId="6" fillId="0" borderId="0"/>
    <xf numFmtId="0" fontId="12" fillId="0" borderId="0"/>
    <xf numFmtId="166" fontId="25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1" fillId="0" borderId="0"/>
    <xf numFmtId="168" fontId="25" fillId="0" borderId="0" applyFont="0" applyFill="0" applyBorder="0" applyAlignment="0" applyProtection="0"/>
    <xf numFmtId="0" fontId="5" fillId="0" borderId="0"/>
    <xf numFmtId="0" fontId="5" fillId="0" borderId="0"/>
    <xf numFmtId="0" fontId="6" fillId="0" borderId="0"/>
    <xf numFmtId="166" fontId="12" fillId="0" borderId="0" applyFont="0" applyFill="0" applyBorder="0" applyAlignment="0" applyProtection="0"/>
    <xf numFmtId="0" fontId="19" fillId="0" borderId="0"/>
    <xf numFmtId="0" fontId="19" fillId="0" borderId="0"/>
    <xf numFmtId="0" fontId="30" fillId="0" borderId="0" applyFont="0" applyFill="0" applyBorder="0" applyAlignment="0" applyProtection="0"/>
  </cellStyleXfs>
  <cellXfs count="212">
    <xf numFmtId="0" fontId="0" fillId="0" borderId="0" xfId="0"/>
    <xf numFmtId="0" fontId="10" fillId="0" borderId="9" xfId="0" applyFont="1" applyBorder="1" applyAlignment="1">
      <alignment horizontal="center" vertical="center" wrapText="1"/>
    </xf>
    <xf numFmtId="2" fontId="10" fillId="0" borderId="9" xfId="0" applyNumberFormat="1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 wrapText="1"/>
    </xf>
    <xf numFmtId="0" fontId="11" fillId="0" borderId="9" xfId="0" applyNumberFormat="1" applyFont="1" applyFill="1" applyBorder="1" applyAlignment="1">
      <alignment horizontal="center" vertical="center" wrapText="1"/>
    </xf>
    <xf numFmtId="0" fontId="13" fillId="0" borderId="9" xfId="0" applyNumberFormat="1" applyFont="1" applyFill="1" applyBorder="1" applyAlignment="1">
      <alignment horizontal="center" vertical="center" wrapText="1"/>
    </xf>
    <xf numFmtId="0" fontId="2" fillId="0" borderId="7" xfId="2" applyNumberFormat="1" applyFont="1" applyFill="1" applyBorder="1" applyAlignment="1">
      <alignment horizontal="center" vertical="center" wrapText="1"/>
    </xf>
    <xf numFmtId="0" fontId="2" fillId="0" borderId="0" xfId="1" applyNumberFormat="1" applyFont="1" applyFill="1" applyBorder="1" applyAlignment="1">
      <alignment horizontal="center" vertical="center" wrapText="1"/>
    </xf>
    <xf numFmtId="0" fontId="2" fillId="0" borderId="0" xfId="2" applyNumberFormat="1" applyFont="1" applyFill="1" applyBorder="1" applyAlignment="1">
      <alignment horizontal="center" vertical="center" wrapText="1"/>
    </xf>
    <xf numFmtId="0" fontId="2" fillId="0" borderId="9" xfId="2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165" fontId="4" fillId="0" borderId="5" xfId="0" applyNumberFormat="1" applyFont="1" applyFill="1" applyBorder="1" applyAlignment="1">
      <alignment horizontal="center" vertical="center" wrapText="1"/>
    </xf>
    <xf numFmtId="165" fontId="2" fillId="0" borderId="5" xfId="1" applyNumberFormat="1" applyFont="1" applyFill="1" applyBorder="1" applyAlignment="1">
      <alignment horizontal="center" vertical="center" wrapText="1"/>
    </xf>
    <xf numFmtId="165" fontId="2" fillId="0" borderId="5" xfId="3" applyNumberFormat="1" applyFont="1" applyFill="1" applyBorder="1" applyAlignment="1">
      <alignment horizontal="center" vertical="center" wrapText="1"/>
    </xf>
    <xf numFmtId="165" fontId="2" fillId="0" borderId="8" xfId="3" applyNumberFormat="1" applyFont="1" applyFill="1" applyBorder="1" applyAlignment="1">
      <alignment horizontal="center" vertical="center" wrapText="1"/>
    </xf>
    <xf numFmtId="165" fontId="7" fillId="0" borderId="0" xfId="3" applyNumberFormat="1" applyFont="1" applyFill="1" applyBorder="1" applyAlignment="1">
      <alignment horizontal="center" vertical="center" wrapText="1"/>
    </xf>
    <xf numFmtId="0" fontId="0" fillId="0" borderId="0" xfId="0" applyFill="1"/>
    <xf numFmtId="0" fontId="2" fillId="0" borderId="9" xfId="2" applyNumberFormat="1" applyFont="1" applyFill="1" applyBorder="1" applyAlignment="1">
      <alignment horizontal="center" vertical="center" wrapText="1"/>
    </xf>
    <xf numFmtId="165" fontId="2" fillId="0" borderId="9" xfId="2" applyNumberFormat="1" applyFont="1" applyFill="1" applyBorder="1" applyAlignment="1">
      <alignment horizontal="center" vertical="center" wrapText="1"/>
    </xf>
    <xf numFmtId="0" fontId="2" fillId="0" borderId="7" xfId="2" applyNumberFormat="1" applyFont="1" applyFill="1" applyBorder="1" applyAlignment="1">
      <alignment horizontal="center" vertical="center" wrapText="1"/>
    </xf>
    <xf numFmtId="0" fontId="2" fillId="0" borderId="0" xfId="1" applyNumberFormat="1" applyFont="1" applyFill="1" applyBorder="1" applyAlignment="1">
      <alignment horizontal="center" vertical="center" wrapText="1"/>
    </xf>
    <xf numFmtId="0" fontId="2" fillId="0" borderId="0" xfId="2" applyNumberFormat="1" applyFont="1" applyFill="1" applyBorder="1" applyAlignment="1">
      <alignment horizontal="center" vertical="center" wrapText="1"/>
    </xf>
    <xf numFmtId="164" fontId="10" fillId="0" borderId="9" xfId="0" applyNumberFormat="1" applyFont="1" applyBorder="1" applyAlignment="1">
      <alignment horizontal="center" vertical="center"/>
    </xf>
    <xf numFmtId="2" fontId="10" fillId="0" borderId="9" xfId="0" applyNumberFormat="1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13" fillId="3" borderId="13" xfId="0" applyFont="1" applyFill="1" applyBorder="1" applyAlignment="1">
      <alignment horizontal="center" vertical="center" wrapText="1"/>
    </xf>
    <xf numFmtId="0" fontId="13" fillId="3" borderId="9" xfId="0" applyFont="1" applyFill="1" applyBorder="1" applyAlignment="1">
      <alignment horizontal="center" vertical="center" wrapText="1"/>
    </xf>
    <xf numFmtId="0" fontId="11" fillId="3" borderId="9" xfId="0" applyFont="1" applyFill="1" applyBorder="1" applyAlignment="1">
      <alignment horizontal="center" vertical="center" wrapText="1"/>
    </xf>
    <xf numFmtId="0" fontId="2" fillId="0" borderId="0" xfId="0" applyFont="1"/>
    <xf numFmtId="0" fontId="2" fillId="0" borderId="9" xfId="2" applyFont="1" applyFill="1" applyBorder="1" applyAlignment="1">
      <alignment horizontal="center" vertical="center" wrapText="1"/>
    </xf>
    <xf numFmtId="2" fontId="13" fillId="0" borderId="9" xfId="0" applyNumberFormat="1" applyFont="1" applyFill="1" applyBorder="1" applyAlignment="1">
      <alignment horizontal="center" vertical="center"/>
    </xf>
    <xf numFmtId="2" fontId="7" fillId="0" borderId="9" xfId="2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49" fontId="13" fillId="0" borderId="9" xfId="0" applyNumberFormat="1" applyFont="1" applyBorder="1" applyAlignment="1">
      <alignment horizontal="center" vertical="center" wrapText="1"/>
    </xf>
    <xf numFmtId="2" fontId="11" fillId="0" borderId="9" xfId="0" applyNumberFormat="1" applyFont="1" applyBorder="1" applyAlignment="1">
      <alignment horizontal="center" vertical="center" wrapText="1"/>
    </xf>
    <xf numFmtId="0" fontId="11" fillId="0" borderId="0" xfId="0" applyFont="1"/>
    <xf numFmtId="0" fontId="7" fillId="0" borderId="9" xfId="2" applyFont="1" applyFill="1" applyBorder="1" applyAlignment="1">
      <alignment horizontal="center" vertical="center" wrapText="1"/>
    </xf>
    <xf numFmtId="167" fontId="10" fillId="0" borderId="9" xfId="0" applyNumberFormat="1" applyFont="1" applyBorder="1" applyAlignment="1">
      <alignment horizontal="center" vertical="center"/>
    </xf>
    <xf numFmtId="2" fontId="10" fillId="0" borderId="9" xfId="0" applyNumberFormat="1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164" fontId="10" fillId="0" borderId="9" xfId="0" applyNumberFormat="1" applyFont="1" applyFill="1" applyBorder="1" applyAlignment="1">
      <alignment horizontal="center" vertical="center"/>
    </xf>
    <xf numFmtId="2" fontId="13" fillId="0" borderId="9" xfId="0" applyNumberFormat="1" applyFont="1" applyBorder="1" applyAlignment="1">
      <alignment horizontal="center" vertical="center" wrapText="1"/>
    </xf>
    <xf numFmtId="0" fontId="23" fillId="0" borderId="9" xfId="0" applyNumberFormat="1" applyFont="1" applyFill="1" applyBorder="1" applyAlignment="1">
      <alignment horizontal="center" vertical="center" wrapText="1"/>
    </xf>
    <xf numFmtId="9" fontId="23" fillId="0" borderId="9" xfId="0" applyNumberFormat="1" applyFont="1" applyFill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/>
    </xf>
    <xf numFmtId="2" fontId="22" fillId="0" borderId="9" xfId="0" applyNumberFormat="1" applyFont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49" fontId="10" fillId="0" borderId="9" xfId="19" applyNumberFormat="1" applyFont="1" applyFill="1" applyBorder="1" applyAlignment="1" applyProtection="1">
      <alignment horizontal="center" vertical="center" wrapText="1"/>
    </xf>
    <xf numFmtId="0" fontId="10" fillId="0" borderId="9" xfId="19" applyNumberFormat="1" applyFont="1" applyFill="1" applyBorder="1" applyAlignment="1" applyProtection="1">
      <alignment horizontal="center" vertical="center" wrapText="1"/>
    </xf>
    <xf numFmtId="0" fontId="14" fillId="0" borderId="9" xfId="0" applyNumberFormat="1" applyFont="1" applyFill="1" applyBorder="1" applyAlignment="1">
      <alignment horizontal="center" vertical="center" wrapText="1"/>
    </xf>
    <xf numFmtId="0" fontId="2" fillId="0" borderId="7" xfId="2" applyNumberFormat="1" applyFont="1" applyFill="1" applyBorder="1" applyAlignment="1">
      <alignment horizontal="center" vertical="center" wrapText="1"/>
    </xf>
    <xf numFmtId="0" fontId="2" fillId="0" borderId="9" xfId="2" applyNumberFormat="1" applyFont="1" applyFill="1" applyBorder="1" applyAlignment="1">
      <alignment horizontal="center" vertical="center" wrapText="1"/>
    </xf>
    <xf numFmtId="0" fontId="2" fillId="0" borderId="0" xfId="1" applyNumberFormat="1" applyFont="1" applyFill="1" applyBorder="1" applyAlignment="1">
      <alignment horizontal="center" vertical="center" wrapText="1"/>
    </xf>
    <xf numFmtId="0" fontId="2" fillId="0" borderId="0" xfId="2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29" fillId="0" borderId="0" xfId="0" applyFont="1"/>
    <xf numFmtId="165" fontId="24" fillId="0" borderId="9" xfId="0" applyNumberFormat="1" applyFont="1" applyFill="1" applyBorder="1" applyAlignment="1">
      <alignment horizontal="center" vertical="center" wrapText="1"/>
    </xf>
    <xf numFmtId="0" fontId="27" fillId="0" borderId="9" xfId="0" applyFont="1" applyBorder="1"/>
    <xf numFmtId="9" fontId="8" fillId="0" borderId="9" xfId="0" applyNumberFormat="1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22" fillId="2" borderId="9" xfId="0" applyFont="1" applyFill="1" applyBorder="1" applyAlignment="1">
      <alignment horizontal="center" vertical="center" wrapText="1"/>
    </xf>
    <xf numFmtId="0" fontId="22" fillId="0" borderId="9" xfId="0" applyFont="1" applyFill="1" applyBorder="1" applyAlignment="1">
      <alignment horizontal="center" vertical="center" wrapText="1"/>
    </xf>
    <xf numFmtId="9" fontId="8" fillId="0" borderId="9" xfId="0" applyNumberFormat="1" applyFont="1" applyFill="1" applyBorder="1" applyAlignment="1">
      <alignment horizontal="center" vertical="center" wrapText="1"/>
    </xf>
    <xf numFmtId="49" fontId="13" fillId="0" borderId="9" xfId="0" applyNumberFormat="1" applyFont="1" applyBorder="1" applyAlignment="1">
      <alignment vertical="center" wrapText="1"/>
    </xf>
    <xf numFmtId="0" fontId="13" fillId="4" borderId="9" xfId="0" applyNumberFormat="1" applyFont="1" applyFill="1" applyBorder="1" applyAlignment="1" applyProtection="1">
      <alignment horizontal="center" vertical="center" wrapText="1"/>
      <protection locked="0"/>
    </xf>
    <xf numFmtId="165" fontId="13" fillId="0" borderId="9" xfId="0" applyNumberFormat="1" applyFont="1" applyBorder="1" applyAlignment="1" applyProtection="1">
      <alignment horizontal="center" vertical="center" wrapText="1"/>
      <protection locked="0"/>
    </xf>
    <xf numFmtId="2" fontId="13" fillId="0" borderId="9" xfId="0" applyNumberFormat="1" applyFont="1" applyFill="1" applyBorder="1" applyAlignment="1" applyProtection="1">
      <alignment horizontal="center" vertical="center" wrapText="1"/>
      <protection locked="0"/>
    </xf>
    <xf numFmtId="2" fontId="13" fillId="0" borderId="9" xfId="0" applyNumberFormat="1" applyFont="1" applyBorder="1" applyAlignment="1" applyProtection="1">
      <alignment horizontal="center" vertical="center" wrapText="1"/>
      <protection locked="0"/>
    </xf>
    <xf numFmtId="49" fontId="13" fillId="3" borderId="9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164" fontId="10" fillId="0" borderId="9" xfId="0" applyNumberFormat="1" applyFont="1" applyFill="1" applyBorder="1" applyAlignment="1">
      <alignment horizontal="center" vertical="center" wrapText="1"/>
    </xf>
    <xf numFmtId="167" fontId="10" fillId="0" borderId="9" xfId="0" applyNumberFormat="1" applyFont="1" applyFill="1" applyBorder="1" applyAlignment="1">
      <alignment horizontal="center" vertical="center" wrapText="1"/>
    </xf>
    <xf numFmtId="49" fontId="15" fillId="0" borderId="4" xfId="0" applyNumberFormat="1" applyFont="1" applyFill="1" applyBorder="1" applyAlignment="1">
      <alignment horizontal="center" wrapText="1"/>
    </xf>
    <xf numFmtId="49" fontId="16" fillId="0" borderId="4" xfId="0" applyNumberFormat="1" applyFont="1" applyFill="1" applyBorder="1" applyAlignment="1">
      <alignment horizontal="center" wrapText="1"/>
    </xf>
    <xf numFmtId="49" fontId="16" fillId="0" borderId="6" xfId="0" applyNumberFormat="1" applyFont="1" applyFill="1" applyBorder="1" applyAlignment="1">
      <alignment horizontal="center" wrapText="1"/>
    </xf>
    <xf numFmtId="49" fontId="14" fillId="0" borderId="9" xfId="0" applyNumberFormat="1" applyFont="1" applyFill="1" applyBorder="1" applyAlignment="1">
      <alignment horizontal="center" wrapText="1"/>
    </xf>
    <xf numFmtId="0" fontId="10" fillId="0" borderId="9" xfId="0" applyFont="1" applyBorder="1" applyAlignment="1">
      <alignment horizontal="center"/>
    </xf>
    <xf numFmtId="165" fontId="13" fillId="0" borderId="9" xfId="0" applyNumberFormat="1" applyFont="1" applyBorder="1" applyAlignment="1">
      <alignment horizontal="center" wrapText="1"/>
    </xf>
    <xf numFmtId="0" fontId="13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49" fontId="11" fillId="0" borderId="12" xfId="0" applyNumberFormat="1" applyFont="1" applyBorder="1" applyAlignment="1">
      <alignment horizontal="center" wrapText="1"/>
    </xf>
    <xf numFmtId="49" fontId="16" fillId="0" borderId="9" xfId="0" applyNumberFormat="1" applyFont="1" applyFill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7" fillId="0" borderId="9" xfId="0" applyFont="1" applyBorder="1" applyAlignment="1">
      <alignment horizontal="center" wrapText="1"/>
    </xf>
    <xf numFmtId="0" fontId="11" fillId="0" borderId="9" xfId="0" applyNumberFormat="1" applyFont="1" applyBorder="1" applyAlignment="1">
      <alignment horizontal="center" wrapText="1"/>
    </xf>
    <xf numFmtId="0" fontId="13" fillId="0" borderId="9" xfId="0" applyNumberFormat="1" applyFont="1" applyBorder="1" applyAlignment="1">
      <alignment horizontal="center" wrapText="1"/>
    </xf>
    <xf numFmtId="0" fontId="10" fillId="3" borderId="9" xfId="0" applyFont="1" applyFill="1" applyBorder="1" applyAlignment="1">
      <alignment horizontal="center" vertical="center" wrapText="1"/>
    </xf>
    <xf numFmtId="2" fontId="10" fillId="3" borderId="9" xfId="31" applyNumberFormat="1" applyFont="1" applyFill="1" applyBorder="1" applyAlignment="1">
      <alignment horizontal="center" vertical="center" wrapText="1"/>
    </xf>
    <xf numFmtId="2" fontId="10" fillId="3" borderId="9" xfId="0" applyNumberFormat="1" applyFont="1" applyFill="1" applyBorder="1" applyAlignment="1">
      <alignment horizontal="center" vertical="center"/>
    </xf>
    <xf numFmtId="167" fontId="10" fillId="3" borderId="9" xfId="0" applyNumberFormat="1" applyFont="1" applyFill="1" applyBorder="1" applyAlignment="1">
      <alignment horizontal="center" vertical="center"/>
    </xf>
    <xf numFmtId="0" fontId="10" fillId="3" borderId="9" xfId="0" quotePrefix="1" applyFont="1" applyFill="1" applyBorder="1" applyAlignment="1">
      <alignment horizontal="center" vertical="center" wrapText="1"/>
    </xf>
    <xf numFmtId="164" fontId="10" fillId="3" borderId="9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14" fillId="0" borderId="0" xfId="0" applyNumberFormat="1" applyFont="1" applyFill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165" fontId="7" fillId="0" borderId="7" xfId="3" applyNumberFormat="1" applyFont="1" applyFill="1" applyBorder="1" applyAlignment="1">
      <alignment horizontal="center" vertical="center" wrapText="1"/>
    </xf>
    <xf numFmtId="49" fontId="11" fillId="2" borderId="9" xfId="0" applyNumberFormat="1" applyFont="1" applyFill="1" applyBorder="1" applyAlignment="1">
      <alignment horizontal="center" wrapText="1"/>
    </xf>
    <xf numFmtId="49" fontId="13" fillId="2" borderId="9" xfId="0" applyNumberFormat="1" applyFont="1" applyFill="1" applyBorder="1" applyAlignment="1">
      <alignment horizontal="center" vertical="center" wrapText="1"/>
    </xf>
    <xf numFmtId="49" fontId="11" fillId="2" borderId="9" xfId="0" applyNumberFormat="1" applyFont="1" applyFill="1" applyBorder="1" applyAlignment="1">
      <alignment horizontal="center" vertical="center" wrapText="1"/>
    </xf>
    <xf numFmtId="2" fontId="11" fillId="2" borderId="9" xfId="0" applyNumberFormat="1" applyFont="1" applyFill="1" applyBorder="1" applyAlignment="1">
      <alignment horizontal="center" vertical="center" wrapText="1"/>
    </xf>
    <xf numFmtId="0" fontId="11" fillId="2" borderId="9" xfId="0" applyNumberFormat="1" applyFont="1" applyFill="1" applyBorder="1" applyAlignment="1" applyProtection="1">
      <alignment horizontal="center" vertical="center" wrapText="1"/>
      <protection locked="0"/>
    </xf>
    <xf numFmtId="2" fontId="11" fillId="2" borderId="9" xfId="0" applyNumberFormat="1" applyFont="1" applyFill="1" applyBorder="1" applyAlignment="1" applyProtection="1">
      <alignment horizontal="center" vertical="center" wrapText="1"/>
      <protection locked="0"/>
    </xf>
    <xf numFmtId="0" fontId="9" fillId="2" borderId="9" xfId="0" applyFont="1" applyFill="1" applyBorder="1" applyAlignment="1">
      <alignment horizontal="center" wrapText="1"/>
    </xf>
    <xf numFmtId="17" fontId="10" fillId="2" borderId="9" xfId="0" applyNumberFormat="1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/>
    </xf>
    <xf numFmtId="164" fontId="9" fillId="2" borderId="9" xfId="0" applyNumberFormat="1" applyFont="1" applyFill="1" applyBorder="1" applyAlignment="1">
      <alignment horizontal="center" vertical="center"/>
    </xf>
    <xf numFmtId="2" fontId="9" fillId="2" borderId="9" xfId="0" applyNumberFormat="1" applyFont="1" applyFill="1" applyBorder="1" applyAlignment="1">
      <alignment horizontal="center" vertical="center"/>
    </xf>
    <xf numFmtId="1" fontId="11" fillId="2" borderId="9" xfId="0" applyNumberFormat="1" applyFont="1" applyFill="1" applyBorder="1" applyAlignment="1">
      <alignment horizontal="center" wrapText="1"/>
    </xf>
    <xf numFmtId="0" fontId="11" fillId="2" borderId="9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/>
    </xf>
    <xf numFmtId="2" fontId="11" fillId="2" borderId="9" xfId="0" applyNumberFormat="1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 wrapText="1"/>
    </xf>
    <xf numFmtId="2" fontId="9" fillId="2" borderId="9" xfId="0" applyNumberFormat="1" applyFont="1" applyFill="1" applyBorder="1" applyAlignment="1">
      <alignment horizontal="center" vertical="center" wrapText="1"/>
    </xf>
    <xf numFmtId="164" fontId="9" fillId="2" borderId="9" xfId="0" applyNumberFormat="1" applyFont="1" applyFill="1" applyBorder="1" applyAlignment="1">
      <alignment horizontal="center" vertical="center" wrapText="1"/>
    </xf>
    <xf numFmtId="0" fontId="10" fillId="2" borderId="9" xfId="0" applyNumberFormat="1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/>
    </xf>
    <xf numFmtId="0" fontId="14" fillId="2" borderId="9" xfId="0" applyFont="1" applyFill="1" applyBorder="1" applyAlignment="1">
      <alignment horizontal="center" vertical="center"/>
    </xf>
    <xf numFmtId="49" fontId="9" fillId="2" borderId="9" xfId="0" applyNumberFormat="1" applyFont="1" applyFill="1" applyBorder="1" applyAlignment="1">
      <alignment horizontal="center" vertical="center" wrapText="1"/>
    </xf>
    <xf numFmtId="0" fontId="7" fillId="2" borderId="9" xfId="2" applyFont="1" applyFill="1" applyBorder="1" applyAlignment="1">
      <alignment horizontal="center" vertical="center" wrapText="1"/>
    </xf>
    <xf numFmtId="2" fontId="16" fillId="2" borderId="9" xfId="0" applyNumberFormat="1" applyFont="1" applyFill="1" applyBorder="1" applyAlignment="1">
      <alignment horizontal="center" vertical="center" wrapText="1"/>
    </xf>
    <xf numFmtId="49" fontId="11" fillId="2" borderId="12" xfId="0" applyNumberFormat="1" applyFont="1" applyFill="1" applyBorder="1" applyAlignment="1">
      <alignment horizontal="center" wrapText="1"/>
    </xf>
    <xf numFmtId="2" fontId="10" fillId="0" borderId="9" xfId="0" applyNumberFormat="1" applyFont="1" applyBorder="1" applyAlignment="1" applyProtection="1">
      <alignment horizontal="center" vertical="center"/>
      <protection locked="0"/>
    </xf>
    <xf numFmtId="0" fontId="3" fillId="2" borderId="9" xfId="0" applyFont="1" applyFill="1" applyBorder="1" applyAlignment="1" applyProtection="1">
      <alignment horizontal="center" vertical="center"/>
      <protection locked="0"/>
    </xf>
    <xf numFmtId="2" fontId="10" fillId="2" borderId="9" xfId="0" applyNumberFormat="1" applyFont="1" applyFill="1" applyBorder="1" applyAlignment="1" applyProtection="1">
      <alignment horizontal="center" vertical="center"/>
      <protection locked="0"/>
    </xf>
    <xf numFmtId="0" fontId="11" fillId="2" borderId="9" xfId="0" applyFont="1" applyFill="1" applyBorder="1" applyProtection="1">
      <protection locked="0"/>
    </xf>
    <xf numFmtId="2" fontId="3" fillId="0" borderId="9" xfId="0" applyNumberFormat="1" applyFont="1" applyBorder="1" applyAlignment="1" applyProtection="1">
      <alignment horizontal="center" vertical="center"/>
      <protection locked="0"/>
    </xf>
    <xf numFmtId="0" fontId="29" fillId="0" borderId="9" xfId="0" applyFont="1" applyBorder="1" applyProtection="1">
      <protection locked="0"/>
    </xf>
    <xf numFmtId="0" fontId="29" fillId="0" borderId="9" xfId="0" applyFont="1" applyFill="1" applyBorder="1" applyProtection="1">
      <protection locked="0"/>
    </xf>
    <xf numFmtId="0" fontId="10" fillId="0" borderId="9" xfId="0" applyFont="1" applyBorder="1" applyAlignment="1" applyProtection="1">
      <alignment horizontal="center" vertical="center"/>
      <protection locked="0"/>
    </xf>
    <xf numFmtId="2" fontId="10" fillId="0" borderId="9" xfId="4" applyNumberFormat="1" applyFont="1" applyBorder="1" applyAlignment="1" applyProtection="1">
      <alignment horizontal="center" vertical="center"/>
      <protection locked="0"/>
    </xf>
    <xf numFmtId="0" fontId="11" fillId="2" borderId="9" xfId="0" applyFont="1" applyFill="1" applyBorder="1" applyAlignment="1" applyProtection="1">
      <alignment horizontal="center" vertical="center"/>
      <protection locked="0"/>
    </xf>
    <xf numFmtId="2" fontId="11" fillId="2" borderId="9" xfId="0" applyNumberFormat="1" applyFont="1" applyFill="1" applyBorder="1" applyAlignment="1" applyProtection="1">
      <alignment horizontal="center" vertical="center"/>
      <protection locked="0"/>
    </xf>
    <xf numFmtId="0" fontId="2" fillId="2" borderId="9" xfId="0" applyFont="1" applyFill="1" applyBorder="1" applyAlignment="1" applyProtection="1">
      <alignment horizontal="center" vertical="center"/>
      <protection locked="0"/>
    </xf>
    <xf numFmtId="2" fontId="13" fillId="2" borderId="9" xfId="0" applyNumberFormat="1" applyFont="1" applyFill="1" applyBorder="1" applyAlignment="1" applyProtection="1">
      <alignment horizontal="center" vertical="center"/>
      <protection locked="0"/>
    </xf>
    <xf numFmtId="2" fontId="13" fillId="0" borderId="9" xfId="0" applyNumberFormat="1" applyFont="1" applyFill="1" applyBorder="1" applyAlignment="1" applyProtection="1">
      <alignment horizontal="center" vertical="center"/>
      <protection locked="0"/>
    </xf>
    <xf numFmtId="2" fontId="13" fillId="3" borderId="9" xfId="0" applyNumberFormat="1" applyFont="1" applyFill="1" applyBorder="1" applyAlignment="1" applyProtection="1">
      <alignment horizontal="center" vertical="center"/>
      <protection locked="0"/>
    </xf>
    <xf numFmtId="2" fontId="2" fillId="0" borderId="9" xfId="0" applyNumberFormat="1" applyFont="1" applyBorder="1" applyAlignment="1" applyProtection="1">
      <alignment horizontal="center" vertical="center"/>
      <protection locked="0"/>
    </xf>
    <xf numFmtId="2" fontId="13" fillId="0" borderId="9" xfId="0" applyNumberFormat="1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0" fontId="13" fillId="0" borderId="9" xfId="0" applyFont="1" applyFill="1" applyBorder="1" applyAlignment="1" applyProtection="1">
      <alignment horizontal="center" vertical="center"/>
      <protection locked="0"/>
    </xf>
    <xf numFmtId="2" fontId="10" fillId="2" borderId="9" xfId="4" applyNumberFormat="1" applyFont="1" applyFill="1" applyBorder="1" applyAlignment="1" applyProtection="1">
      <alignment horizontal="center" vertical="center" wrapText="1"/>
      <protection locked="0"/>
    </xf>
    <xf numFmtId="2" fontId="10" fillId="2" borderId="9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9" xfId="0" applyFont="1" applyFill="1" applyBorder="1" applyAlignment="1" applyProtection="1">
      <alignment horizontal="center" vertical="center" wrapText="1"/>
      <protection locked="0"/>
    </xf>
    <xf numFmtId="0" fontId="10" fillId="0" borderId="9" xfId="0" applyFont="1" applyBorder="1" applyAlignment="1" applyProtection="1">
      <alignment horizontal="center" vertical="center" wrapText="1"/>
      <protection locked="0"/>
    </xf>
    <xf numFmtId="2" fontId="10" fillId="0" borderId="9" xfId="0" applyNumberFormat="1" applyFont="1" applyBorder="1" applyAlignment="1" applyProtection="1">
      <alignment horizontal="center" vertical="center" wrapText="1"/>
      <protection locked="0"/>
    </xf>
    <xf numFmtId="2" fontId="10" fillId="0" borderId="9" xfId="4" applyNumberFormat="1" applyFont="1" applyBorder="1" applyAlignment="1" applyProtection="1">
      <alignment horizontal="center" vertical="center" wrapText="1"/>
      <protection locked="0"/>
    </xf>
    <xf numFmtId="2" fontId="10" fillId="0" borderId="9" xfId="4" applyNumberFormat="1" applyFont="1" applyFill="1" applyBorder="1" applyAlignment="1" applyProtection="1">
      <alignment horizontal="center" vertical="center" wrapText="1"/>
      <protection locked="0"/>
    </xf>
    <xf numFmtId="2" fontId="10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9" xfId="0" applyFont="1" applyBorder="1" applyAlignment="1" applyProtection="1">
      <alignment horizontal="center" vertical="center" wrapText="1"/>
      <protection locked="0"/>
    </xf>
    <xf numFmtId="0" fontId="2" fillId="0" borderId="9" xfId="0" applyFont="1" applyFill="1" applyBorder="1" applyAlignment="1" applyProtection="1">
      <alignment horizontal="center" vertical="center" wrapText="1"/>
      <protection locked="0"/>
    </xf>
    <xf numFmtId="0" fontId="14" fillId="0" borderId="9" xfId="0" applyFont="1" applyFill="1" applyBorder="1" applyAlignment="1" applyProtection="1">
      <alignment horizontal="center" vertical="center" wrapText="1"/>
      <protection locked="0"/>
    </xf>
    <xf numFmtId="0" fontId="10" fillId="2" borderId="9" xfId="0" applyFont="1" applyFill="1" applyBorder="1" applyAlignment="1" applyProtection="1">
      <alignment horizontal="center" vertical="center" wrapText="1"/>
      <protection locked="0"/>
    </xf>
    <xf numFmtId="0" fontId="10" fillId="2" borderId="9" xfId="0" applyNumberFormat="1" applyFont="1" applyFill="1" applyBorder="1" applyAlignment="1" applyProtection="1">
      <alignment horizontal="center" vertical="center" wrapText="1"/>
      <protection locked="0"/>
    </xf>
    <xf numFmtId="2" fontId="10" fillId="3" borderId="9" xfId="0" applyNumberFormat="1" applyFont="1" applyFill="1" applyBorder="1" applyAlignment="1" applyProtection="1">
      <alignment horizontal="center" vertical="center"/>
      <protection locked="0"/>
    </xf>
    <xf numFmtId="2" fontId="10" fillId="3" borderId="9" xfId="31" applyNumberFormat="1" applyFont="1" applyFill="1" applyBorder="1" applyAlignment="1" applyProtection="1">
      <alignment horizontal="center" vertical="center" wrapText="1"/>
      <protection locked="0"/>
    </xf>
    <xf numFmtId="2" fontId="14" fillId="2" borderId="9" xfId="0" applyNumberFormat="1" applyFont="1" applyFill="1" applyBorder="1" applyAlignment="1" applyProtection="1">
      <alignment horizontal="center" vertical="center" wrapText="1"/>
      <protection locked="0"/>
    </xf>
    <xf numFmtId="2" fontId="10" fillId="0" borderId="9" xfId="17" applyNumberFormat="1" applyFont="1" applyFill="1" applyBorder="1" applyAlignment="1" applyProtection="1">
      <alignment horizontal="center" vertical="center" wrapText="1"/>
      <protection locked="0"/>
    </xf>
    <xf numFmtId="2" fontId="14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9" xfId="0" applyFont="1" applyFill="1" applyBorder="1" applyAlignment="1" applyProtection="1">
      <alignment horizontal="center" vertical="center"/>
      <protection locked="0"/>
    </xf>
    <xf numFmtId="2" fontId="10" fillId="0" borderId="9" xfId="0" applyNumberFormat="1" applyFont="1" applyFill="1" applyBorder="1" applyAlignment="1" applyProtection="1">
      <alignment horizontal="center" vertical="center"/>
      <protection locked="0"/>
    </xf>
    <xf numFmtId="2" fontId="10" fillId="0" borderId="9" xfId="4" applyNumberFormat="1" applyFont="1" applyFill="1" applyBorder="1" applyAlignment="1" applyProtection="1">
      <alignment horizontal="center" vertical="center"/>
      <protection locked="0"/>
    </xf>
    <xf numFmtId="0" fontId="2" fillId="0" borderId="9" xfId="2" applyFont="1" applyFill="1" applyBorder="1" applyAlignment="1" applyProtection="1">
      <alignment horizontal="center" vertical="center" wrapText="1"/>
      <protection locked="0"/>
    </xf>
    <xf numFmtId="2" fontId="2" fillId="0" borderId="9" xfId="0" applyNumberFormat="1" applyFont="1" applyFill="1" applyBorder="1" applyAlignment="1" applyProtection="1">
      <alignment horizontal="center" vertical="center" wrapText="1"/>
      <protection locked="0"/>
    </xf>
    <xf numFmtId="165" fontId="9" fillId="0" borderId="9" xfId="0" applyNumberFormat="1" applyFont="1" applyFill="1" applyBorder="1" applyAlignment="1" applyProtection="1">
      <alignment horizontal="center" vertical="center"/>
      <protection locked="0"/>
    </xf>
    <xf numFmtId="165" fontId="13" fillId="0" borderId="9" xfId="0" applyNumberFormat="1" applyFont="1" applyFill="1" applyBorder="1" applyAlignment="1" applyProtection="1">
      <alignment horizontal="center" vertical="center" wrapText="1"/>
      <protection locked="0"/>
    </xf>
    <xf numFmtId="165" fontId="9" fillId="0" borderId="9" xfId="4" applyNumberFormat="1" applyFont="1" applyFill="1" applyBorder="1" applyAlignment="1" applyProtection="1">
      <alignment horizontal="center" vertical="center"/>
      <protection locked="0"/>
    </xf>
    <xf numFmtId="2" fontId="9" fillId="0" borderId="9" xfId="0" applyNumberFormat="1" applyFont="1" applyFill="1" applyBorder="1" applyAlignment="1" applyProtection="1">
      <alignment horizontal="center" vertical="center"/>
      <protection locked="0"/>
    </xf>
    <xf numFmtId="2" fontId="9" fillId="0" borderId="12" xfId="0" applyNumberFormat="1" applyFont="1" applyFill="1" applyBorder="1" applyAlignment="1" applyProtection="1">
      <alignment horizontal="center" vertical="center"/>
      <protection locked="0"/>
    </xf>
    <xf numFmtId="2" fontId="13" fillId="0" borderId="12" xfId="0" applyNumberFormat="1" applyFont="1" applyFill="1" applyBorder="1" applyAlignment="1" applyProtection="1">
      <alignment horizontal="center" vertical="center" wrapText="1"/>
      <protection locked="0"/>
    </xf>
    <xf numFmtId="2" fontId="9" fillId="0" borderId="6" xfId="4" applyNumberFormat="1" applyFont="1" applyFill="1" applyBorder="1" applyAlignment="1" applyProtection="1">
      <alignment horizontal="center" vertical="center"/>
      <protection locked="0"/>
    </xf>
    <xf numFmtId="2" fontId="23" fillId="0" borderId="9" xfId="0" applyNumberFormat="1" applyFont="1" applyFill="1" applyBorder="1" applyAlignment="1" applyProtection="1">
      <alignment horizontal="center" vertical="center"/>
      <protection locked="0"/>
    </xf>
    <xf numFmtId="0" fontId="2" fillId="0" borderId="12" xfId="0" applyFont="1" applyFill="1" applyBorder="1" applyAlignment="1" applyProtection="1">
      <alignment horizontal="center" vertical="center" wrapText="1"/>
      <protection locked="0"/>
    </xf>
    <xf numFmtId="2" fontId="2" fillId="0" borderId="6" xfId="0" applyNumberFormat="1" applyFont="1" applyFill="1" applyBorder="1" applyAlignment="1" applyProtection="1">
      <alignment horizontal="center" vertical="center" wrapText="1"/>
      <protection locked="0"/>
    </xf>
    <xf numFmtId="2" fontId="8" fillId="0" borderId="9" xfId="0" applyNumberFormat="1" applyFont="1" applyFill="1" applyBorder="1" applyAlignment="1" applyProtection="1">
      <alignment horizontal="center" vertical="center" wrapText="1"/>
      <protection locked="0"/>
    </xf>
    <xf numFmtId="2" fontId="7" fillId="0" borderId="9" xfId="0" applyNumberFormat="1" applyFont="1" applyFill="1" applyBorder="1" applyAlignment="1" applyProtection="1">
      <alignment horizontal="center" vertical="center" wrapText="1"/>
      <protection locked="0"/>
    </xf>
    <xf numFmtId="2" fontId="7" fillId="0" borderId="9" xfId="0" applyNumberFormat="1" applyFont="1" applyFill="1" applyBorder="1" applyAlignment="1" applyProtection="1">
      <alignment horizontal="center" vertical="center"/>
      <protection locked="0"/>
    </xf>
    <xf numFmtId="0" fontId="27" fillId="0" borderId="9" xfId="0" applyFont="1" applyBorder="1" applyProtection="1">
      <protection locked="0"/>
    </xf>
    <xf numFmtId="2" fontId="22" fillId="0" borderId="9" xfId="0" applyNumberFormat="1" applyFont="1" applyBorder="1" applyAlignment="1" applyProtection="1">
      <alignment horizontal="center" vertical="center" wrapText="1"/>
      <protection locked="0"/>
    </xf>
    <xf numFmtId="2" fontId="11" fillId="0" borderId="9" xfId="0" applyNumberFormat="1" applyFont="1" applyBorder="1" applyAlignment="1" applyProtection="1">
      <alignment horizontal="center" vertical="center" wrapText="1"/>
      <protection locked="0"/>
    </xf>
    <xf numFmtId="0" fontId="2" fillId="0" borderId="7" xfId="2" applyNumberFormat="1" applyFont="1" applyFill="1" applyBorder="1" applyAlignment="1">
      <alignment horizontal="center" vertical="center" wrapText="1"/>
    </xf>
    <xf numFmtId="0" fontId="2" fillId="0" borderId="7" xfId="3" applyNumberFormat="1" applyFont="1" applyFill="1" applyBorder="1" applyAlignment="1">
      <alignment horizontal="center" vertical="center" wrapText="1"/>
    </xf>
    <xf numFmtId="0" fontId="17" fillId="0" borderId="1" xfId="0" applyNumberFormat="1" applyFont="1" applyFill="1" applyBorder="1" applyAlignment="1">
      <alignment horizontal="center" vertical="center" wrapText="1"/>
    </xf>
    <xf numFmtId="0" fontId="17" fillId="0" borderId="2" xfId="0" applyNumberFormat="1" applyFont="1" applyFill="1" applyBorder="1" applyAlignment="1">
      <alignment horizontal="center" vertical="center" wrapText="1"/>
    </xf>
    <xf numFmtId="0" fontId="17" fillId="0" borderId="3" xfId="0" applyNumberFormat="1" applyFont="1" applyFill="1" applyBorder="1" applyAlignment="1">
      <alignment horizontal="center" vertical="center" wrapText="1"/>
    </xf>
    <xf numFmtId="0" fontId="18" fillId="0" borderId="0" xfId="0" applyNumberFormat="1" applyFont="1" applyFill="1" applyBorder="1" applyAlignment="1">
      <alignment horizontal="center" vertical="center" wrapText="1"/>
    </xf>
    <xf numFmtId="0" fontId="2" fillId="0" borderId="0" xfId="1" applyNumberFormat="1" applyFont="1" applyFill="1" applyBorder="1" applyAlignment="1">
      <alignment horizontal="center" vertical="center" wrapText="1"/>
    </xf>
    <xf numFmtId="0" fontId="2" fillId="0" borderId="5" xfId="1" applyNumberFormat="1" applyFont="1" applyFill="1" applyBorder="1" applyAlignment="1">
      <alignment horizontal="center" vertical="center" wrapText="1"/>
    </xf>
    <xf numFmtId="0" fontId="2" fillId="0" borderId="0" xfId="2" applyNumberFormat="1" applyFont="1" applyFill="1" applyBorder="1" applyAlignment="1">
      <alignment horizontal="center" vertical="center" wrapText="1"/>
    </xf>
    <xf numFmtId="0" fontId="2" fillId="0" borderId="0" xfId="3" applyNumberFormat="1" applyFont="1" applyFill="1" applyBorder="1" applyAlignment="1">
      <alignment horizontal="center" vertical="center" wrapText="1"/>
    </xf>
    <xf numFmtId="49" fontId="16" fillId="0" borderId="9" xfId="0" applyNumberFormat="1" applyFont="1" applyFill="1" applyBorder="1" applyAlignment="1">
      <alignment horizontal="center" wrapText="1"/>
    </xf>
    <xf numFmtId="0" fontId="2" fillId="0" borderId="10" xfId="2" applyNumberFormat="1" applyFont="1" applyFill="1" applyBorder="1" applyAlignment="1">
      <alignment horizontal="center" vertical="center" textRotation="90" wrapText="1"/>
    </xf>
    <xf numFmtId="0" fontId="2" fillId="0" borderId="11" xfId="2" applyNumberFormat="1" applyFont="1" applyFill="1" applyBorder="1" applyAlignment="1">
      <alignment horizontal="center" vertical="center" textRotation="90" wrapText="1"/>
    </xf>
    <xf numFmtId="0" fontId="2" fillId="0" borderId="12" xfId="2" applyNumberFormat="1" applyFont="1" applyFill="1" applyBorder="1" applyAlignment="1">
      <alignment horizontal="center" vertical="center" textRotation="90" wrapText="1"/>
    </xf>
    <xf numFmtId="0" fontId="2" fillId="0" borderId="9" xfId="2" applyNumberFormat="1" applyFont="1" applyFill="1" applyBorder="1" applyAlignment="1">
      <alignment horizontal="center" vertical="center" wrapText="1"/>
    </xf>
    <xf numFmtId="0" fontId="2" fillId="0" borderId="1" xfId="2" applyNumberFormat="1" applyFont="1" applyFill="1" applyBorder="1" applyAlignment="1">
      <alignment horizontal="center" vertical="center" wrapText="1"/>
    </xf>
    <xf numFmtId="0" fontId="2" fillId="0" borderId="3" xfId="2" applyNumberFormat="1" applyFont="1" applyFill="1" applyBorder="1" applyAlignment="1">
      <alignment horizontal="center" vertical="center" wrapText="1"/>
    </xf>
    <xf numFmtId="0" fontId="2" fillId="0" borderId="6" xfId="2" applyNumberFormat="1" applyFont="1" applyFill="1" applyBorder="1" applyAlignment="1">
      <alignment horizontal="center" vertical="center" wrapText="1"/>
    </xf>
    <xf numFmtId="0" fontId="2" fillId="0" borderId="8" xfId="2" applyNumberFormat="1" applyFont="1" applyFill="1" applyBorder="1" applyAlignment="1">
      <alignment horizontal="center" vertical="center" wrapText="1"/>
    </xf>
    <xf numFmtId="165" fontId="2" fillId="0" borderId="9" xfId="2" applyNumberFormat="1" applyFont="1" applyFill="1" applyBorder="1" applyAlignment="1">
      <alignment horizontal="center" vertical="center" wrapText="1"/>
    </xf>
    <xf numFmtId="0" fontId="0" fillId="0" borderId="0" xfId="0" applyFill="1" applyProtection="1">
      <protection locked="0"/>
    </xf>
  </cellXfs>
  <cellStyles count="32">
    <cellStyle name="Comma" xfId="17" builtinId="3"/>
    <cellStyle name="Comma 2 5" xfId="28"/>
    <cellStyle name="Comma 51 3" xfId="24"/>
    <cellStyle name="Comma 6" xfId="31"/>
    <cellStyle name="Comma 7" xfId="21"/>
    <cellStyle name="Hyperlink 2" xfId="22"/>
    <cellStyle name="Normal" xfId="0" builtinId="0"/>
    <cellStyle name="Normal 10" xfId="8"/>
    <cellStyle name="Normal 11 2" xfId="16"/>
    <cellStyle name="Normal 12" xfId="30"/>
    <cellStyle name="Normal 14_anakia II etapi.xls sm. defeqturi 2" xfId="6"/>
    <cellStyle name="Normal 2" xfId="5"/>
    <cellStyle name="Normal 2 2" xfId="10"/>
    <cellStyle name="Normal 2 3" xfId="29"/>
    <cellStyle name="Normal 3" xfId="7"/>
    <cellStyle name="Normal 3 10 2" xfId="19"/>
    <cellStyle name="Normal 3 12" xfId="20"/>
    <cellStyle name="Normal 4 3" xfId="11"/>
    <cellStyle name="Normal 48 2" xfId="26"/>
    <cellStyle name="Normal 5" xfId="12"/>
    <cellStyle name="Normal 53 2 2" xfId="23"/>
    <cellStyle name="Normal_gare wyalsadfenigagarini 10" xfId="4"/>
    <cellStyle name="Normal_gare wyalsadfenigagarini 2 2" xfId="2"/>
    <cellStyle name="Normal_sida wyalsadeni 2 2" xfId="3"/>
    <cellStyle name="Обычный 3" xfId="14"/>
    <cellStyle name="Обычный 4" xfId="9"/>
    <cellStyle name="Обычный 4 3" xfId="27"/>
    <cellStyle name="Обычный 5 2" xfId="1"/>
    <cellStyle name="Обычный 5 2 2" xfId="18"/>
    <cellStyle name="Обычный_ELEQ_SUSTI DENEBI_axalqalaqis skola " xfId="25"/>
    <cellStyle name="Финансовый 2" xfId="15"/>
    <cellStyle name="მძიმე 2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N161"/>
  <sheetViews>
    <sheetView tabSelected="1" topLeftCell="A16" zoomScaleNormal="100" workbookViewId="0">
      <selection activeCell="O10" sqref="O10"/>
    </sheetView>
  </sheetViews>
  <sheetFormatPr defaultRowHeight="15"/>
  <cols>
    <col min="1" max="1" width="5" style="89" customWidth="1"/>
    <col min="2" max="2" width="12.28515625" customWidth="1"/>
    <col min="3" max="3" width="38.7109375" customWidth="1"/>
    <col min="4" max="4" width="8" customWidth="1"/>
    <col min="5" max="5" width="7.85546875" style="19" customWidth="1"/>
    <col min="6" max="6" width="8.28515625" style="19" customWidth="1"/>
    <col min="7" max="7" width="8.5703125" style="19" customWidth="1"/>
    <col min="8" max="8" width="9.42578125" style="19" customWidth="1"/>
    <col min="9" max="10" width="8.5703125" style="19" customWidth="1"/>
    <col min="11" max="11" width="7.5703125" style="19" customWidth="1"/>
    <col min="12" max="12" width="8.28515625" style="19" customWidth="1"/>
    <col min="13" max="13" width="10.7109375" style="19" customWidth="1"/>
  </cols>
  <sheetData>
    <row r="1" spans="1:13" s="13" customFormat="1" ht="40.5" customHeight="1">
      <c r="A1" s="193" t="s">
        <v>89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5"/>
    </row>
    <row r="2" spans="1:13" s="13" customFormat="1" ht="21.75" customHeight="1">
      <c r="A2" s="82"/>
      <c r="B2" s="5"/>
      <c r="C2" s="5"/>
      <c r="D2" s="196" t="s">
        <v>33</v>
      </c>
      <c r="E2" s="196"/>
      <c r="F2" s="196"/>
      <c r="G2" s="196"/>
      <c r="H2" s="196"/>
      <c r="I2" s="5"/>
      <c r="J2" s="5"/>
      <c r="K2" s="5"/>
      <c r="L2" s="5"/>
      <c r="M2" s="14"/>
    </row>
    <row r="3" spans="1:13" s="13" customFormat="1" ht="21.75" customHeight="1">
      <c r="A3" s="83"/>
      <c r="B3" s="197" t="s">
        <v>21</v>
      </c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8"/>
    </row>
    <row r="4" spans="1:13" s="13" customFormat="1">
      <c r="A4" s="83"/>
      <c r="B4" s="10"/>
      <c r="C4" s="10"/>
      <c r="D4" s="10"/>
      <c r="E4" s="23"/>
      <c r="F4" s="59"/>
      <c r="G4" s="23"/>
      <c r="H4" s="23"/>
      <c r="I4" s="23"/>
      <c r="J4" s="23"/>
      <c r="K4" s="23"/>
      <c r="L4" s="23"/>
      <c r="M4" s="15"/>
    </row>
    <row r="5" spans="1:13" s="13" customFormat="1" ht="21.75" customHeight="1">
      <c r="A5" s="83"/>
      <c r="B5" s="199" t="s">
        <v>0</v>
      </c>
      <c r="C5" s="199"/>
      <c r="D5" s="11"/>
      <c r="E5" s="24"/>
      <c r="F5" s="60"/>
      <c r="G5" s="24"/>
      <c r="H5" s="200" t="s">
        <v>1</v>
      </c>
      <c r="I5" s="200"/>
      <c r="J5" s="200"/>
      <c r="K5" s="200"/>
      <c r="L5" s="18">
        <f>M81</f>
        <v>0</v>
      </c>
      <c r="M5" s="16" t="s">
        <v>2</v>
      </c>
    </row>
    <row r="6" spans="1:13" s="13" customFormat="1" ht="21" customHeight="1">
      <c r="A6" s="84"/>
      <c r="B6" s="191" t="s">
        <v>66</v>
      </c>
      <c r="C6" s="191"/>
      <c r="D6" s="9"/>
      <c r="E6" s="22"/>
      <c r="F6" s="57"/>
      <c r="G6" s="22"/>
      <c r="H6" s="192" t="s">
        <v>3</v>
      </c>
      <c r="I6" s="192"/>
      <c r="J6" s="192"/>
      <c r="K6" s="192"/>
      <c r="L6" s="106">
        <f>J71</f>
        <v>0</v>
      </c>
      <c r="M6" s="17" t="s">
        <v>2</v>
      </c>
    </row>
    <row r="7" spans="1:13" s="13" customFormat="1">
      <c r="A7" s="201" t="s">
        <v>4</v>
      </c>
      <c r="B7" s="202" t="s">
        <v>5</v>
      </c>
      <c r="C7" s="205" t="s">
        <v>6</v>
      </c>
      <c r="D7" s="202" t="s">
        <v>7</v>
      </c>
      <c r="E7" s="206" t="s">
        <v>8</v>
      </c>
      <c r="F7" s="207"/>
      <c r="G7" s="205" t="s">
        <v>9</v>
      </c>
      <c r="H7" s="205"/>
      <c r="I7" s="205" t="s">
        <v>23</v>
      </c>
      <c r="J7" s="205"/>
      <c r="K7" s="205" t="s">
        <v>10</v>
      </c>
      <c r="L7" s="205"/>
      <c r="M7" s="210" t="s">
        <v>11</v>
      </c>
    </row>
    <row r="8" spans="1:13" s="13" customFormat="1">
      <c r="A8" s="201"/>
      <c r="B8" s="203"/>
      <c r="C8" s="205"/>
      <c r="D8" s="203"/>
      <c r="E8" s="208"/>
      <c r="F8" s="209"/>
      <c r="G8" s="205"/>
      <c r="H8" s="205"/>
      <c r="I8" s="205"/>
      <c r="J8" s="205"/>
      <c r="K8" s="205"/>
      <c r="L8" s="205"/>
      <c r="M8" s="210"/>
    </row>
    <row r="9" spans="1:13" s="13" customFormat="1">
      <c r="A9" s="201"/>
      <c r="B9" s="203"/>
      <c r="C9" s="205"/>
      <c r="D9" s="203"/>
      <c r="E9" s="202" t="s">
        <v>7</v>
      </c>
      <c r="F9" s="202" t="s">
        <v>12</v>
      </c>
      <c r="G9" s="205" t="s">
        <v>13</v>
      </c>
      <c r="H9" s="205" t="s">
        <v>14</v>
      </c>
      <c r="I9" s="205" t="s">
        <v>15</v>
      </c>
      <c r="J9" s="205" t="s">
        <v>14</v>
      </c>
      <c r="K9" s="205" t="s">
        <v>15</v>
      </c>
      <c r="L9" s="205" t="s">
        <v>14</v>
      </c>
      <c r="M9" s="210"/>
    </row>
    <row r="10" spans="1:13" s="13" customFormat="1" ht="59.25" customHeight="1">
      <c r="A10" s="201"/>
      <c r="B10" s="204"/>
      <c r="C10" s="205"/>
      <c r="D10" s="204"/>
      <c r="E10" s="204"/>
      <c r="F10" s="204"/>
      <c r="G10" s="205"/>
      <c r="H10" s="205"/>
      <c r="I10" s="205"/>
      <c r="J10" s="205"/>
      <c r="K10" s="205"/>
      <c r="L10" s="205"/>
      <c r="M10" s="210"/>
    </row>
    <row r="11" spans="1:13" s="13" customFormat="1">
      <c r="A11" s="85">
        <v>1</v>
      </c>
      <c r="B11" s="12">
        <v>2</v>
      </c>
      <c r="C11" s="12">
        <v>3</v>
      </c>
      <c r="D11" s="12">
        <v>4</v>
      </c>
      <c r="E11" s="20">
        <v>5</v>
      </c>
      <c r="F11" s="58">
        <v>6</v>
      </c>
      <c r="G11" s="20">
        <v>7</v>
      </c>
      <c r="H11" s="20">
        <v>8</v>
      </c>
      <c r="I11" s="20">
        <v>9</v>
      </c>
      <c r="J11" s="20">
        <v>10</v>
      </c>
      <c r="K11" s="20">
        <v>11</v>
      </c>
      <c r="L11" s="20">
        <v>12</v>
      </c>
      <c r="M11" s="21">
        <v>13</v>
      </c>
    </row>
    <row r="12" spans="1:13" s="63" customFormat="1">
      <c r="A12" s="86"/>
      <c r="B12" s="1"/>
      <c r="C12" s="70" t="s">
        <v>39</v>
      </c>
      <c r="D12" s="3"/>
      <c r="E12" s="41"/>
      <c r="F12" s="2"/>
      <c r="G12" s="133"/>
      <c r="H12" s="133"/>
      <c r="I12" s="133"/>
      <c r="J12" s="133"/>
      <c r="K12" s="133"/>
      <c r="L12" s="133"/>
      <c r="M12" s="133"/>
    </row>
    <row r="13" spans="1:13" s="39" customFormat="1" ht="36" customHeight="1">
      <c r="A13" s="107" t="s">
        <v>42</v>
      </c>
      <c r="B13" s="108" t="s">
        <v>76</v>
      </c>
      <c r="C13" s="109" t="s">
        <v>77</v>
      </c>
      <c r="D13" s="110" t="s">
        <v>43</v>
      </c>
      <c r="E13" s="111"/>
      <c r="F13" s="112">
        <v>150</v>
      </c>
      <c r="G13" s="112"/>
      <c r="H13" s="112"/>
      <c r="I13" s="134"/>
      <c r="J13" s="135"/>
      <c r="K13" s="136"/>
      <c r="L13" s="136"/>
      <c r="M13" s="135"/>
    </row>
    <row r="14" spans="1:13" s="64" customFormat="1" ht="18.75" customHeight="1">
      <c r="A14" s="87"/>
      <c r="B14" s="73"/>
      <c r="C14" s="37" t="s">
        <v>44</v>
      </c>
      <c r="D14" s="37" t="s">
        <v>18</v>
      </c>
      <c r="E14" s="74">
        <v>0.25</v>
      </c>
      <c r="F14" s="75">
        <f>F13*E14</f>
        <v>37.5</v>
      </c>
      <c r="G14" s="76"/>
      <c r="H14" s="76"/>
      <c r="I14" s="137"/>
      <c r="J14" s="133"/>
      <c r="K14" s="138"/>
      <c r="L14" s="138"/>
      <c r="M14" s="133"/>
    </row>
    <row r="15" spans="1:13" s="64" customFormat="1" ht="18.75" customHeight="1">
      <c r="A15" s="87"/>
      <c r="B15" s="73"/>
      <c r="C15" s="37" t="s">
        <v>45</v>
      </c>
      <c r="D15" s="48" t="s">
        <v>2</v>
      </c>
      <c r="E15" s="74">
        <v>3.7999999999999999E-2</v>
      </c>
      <c r="F15" s="77">
        <f>F13*E15</f>
        <v>5.7</v>
      </c>
      <c r="G15" s="139"/>
      <c r="H15" s="139"/>
      <c r="I15" s="138"/>
      <c r="J15" s="133"/>
      <c r="K15" s="76"/>
      <c r="L15" s="76"/>
      <c r="M15" s="133"/>
    </row>
    <row r="16" spans="1:13" s="63" customFormat="1" ht="30">
      <c r="A16" s="113">
        <v>2</v>
      </c>
      <c r="B16" s="114" t="s">
        <v>46</v>
      </c>
      <c r="C16" s="115" t="s">
        <v>47</v>
      </c>
      <c r="D16" s="116" t="s">
        <v>22</v>
      </c>
      <c r="E16" s="117"/>
      <c r="F16" s="118">
        <f>F13</f>
        <v>150</v>
      </c>
      <c r="G16" s="135"/>
      <c r="H16" s="135"/>
      <c r="I16" s="135"/>
      <c r="J16" s="135"/>
      <c r="K16" s="135"/>
      <c r="L16" s="135"/>
      <c r="M16" s="135"/>
    </row>
    <row r="17" spans="1:13" s="63" customFormat="1">
      <c r="A17" s="86"/>
      <c r="B17" s="1"/>
      <c r="C17" s="1" t="s">
        <v>17</v>
      </c>
      <c r="D17" s="3" t="s">
        <v>18</v>
      </c>
      <c r="E17" s="25">
        <v>0.51600000000000001</v>
      </c>
      <c r="F17" s="26">
        <f>F16*E17</f>
        <v>77.400000000000006</v>
      </c>
      <c r="G17" s="140"/>
      <c r="H17" s="140"/>
      <c r="I17" s="133"/>
      <c r="J17" s="133"/>
      <c r="K17" s="141"/>
      <c r="L17" s="141"/>
      <c r="M17" s="133"/>
    </row>
    <row r="18" spans="1:13" s="63" customFormat="1">
      <c r="A18" s="86"/>
      <c r="B18" s="1"/>
      <c r="C18" s="1" t="s">
        <v>29</v>
      </c>
      <c r="D18" s="3" t="s">
        <v>2</v>
      </c>
      <c r="E18" s="25">
        <v>0.104</v>
      </c>
      <c r="F18" s="2">
        <f>F16*E18</f>
        <v>15.6</v>
      </c>
      <c r="G18" s="133"/>
      <c r="H18" s="133"/>
      <c r="I18" s="133"/>
      <c r="J18" s="133"/>
      <c r="K18" s="133"/>
      <c r="L18" s="133"/>
      <c r="M18" s="133"/>
    </row>
    <row r="19" spans="1:13" s="32" customFormat="1" ht="45">
      <c r="A19" s="119">
        <v>3</v>
      </c>
      <c r="B19" s="108" t="s">
        <v>48</v>
      </c>
      <c r="C19" s="120" t="s">
        <v>64</v>
      </c>
      <c r="D19" s="121" t="s">
        <v>16</v>
      </c>
      <c r="E19" s="121"/>
      <c r="F19" s="122">
        <v>1.9</v>
      </c>
      <c r="G19" s="142"/>
      <c r="H19" s="143"/>
      <c r="I19" s="144"/>
      <c r="J19" s="145"/>
      <c r="K19" s="144"/>
      <c r="L19" s="135"/>
      <c r="M19" s="145"/>
    </row>
    <row r="20" spans="1:13" s="32" customFormat="1">
      <c r="A20" s="88"/>
      <c r="B20" s="78"/>
      <c r="C20" s="69" t="s">
        <v>17</v>
      </c>
      <c r="D20" s="69" t="s">
        <v>18</v>
      </c>
      <c r="E20" s="69">
        <f>23.8*0.5</f>
        <v>11.9</v>
      </c>
      <c r="F20" s="34">
        <f>E20*F19</f>
        <v>22.61</v>
      </c>
      <c r="G20" s="146"/>
      <c r="H20" s="147"/>
      <c r="I20" s="148"/>
      <c r="J20" s="149"/>
      <c r="K20" s="150"/>
      <c r="L20" s="133"/>
      <c r="M20" s="149"/>
    </row>
    <row r="21" spans="1:13" s="32" customFormat="1">
      <c r="A21" s="88"/>
      <c r="B21" s="78"/>
      <c r="C21" s="69" t="s">
        <v>29</v>
      </c>
      <c r="D21" s="69" t="s">
        <v>2</v>
      </c>
      <c r="E21" s="69">
        <f>2.1*0.5</f>
        <v>1.05</v>
      </c>
      <c r="F21" s="34">
        <f>E21*F19</f>
        <v>1.9949999999999999</v>
      </c>
      <c r="G21" s="151"/>
      <c r="H21" s="147"/>
      <c r="I21" s="150"/>
      <c r="J21" s="149"/>
      <c r="K21" s="150"/>
      <c r="L21" s="133"/>
      <c r="M21" s="149"/>
    </row>
    <row r="22" spans="1:13" s="32" customFormat="1">
      <c r="A22" s="88"/>
      <c r="B22" s="30"/>
      <c r="C22" s="44" t="s">
        <v>30</v>
      </c>
      <c r="D22" s="69" t="s">
        <v>2</v>
      </c>
      <c r="E22" s="69">
        <v>1.72</v>
      </c>
      <c r="F22" s="34">
        <f>E22*F19</f>
        <v>3.2679999999999998</v>
      </c>
      <c r="G22" s="151"/>
      <c r="H22" s="147"/>
      <c r="I22" s="150"/>
      <c r="J22" s="149"/>
      <c r="K22" s="150"/>
      <c r="L22" s="133"/>
      <c r="M22" s="149"/>
    </row>
    <row r="23" spans="1:13" s="79" customFormat="1" ht="39" customHeight="1">
      <c r="A23" s="113">
        <v>4</v>
      </c>
      <c r="B23" s="123" t="s">
        <v>49</v>
      </c>
      <c r="C23" s="115" t="s">
        <v>69</v>
      </c>
      <c r="D23" s="115" t="s">
        <v>16</v>
      </c>
      <c r="E23" s="115"/>
      <c r="F23" s="124">
        <f>F19</f>
        <v>1.9</v>
      </c>
      <c r="G23" s="152"/>
      <c r="H23" s="152"/>
      <c r="I23" s="152"/>
      <c r="J23" s="152"/>
      <c r="K23" s="153"/>
      <c r="L23" s="153"/>
      <c r="M23" s="135"/>
    </row>
    <row r="24" spans="1:13" s="79" customFormat="1">
      <c r="A24" s="86"/>
      <c r="B24" s="45"/>
      <c r="C24" s="45" t="s">
        <v>17</v>
      </c>
      <c r="D24" s="45" t="s">
        <v>18</v>
      </c>
      <c r="E24" s="80">
        <v>23.8</v>
      </c>
      <c r="F24" s="42">
        <f>F23*E24</f>
        <v>45.22</v>
      </c>
      <c r="G24" s="154"/>
      <c r="H24" s="155"/>
      <c r="I24" s="156"/>
      <c r="J24" s="156"/>
      <c r="K24" s="157"/>
      <c r="L24" s="157"/>
      <c r="M24" s="133"/>
    </row>
    <row r="25" spans="1:13" s="79" customFormat="1">
      <c r="A25" s="86"/>
      <c r="B25" s="45"/>
      <c r="C25" s="45" t="s">
        <v>29</v>
      </c>
      <c r="D25" s="45" t="s">
        <v>2</v>
      </c>
      <c r="E25" s="80">
        <v>2.1</v>
      </c>
      <c r="F25" s="42">
        <f>F23*E25</f>
        <v>3.9899999999999998</v>
      </c>
      <c r="G25" s="158"/>
      <c r="H25" s="157"/>
      <c r="I25" s="157"/>
      <c r="J25" s="157"/>
      <c r="K25" s="156"/>
      <c r="L25" s="156"/>
      <c r="M25" s="133"/>
    </row>
    <row r="26" spans="1:13" s="79" customFormat="1" ht="16.5" customHeight="1">
      <c r="A26" s="86"/>
      <c r="B26" s="45" t="s">
        <v>62</v>
      </c>
      <c r="C26" s="45" t="s">
        <v>63</v>
      </c>
      <c r="D26" s="45" t="s">
        <v>16</v>
      </c>
      <c r="E26" s="42">
        <v>1.02</v>
      </c>
      <c r="F26" s="42">
        <f>F23*E26</f>
        <v>1.9379999999999999</v>
      </c>
      <c r="G26" s="159"/>
      <c r="H26" s="156"/>
      <c r="I26" s="155"/>
      <c r="J26" s="155"/>
      <c r="K26" s="157"/>
      <c r="L26" s="157"/>
      <c r="M26" s="133"/>
    </row>
    <row r="27" spans="1:13" s="79" customFormat="1">
      <c r="A27" s="86"/>
      <c r="B27" s="45" t="s">
        <v>50</v>
      </c>
      <c r="C27" s="45" t="s">
        <v>51</v>
      </c>
      <c r="D27" s="45" t="s">
        <v>28</v>
      </c>
      <c r="E27" s="45">
        <v>7.2</v>
      </c>
      <c r="F27" s="42">
        <f>F23*E27</f>
        <v>13.68</v>
      </c>
      <c r="G27" s="159"/>
      <c r="H27" s="156"/>
      <c r="I27" s="155"/>
      <c r="J27" s="155"/>
      <c r="K27" s="157"/>
      <c r="L27" s="157"/>
      <c r="M27" s="133"/>
    </row>
    <row r="28" spans="1:13" s="79" customFormat="1">
      <c r="A28" s="86"/>
      <c r="B28" s="45" t="s">
        <v>52</v>
      </c>
      <c r="C28" s="45" t="s">
        <v>53</v>
      </c>
      <c r="D28" s="45" t="s">
        <v>28</v>
      </c>
      <c r="E28" s="45">
        <v>4.38</v>
      </c>
      <c r="F28" s="42">
        <f>F23*E28</f>
        <v>8.3219999999999992</v>
      </c>
      <c r="G28" s="159"/>
      <c r="H28" s="156"/>
      <c r="I28" s="155"/>
      <c r="J28" s="155"/>
      <c r="K28" s="157"/>
      <c r="L28" s="157"/>
      <c r="M28" s="133"/>
    </row>
    <row r="29" spans="1:13" s="79" customFormat="1">
      <c r="A29" s="86"/>
      <c r="B29" s="45" t="s">
        <v>54</v>
      </c>
      <c r="C29" s="45" t="s">
        <v>55</v>
      </c>
      <c r="D29" s="45" t="s">
        <v>28</v>
      </c>
      <c r="E29" s="45">
        <v>1.96</v>
      </c>
      <c r="F29" s="42">
        <f>F23*E29</f>
        <v>3.7239999999999998</v>
      </c>
      <c r="G29" s="159"/>
      <c r="H29" s="156"/>
      <c r="I29" s="155"/>
      <c r="J29" s="155"/>
      <c r="K29" s="157"/>
      <c r="L29" s="157"/>
      <c r="M29" s="133"/>
    </row>
    <row r="30" spans="1:13" s="79" customFormat="1">
      <c r="A30" s="86"/>
      <c r="B30" s="45"/>
      <c r="C30" s="45" t="s">
        <v>30</v>
      </c>
      <c r="D30" s="45" t="s">
        <v>2</v>
      </c>
      <c r="E30" s="80">
        <v>3.44</v>
      </c>
      <c r="F30" s="42">
        <f>F23*E30</f>
        <v>6.5359999999999996</v>
      </c>
      <c r="G30" s="159"/>
      <c r="H30" s="156"/>
      <c r="I30" s="155"/>
      <c r="J30" s="155"/>
      <c r="K30" s="157"/>
      <c r="L30" s="157"/>
      <c r="M30" s="133"/>
    </row>
    <row r="31" spans="1:13" s="4" customFormat="1" ht="30">
      <c r="A31" s="113">
        <v>5</v>
      </c>
      <c r="B31" s="123" t="s">
        <v>56</v>
      </c>
      <c r="C31" s="115" t="s">
        <v>65</v>
      </c>
      <c r="D31" s="115" t="s">
        <v>22</v>
      </c>
      <c r="E31" s="115"/>
      <c r="F31" s="124">
        <f>F13</f>
        <v>150</v>
      </c>
      <c r="G31" s="152"/>
      <c r="H31" s="152"/>
      <c r="I31" s="152"/>
      <c r="J31" s="152"/>
      <c r="K31" s="153"/>
      <c r="L31" s="153"/>
      <c r="M31" s="135"/>
    </row>
    <row r="32" spans="1:13" s="4" customFormat="1">
      <c r="A32" s="86"/>
      <c r="B32" s="45"/>
      <c r="C32" s="45" t="s">
        <v>17</v>
      </c>
      <c r="D32" s="45" t="s">
        <v>18</v>
      </c>
      <c r="E32" s="80">
        <v>0.22700000000000001</v>
      </c>
      <c r="F32" s="42">
        <f>F31*E32</f>
        <v>34.050000000000004</v>
      </c>
      <c r="G32" s="154"/>
      <c r="H32" s="155"/>
      <c r="I32" s="156"/>
      <c r="J32" s="156"/>
      <c r="K32" s="157"/>
      <c r="L32" s="157"/>
      <c r="M32" s="133"/>
    </row>
    <row r="33" spans="1:222" s="4" customFormat="1">
      <c r="A33" s="86"/>
      <c r="B33" s="45"/>
      <c r="C33" s="45" t="s">
        <v>29</v>
      </c>
      <c r="D33" s="45" t="s">
        <v>2</v>
      </c>
      <c r="E33" s="80">
        <v>2.76E-2</v>
      </c>
      <c r="F33" s="42">
        <f>F31*E33</f>
        <v>4.1399999999999997</v>
      </c>
      <c r="G33" s="158"/>
      <c r="H33" s="157"/>
      <c r="I33" s="156"/>
      <c r="J33" s="156"/>
      <c r="K33" s="156"/>
      <c r="L33" s="156"/>
      <c r="M33" s="133"/>
    </row>
    <row r="34" spans="1:222" s="4" customFormat="1" ht="19.5" customHeight="1">
      <c r="A34" s="86"/>
      <c r="B34" s="45"/>
      <c r="C34" s="45" t="s">
        <v>75</v>
      </c>
      <c r="D34" s="45" t="s">
        <v>16</v>
      </c>
      <c r="E34" s="42">
        <v>8.9999999999999993E-3</v>
      </c>
      <c r="F34" s="42">
        <f>E34*F31</f>
        <v>1.3499999999999999</v>
      </c>
      <c r="G34" s="159"/>
      <c r="H34" s="156"/>
      <c r="I34" s="155"/>
      <c r="J34" s="155"/>
      <c r="K34" s="157"/>
      <c r="L34" s="157"/>
      <c r="M34" s="133"/>
    </row>
    <row r="35" spans="1:222" s="4" customFormat="1">
      <c r="A35" s="86"/>
      <c r="B35" s="45"/>
      <c r="C35" s="45" t="s">
        <v>51</v>
      </c>
      <c r="D35" s="45" t="s">
        <v>28</v>
      </c>
      <c r="E35" s="45">
        <v>7.0000000000000007E-2</v>
      </c>
      <c r="F35" s="42">
        <f>F31*E35</f>
        <v>10.500000000000002</v>
      </c>
      <c r="G35" s="159"/>
      <c r="H35" s="156"/>
      <c r="I35" s="155"/>
      <c r="J35" s="155"/>
      <c r="K35" s="157"/>
      <c r="L35" s="157"/>
      <c r="M35" s="133"/>
    </row>
    <row r="36" spans="1:222" s="4" customFormat="1">
      <c r="A36" s="86"/>
      <c r="B36" s="45"/>
      <c r="C36" s="45" t="s">
        <v>30</v>
      </c>
      <c r="D36" s="45" t="s">
        <v>2</v>
      </c>
      <c r="E36" s="81">
        <v>4.4400000000000002E-2</v>
      </c>
      <c r="F36" s="42">
        <f>F31*E36</f>
        <v>6.66</v>
      </c>
      <c r="G36" s="159"/>
      <c r="H36" s="156"/>
      <c r="I36" s="155"/>
      <c r="J36" s="155"/>
      <c r="K36" s="157"/>
      <c r="L36" s="157"/>
      <c r="M36" s="133"/>
    </row>
    <row r="37" spans="1:222" s="79" customFormat="1" ht="30">
      <c r="A37" s="113">
        <v>6</v>
      </c>
      <c r="B37" s="123" t="s">
        <v>57</v>
      </c>
      <c r="C37" s="115" t="s">
        <v>40</v>
      </c>
      <c r="D37" s="115" t="s">
        <v>22</v>
      </c>
      <c r="E37" s="125"/>
      <c r="F37" s="124">
        <f>F13</f>
        <v>150</v>
      </c>
      <c r="G37" s="152"/>
      <c r="H37" s="152"/>
      <c r="I37" s="152"/>
      <c r="J37" s="152"/>
      <c r="K37" s="153"/>
      <c r="L37" s="153"/>
      <c r="M37" s="153"/>
    </row>
    <row r="38" spans="1:222" s="79" customFormat="1" ht="16.5" customHeight="1">
      <c r="A38" s="86"/>
      <c r="B38" s="1"/>
      <c r="C38" s="45" t="s">
        <v>17</v>
      </c>
      <c r="D38" s="45" t="s">
        <v>18</v>
      </c>
      <c r="E38" s="81">
        <v>6.1000000000000004E-3</v>
      </c>
      <c r="F38" s="42">
        <f>F37*E38</f>
        <v>0.91500000000000004</v>
      </c>
      <c r="G38" s="155"/>
      <c r="H38" s="155"/>
      <c r="I38" s="156"/>
      <c r="J38" s="156"/>
      <c r="K38" s="157"/>
      <c r="L38" s="157"/>
      <c r="M38" s="156"/>
    </row>
    <row r="39" spans="1:222" s="79" customFormat="1">
      <c r="A39" s="86"/>
      <c r="B39" s="1"/>
      <c r="C39" s="45" t="s">
        <v>29</v>
      </c>
      <c r="D39" s="45" t="s">
        <v>2</v>
      </c>
      <c r="E39" s="81">
        <v>2.0000000000000001E-4</v>
      </c>
      <c r="F39" s="42">
        <f>F37*E39</f>
        <v>3.0000000000000002E-2</v>
      </c>
      <c r="G39" s="156"/>
      <c r="H39" s="156"/>
      <c r="I39" s="156"/>
      <c r="J39" s="156"/>
      <c r="K39" s="156"/>
      <c r="L39" s="156"/>
      <c r="M39" s="156"/>
    </row>
    <row r="40" spans="1:222" s="79" customFormat="1">
      <c r="A40" s="86"/>
      <c r="B40" s="45" t="s">
        <v>54</v>
      </c>
      <c r="C40" s="45" t="s">
        <v>58</v>
      </c>
      <c r="D40" s="45" t="s">
        <v>28</v>
      </c>
      <c r="E40" s="80">
        <v>0.04</v>
      </c>
      <c r="F40" s="42">
        <f>F37*E40</f>
        <v>6</v>
      </c>
      <c r="G40" s="156"/>
      <c r="H40" s="156"/>
      <c r="I40" s="155"/>
      <c r="J40" s="156"/>
      <c r="K40" s="157"/>
      <c r="L40" s="156"/>
      <c r="M40" s="156"/>
    </row>
    <row r="41" spans="1:222" s="61" customFormat="1" ht="30">
      <c r="A41" s="113">
        <v>7</v>
      </c>
      <c r="B41" s="123" t="s">
        <v>59</v>
      </c>
      <c r="C41" s="115" t="s">
        <v>41</v>
      </c>
      <c r="D41" s="115" t="s">
        <v>22</v>
      </c>
      <c r="E41" s="125"/>
      <c r="F41" s="124">
        <f>F13</f>
        <v>150</v>
      </c>
      <c r="G41" s="152"/>
      <c r="H41" s="152"/>
      <c r="I41" s="153"/>
      <c r="J41" s="153"/>
      <c r="K41" s="152"/>
      <c r="L41" s="152"/>
      <c r="M41" s="135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</row>
    <row r="42" spans="1:222" s="61" customFormat="1">
      <c r="A42" s="86"/>
      <c r="B42" s="1"/>
      <c r="C42" s="45" t="s">
        <v>17</v>
      </c>
      <c r="D42" s="45" t="s">
        <v>18</v>
      </c>
      <c r="E42" s="80">
        <v>0.83</v>
      </c>
      <c r="F42" s="42">
        <f>F41*E42</f>
        <v>124.5</v>
      </c>
      <c r="G42" s="160"/>
      <c r="H42" s="160"/>
      <c r="I42" s="156"/>
      <c r="J42" s="156"/>
      <c r="K42" s="157"/>
      <c r="L42" s="157"/>
      <c r="M42" s="133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</row>
    <row r="43" spans="1:222" s="61" customFormat="1">
      <c r="A43" s="86"/>
      <c r="B43" s="1"/>
      <c r="C43" s="45" t="s">
        <v>29</v>
      </c>
      <c r="D43" s="45" t="s">
        <v>2</v>
      </c>
      <c r="E43" s="80">
        <v>4.0000000000000001E-3</v>
      </c>
      <c r="F43" s="42">
        <f>F41*E43</f>
        <v>0.6</v>
      </c>
      <c r="G43" s="157"/>
      <c r="H43" s="157"/>
      <c r="I43" s="156"/>
      <c r="J43" s="156"/>
      <c r="K43" s="156"/>
      <c r="L43" s="156"/>
      <c r="M43" s="133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</row>
    <row r="44" spans="1:222" s="61" customFormat="1" ht="30">
      <c r="A44" s="86"/>
      <c r="B44" s="1" t="s">
        <v>74</v>
      </c>
      <c r="C44" s="45" t="s">
        <v>60</v>
      </c>
      <c r="D44" s="45" t="s">
        <v>22</v>
      </c>
      <c r="E44" s="80">
        <v>1.1000000000000001</v>
      </c>
      <c r="F44" s="42">
        <f>F41*E44</f>
        <v>165</v>
      </c>
      <c r="G44" s="156"/>
      <c r="H44" s="156"/>
      <c r="I44" s="160"/>
      <c r="J44" s="160"/>
      <c r="K44" s="157"/>
      <c r="L44" s="157"/>
      <c r="M44" s="133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</row>
    <row r="45" spans="1:222" s="62" customFormat="1" ht="17.25" customHeight="1">
      <c r="A45" s="86"/>
      <c r="B45" s="1"/>
      <c r="C45" s="45" t="s">
        <v>30</v>
      </c>
      <c r="D45" s="45" t="s">
        <v>2</v>
      </c>
      <c r="E45" s="80">
        <v>7.8E-2</v>
      </c>
      <c r="F45" s="42">
        <f>F41*E45</f>
        <v>11.7</v>
      </c>
      <c r="G45" s="156"/>
      <c r="H45" s="156"/>
      <c r="I45" s="161"/>
      <c r="J45" s="161"/>
      <c r="K45" s="157"/>
      <c r="L45" s="157"/>
      <c r="M45" s="133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</row>
    <row r="46" spans="1:222" s="4" customFormat="1" ht="30">
      <c r="A46" s="113">
        <v>8</v>
      </c>
      <c r="B46" s="123" t="s">
        <v>59</v>
      </c>
      <c r="C46" s="115" t="s">
        <v>61</v>
      </c>
      <c r="D46" s="115" t="s">
        <v>22</v>
      </c>
      <c r="E46" s="125"/>
      <c r="F46" s="124">
        <v>4</v>
      </c>
      <c r="G46" s="152"/>
      <c r="H46" s="152"/>
      <c r="I46" s="153"/>
      <c r="J46" s="153"/>
      <c r="K46" s="152"/>
      <c r="L46" s="152"/>
      <c r="M46" s="135"/>
    </row>
    <row r="47" spans="1:222" s="4" customFormat="1">
      <c r="A47" s="86"/>
      <c r="B47" s="1"/>
      <c r="C47" s="45" t="s">
        <v>17</v>
      </c>
      <c r="D47" s="45" t="s">
        <v>18</v>
      </c>
      <c r="E47" s="80">
        <v>0.83</v>
      </c>
      <c r="F47" s="42">
        <f>F46*E47</f>
        <v>3.32</v>
      </c>
      <c r="G47" s="155"/>
      <c r="H47" s="155"/>
      <c r="I47" s="156"/>
      <c r="J47" s="156"/>
      <c r="K47" s="157"/>
      <c r="L47" s="157"/>
      <c r="M47" s="133"/>
    </row>
    <row r="48" spans="1:222" s="4" customFormat="1">
      <c r="A48" s="86"/>
      <c r="B48" s="1"/>
      <c r="C48" s="45" t="s">
        <v>29</v>
      </c>
      <c r="D48" s="45" t="s">
        <v>2</v>
      </c>
      <c r="E48" s="80">
        <v>4.0000000000000001E-3</v>
      </c>
      <c r="F48" s="42">
        <f>F46*E48</f>
        <v>1.6E-2</v>
      </c>
      <c r="G48" s="157"/>
      <c r="H48" s="157"/>
      <c r="I48" s="156"/>
      <c r="J48" s="156"/>
      <c r="K48" s="156"/>
      <c r="L48" s="156"/>
      <c r="M48" s="133"/>
    </row>
    <row r="49" spans="1:222" s="4" customFormat="1" ht="30">
      <c r="A49" s="86"/>
      <c r="B49" s="1" t="s">
        <v>73</v>
      </c>
      <c r="C49" s="45" t="s">
        <v>60</v>
      </c>
      <c r="D49" s="45" t="s">
        <v>22</v>
      </c>
      <c r="E49" s="80">
        <v>1.05</v>
      </c>
      <c r="F49" s="42">
        <f>F46*E49</f>
        <v>4.2</v>
      </c>
      <c r="G49" s="156"/>
      <c r="H49" s="156"/>
      <c r="I49" s="155"/>
      <c r="J49" s="155"/>
      <c r="K49" s="157"/>
      <c r="L49" s="157"/>
      <c r="M49" s="133"/>
    </row>
    <row r="50" spans="1:222" s="53" customFormat="1" ht="17.25" customHeight="1">
      <c r="A50" s="86"/>
      <c r="B50" s="1"/>
      <c r="C50" s="45" t="s">
        <v>30</v>
      </c>
      <c r="D50" s="45" t="s">
        <v>2</v>
      </c>
      <c r="E50" s="80">
        <v>7.8E-2</v>
      </c>
      <c r="F50" s="42">
        <f>F46*E50</f>
        <v>0.312</v>
      </c>
      <c r="G50" s="156"/>
      <c r="H50" s="156"/>
      <c r="I50" s="162"/>
      <c r="J50" s="162"/>
      <c r="K50" s="157"/>
      <c r="L50" s="157"/>
      <c r="M50" s="133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</row>
    <row r="51" spans="1:222" s="53" customFormat="1" ht="30">
      <c r="A51" s="115">
        <v>9</v>
      </c>
      <c r="B51" s="123" t="s">
        <v>88</v>
      </c>
      <c r="C51" s="115" t="s">
        <v>87</v>
      </c>
      <c r="D51" s="115" t="s">
        <v>85</v>
      </c>
      <c r="E51" s="115"/>
      <c r="F51" s="118">
        <v>48</v>
      </c>
      <c r="G51" s="163"/>
      <c r="H51" s="153"/>
      <c r="I51" s="164"/>
      <c r="J51" s="153"/>
      <c r="K51" s="164"/>
      <c r="L51" s="153"/>
      <c r="M51" s="153"/>
    </row>
    <row r="52" spans="1:222" s="53" customFormat="1">
      <c r="A52" s="96"/>
      <c r="B52" s="97"/>
      <c r="C52" s="96" t="s">
        <v>17</v>
      </c>
      <c r="D52" s="96" t="s">
        <v>18</v>
      </c>
      <c r="E52" s="98">
        <v>0.74</v>
      </c>
      <c r="F52" s="98">
        <f>F51*E52</f>
        <v>35.519999999999996</v>
      </c>
      <c r="G52" s="165"/>
      <c r="H52" s="165"/>
      <c r="I52" s="166"/>
      <c r="J52" s="165"/>
      <c r="K52" s="165"/>
      <c r="L52" s="165"/>
      <c r="M52" s="165"/>
    </row>
    <row r="53" spans="1:222" s="4" customFormat="1">
      <c r="A53" s="96"/>
      <c r="B53" s="97"/>
      <c r="C53" s="96" t="s">
        <v>29</v>
      </c>
      <c r="D53" s="96" t="s">
        <v>2</v>
      </c>
      <c r="E53" s="99">
        <v>6.6199999999999995E-2</v>
      </c>
      <c r="F53" s="98">
        <f>F51*E53</f>
        <v>3.1776</v>
      </c>
      <c r="G53" s="165"/>
      <c r="H53" s="165"/>
      <c r="I53" s="165"/>
      <c r="J53" s="165"/>
      <c r="K53" s="165"/>
      <c r="L53" s="165"/>
      <c r="M53" s="165"/>
    </row>
    <row r="54" spans="1:222" s="63" customFormat="1" ht="30">
      <c r="A54" s="96"/>
      <c r="B54" s="100" t="s">
        <v>67</v>
      </c>
      <c r="C54" s="96" t="s">
        <v>78</v>
      </c>
      <c r="D54" s="96" t="s">
        <v>85</v>
      </c>
      <c r="E54" s="98">
        <v>1.05</v>
      </c>
      <c r="F54" s="98">
        <f>F51*E54</f>
        <v>50.400000000000006</v>
      </c>
      <c r="G54" s="165"/>
      <c r="H54" s="165"/>
      <c r="I54" s="165"/>
      <c r="J54" s="165"/>
      <c r="K54" s="165"/>
      <c r="L54" s="165"/>
      <c r="M54" s="165"/>
    </row>
    <row r="55" spans="1:222" s="102" customFormat="1">
      <c r="A55" s="96"/>
      <c r="B55" s="100" t="s">
        <v>72</v>
      </c>
      <c r="C55" s="96" t="s">
        <v>51</v>
      </c>
      <c r="D55" s="96" t="s">
        <v>28</v>
      </c>
      <c r="E55" s="101">
        <v>0.128</v>
      </c>
      <c r="F55" s="98">
        <f>F51*E55</f>
        <v>6.1440000000000001</v>
      </c>
      <c r="G55" s="165"/>
      <c r="H55" s="165"/>
      <c r="I55" s="165"/>
      <c r="J55" s="165"/>
      <c r="K55" s="165"/>
      <c r="L55" s="165"/>
      <c r="M55" s="165"/>
    </row>
    <row r="56" spans="1:222" s="103" customFormat="1" ht="19.5" customHeight="1">
      <c r="A56" s="96"/>
      <c r="B56" s="100"/>
      <c r="C56" s="96" t="s">
        <v>79</v>
      </c>
      <c r="D56" s="96" t="s">
        <v>28</v>
      </c>
      <c r="E56" s="101">
        <v>0.128</v>
      </c>
      <c r="F56" s="98">
        <f>F51*E56</f>
        <v>6.1440000000000001</v>
      </c>
      <c r="G56" s="165"/>
      <c r="H56" s="165"/>
      <c r="I56" s="165"/>
      <c r="J56" s="165"/>
      <c r="K56" s="165"/>
      <c r="L56" s="165"/>
      <c r="M56" s="165"/>
    </row>
    <row r="57" spans="1:222" s="103" customFormat="1" ht="22.5" customHeight="1">
      <c r="A57" s="96"/>
      <c r="B57" s="97"/>
      <c r="C57" s="96" t="s">
        <v>30</v>
      </c>
      <c r="D57" s="96" t="s">
        <v>2</v>
      </c>
      <c r="E57" s="101">
        <v>0.13300000000000001</v>
      </c>
      <c r="F57" s="98">
        <f>F51*E57</f>
        <v>6.3840000000000003</v>
      </c>
      <c r="G57" s="165"/>
      <c r="H57" s="165"/>
      <c r="I57" s="165"/>
      <c r="J57" s="165"/>
      <c r="K57" s="165"/>
      <c r="L57" s="165"/>
      <c r="M57" s="165"/>
    </row>
    <row r="58" spans="1:222" s="103" customFormat="1" ht="29.25" customHeight="1">
      <c r="A58" s="115">
        <v>10</v>
      </c>
      <c r="B58" s="123" t="s">
        <v>88</v>
      </c>
      <c r="C58" s="115" t="s">
        <v>80</v>
      </c>
      <c r="D58" s="115" t="s">
        <v>85</v>
      </c>
      <c r="E58" s="115"/>
      <c r="F58" s="118">
        <v>14</v>
      </c>
      <c r="G58" s="163"/>
      <c r="H58" s="153"/>
      <c r="I58" s="164"/>
      <c r="J58" s="153"/>
      <c r="K58" s="164"/>
      <c r="L58" s="153"/>
      <c r="M58" s="153"/>
    </row>
    <row r="59" spans="1:222" s="102" customFormat="1" ht="37.5" customHeight="1">
      <c r="A59" s="96"/>
      <c r="B59" s="97"/>
      <c r="C59" s="96" t="s">
        <v>17</v>
      </c>
      <c r="D59" s="96" t="s">
        <v>18</v>
      </c>
      <c r="E59" s="98">
        <v>0.74</v>
      </c>
      <c r="F59" s="98">
        <f>F58*E59</f>
        <v>10.36</v>
      </c>
      <c r="G59" s="165"/>
      <c r="H59" s="165"/>
      <c r="I59" s="166"/>
      <c r="J59" s="165"/>
      <c r="K59" s="165"/>
      <c r="L59" s="165"/>
      <c r="M59" s="165"/>
    </row>
    <row r="60" spans="1:222" s="102" customFormat="1" ht="19.5" customHeight="1">
      <c r="A60" s="96"/>
      <c r="B60" s="97"/>
      <c r="C60" s="96" t="s">
        <v>29</v>
      </c>
      <c r="D60" s="96" t="s">
        <v>2</v>
      </c>
      <c r="E60" s="99">
        <v>6.6199999999999995E-2</v>
      </c>
      <c r="F60" s="98">
        <f>F58*E60</f>
        <v>0.92679999999999996</v>
      </c>
      <c r="G60" s="165"/>
      <c r="H60" s="165"/>
      <c r="I60" s="165"/>
      <c r="J60" s="165"/>
      <c r="K60" s="165"/>
      <c r="L60" s="165"/>
      <c r="M60" s="165"/>
    </row>
    <row r="61" spans="1:222" s="104" customFormat="1" ht="27" customHeight="1">
      <c r="A61" s="96"/>
      <c r="B61" s="100" t="s">
        <v>68</v>
      </c>
      <c r="C61" s="96" t="s">
        <v>84</v>
      </c>
      <c r="D61" s="96" t="s">
        <v>85</v>
      </c>
      <c r="E61" s="98">
        <v>1.05</v>
      </c>
      <c r="F61" s="98">
        <f>F58*E61</f>
        <v>14.700000000000001</v>
      </c>
      <c r="G61" s="165"/>
      <c r="H61" s="165"/>
      <c r="I61" s="165"/>
      <c r="J61" s="165"/>
      <c r="K61" s="165"/>
      <c r="L61" s="165"/>
      <c r="M61" s="165"/>
    </row>
    <row r="62" spans="1:222" s="105" customFormat="1" ht="16.5" customHeight="1">
      <c r="A62" s="96"/>
      <c r="B62" s="100"/>
      <c r="C62" s="96" t="s">
        <v>81</v>
      </c>
      <c r="D62" s="96" t="s">
        <v>28</v>
      </c>
      <c r="E62" s="98">
        <v>1.69</v>
      </c>
      <c r="F62" s="98">
        <f>F58*E62</f>
        <v>23.66</v>
      </c>
      <c r="G62" s="165"/>
      <c r="H62" s="165"/>
      <c r="I62" s="165"/>
      <c r="J62" s="165"/>
      <c r="K62" s="165"/>
      <c r="L62" s="165"/>
      <c r="M62" s="165"/>
    </row>
    <row r="63" spans="1:222" s="105" customFormat="1" ht="23.25" customHeight="1">
      <c r="A63" s="96"/>
      <c r="B63" s="100" t="s">
        <v>72</v>
      </c>
      <c r="C63" s="96" t="s">
        <v>51</v>
      </c>
      <c r="D63" s="96" t="s">
        <v>28</v>
      </c>
      <c r="E63" s="101">
        <v>0.128</v>
      </c>
      <c r="F63" s="98">
        <f>F58*E63</f>
        <v>1.792</v>
      </c>
      <c r="G63" s="165"/>
      <c r="H63" s="165"/>
      <c r="I63" s="165"/>
      <c r="J63" s="165"/>
      <c r="K63" s="165"/>
      <c r="L63" s="165"/>
      <c r="M63" s="165"/>
    </row>
    <row r="64" spans="1:222" s="105" customFormat="1" ht="18" customHeight="1">
      <c r="A64" s="96"/>
      <c r="B64" s="100" t="s">
        <v>68</v>
      </c>
      <c r="C64" s="96" t="s">
        <v>82</v>
      </c>
      <c r="D64" s="96" t="s">
        <v>86</v>
      </c>
      <c r="E64" s="101" t="s">
        <v>31</v>
      </c>
      <c r="F64" s="26">
        <v>4</v>
      </c>
      <c r="G64" s="165"/>
      <c r="H64" s="165"/>
      <c r="I64" s="165"/>
      <c r="J64" s="165"/>
      <c r="K64" s="165"/>
      <c r="L64" s="165"/>
      <c r="M64" s="165"/>
    </row>
    <row r="65" spans="1:13" s="105" customFormat="1" ht="21" customHeight="1">
      <c r="A65" s="96"/>
      <c r="B65" s="100" t="s">
        <v>67</v>
      </c>
      <c r="C65" s="96" t="s">
        <v>83</v>
      </c>
      <c r="D65" s="96" t="s">
        <v>86</v>
      </c>
      <c r="E65" s="101" t="s">
        <v>31</v>
      </c>
      <c r="F65" s="98">
        <f>F64</f>
        <v>4</v>
      </c>
      <c r="G65" s="165"/>
      <c r="H65" s="165"/>
      <c r="I65" s="165"/>
      <c r="J65" s="165"/>
      <c r="K65" s="165"/>
      <c r="L65" s="165"/>
      <c r="M65" s="165"/>
    </row>
    <row r="66" spans="1:13" ht="29.25" customHeight="1">
      <c r="A66" s="127">
        <v>11</v>
      </c>
      <c r="B66" s="128" t="s">
        <v>34</v>
      </c>
      <c r="C66" s="129" t="s">
        <v>38</v>
      </c>
      <c r="D66" s="130" t="s">
        <v>19</v>
      </c>
      <c r="E66" s="126"/>
      <c r="F66" s="131">
        <f>((F13*0.01)+F34+F19)*1.8</f>
        <v>8.5500000000000007</v>
      </c>
      <c r="G66" s="167"/>
      <c r="H66" s="167"/>
      <c r="I66" s="167"/>
      <c r="J66" s="167"/>
      <c r="K66" s="167"/>
      <c r="L66" s="167"/>
      <c r="M66" s="145"/>
    </row>
    <row r="67" spans="1:13" ht="15.75">
      <c r="A67" s="88"/>
      <c r="B67" s="51"/>
      <c r="C67" s="54" t="s">
        <v>17</v>
      </c>
      <c r="D67" s="54" t="s">
        <v>18</v>
      </c>
      <c r="E67" s="55">
        <v>1.85</v>
      </c>
      <c r="F67" s="56">
        <f>F66*E67</f>
        <v>15.817500000000003</v>
      </c>
      <c r="G67" s="168"/>
      <c r="H67" s="169"/>
      <c r="I67" s="168"/>
      <c r="J67" s="169"/>
      <c r="K67" s="169"/>
      <c r="L67" s="169"/>
      <c r="M67" s="146"/>
    </row>
    <row r="68" spans="1:13" ht="30">
      <c r="A68" s="132" t="s">
        <v>70</v>
      </c>
      <c r="B68" s="123" t="s">
        <v>26</v>
      </c>
      <c r="C68" s="115" t="s">
        <v>27</v>
      </c>
      <c r="D68" s="115" t="s">
        <v>19</v>
      </c>
      <c r="E68" s="125"/>
      <c r="F68" s="124">
        <f>F66</f>
        <v>8.5500000000000007</v>
      </c>
      <c r="G68" s="153"/>
      <c r="H68" s="153"/>
      <c r="I68" s="152"/>
      <c r="J68" s="152"/>
      <c r="K68" s="152"/>
      <c r="L68" s="152"/>
      <c r="M68" s="135"/>
    </row>
    <row r="69" spans="1:13" ht="15.75">
      <c r="A69" s="86"/>
      <c r="B69" s="1"/>
      <c r="C69" s="45" t="s">
        <v>17</v>
      </c>
      <c r="D69" s="43" t="s">
        <v>18</v>
      </c>
      <c r="E69" s="47">
        <v>0.53</v>
      </c>
      <c r="F69" s="26">
        <f>F68*E69</f>
        <v>4.5315000000000003</v>
      </c>
      <c r="G69" s="170"/>
      <c r="H69" s="170"/>
      <c r="I69" s="171"/>
      <c r="J69" s="171"/>
      <c r="K69" s="172"/>
      <c r="L69" s="172"/>
      <c r="M69" s="171"/>
    </row>
    <row r="70" spans="1:13" ht="30">
      <c r="A70" s="90" t="s">
        <v>71</v>
      </c>
      <c r="B70" s="27"/>
      <c r="C70" s="40" t="s">
        <v>37</v>
      </c>
      <c r="D70" s="40" t="s">
        <v>19</v>
      </c>
      <c r="E70" s="33"/>
      <c r="F70" s="35">
        <f>F68</f>
        <v>8.5500000000000007</v>
      </c>
      <c r="G70" s="173"/>
      <c r="H70" s="173"/>
      <c r="I70" s="173"/>
      <c r="J70" s="173"/>
      <c r="K70" s="173"/>
      <c r="L70" s="173"/>
      <c r="M70" s="171"/>
    </row>
    <row r="71" spans="1:13" ht="15.75">
      <c r="A71" s="91"/>
      <c r="B71" s="6"/>
      <c r="C71" s="7" t="s">
        <v>11</v>
      </c>
      <c r="D71" s="7"/>
      <c r="E71" s="8"/>
      <c r="F71" s="7"/>
      <c r="G71" s="174"/>
      <c r="H71" s="175"/>
      <c r="I71" s="176"/>
      <c r="J71" s="175"/>
      <c r="K71" s="176"/>
      <c r="L71" s="177"/>
      <c r="M71" s="178"/>
    </row>
    <row r="72" spans="1:13" ht="15.75">
      <c r="A72" s="91"/>
      <c r="B72" s="6"/>
      <c r="C72" s="49" t="s">
        <v>32</v>
      </c>
      <c r="D72" s="50" t="s">
        <v>91</v>
      </c>
      <c r="E72" s="8"/>
      <c r="F72" s="7"/>
      <c r="G72" s="174"/>
      <c r="H72" s="179"/>
      <c r="I72" s="180"/>
      <c r="J72" s="178"/>
      <c r="K72" s="180"/>
      <c r="L72" s="181"/>
      <c r="M72" s="182"/>
    </row>
    <row r="73" spans="1:13" ht="15.75">
      <c r="A73" s="91"/>
      <c r="B73" s="6"/>
      <c r="C73" s="7" t="s">
        <v>11</v>
      </c>
      <c r="D73" s="7"/>
      <c r="E73" s="8"/>
      <c r="F73" s="7"/>
      <c r="G73" s="174"/>
      <c r="H73" s="179"/>
      <c r="I73" s="180"/>
      <c r="J73" s="178"/>
      <c r="K73" s="180"/>
      <c r="L73" s="181"/>
      <c r="M73" s="178"/>
    </row>
    <row r="74" spans="1:13" ht="30">
      <c r="A74" s="92"/>
      <c r="B74" s="29"/>
      <c r="C74" s="71" t="s">
        <v>24</v>
      </c>
      <c r="D74" s="72" t="s">
        <v>91</v>
      </c>
      <c r="E74" s="36"/>
      <c r="F74" s="36"/>
      <c r="G74" s="161"/>
      <c r="H74" s="183"/>
      <c r="I74" s="183"/>
      <c r="J74" s="161"/>
      <c r="K74" s="183"/>
      <c r="L74" s="184"/>
      <c r="M74" s="185"/>
    </row>
    <row r="75" spans="1:13" ht="15.75">
      <c r="A75" s="92"/>
      <c r="B75" s="30"/>
      <c r="C75" s="46" t="s">
        <v>11</v>
      </c>
      <c r="D75" s="36"/>
      <c r="E75" s="36"/>
      <c r="F75" s="36"/>
      <c r="G75" s="161"/>
      <c r="H75" s="174"/>
      <c r="I75" s="174"/>
      <c r="J75" s="174"/>
      <c r="K75" s="174"/>
      <c r="L75" s="174"/>
      <c r="M75" s="186"/>
    </row>
    <row r="76" spans="1:13" ht="15.75">
      <c r="A76" s="92"/>
      <c r="B76" s="30"/>
      <c r="C76" s="71" t="s">
        <v>20</v>
      </c>
      <c r="D76" s="72" t="s">
        <v>91</v>
      </c>
      <c r="E76" s="36"/>
      <c r="F76" s="36"/>
      <c r="G76" s="161"/>
      <c r="H76" s="161"/>
      <c r="I76" s="161"/>
      <c r="J76" s="161"/>
      <c r="K76" s="161"/>
      <c r="L76" s="161"/>
      <c r="M76" s="185"/>
    </row>
    <row r="77" spans="1:13" ht="15.75">
      <c r="A77" s="93"/>
      <c r="B77" s="30"/>
      <c r="C77" s="31" t="s">
        <v>11</v>
      </c>
      <c r="D77" s="28"/>
      <c r="E77" s="36"/>
      <c r="F77" s="36"/>
      <c r="G77" s="161"/>
      <c r="H77" s="161"/>
      <c r="I77" s="161"/>
      <c r="J77" s="161"/>
      <c r="K77" s="161"/>
      <c r="L77" s="161"/>
      <c r="M77" s="187"/>
    </row>
    <row r="78" spans="1:13" ht="15.75">
      <c r="A78" s="94"/>
      <c r="B78" s="66"/>
      <c r="C78" s="52" t="s">
        <v>36</v>
      </c>
      <c r="D78" s="67">
        <v>0.03</v>
      </c>
      <c r="E78" s="66"/>
      <c r="F78" s="66"/>
      <c r="G78" s="188"/>
      <c r="H78" s="188"/>
      <c r="I78" s="188"/>
      <c r="J78" s="188"/>
      <c r="K78" s="188"/>
      <c r="L78" s="188"/>
      <c r="M78" s="189"/>
    </row>
    <row r="79" spans="1:13" ht="19.5" customHeight="1">
      <c r="A79" s="95"/>
      <c r="B79" s="66"/>
      <c r="C79" s="38" t="s">
        <v>11</v>
      </c>
      <c r="D79" s="68"/>
      <c r="E79" s="66"/>
      <c r="F79" s="66"/>
      <c r="G79" s="188"/>
      <c r="H79" s="188"/>
      <c r="I79" s="188"/>
      <c r="J79" s="188"/>
      <c r="K79" s="188"/>
      <c r="L79" s="188"/>
      <c r="M79" s="190"/>
    </row>
    <row r="80" spans="1:13" ht="15.75">
      <c r="A80" s="95"/>
      <c r="B80" s="66"/>
      <c r="C80" s="52" t="s">
        <v>35</v>
      </c>
      <c r="D80" s="67">
        <v>0.18</v>
      </c>
      <c r="E80" s="65"/>
      <c r="F80" s="66"/>
      <c r="G80" s="188"/>
      <c r="H80" s="188"/>
      <c r="I80" s="188"/>
      <c r="J80" s="188"/>
      <c r="K80" s="188"/>
      <c r="L80" s="188"/>
      <c r="M80" s="189"/>
    </row>
    <row r="81" spans="1:13" ht="27" customHeight="1">
      <c r="A81" s="95"/>
      <c r="B81" s="66"/>
      <c r="C81" s="38" t="s">
        <v>25</v>
      </c>
      <c r="D81" s="66"/>
      <c r="E81" s="66"/>
      <c r="F81" s="66"/>
      <c r="G81" s="188"/>
      <c r="H81" s="188"/>
      <c r="I81" s="188"/>
      <c r="J81" s="188"/>
      <c r="K81" s="188"/>
      <c r="L81" s="188"/>
      <c r="M81" s="190"/>
    </row>
    <row r="82" spans="1:13">
      <c r="G82" s="211"/>
      <c r="H82" s="211"/>
      <c r="I82" s="211"/>
      <c r="J82" s="211"/>
      <c r="K82" s="211"/>
      <c r="L82" s="211"/>
      <c r="M82" s="211"/>
    </row>
    <row r="83" spans="1:13">
      <c r="C83" t="s">
        <v>90</v>
      </c>
      <c r="G83" s="211"/>
      <c r="H83" s="211"/>
      <c r="I83" s="211"/>
      <c r="J83" s="211"/>
      <c r="K83" s="211"/>
      <c r="L83" s="211"/>
      <c r="M83" s="211"/>
    </row>
    <row r="84" spans="1:13">
      <c r="G84" s="211"/>
      <c r="H84" s="211"/>
      <c r="I84" s="211"/>
      <c r="J84" s="211"/>
      <c r="K84" s="211"/>
      <c r="L84" s="211"/>
      <c r="M84" s="211"/>
    </row>
    <row r="85" spans="1:13">
      <c r="G85" s="211"/>
      <c r="H85" s="211"/>
      <c r="I85" s="211"/>
      <c r="J85" s="211"/>
      <c r="K85" s="211"/>
      <c r="L85" s="211"/>
      <c r="M85" s="211"/>
    </row>
    <row r="86" spans="1:13">
      <c r="G86" s="211"/>
      <c r="H86" s="211"/>
      <c r="I86" s="211"/>
      <c r="J86" s="211"/>
      <c r="K86" s="211"/>
      <c r="L86" s="211"/>
      <c r="M86" s="211"/>
    </row>
    <row r="87" spans="1:13">
      <c r="G87" s="211"/>
      <c r="H87" s="211"/>
      <c r="I87" s="211"/>
      <c r="J87" s="211"/>
      <c r="K87" s="211"/>
      <c r="L87" s="211"/>
      <c r="M87" s="211"/>
    </row>
    <row r="88" spans="1:13">
      <c r="G88" s="211"/>
      <c r="H88" s="211"/>
      <c r="I88" s="211"/>
      <c r="J88" s="211"/>
      <c r="K88" s="211"/>
      <c r="L88" s="211"/>
      <c r="M88" s="211"/>
    </row>
    <row r="89" spans="1:13">
      <c r="G89" s="211"/>
      <c r="H89" s="211"/>
      <c r="I89" s="211"/>
      <c r="J89" s="211"/>
      <c r="K89" s="211"/>
      <c r="L89" s="211"/>
      <c r="M89" s="211"/>
    </row>
    <row r="90" spans="1:13">
      <c r="G90" s="211"/>
      <c r="H90" s="211"/>
      <c r="I90" s="211"/>
      <c r="J90" s="211"/>
      <c r="K90" s="211"/>
      <c r="L90" s="211"/>
      <c r="M90" s="211"/>
    </row>
    <row r="91" spans="1:13">
      <c r="G91" s="211"/>
      <c r="H91" s="211"/>
      <c r="I91" s="211"/>
      <c r="J91" s="211"/>
      <c r="K91" s="211"/>
      <c r="L91" s="211"/>
      <c r="M91" s="211"/>
    </row>
    <row r="92" spans="1:13">
      <c r="G92" s="211"/>
      <c r="H92" s="211"/>
      <c r="I92" s="211"/>
      <c r="J92" s="211"/>
      <c r="K92" s="211"/>
      <c r="L92" s="211"/>
      <c r="M92" s="211"/>
    </row>
    <row r="93" spans="1:13">
      <c r="G93" s="211"/>
      <c r="H93" s="211"/>
      <c r="I93" s="211"/>
      <c r="J93" s="211"/>
      <c r="K93" s="211"/>
      <c r="L93" s="211"/>
      <c r="M93" s="211"/>
    </row>
    <row r="94" spans="1:13">
      <c r="G94" s="211"/>
      <c r="H94" s="211"/>
      <c r="I94" s="211"/>
      <c r="J94" s="211"/>
      <c r="K94" s="211"/>
      <c r="L94" s="211"/>
      <c r="M94" s="211"/>
    </row>
    <row r="95" spans="1:13">
      <c r="G95" s="211"/>
      <c r="H95" s="211"/>
      <c r="I95" s="211"/>
      <c r="J95" s="211"/>
      <c r="K95" s="211"/>
      <c r="L95" s="211"/>
      <c r="M95" s="211"/>
    </row>
    <row r="96" spans="1:13">
      <c r="G96" s="211"/>
      <c r="H96" s="211"/>
      <c r="I96" s="211"/>
      <c r="J96" s="211"/>
      <c r="K96" s="211"/>
      <c r="L96" s="211"/>
      <c r="M96" s="211"/>
    </row>
    <row r="97" spans="7:13">
      <c r="G97" s="211"/>
      <c r="H97" s="211"/>
      <c r="I97" s="211"/>
      <c r="J97" s="211"/>
      <c r="K97" s="211"/>
      <c r="L97" s="211"/>
      <c r="M97" s="211"/>
    </row>
    <row r="98" spans="7:13">
      <c r="G98" s="211"/>
      <c r="H98" s="211"/>
      <c r="I98" s="211"/>
      <c r="J98" s="211"/>
      <c r="K98" s="211"/>
      <c r="L98" s="211"/>
      <c r="M98" s="211"/>
    </row>
    <row r="99" spans="7:13">
      <c r="G99" s="211"/>
      <c r="H99" s="211"/>
      <c r="I99" s="211"/>
      <c r="J99" s="211"/>
      <c r="K99" s="211"/>
      <c r="L99" s="211"/>
      <c r="M99" s="211"/>
    </row>
    <row r="100" spans="7:13">
      <c r="G100" s="211"/>
      <c r="H100" s="211"/>
      <c r="I100" s="211"/>
      <c r="J100" s="211"/>
      <c r="K100" s="211"/>
      <c r="L100" s="211"/>
      <c r="M100" s="211"/>
    </row>
    <row r="101" spans="7:13">
      <c r="G101" s="211"/>
      <c r="H101" s="211"/>
      <c r="I101" s="211"/>
      <c r="J101" s="211"/>
      <c r="K101" s="211"/>
      <c r="L101" s="211"/>
      <c r="M101" s="211"/>
    </row>
    <row r="102" spans="7:13">
      <c r="G102" s="211"/>
      <c r="H102" s="211"/>
      <c r="I102" s="211"/>
      <c r="J102" s="211"/>
      <c r="K102" s="211"/>
      <c r="L102" s="211"/>
      <c r="M102" s="211"/>
    </row>
    <row r="103" spans="7:13">
      <c r="G103" s="211"/>
      <c r="H103" s="211"/>
      <c r="I103" s="211"/>
      <c r="J103" s="211"/>
      <c r="K103" s="211"/>
      <c r="L103" s="211"/>
      <c r="M103" s="211"/>
    </row>
    <row r="104" spans="7:13">
      <c r="G104" s="211"/>
      <c r="H104" s="211"/>
      <c r="I104" s="211"/>
      <c r="J104" s="211"/>
      <c r="K104" s="211"/>
      <c r="L104" s="211"/>
      <c r="M104" s="211"/>
    </row>
    <row r="105" spans="7:13">
      <c r="G105" s="211"/>
      <c r="H105" s="211"/>
      <c r="I105" s="211"/>
      <c r="J105" s="211"/>
      <c r="K105" s="211"/>
      <c r="L105" s="211"/>
      <c r="M105" s="211"/>
    </row>
    <row r="106" spans="7:13">
      <c r="G106" s="211"/>
      <c r="H106" s="211"/>
      <c r="I106" s="211"/>
      <c r="J106" s="211"/>
      <c r="K106" s="211"/>
      <c r="L106" s="211"/>
      <c r="M106" s="211"/>
    </row>
    <row r="107" spans="7:13">
      <c r="G107" s="211"/>
      <c r="H107" s="211"/>
      <c r="I107" s="211"/>
      <c r="J107" s="211"/>
      <c r="K107" s="211"/>
      <c r="L107" s="211"/>
      <c r="M107" s="211"/>
    </row>
    <row r="108" spans="7:13">
      <c r="G108" s="211"/>
      <c r="H108" s="211"/>
      <c r="I108" s="211"/>
      <c r="J108" s="211"/>
      <c r="K108" s="211"/>
      <c r="L108" s="211"/>
      <c r="M108" s="211"/>
    </row>
    <row r="109" spans="7:13">
      <c r="G109" s="211"/>
      <c r="H109" s="211"/>
      <c r="I109" s="211"/>
      <c r="J109" s="211"/>
      <c r="K109" s="211"/>
      <c r="L109" s="211"/>
      <c r="M109" s="211"/>
    </row>
    <row r="110" spans="7:13">
      <c r="G110" s="211"/>
      <c r="H110" s="211"/>
      <c r="I110" s="211"/>
      <c r="J110" s="211"/>
      <c r="K110" s="211"/>
      <c r="L110" s="211"/>
      <c r="M110" s="211"/>
    </row>
    <row r="111" spans="7:13">
      <c r="G111" s="211"/>
      <c r="H111" s="211"/>
      <c r="I111" s="211"/>
      <c r="J111" s="211"/>
      <c r="K111" s="211"/>
      <c r="L111" s="211"/>
      <c r="M111" s="211"/>
    </row>
    <row r="112" spans="7:13">
      <c r="G112" s="211"/>
      <c r="H112" s="211"/>
      <c r="I112" s="211"/>
      <c r="J112" s="211"/>
      <c r="K112" s="211"/>
      <c r="L112" s="211"/>
      <c r="M112" s="211"/>
    </row>
    <row r="113" spans="7:13">
      <c r="G113" s="211"/>
      <c r="H113" s="211"/>
      <c r="I113" s="211"/>
      <c r="J113" s="211"/>
      <c r="K113" s="211"/>
      <c r="L113" s="211"/>
      <c r="M113" s="211"/>
    </row>
    <row r="114" spans="7:13">
      <c r="G114" s="211"/>
      <c r="H114" s="211"/>
      <c r="I114" s="211"/>
      <c r="J114" s="211"/>
      <c r="K114" s="211"/>
      <c r="L114" s="211"/>
      <c r="M114" s="211"/>
    </row>
    <row r="115" spans="7:13">
      <c r="G115" s="211"/>
      <c r="H115" s="211"/>
      <c r="I115" s="211"/>
      <c r="J115" s="211"/>
      <c r="K115" s="211"/>
      <c r="L115" s="211"/>
      <c r="M115" s="211"/>
    </row>
    <row r="116" spans="7:13">
      <c r="G116" s="211"/>
      <c r="H116" s="211"/>
      <c r="I116" s="211"/>
      <c r="J116" s="211"/>
      <c r="K116" s="211"/>
      <c r="L116" s="211"/>
      <c r="M116" s="211"/>
    </row>
    <row r="117" spans="7:13">
      <c r="G117" s="211"/>
      <c r="H117" s="211"/>
      <c r="I117" s="211"/>
      <c r="J117" s="211"/>
      <c r="K117" s="211"/>
      <c r="L117" s="211"/>
      <c r="M117" s="211"/>
    </row>
    <row r="118" spans="7:13">
      <c r="G118" s="211"/>
      <c r="H118" s="211"/>
      <c r="I118" s="211"/>
      <c r="J118" s="211"/>
      <c r="K118" s="211"/>
      <c r="L118" s="211"/>
      <c r="M118" s="211"/>
    </row>
    <row r="119" spans="7:13">
      <c r="G119" s="211"/>
      <c r="H119" s="211"/>
      <c r="I119" s="211"/>
      <c r="J119" s="211"/>
      <c r="K119" s="211"/>
      <c r="L119" s="211"/>
      <c r="M119" s="211"/>
    </row>
    <row r="120" spans="7:13">
      <c r="G120" s="211"/>
      <c r="H120" s="211"/>
      <c r="I120" s="211"/>
      <c r="J120" s="211"/>
      <c r="K120" s="211"/>
      <c r="L120" s="211"/>
      <c r="M120" s="211"/>
    </row>
    <row r="121" spans="7:13">
      <c r="G121" s="211"/>
      <c r="H121" s="211"/>
      <c r="I121" s="211"/>
      <c r="J121" s="211"/>
      <c r="K121" s="211"/>
      <c r="L121" s="211"/>
      <c r="M121" s="211"/>
    </row>
    <row r="122" spans="7:13">
      <c r="G122" s="211"/>
      <c r="H122" s="211"/>
      <c r="I122" s="211"/>
      <c r="J122" s="211"/>
      <c r="K122" s="211"/>
      <c r="L122" s="211"/>
      <c r="M122" s="211"/>
    </row>
    <row r="123" spans="7:13">
      <c r="G123" s="211"/>
      <c r="H123" s="211"/>
      <c r="I123" s="211"/>
      <c r="J123" s="211"/>
      <c r="K123" s="211"/>
      <c r="L123" s="211"/>
      <c r="M123" s="211"/>
    </row>
    <row r="124" spans="7:13">
      <c r="G124" s="211"/>
      <c r="H124" s="211"/>
      <c r="I124" s="211"/>
      <c r="J124" s="211"/>
      <c r="K124" s="211"/>
      <c r="L124" s="211"/>
      <c r="M124" s="211"/>
    </row>
    <row r="125" spans="7:13">
      <c r="G125" s="211"/>
      <c r="H125" s="211"/>
      <c r="I125" s="211"/>
      <c r="J125" s="211"/>
      <c r="K125" s="211"/>
      <c r="L125" s="211"/>
      <c r="M125" s="211"/>
    </row>
    <row r="126" spans="7:13">
      <c r="G126" s="211"/>
      <c r="H126" s="211"/>
      <c r="I126" s="211"/>
      <c r="J126" s="211"/>
      <c r="K126" s="211"/>
      <c r="L126" s="211"/>
      <c r="M126" s="211"/>
    </row>
    <row r="127" spans="7:13">
      <c r="G127" s="211"/>
      <c r="H127" s="211"/>
      <c r="I127" s="211"/>
      <c r="J127" s="211"/>
      <c r="K127" s="211"/>
      <c r="L127" s="211"/>
      <c r="M127" s="211"/>
    </row>
    <row r="128" spans="7:13">
      <c r="G128" s="211"/>
      <c r="H128" s="211"/>
      <c r="I128" s="211"/>
      <c r="J128" s="211"/>
      <c r="K128" s="211"/>
      <c r="L128" s="211"/>
      <c r="M128" s="211"/>
    </row>
    <row r="129" spans="7:13">
      <c r="G129" s="211"/>
      <c r="H129" s="211"/>
      <c r="I129" s="211"/>
      <c r="J129" s="211"/>
      <c r="K129" s="211"/>
      <c r="L129" s="211"/>
      <c r="M129" s="211"/>
    </row>
    <row r="130" spans="7:13">
      <c r="G130" s="211"/>
      <c r="H130" s="211"/>
      <c r="I130" s="211"/>
      <c r="J130" s="211"/>
      <c r="K130" s="211"/>
      <c r="L130" s="211"/>
      <c r="M130" s="211"/>
    </row>
    <row r="131" spans="7:13">
      <c r="G131" s="211"/>
      <c r="H131" s="211"/>
      <c r="I131" s="211"/>
      <c r="J131" s="211"/>
      <c r="K131" s="211"/>
      <c r="L131" s="211"/>
      <c r="M131" s="211"/>
    </row>
    <row r="132" spans="7:13">
      <c r="G132" s="211"/>
      <c r="H132" s="211"/>
      <c r="I132" s="211"/>
      <c r="J132" s="211"/>
      <c r="K132" s="211"/>
      <c r="L132" s="211"/>
      <c r="M132" s="211"/>
    </row>
    <row r="133" spans="7:13">
      <c r="G133" s="211"/>
      <c r="H133" s="211"/>
      <c r="I133" s="211"/>
      <c r="J133" s="211"/>
      <c r="K133" s="211"/>
      <c r="L133" s="211"/>
      <c r="M133" s="211"/>
    </row>
    <row r="134" spans="7:13">
      <c r="G134" s="211"/>
      <c r="H134" s="211"/>
      <c r="I134" s="211"/>
      <c r="J134" s="211"/>
      <c r="K134" s="211"/>
      <c r="L134" s="211"/>
      <c r="M134" s="211"/>
    </row>
    <row r="135" spans="7:13">
      <c r="G135" s="211"/>
      <c r="H135" s="211"/>
      <c r="I135" s="211"/>
      <c r="J135" s="211"/>
      <c r="K135" s="211"/>
      <c r="L135" s="211"/>
      <c r="M135" s="211"/>
    </row>
    <row r="136" spans="7:13">
      <c r="G136" s="211"/>
      <c r="H136" s="211"/>
      <c r="I136" s="211"/>
      <c r="J136" s="211"/>
      <c r="K136" s="211"/>
      <c r="L136" s="211"/>
      <c r="M136" s="211"/>
    </row>
    <row r="137" spans="7:13">
      <c r="G137" s="211"/>
      <c r="H137" s="211"/>
      <c r="I137" s="211"/>
      <c r="J137" s="211"/>
      <c r="K137" s="211"/>
      <c r="L137" s="211"/>
      <c r="M137" s="211"/>
    </row>
    <row r="138" spans="7:13">
      <c r="G138" s="211"/>
      <c r="H138" s="211"/>
      <c r="I138" s="211"/>
      <c r="J138" s="211"/>
      <c r="K138" s="211"/>
      <c r="L138" s="211"/>
      <c r="M138" s="211"/>
    </row>
    <row r="139" spans="7:13">
      <c r="G139" s="211"/>
      <c r="H139" s="211"/>
      <c r="I139" s="211"/>
      <c r="J139" s="211"/>
      <c r="K139" s="211"/>
      <c r="L139" s="211"/>
      <c r="M139" s="211"/>
    </row>
    <row r="140" spans="7:13">
      <c r="G140" s="211"/>
      <c r="H140" s="211"/>
      <c r="I140" s="211"/>
      <c r="J140" s="211"/>
      <c r="K140" s="211"/>
      <c r="L140" s="211"/>
      <c r="M140" s="211"/>
    </row>
    <row r="141" spans="7:13">
      <c r="G141" s="211"/>
      <c r="H141" s="211"/>
      <c r="I141" s="211"/>
      <c r="J141" s="211"/>
      <c r="K141" s="211"/>
      <c r="L141" s="211"/>
      <c r="M141" s="211"/>
    </row>
    <row r="142" spans="7:13">
      <c r="G142" s="211"/>
      <c r="H142" s="211"/>
      <c r="I142" s="211"/>
      <c r="J142" s="211"/>
      <c r="K142" s="211"/>
      <c r="L142" s="211"/>
      <c r="M142" s="211"/>
    </row>
    <row r="143" spans="7:13">
      <c r="G143" s="211"/>
      <c r="H143" s="211"/>
      <c r="I143" s="211"/>
      <c r="J143" s="211"/>
      <c r="K143" s="211"/>
      <c r="L143" s="211"/>
      <c r="M143" s="211"/>
    </row>
    <row r="144" spans="7:13">
      <c r="G144" s="211"/>
      <c r="H144" s="211"/>
      <c r="I144" s="211"/>
      <c r="J144" s="211"/>
      <c r="K144" s="211"/>
      <c r="L144" s="211"/>
      <c r="M144" s="211"/>
    </row>
    <row r="145" spans="7:13">
      <c r="G145" s="211"/>
      <c r="H145" s="211"/>
      <c r="I145" s="211"/>
      <c r="J145" s="211"/>
      <c r="K145" s="211"/>
      <c r="L145" s="211"/>
      <c r="M145" s="211"/>
    </row>
    <row r="146" spans="7:13">
      <c r="G146" s="211"/>
      <c r="H146" s="211"/>
      <c r="I146" s="211"/>
      <c r="J146" s="211"/>
      <c r="K146" s="211"/>
      <c r="L146" s="211"/>
      <c r="M146" s="211"/>
    </row>
    <row r="147" spans="7:13">
      <c r="G147" s="211"/>
      <c r="H147" s="211"/>
      <c r="I147" s="211"/>
      <c r="J147" s="211"/>
      <c r="K147" s="211"/>
      <c r="L147" s="211"/>
      <c r="M147" s="211"/>
    </row>
    <row r="148" spans="7:13">
      <c r="G148" s="211"/>
      <c r="H148" s="211"/>
      <c r="I148" s="211"/>
      <c r="J148" s="211"/>
      <c r="K148" s="211"/>
      <c r="L148" s="211"/>
      <c r="M148" s="211"/>
    </row>
    <row r="149" spans="7:13">
      <c r="G149" s="211"/>
      <c r="H149" s="211"/>
      <c r="I149" s="211"/>
      <c r="J149" s="211"/>
      <c r="K149" s="211"/>
      <c r="L149" s="211"/>
      <c r="M149" s="211"/>
    </row>
    <row r="150" spans="7:13">
      <c r="G150" s="211"/>
      <c r="H150" s="211"/>
      <c r="I150" s="211"/>
      <c r="J150" s="211"/>
      <c r="K150" s="211"/>
      <c r="L150" s="211"/>
      <c r="M150" s="211"/>
    </row>
    <row r="151" spans="7:13">
      <c r="G151" s="211"/>
      <c r="H151" s="211"/>
      <c r="I151" s="211"/>
      <c r="J151" s="211"/>
      <c r="K151" s="211"/>
      <c r="L151" s="211"/>
      <c r="M151" s="211"/>
    </row>
    <row r="152" spans="7:13">
      <c r="G152" s="211"/>
      <c r="H152" s="211"/>
      <c r="I152" s="211"/>
      <c r="J152" s="211"/>
      <c r="K152" s="211"/>
      <c r="L152" s="211"/>
      <c r="M152" s="211"/>
    </row>
    <row r="153" spans="7:13">
      <c r="G153" s="211"/>
      <c r="H153" s="211"/>
      <c r="I153" s="211"/>
      <c r="J153" s="211"/>
      <c r="K153" s="211"/>
      <c r="L153" s="211"/>
      <c r="M153" s="211"/>
    </row>
    <row r="154" spans="7:13">
      <c r="G154" s="211"/>
      <c r="H154" s="211"/>
      <c r="I154" s="211"/>
      <c r="J154" s="211"/>
      <c r="K154" s="211"/>
      <c r="L154" s="211"/>
      <c r="M154" s="211"/>
    </row>
    <row r="155" spans="7:13">
      <c r="G155" s="211"/>
      <c r="H155" s="211"/>
      <c r="I155" s="211"/>
      <c r="J155" s="211"/>
      <c r="K155" s="211"/>
      <c r="L155" s="211"/>
      <c r="M155" s="211"/>
    </row>
    <row r="156" spans="7:13">
      <c r="G156" s="211"/>
      <c r="H156" s="211"/>
      <c r="I156" s="211"/>
      <c r="J156" s="211"/>
      <c r="K156" s="211"/>
      <c r="L156" s="211"/>
      <c r="M156" s="211"/>
    </row>
    <row r="157" spans="7:13">
      <c r="G157" s="211"/>
      <c r="H157" s="211"/>
      <c r="I157" s="211"/>
      <c r="J157" s="211"/>
      <c r="K157" s="211"/>
      <c r="L157" s="211"/>
      <c r="M157" s="211"/>
    </row>
    <row r="158" spans="7:13">
      <c r="G158" s="211"/>
      <c r="H158" s="211"/>
      <c r="I158" s="211"/>
      <c r="J158" s="211"/>
      <c r="K158" s="211"/>
      <c r="L158" s="211"/>
      <c r="M158" s="211"/>
    </row>
    <row r="159" spans="7:13">
      <c r="G159" s="211"/>
      <c r="H159" s="211"/>
      <c r="I159" s="211"/>
      <c r="J159" s="211"/>
      <c r="K159" s="211"/>
      <c r="L159" s="211"/>
      <c r="M159" s="211"/>
    </row>
    <row r="160" spans="7:13">
      <c r="G160" s="211"/>
      <c r="H160" s="211"/>
      <c r="I160" s="211"/>
      <c r="J160" s="211"/>
      <c r="K160" s="211"/>
      <c r="L160" s="211"/>
      <c r="M160" s="211"/>
    </row>
    <row r="161" spans="7:13">
      <c r="G161" s="211"/>
      <c r="H161" s="211"/>
      <c r="I161" s="211"/>
      <c r="J161" s="211"/>
      <c r="K161" s="211"/>
      <c r="L161" s="211"/>
      <c r="M161" s="211"/>
    </row>
  </sheetData>
  <sheetProtection algorithmName="SHA-512" hashValue="x0+vDzrnfLMRJ60/q4/KFxrWLsyrrPuHZnVckM9uwBxiyYVWyemO+Ej01llCYk0qOXvscV2xBwTfYhqPY8BwCg==" saltValue="RZAzqrc/U4GmiyNwyQEaEg==" spinCount="100000" sheet="1" objects="1" scenarios="1"/>
  <mergeCells count="24">
    <mergeCell ref="M7:M10"/>
    <mergeCell ref="E9:E10"/>
    <mergeCell ref="F9:F10"/>
    <mergeCell ref="G9:G10"/>
    <mergeCell ref="H9:H10"/>
    <mergeCell ref="I9:I10"/>
    <mergeCell ref="J9:J10"/>
    <mergeCell ref="K9:K10"/>
    <mergeCell ref="G7:H8"/>
    <mergeCell ref="L9:L10"/>
    <mergeCell ref="I7:J8"/>
    <mergeCell ref="K7:L8"/>
    <mergeCell ref="A7:A10"/>
    <mergeCell ref="B7:B10"/>
    <mergeCell ref="C7:C10"/>
    <mergeCell ref="D7:D10"/>
    <mergeCell ref="E7:F8"/>
    <mergeCell ref="B6:C6"/>
    <mergeCell ref="H6:K6"/>
    <mergeCell ref="A1:M1"/>
    <mergeCell ref="D2:H2"/>
    <mergeCell ref="B3:M3"/>
    <mergeCell ref="B5:C5"/>
    <mergeCell ref="H5:K5"/>
  </mergeCells>
  <phoneticPr fontId="21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სამშენებლო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2024-01-05T11:08:16Z</dcterms:modified>
</cp:coreProperties>
</file>