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iel.sakhelashvili\Desktop\ადგილობრივი\ტენდერი 285798\"/>
    </mc:Choice>
  </mc:AlternateContent>
  <bookViews>
    <workbookView xWindow="0" yWindow="0" windowWidth="11490" windowHeight="11760" tabRatio="713"/>
  </bookViews>
  <sheets>
    <sheet name="ხარჯთაღრიცხვა" sheetId="2" r:id="rId1"/>
    <sheet name="პიკეტური უწყისი" sheetId="7" r:id="rId2"/>
  </sheets>
  <definedNames>
    <definedName name="_xlnm.Print_Area" localSheetId="0">ხარჯთაღრიცხვა!$A$1:$M$85</definedName>
  </definedNames>
  <calcPr calcId="162913"/>
</workbook>
</file>

<file path=xl/calcChain.xml><?xml version="1.0" encoding="utf-8"?>
<calcChain xmlns="http://schemas.openxmlformats.org/spreadsheetml/2006/main">
  <c r="F42" i="7" l="1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A5" i="7" l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F4" i="7"/>
  <c r="F43" i="7" l="1"/>
  <c r="F25" i="2" s="1"/>
  <c r="F69" i="2"/>
  <c r="F68" i="2"/>
  <c r="F67" i="2"/>
  <c r="F66" i="2"/>
  <c r="F65" i="2"/>
  <c r="F35" i="2" l="1"/>
  <c r="F41" i="2" l="1"/>
  <c r="F38" i="2"/>
  <c r="F40" i="2"/>
  <c r="F39" i="2"/>
  <c r="F37" i="2"/>
  <c r="F49" i="2" l="1"/>
  <c r="F47" i="2"/>
  <c r="F43" i="2"/>
  <c r="F48" i="2"/>
  <c r="F46" i="2"/>
  <c r="F45" i="2"/>
  <c r="F44" i="2"/>
  <c r="F55" i="2" l="1"/>
  <c r="F51" i="2"/>
  <c r="F54" i="2"/>
  <c r="F53" i="2"/>
  <c r="F52" i="2"/>
  <c r="F62" i="2" l="1"/>
  <c r="F58" i="2"/>
  <c r="F60" i="2"/>
  <c r="F59" i="2"/>
  <c r="F61" i="2"/>
  <c r="F57" i="2"/>
  <c r="F64" i="2" l="1"/>
  <c r="F56" i="2"/>
  <c r="F50" i="2"/>
  <c r="F42" i="2"/>
  <c r="F36" i="2"/>
  <c r="F34" i="2"/>
  <c r="F33" i="2"/>
  <c r="F32" i="2"/>
  <c r="F31" i="2"/>
  <c r="F30" i="2"/>
  <c r="F29" i="2"/>
  <c r="F28" i="2"/>
  <c r="F27" i="2"/>
  <c r="F26" i="2"/>
  <c r="F22" i="2"/>
  <c r="F21" i="2"/>
  <c r="F20" i="2"/>
  <c r="F19" i="2"/>
  <c r="F18" i="2"/>
  <c r="F17" i="2"/>
  <c r="F16" i="2"/>
  <c r="F15" i="2"/>
  <c r="F14" i="2"/>
  <c r="F12" i="2"/>
</calcChain>
</file>

<file path=xl/sharedStrings.xml><?xml version="1.0" encoding="utf-8"?>
<sst xmlns="http://schemas.openxmlformats.org/spreadsheetml/2006/main" count="295" uniqueCount="155">
  <si>
    <t>x a r j T a R r i c x v a</t>
  </si>
  <si>
    <t>#</t>
  </si>
  <si>
    <t>safuZveli</t>
  </si>
  <si>
    <t>ganz.</t>
  </si>
  <si>
    <t>normatiuli</t>
  </si>
  <si>
    <t>xelfasi</t>
  </si>
  <si>
    <t>masala</t>
  </si>
  <si>
    <t xml:space="preserve">samSeneblo </t>
  </si>
  <si>
    <t>jami</t>
  </si>
  <si>
    <t>s a m u S a o s</t>
  </si>
  <si>
    <t>meqanizmebi</t>
  </si>
  <si>
    <t>dasaxeleba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</si>
  <si>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</si>
  <si>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</si>
  <si>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</si>
  <si>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</si>
  <si>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</si>
  <si>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</si>
  <si>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</si>
  <si>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</si>
  <si>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</si>
  <si>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</si>
  <si>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</si>
  <si>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</si>
  <si>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</si>
  <si>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</si>
  <si>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</si>
  <si>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</si>
  <si>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fasi I.  mosamzadebeli samuSaoebi</t>
  </si>
  <si>
    <t xml:space="preserve"> </t>
  </si>
  <si>
    <t>SromiTi resursebi</t>
  </si>
  <si>
    <t>kac/sT</t>
  </si>
  <si>
    <t>a/greideri saSualo tipis 79kvt</t>
  </si>
  <si>
    <t>m/sT</t>
  </si>
  <si>
    <t>sxva manqanebi</t>
  </si>
  <si>
    <t>lari</t>
  </si>
  <si>
    <t>t</t>
  </si>
  <si>
    <t>jami I</t>
  </si>
  <si>
    <t>mosarwyavi manqana 6000 l.</t>
  </si>
  <si>
    <t>wyali</t>
  </si>
  <si>
    <t xml:space="preserve"> 27-11-1</t>
  </si>
  <si>
    <t xml:space="preserve">საფუძვლის mowyoba RorRiT 0-40 mm sisqiT 10 sm </t>
  </si>
  <si>
    <t>buldozeri 79 kvt (108 cx.Z.)</t>
  </si>
  <si>
    <t>satkepni 5t TviTmavali gluvi</t>
  </si>
  <si>
    <t>satkepni 10t TviTmavali gluvi</t>
  </si>
  <si>
    <t>qvis manawilebeli dasakidi avtoTviTmclelze</t>
  </si>
  <si>
    <t xml:space="preserve">RorRi 0-40 mm </t>
  </si>
  <si>
    <t>sul Tavebis jami</t>
  </si>
  <si>
    <t>zednadebi xarjebi %</t>
  </si>
  <si>
    <t>gegmiuri mogeba %</t>
  </si>
  <si>
    <t xml:space="preserve"> jami</t>
  </si>
  <si>
    <t xml:space="preserve">gauTvaliswinebeli xarjebi </t>
  </si>
  <si>
    <t>dRg</t>
  </si>
  <si>
    <t>a/damgebi</t>
  </si>
  <si>
    <t>bitumis emulsia</t>
  </si>
  <si>
    <t>შეადგინა                      ი. ჭიღლაძე</t>
  </si>
  <si>
    <t xml:space="preserve"> 27-51-5-6</t>
  </si>
  <si>
    <t>კაც/სთ</t>
  </si>
  <si>
    <t>კვლევა-ძიების კრებული</t>
  </si>
  <si>
    <t>ტრასის აღდგენა</t>
  </si>
  <si>
    <t>კმ</t>
  </si>
  <si>
    <t xml:space="preserve">შრომითი დანახარჯები </t>
  </si>
  <si>
    <t xml:space="preserve"> 27-8-2</t>
  </si>
  <si>
    <t>გზის დაპროფილება ავტოგრეიდერით  ქვიშა ხრეშის დამატებით</t>
  </si>
  <si>
    <t>traqtori muxluxa svlaze 79 kvt (108 cx.Z.)</t>
  </si>
  <si>
    <t xml:space="preserve">qviSa-xreSovani narevi (balasti) </t>
  </si>
  <si>
    <t>მასალების ტრანსპორტირება %</t>
  </si>
  <si>
    <t>srf 13-175</t>
  </si>
  <si>
    <t>srf 13-190</t>
  </si>
  <si>
    <t>srf 13-191</t>
  </si>
  <si>
    <t>srf 13-201</t>
  </si>
  <si>
    <t>srf 13-118</t>
  </si>
  <si>
    <t>srf 13-202</t>
  </si>
  <si>
    <t xml:space="preserve"> gam 27-34-10</t>
  </si>
  <si>
    <t>avtogudronatori 7000l</t>
  </si>
  <si>
    <t>kg</t>
  </si>
  <si>
    <t>sxva xarjebi</t>
  </si>
  <si>
    <t xml:space="preserve"> 27-39-1</t>
  </si>
  <si>
    <t>qveda fenis mowyoba cxeli a/betoniT sisqiT 5sm</t>
  </si>
  <si>
    <t>27-40</t>
  </si>
  <si>
    <t>a/betoni მსხვილ marclovani</t>
  </si>
  <si>
    <t>zeda fenis mowyoba cxeli a/betoniT sisqiT 4sm</t>
  </si>
  <si>
    <t>a/betoni wvrilmarclovani</t>
  </si>
  <si>
    <t>fasi III. gzis samosi</t>
  </si>
  <si>
    <t>jami III</t>
  </si>
  <si>
    <r>
      <t>m</t>
    </r>
    <r>
      <rPr>
        <vertAlign val="superscript"/>
        <sz val="9"/>
        <rFont val="AcadNusx"/>
      </rPr>
      <t>3</t>
    </r>
  </si>
  <si>
    <t>srf 12-175</t>
  </si>
  <si>
    <t>srf 12-190</t>
  </si>
  <si>
    <t>srf 12-191</t>
  </si>
  <si>
    <t>srf 12-6</t>
  </si>
  <si>
    <t>srf 12-201</t>
  </si>
  <si>
    <t>srf 4-242</t>
  </si>
  <si>
    <r>
      <t>m</t>
    </r>
    <r>
      <rPr>
        <vertAlign val="superscript"/>
        <sz val="11"/>
        <rFont val="AcadNusx"/>
      </rPr>
      <t>2</t>
    </r>
  </si>
  <si>
    <r>
      <t>m</t>
    </r>
    <r>
      <rPr>
        <vertAlign val="superscript"/>
        <sz val="11"/>
        <rFont val="AcadNusx"/>
      </rPr>
      <t>3</t>
    </r>
  </si>
  <si>
    <r>
      <t>Txevadi bitumis mosxma 1m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 700grami</t>
    </r>
  </si>
  <si>
    <r>
      <t>Txevadi bitumis mosxma 1m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 300grami</t>
    </r>
  </si>
  <si>
    <t>srf 12-174</t>
  </si>
  <si>
    <t>srf 3-538</t>
  </si>
  <si>
    <t>srf 12-204</t>
  </si>
  <si>
    <t xml:space="preserve">qviSa-xreSovani narevi </t>
  </si>
  <si>
    <t>srf 3-242</t>
  </si>
  <si>
    <t>srf 3-247</t>
  </si>
  <si>
    <t>srf 3-252</t>
  </si>
  <si>
    <t>srf 3-539</t>
  </si>
  <si>
    <t>gverdulebis mowyoba qviSa-xreSovani nareviT</t>
  </si>
  <si>
    <t>savali nawilis farTis piketuri daTvlis uwyisi</t>
  </si>
  <si>
    <t>pk-dan+</t>
  </si>
  <si>
    <t>pk-mde+</t>
  </si>
  <si>
    <t>manZili m</t>
  </si>
  <si>
    <t>სავალი ნაწილი</t>
  </si>
  <si>
    <t>სიგანე მ</t>
  </si>
  <si>
    <t>0+00.00</t>
  </si>
  <si>
    <t>0+20.00</t>
  </si>
  <si>
    <t>0+40.00</t>
  </si>
  <si>
    <t>0+60.00</t>
  </si>
  <si>
    <t>0+80.00</t>
  </si>
  <si>
    <t>1+00.00</t>
  </si>
  <si>
    <t>1+20.00</t>
  </si>
  <si>
    <t>ჯამი</t>
  </si>
  <si>
    <t>0+12.34</t>
  </si>
  <si>
    <t>0+27.44</t>
  </si>
  <si>
    <t>0+35.05</t>
  </si>
  <si>
    <t>0+47.11</t>
  </si>
  <si>
    <t>0+52.56</t>
  </si>
  <si>
    <t>0+61.22</t>
  </si>
  <si>
    <t>0+75.93</t>
  </si>
  <si>
    <t>1+15.76</t>
  </si>
  <si>
    <t>1+25.22</t>
  </si>
  <si>
    <t>1+40.00</t>
  </si>
  <si>
    <t>1+53.30</t>
  </si>
  <si>
    <t>1+57.30</t>
  </si>
  <si>
    <t>1+60.00</t>
  </si>
  <si>
    <t>1+68.60</t>
  </si>
  <si>
    <t>1+80.00</t>
  </si>
  <si>
    <t>1+90.82</t>
  </si>
  <si>
    <t>1+96.65</t>
  </si>
  <si>
    <t>2+00.00</t>
  </si>
  <si>
    <t>2+10.81</t>
  </si>
  <si>
    <t>2+18.59</t>
  </si>
  <si>
    <t>2+20.00</t>
  </si>
  <si>
    <t>2+28.26</t>
  </si>
  <si>
    <t>2+29.64</t>
  </si>
  <si>
    <t>2+32.66</t>
  </si>
  <si>
    <t>2+40.00</t>
  </si>
  <si>
    <t>2+49.87</t>
  </si>
  <si>
    <t>2+52.14</t>
  </si>
  <si>
    <t>2+60.00</t>
  </si>
  <si>
    <t>2+63.70</t>
  </si>
  <si>
    <t>2+75.50</t>
  </si>
  <si>
    <t>2+80.00</t>
  </si>
  <si>
    <t>2+91.00</t>
  </si>
  <si>
    <t>2+96.25</t>
  </si>
  <si>
    <t xml:space="preserve">  ცხრაწყაროს სკოლის უკან ქუჩა 22-ს გზის და ფიროსმანის მე-2 შესახვევის გზის რეაბილიტაცია. </t>
  </si>
  <si>
    <r>
      <t>ფართი მ</t>
    </r>
    <r>
      <rPr>
        <b/>
        <vertAlign val="superscript"/>
        <sz val="9"/>
        <color theme="1"/>
        <rFont val="AcadMtavr"/>
      </rPr>
      <t>2</t>
    </r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</si>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</sst>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_-* #,##0.00_-;\-* #,##0.00_-;_-* &quot;-&quot;??_-;_-@_-"/>
    <numFmt numFmtId="166" formatCode="0.000"/>
    <numFmt numFmtId="168" formatCode="#,##0.00000"/>
    <numFmt numFmtId="169" formatCode="_-* #,##0.00\ _L_a_r_i_-;\-* #,##0.00\ _L_a_r_i_-;_-* &quot;-&quot;??\ _L_a_r_i_-;_-@_-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b/>
      <sz val="12"/>
      <name val="AcadNusx"/>
    </font>
    <font>
      <b/>
      <sz val="11"/>
      <name val="AcadNusx"/>
    </font>
    <font>
      <sz val="12"/>
      <name val="AcadNusx"/>
    </font>
    <font>
      <sz val="10"/>
      <name val="AcadNusx"/>
    </font>
    <font>
      <sz val="9"/>
      <name val="AcadNusx"/>
    </font>
    <font>
      <sz val="11"/>
      <color theme="1"/>
      <name val="AcadMtav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vertAlign val="superscript"/>
      <sz val="9"/>
      <name val="AcadNusx"/>
    </font>
    <font>
      <b/>
      <sz val="11"/>
      <color indexed="8"/>
      <name val="AcadNusx"/>
    </font>
    <font>
      <b/>
      <sz val="11"/>
      <name val="Arial"/>
      <family val="2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vertAlign val="superscript"/>
      <sz val="11"/>
      <name val="AcadNusx"/>
    </font>
    <font>
      <b/>
      <vertAlign val="superscript"/>
      <sz val="11"/>
      <name val="AcadNusx"/>
    </font>
    <font>
      <sz val="9"/>
      <color theme="1"/>
      <name val="Sylfaen"/>
      <family val="1"/>
    </font>
    <font>
      <sz val="9"/>
      <color theme="1"/>
      <name val="AcadMtavr"/>
    </font>
    <font>
      <b/>
      <sz val="9"/>
      <color theme="1"/>
      <name val="AcadMtav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AcadMtavr"/>
    </font>
    <font>
      <b/>
      <sz val="8"/>
      <color theme="1"/>
      <name val="AcadMtav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16" fillId="0" borderId="0"/>
    <xf numFmtId="0" fontId="1" fillId="0" borderId="0"/>
    <xf numFmtId="0" fontId="15" fillId="0" borderId="0"/>
  </cellStyleXfs>
  <cellXfs count="145">
    <xf numFmtId="0" fontId="0" fillId="0" borderId="0" xfId="0"/>
    <xf numFmtId="164" fontId="8" fillId="2" borderId="0" xfId="1" applyFont="1" applyFill="1" applyBorder="1" applyAlignment="1">
      <alignment horizontal="center"/>
    </xf>
    <xf numFmtId="0" fontId="8" fillId="2" borderId="0" xfId="3" applyFont="1" applyFill="1" applyBorder="1" applyAlignment="1">
      <alignment horizontal="center" wrapText="1"/>
    </xf>
    <xf numFmtId="164" fontId="8" fillId="2" borderId="1" xfId="1" applyFont="1" applyFill="1" applyBorder="1" applyAlignment="1">
      <alignment horizontal="center"/>
    </xf>
    <xf numFmtId="0" fontId="8" fillId="2" borderId="3" xfId="4" applyFont="1" applyFill="1" applyBorder="1" applyAlignment="1">
      <alignment horizontal="left" wrapText="1"/>
    </xf>
    <xf numFmtId="0" fontId="8" fillId="2" borderId="0" xfId="4" applyFont="1" applyFill="1" applyAlignment="1">
      <alignment horizontal="center" vertical="center" wrapText="1"/>
    </xf>
    <xf numFmtId="0" fontId="8" fillId="2" borderId="0" xfId="3" applyFont="1" applyFill="1" applyAlignment="1">
      <alignment horizontal="center" vertical="center" wrapText="1"/>
    </xf>
    <xf numFmtId="164" fontId="8" fillId="2" borderId="6" xfId="1" applyFont="1" applyFill="1" applyBorder="1" applyAlignment="1">
      <alignment horizontal="center"/>
    </xf>
    <xf numFmtId="0" fontId="8" fillId="2" borderId="1" xfId="4" applyFont="1" applyFill="1" applyBorder="1" applyAlignment="1">
      <alignment horizontal="left" wrapText="1"/>
    </xf>
    <xf numFmtId="164" fontId="8" fillId="2" borderId="9" xfId="1" applyFont="1" applyFill="1" applyBorder="1" applyAlignment="1">
      <alignment horizontal="center"/>
    </xf>
    <xf numFmtId="0" fontId="8" fillId="2" borderId="10" xfId="4" applyFont="1" applyFill="1" applyBorder="1" applyAlignment="1">
      <alignment horizontal="center"/>
    </xf>
    <xf numFmtId="0" fontId="8" fillId="2" borderId="10" xfId="4" applyFont="1" applyFill="1" applyBorder="1" applyAlignment="1">
      <alignment horizontal="center" wrapText="1"/>
    </xf>
    <xf numFmtId="164" fontId="8" fillId="2" borderId="10" xfId="1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14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/>
    </xf>
    <xf numFmtId="0" fontId="0" fillId="2" borderId="0" xfId="0" applyFill="1"/>
    <xf numFmtId="0" fontId="17" fillId="2" borderId="0" xfId="10" applyFont="1" applyFill="1" applyAlignment="1">
      <alignment horizontal="center" vertical="center"/>
    </xf>
    <xf numFmtId="0" fontId="8" fillId="2" borderId="0" xfId="3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0" fillId="2" borderId="0" xfId="0" applyFont="1" applyFill="1"/>
    <xf numFmtId="169" fontId="8" fillId="2" borderId="0" xfId="3" applyNumberFormat="1" applyFont="1" applyFill="1" applyBorder="1" applyAlignment="1">
      <alignment horizontal="center"/>
    </xf>
    <xf numFmtId="0" fontId="8" fillId="2" borderId="0" xfId="0" applyFont="1" applyFill="1"/>
    <xf numFmtId="0" fontId="8" fillId="2" borderId="1" xfId="3" applyFont="1" applyFill="1" applyBorder="1" applyAlignment="1">
      <alignment horizontal="center"/>
    </xf>
    <xf numFmtId="2" fontId="13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13" fillId="2" borderId="10" xfId="1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left"/>
    </xf>
    <xf numFmtId="2" fontId="13" fillId="2" borderId="10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vertical="center" wrapText="1"/>
    </xf>
    <xf numFmtId="2" fontId="13" fillId="2" borderId="10" xfId="1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vertical="center"/>
    </xf>
    <xf numFmtId="0" fontId="13" fillId="2" borderId="10" xfId="1" applyNumberFormat="1" applyFont="1" applyFill="1" applyBorder="1" applyAlignment="1">
      <alignment horizontal="center" vertical="center" wrapText="1"/>
    </xf>
    <xf numFmtId="0" fontId="13" fillId="2" borderId="10" xfId="0" applyNumberFormat="1" applyFont="1" applyFill="1" applyBorder="1" applyAlignment="1">
      <alignment horizontal="center" vertical="center"/>
    </xf>
    <xf numFmtId="2" fontId="8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10" xfId="1" applyNumberFormat="1" applyFont="1" applyFill="1" applyBorder="1" applyAlignment="1">
      <alignment horizontal="center" vertical="center" wrapText="1"/>
    </xf>
    <xf numFmtId="2" fontId="8" fillId="2" borderId="10" xfId="1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43" fontId="8" fillId="2" borderId="10" xfId="1" applyNumberFormat="1" applyFont="1" applyFill="1" applyBorder="1" applyAlignment="1">
      <alignment horizontal="center"/>
    </xf>
    <xf numFmtId="1" fontId="21" fillId="2" borderId="9" xfId="5" applyNumberFormat="1" applyFont="1" applyFill="1" applyBorder="1" applyAlignment="1">
      <alignment horizontal="center" vertical="center"/>
    </xf>
    <xf numFmtId="3" fontId="22" fillId="2" borderId="10" xfId="10" applyNumberFormat="1" applyFont="1" applyFill="1" applyBorder="1" applyAlignment="1">
      <alignment vertical="center" wrapText="1"/>
    </xf>
    <xf numFmtId="3" fontId="10" fillId="2" borderId="10" xfId="10" applyNumberFormat="1" applyFont="1" applyFill="1" applyBorder="1" applyAlignment="1">
      <alignment horizontal="left" vertical="center"/>
    </xf>
    <xf numFmtId="3" fontId="22" fillId="2" borderId="10" xfId="10" applyNumberFormat="1" applyFont="1" applyFill="1" applyBorder="1" applyAlignment="1">
      <alignment horizontal="center" vertical="center"/>
    </xf>
    <xf numFmtId="3" fontId="23" fillId="2" borderId="10" xfId="10" applyNumberFormat="1" applyFont="1" applyFill="1" applyBorder="1" applyAlignment="1">
      <alignment horizontal="center" vertical="center"/>
    </xf>
    <xf numFmtId="168" fontId="22" fillId="2" borderId="10" xfId="10" applyNumberFormat="1" applyFont="1" applyFill="1" applyBorder="1" applyAlignment="1">
      <alignment horizontal="center" vertical="center"/>
    </xf>
    <xf numFmtId="2" fontId="22" fillId="2" borderId="10" xfId="10" applyNumberFormat="1" applyFont="1" applyFill="1" applyBorder="1" applyAlignment="1">
      <alignment horizontal="center" vertical="center"/>
    </xf>
    <xf numFmtId="3" fontId="24" fillId="2" borderId="10" xfId="10" applyNumberFormat="1" applyFont="1" applyFill="1" applyBorder="1" applyAlignment="1">
      <alignment vertical="center"/>
    </xf>
    <xf numFmtId="0" fontId="8" fillId="2" borderId="10" xfId="10" applyFont="1" applyFill="1" applyBorder="1" applyAlignment="1">
      <alignment horizontal="left" vertical="center" indent="1"/>
    </xf>
    <xf numFmtId="0" fontId="25" fillId="2" borderId="10" xfId="10" applyFont="1" applyFill="1" applyBorder="1" applyAlignment="1">
      <alignment horizontal="center" vertical="center"/>
    </xf>
    <xf numFmtId="4" fontId="26" fillId="2" borderId="10" xfId="5" applyNumberFormat="1" applyFont="1" applyFill="1" applyBorder="1" applyAlignment="1">
      <alignment horizontal="center" vertical="center"/>
    </xf>
    <xf numFmtId="4" fontId="25" fillId="2" borderId="10" xfId="5" applyNumberFormat="1" applyFont="1" applyFill="1" applyBorder="1" applyAlignment="1">
      <alignment horizontal="center" vertical="center"/>
    </xf>
    <xf numFmtId="2" fontId="10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10" fillId="2" borderId="10" xfId="1" applyNumberFormat="1" applyFont="1" applyFill="1" applyBorder="1" applyAlignment="1">
      <alignment horizontal="center" vertical="center" wrapText="1"/>
    </xf>
    <xf numFmtId="2" fontId="8" fillId="2" borderId="10" xfId="1" applyNumberFormat="1" applyFont="1" applyFill="1" applyBorder="1" applyAlignment="1">
      <alignment horizontal="center"/>
    </xf>
    <xf numFmtId="16" fontId="8" fillId="2" borderId="10" xfId="0" applyNumberFormat="1" applyFont="1" applyFill="1" applyBorder="1" applyAlignment="1">
      <alignment horizontal="center" vertical="center" wrapText="1"/>
    </xf>
    <xf numFmtId="0" fontId="10" fillId="2" borderId="10" xfId="10" applyNumberFormat="1" applyFont="1" applyFill="1" applyBorder="1" applyAlignment="1">
      <alignment horizontal="left" vertical="center" wrapText="1"/>
    </xf>
    <xf numFmtId="165" fontId="8" fillId="2" borderId="10" xfId="1" applyNumberFormat="1" applyFont="1" applyFill="1" applyBorder="1" applyAlignment="1">
      <alignment horizontal="center" vertical="center" wrapText="1"/>
    </xf>
    <xf numFmtId="2" fontId="8" fillId="2" borderId="10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2" fontId="8" fillId="2" borderId="10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/>
    </xf>
    <xf numFmtId="166" fontId="8" fillId="2" borderId="1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left"/>
    </xf>
    <xf numFmtId="165" fontId="8" fillId="3" borderId="10" xfId="1" applyNumberFormat="1" applyFont="1" applyFill="1" applyBorder="1" applyAlignment="1">
      <alignment horizontal="center" vertical="center" wrapText="1"/>
    </xf>
    <xf numFmtId="2" fontId="10" fillId="3" borderId="10" xfId="1" applyNumberFormat="1" applyFont="1" applyFill="1" applyBorder="1" applyAlignment="1">
      <alignment horizontal="center" vertical="center" wrapText="1"/>
    </xf>
    <xf numFmtId="2" fontId="10" fillId="3" borderId="10" xfId="1" applyNumberFormat="1" applyFont="1" applyFill="1" applyBorder="1" applyAlignment="1" applyProtection="1">
      <alignment horizontal="center" vertical="center" wrapText="1"/>
      <protection locked="0"/>
    </xf>
    <xf numFmtId="2" fontId="8" fillId="3" borderId="10" xfId="1" applyNumberFormat="1" applyFont="1" applyFill="1" applyBorder="1" applyAlignment="1">
      <alignment horizontal="center" vertical="center"/>
    </xf>
    <xf numFmtId="165" fontId="10" fillId="2" borderId="10" xfId="1" applyNumberFormat="1" applyFont="1" applyFill="1" applyBorder="1" applyAlignment="1" applyProtection="1">
      <alignment horizontal="center" vertical="center" wrapText="1"/>
      <protection locked="0"/>
    </xf>
    <xf numFmtId="165" fontId="10" fillId="2" borderId="10" xfId="1" applyNumberFormat="1" applyFont="1" applyFill="1" applyBorder="1" applyAlignment="1">
      <alignment horizontal="center" vertical="center" wrapText="1"/>
    </xf>
    <xf numFmtId="43" fontId="8" fillId="2" borderId="10" xfId="1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 wrapText="1"/>
    </xf>
    <xf numFmtId="166" fontId="10" fillId="2" borderId="10" xfId="1" applyNumberFormat="1" applyFont="1" applyFill="1" applyBorder="1" applyAlignment="1">
      <alignment horizontal="center" vertical="center" wrapText="1"/>
    </xf>
    <xf numFmtId="0" fontId="8" fillId="2" borderId="10" xfId="1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wrapText="1"/>
    </xf>
    <xf numFmtId="0" fontId="8" fillId="2" borderId="10" xfId="1" applyNumberFormat="1" applyFont="1" applyFill="1" applyBorder="1" applyAlignment="1">
      <alignment horizontal="center" vertical="center"/>
    </xf>
    <xf numFmtId="0" fontId="8" fillId="2" borderId="10" xfId="3" applyFont="1" applyFill="1" applyBorder="1" applyAlignment="1">
      <alignment horizontal="center"/>
    </xf>
    <xf numFmtId="0" fontId="22" fillId="2" borderId="10" xfId="10" applyNumberFormat="1" applyFont="1" applyFill="1" applyBorder="1" applyAlignment="1">
      <alignment horizontal="center" vertical="center"/>
    </xf>
    <xf numFmtId="164" fontId="10" fillId="3" borderId="10" xfId="3" applyNumberFormat="1" applyFont="1" applyFill="1" applyBorder="1" applyAlignment="1">
      <alignment horizontal="center"/>
    </xf>
    <xf numFmtId="0" fontId="10" fillId="3" borderId="10" xfId="3" applyFont="1" applyFill="1" applyBorder="1" applyAlignment="1">
      <alignment horizontal="center"/>
    </xf>
    <xf numFmtId="0" fontId="10" fillId="3" borderId="10" xfId="3" applyFont="1" applyFill="1" applyBorder="1" applyAlignment="1">
      <alignment horizontal="center" wrapText="1"/>
    </xf>
    <xf numFmtId="43" fontId="10" fillId="3" borderId="10" xfId="1" applyNumberFormat="1" applyFont="1" applyFill="1" applyBorder="1" applyAlignment="1">
      <alignment horizontal="center"/>
    </xf>
    <xf numFmtId="2" fontId="10" fillId="3" borderId="10" xfId="1" applyNumberFormat="1" applyFont="1" applyFill="1" applyBorder="1" applyAlignment="1">
      <alignment horizontal="center"/>
    </xf>
    <xf numFmtId="0" fontId="10" fillId="2" borderId="10" xfId="3" applyFont="1" applyFill="1" applyBorder="1" applyAlignment="1">
      <alignment horizontal="center"/>
    </xf>
    <xf numFmtId="0" fontId="10" fillId="2" borderId="10" xfId="3" applyFont="1" applyFill="1" applyBorder="1" applyAlignment="1">
      <alignment horizontal="center" wrapText="1"/>
    </xf>
    <xf numFmtId="9" fontId="10" fillId="2" borderId="10" xfId="2" applyFont="1" applyFill="1" applyBorder="1" applyAlignment="1" applyProtection="1">
      <alignment horizontal="center"/>
      <protection locked="0"/>
    </xf>
    <xf numFmtId="2" fontId="10" fillId="2" borderId="10" xfId="1" applyNumberFormat="1" applyFont="1" applyFill="1" applyBorder="1" applyAlignment="1">
      <alignment horizontal="center"/>
    </xf>
    <xf numFmtId="9" fontId="10" fillId="2" borderId="10" xfId="3" applyNumberFormat="1" applyFont="1" applyFill="1" applyBorder="1" applyAlignment="1">
      <alignment horizontal="center"/>
    </xf>
    <xf numFmtId="166" fontId="8" fillId="2" borderId="10" xfId="3" applyNumberFormat="1" applyFont="1" applyFill="1" applyBorder="1" applyAlignment="1">
      <alignment horizontal="center"/>
    </xf>
    <xf numFmtId="2" fontId="10" fillId="2" borderId="10" xfId="3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vertical="center" wrapText="1"/>
    </xf>
    <xf numFmtId="2" fontId="29" fillId="0" borderId="10" xfId="0" applyNumberFormat="1" applyFont="1" applyFill="1" applyBorder="1" applyAlignment="1">
      <alignment horizontal="center" vertical="center"/>
    </xf>
    <xf numFmtId="2" fontId="8" fillId="2" borderId="10" xfId="11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2" fontId="0" fillId="0" borderId="10" xfId="0" applyNumberFormat="1" applyBorder="1"/>
    <xf numFmtId="0" fontId="31" fillId="0" borderId="10" xfId="0" applyFont="1" applyBorder="1"/>
    <xf numFmtId="2" fontId="32" fillId="0" borderId="10" xfId="6" applyNumberFormat="1" applyFont="1" applyBorder="1"/>
    <xf numFmtId="0" fontId="31" fillId="0" borderId="10" xfId="0" applyFont="1" applyBorder="1" applyAlignment="1">
      <alignment horizontal="center" vertical="center"/>
    </xf>
    <xf numFmtId="0" fontId="31" fillId="0" borderId="10" xfId="0" applyNumberFormat="1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textRotation="90" wrapText="1"/>
    </xf>
    <xf numFmtId="0" fontId="31" fillId="0" borderId="10" xfId="0" applyFont="1" applyBorder="1" applyAlignment="1">
      <alignment horizontal="center" vertical="center" textRotation="90"/>
    </xf>
    <xf numFmtId="0" fontId="20" fillId="2" borderId="11" xfId="0" applyFont="1" applyFill="1" applyBorder="1" applyAlignment="1">
      <alignment horizontal="left" vertical="center" wrapText="1"/>
    </xf>
    <xf numFmtId="0" fontId="20" fillId="2" borderId="12" xfId="0" applyFont="1" applyFill="1" applyBorder="1" applyAlignment="1">
      <alignment horizontal="left" vertical="center" wrapText="1"/>
    </xf>
    <xf numFmtId="0" fontId="20" fillId="2" borderId="13" xfId="0" applyFont="1" applyFill="1" applyBorder="1" applyAlignment="1">
      <alignment horizontal="left" vertical="center" wrapText="1"/>
    </xf>
    <xf numFmtId="164" fontId="8" fillId="2" borderId="2" xfId="1" applyFont="1" applyFill="1" applyBorder="1" applyAlignment="1">
      <alignment horizontal="center" vertical="center"/>
    </xf>
    <xf numFmtId="164" fontId="8" fillId="2" borderId="9" xfId="1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/>
    </xf>
    <xf numFmtId="0" fontId="9" fillId="2" borderId="0" xfId="3" applyFont="1" applyFill="1" applyAlignment="1">
      <alignment horizontal="center" vertical="center" wrapText="1"/>
    </xf>
    <xf numFmtId="0" fontId="9" fillId="2" borderId="0" xfId="3" applyFont="1" applyFill="1" applyAlignment="1">
      <alignment horizontal="center" vertical="center"/>
    </xf>
    <xf numFmtId="0" fontId="8" fillId="2" borderId="1" xfId="3" applyFont="1" applyFill="1" applyBorder="1" applyAlignment="1">
      <alignment horizontal="center"/>
    </xf>
    <xf numFmtId="0" fontId="8" fillId="2" borderId="2" xfId="4" applyNumberFormat="1" applyFont="1" applyFill="1" applyBorder="1" applyAlignment="1">
      <alignment horizontal="center" vertical="center"/>
    </xf>
    <xf numFmtId="0" fontId="8" fillId="2" borderId="6" xfId="4" applyNumberFormat="1" applyFont="1" applyFill="1" applyBorder="1" applyAlignment="1">
      <alignment horizontal="center" vertical="center"/>
    </xf>
    <xf numFmtId="0" fontId="8" fillId="2" borderId="9" xfId="4" applyNumberFormat="1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center" vertical="center"/>
    </xf>
    <xf numFmtId="0" fontId="8" fillId="2" borderId="6" xfId="4" applyFont="1" applyFill="1" applyBorder="1" applyAlignment="1">
      <alignment horizontal="center" vertical="center"/>
    </xf>
    <xf numFmtId="0" fontId="8" fillId="2" borderId="9" xfId="4" applyFont="1" applyFill="1" applyBorder="1" applyAlignment="1">
      <alignment horizontal="center" vertical="center"/>
    </xf>
    <xf numFmtId="9" fontId="8" fillId="2" borderId="2" xfId="2" applyFont="1" applyFill="1" applyBorder="1" applyAlignment="1">
      <alignment horizontal="center" vertical="center"/>
    </xf>
    <xf numFmtId="9" fontId="8" fillId="2" borderId="6" xfId="2" applyFont="1" applyFill="1" applyBorder="1" applyAlignment="1">
      <alignment horizontal="center" vertical="center"/>
    </xf>
    <xf numFmtId="9" fontId="8" fillId="2" borderId="9" xfId="2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/>
    </xf>
    <xf numFmtId="164" fontId="8" fillId="2" borderId="5" xfId="1" applyFont="1" applyFill="1" applyBorder="1" applyAlignment="1">
      <alignment horizontal="center"/>
    </xf>
    <xf numFmtId="164" fontId="8" fillId="2" borderId="4" xfId="1" applyFont="1" applyFill="1" applyBorder="1" applyAlignment="1">
      <alignment horizontal="center" vertical="center"/>
    </xf>
    <xf numFmtId="164" fontId="8" fillId="2" borderId="5" xfId="1" applyFont="1" applyFill="1" applyBorder="1" applyAlignment="1">
      <alignment horizontal="center" vertical="center"/>
    </xf>
    <xf numFmtId="164" fontId="8" fillId="2" borderId="7" xfId="1" applyFont="1" applyFill="1" applyBorder="1" applyAlignment="1">
      <alignment horizontal="center" vertical="center"/>
    </xf>
    <xf numFmtId="164" fontId="8" fillId="2" borderId="8" xfId="1" applyFont="1" applyFill="1" applyBorder="1" applyAlignment="1">
      <alignment horizontal="center" vertical="center"/>
    </xf>
    <xf numFmtId="164" fontId="8" fillId="2" borderId="6" xfId="1" applyFont="1" applyFill="1" applyBorder="1" applyAlignment="1">
      <alignment horizontal="center" vertical="center"/>
    </xf>
    <xf numFmtId="164" fontId="8" fillId="2" borderId="7" xfId="1" applyFont="1" applyFill="1" applyBorder="1" applyAlignment="1">
      <alignment horizontal="center"/>
    </xf>
    <xf numFmtId="164" fontId="8" fillId="2" borderId="8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4" fillId="0" borderId="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textRotation="90" wrapText="1"/>
    </xf>
    <xf numFmtId="164" fontId="8" fillId="2" borderId="4" xfId="1" applyFont="1" applyFill="1" applyBorder="1" applyAlignment="1">
      <alignment horizontal="center" wrapText="1"/>
    </xf>
    <xf numFmtId="164" fontId="8" fillId="2" borderId="14" xfId="1" applyFont="1" applyFill="1" applyBorder="1" applyAlignment="1">
      <alignment horizontal="center" wrapText="1"/>
    </xf>
    <xf numFmtId="164" fontId="8" fillId="2" borderId="7" xfId="1" applyFont="1" applyFill="1" applyBorder="1" applyAlignment="1">
      <alignment horizontal="center" wrapText="1"/>
    </xf>
    <xf numFmtId="164" fontId="8" fillId="2" borderId="10" xfId="1" applyFont="1" applyFill="1" applyBorder="1" applyAlignment="1">
      <alignment horizontal="center" vertical="center"/>
    </xf>
  </cellXfs>
  <cellStyles count="13">
    <cellStyle name="Comma" xfId="1" builtinId="3"/>
    <cellStyle name="Normal" xfId="0" builtinId="0"/>
    <cellStyle name="Normal 10" xfId="3"/>
    <cellStyle name="Normal 14 3" xfId="9"/>
    <cellStyle name="Normal 2" xfId="5"/>
    <cellStyle name="Normal 3" xfId="6"/>
    <cellStyle name="Normal 4" xfId="7"/>
    <cellStyle name="Normal 5" xfId="8"/>
    <cellStyle name="Normal_gare wyalsadfenigagarini 2_SMSH2008-IIkv ." xfId="4"/>
    <cellStyle name="Percent" xfId="2" builtinId="5"/>
    <cellStyle name="Обычный 2" xfId="10"/>
    <cellStyle name="Обычный 2 2" xfId="12"/>
    <cellStyle name="Обычный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44</xdr:row>
      <xdr:rowOff>57150</xdr:rowOff>
    </xdr:from>
    <xdr:to>
      <xdr:col>4</xdr:col>
      <xdr:colOff>323850</xdr:colOff>
      <xdr:row>51</xdr:row>
      <xdr:rowOff>38100</xdr:rowOff>
    </xdr:to>
    <xdr:pic>
      <xdr:nvPicPr>
        <xdr:cNvPr id="2" name="Picture 1" descr="Description: 4D4080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261" t="28687" r="40417" b="55473"/>
        <a:stretch>
          <a:fillRect/>
        </a:stretch>
      </xdr:blipFill>
      <xdr:spPr bwMode="auto">
        <a:xfrm>
          <a:off x="1247775" y="22574250"/>
          <a:ext cx="12382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1"/>
  <sheetViews>
    <sheetView tabSelected="1" view="pageBreakPreview" topLeftCell="A49" zoomScaleNormal="100" zoomScaleSheetLayoutView="100" workbookViewId="0">
      <selection activeCell="P77" sqref="P77"/>
    </sheetView>
  </sheetViews>
  <sheetFormatPr defaultRowHeight="15" x14ac:dyDescent="0.25"/>
  <cols>
    <col min="1" max="1" width="6" style="17" customWidth="1"/>
    <col min="2" max="2" width="14.5703125" style="17" customWidth="1"/>
    <col min="3" max="3" width="52.42578125" style="17" customWidth="1"/>
    <col min="4" max="4" width="9.140625" style="17" customWidth="1"/>
    <col min="5" max="5" width="8.85546875" style="21" customWidth="1"/>
    <col min="6" max="6" width="12.28515625" style="17" customWidth="1"/>
    <col min="7" max="7" width="8.28515625" style="17" customWidth="1"/>
    <col min="8" max="8" width="12.42578125" style="17" customWidth="1"/>
    <col min="9" max="9" width="11.5703125" style="17" customWidth="1"/>
    <col min="10" max="10" width="13.85546875" style="17" customWidth="1"/>
    <col min="11" max="11" width="8.85546875" style="17" customWidth="1"/>
    <col min="12" max="12" width="10.7109375" style="17" customWidth="1"/>
    <col min="13" max="13" width="12.42578125" style="17" customWidth="1"/>
    <col min="14" max="16384" width="9.140625" style="17"/>
  </cols>
  <sheetData>
    <row r="1" spans="1:22" x14ac:dyDescent="0.25">
      <c r="B1" s="114"/>
      <c r="C1" s="114"/>
    </row>
    <row r="2" spans="1:22" ht="42.75" customHeight="1" x14ac:dyDescent="0.25">
      <c r="A2" s="115" t="s">
        <v>152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22" ht="16.5" x14ac:dyDescent="0.25">
      <c r="A3" s="116" t="s">
        <v>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22" ht="15.75" x14ac:dyDescent="0.3">
      <c r="A4" s="117"/>
      <c r="B4" s="117"/>
      <c r="C4" s="2"/>
      <c r="D4" s="24"/>
      <c r="E4" s="3"/>
      <c r="F4" s="3"/>
      <c r="G4" s="3"/>
      <c r="H4" s="1"/>
      <c r="I4" s="1"/>
      <c r="J4" s="1"/>
      <c r="K4" s="1"/>
      <c r="L4" s="1"/>
      <c r="M4" s="1"/>
    </row>
    <row r="5" spans="1:22" ht="15.75" x14ac:dyDescent="0.3">
      <c r="A5" s="118" t="s">
        <v>1</v>
      </c>
      <c r="B5" s="121" t="s">
        <v>2</v>
      </c>
      <c r="C5" s="4"/>
      <c r="D5" s="124" t="s">
        <v>3</v>
      </c>
      <c r="E5" s="141" t="s">
        <v>4</v>
      </c>
      <c r="F5" s="144" t="s">
        <v>12</v>
      </c>
      <c r="G5" s="129" t="s">
        <v>5</v>
      </c>
      <c r="H5" s="130"/>
      <c r="I5" s="129" t="s">
        <v>6</v>
      </c>
      <c r="J5" s="130"/>
      <c r="K5" s="127" t="s">
        <v>7</v>
      </c>
      <c r="L5" s="128"/>
      <c r="M5" s="109" t="s">
        <v>8</v>
      </c>
    </row>
    <row r="6" spans="1:22" ht="15.75" x14ac:dyDescent="0.3">
      <c r="A6" s="119"/>
      <c r="B6" s="122"/>
      <c r="C6" s="5" t="s">
        <v>9</v>
      </c>
      <c r="D6" s="125"/>
      <c r="E6" s="142"/>
      <c r="F6" s="144"/>
      <c r="G6" s="131"/>
      <c r="H6" s="132"/>
      <c r="I6" s="131"/>
      <c r="J6" s="132"/>
      <c r="K6" s="134" t="s">
        <v>10</v>
      </c>
      <c r="L6" s="135"/>
      <c r="M6" s="133"/>
    </row>
    <row r="7" spans="1:22" ht="15.75" x14ac:dyDescent="0.3">
      <c r="A7" s="119"/>
      <c r="B7" s="122"/>
      <c r="C7" s="6" t="s">
        <v>11</v>
      </c>
      <c r="D7" s="125"/>
      <c r="E7" s="142"/>
      <c r="F7" s="144"/>
      <c r="G7" s="7" t="s">
        <v>13</v>
      </c>
      <c r="H7" s="109" t="s">
        <v>12</v>
      </c>
      <c r="I7" s="7" t="s">
        <v>13</v>
      </c>
      <c r="J7" s="109" t="s">
        <v>12</v>
      </c>
      <c r="K7" s="7" t="s">
        <v>13</v>
      </c>
      <c r="L7" s="109" t="s">
        <v>12</v>
      </c>
      <c r="M7" s="133"/>
    </row>
    <row r="8" spans="1:22" ht="15.75" x14ac:dyDescent="0.3">
      <c r="A8" s="120"/>
      <c r="B8" s="123"/>
      <c r="C8" s="8"/>
      <c r="D8" s="126"/>
      <c r="E8" s="143"/>
      <c r="F8" s="144"/>
      <c r="G8" s="9" t="s">
        <v>14</v>
      </c>
      <c r="H8" s="110"/>
      <c r="I8" s="9" t="s">
        <v>14</v>
      </c>
      <c r="J8" s="110"/>
      <c r="K8" s="9" t="s">
        <v>14</v>
      </c>
      <c r="L8" s="110"/>
      <c r="M8" s="110"/>
    </row>
    <row r="9" spans="1:22" ht="15.75" x14ac:dyDescent="0.3">
      <c r="A9" s="10" t="s">
        <v>15</v>
      </c>
      <c r="B9" s="10" t="s">
        <v>16</v>
      </c>
      <c r="C9" s="11" t="s">
        <v>17</v>
      </c>
      <c r="D9" s="10" t="s">
        <v>18</v>
      </c>
      <c r="E9" s="12" t="s">
        <v>19</v>
      </c>
      <c r="F9" s="12" t="s">
        <v>20</v>
      </c>
      <c r="G9" s="12" t="s">
        <v>21</v>
      </c>
      <c r="H9" s="12" t="s">
        <v>22</v>
      </c>
      <c r="I9" s="12" t="s">
        <v>23</v>
      </c>
      <c r="J9" s="12" t="s">
        <v>24</v>
      </c>
      <c r="K9" s="12" t="s">
        <v>25</v>
      </c>
      <c r="L9" s="12" t="s">
        <v>26</v>
      </c>
      <c r="M9" s="12" t="s">
        <v>27</v>
      </c>
    </row>
    <row r="10" spans="1:22" ht="21" customHeight="1" x14ac:dyDescent="0.3">
      <c r="A10" s="10"/>
      <c r="B10" s="10"/>
      <c r="C10" s="106" t="s">
        <v>28</v>
      </c>
      <c r="D10" s="107"/>
      <c r="E10" s="108"/>
      <c r="F10" s="41"/>
      <c r="G10" s="41" t="s">
        <v>29</v>
      </c>
      <c r="H10" s="41"/>
      <c r="I10" s="41"/>
      <c r="J10" s="41"/>
      <c r="K10" s="41"/>
      <c r="L10" s="41"/>
      <c r="M10" s="41"/>
    </row>
    <row r="11" spans="1:22" s="18" customFormat="1" ht="45" x14ac:dyDescent="0.25">
      <c r="A11" s="42">
        <v>1</v>
      </c>
      <c r="B11" s="43" t="s">
        <v>58</v>
      </c>
      <c r="C11" s="44" t="s">
        <v>59</v>
      </c>
      <c r="D11" s="45" t="s">
        <v>60</v>
      </c>
      <c r="E11" s="46"/>
      <c r="F11" s="47">
        <v>0.29625000000000001</v>
      </c>
      <c r="G11" s="48"/>
      <c r="H11" s="48"/>
      <c r="I11" s="48"/>
      <c r="J11" s="48"/>
      <c r="K11" s="48"/>
      <c r="L11" s="48"/>
      <c r="M11" s="48"/>
    </row>
    <row r="12" spans="1:22" s="18" customFormat="1" ht="13.5" customHeight="1" x14ac:dyDescent="0.3">
      <c r="A12" s="42"/>
      <c r="B12" s="49"/>
      <c r="C12" s="50" t="s">
        <v>61</v>
      </c>
      <c r="D12" s="51" t="s">
        <v>57</v>
      </c>
      <c r="E12" s="52">
        <v>93.22</v>
      </c>
      <c r="F12" s="53">
        <f>F11*E12</f>
        <v>27.616425</v>
      </c>
      <c r="G12" s="35"/>
      <c r="H12" s="36"/>
      <c r="I12" s="54"/>
      <c r="J12" s="55"/>
      <c r="K12" s="54"/>
      <c r="L12" s="55"/>
      <c r="M12" s="56"/>
    </row>
    <row r="13" spans="1:22" ht="31.5" x14ac:dyDescent="0.3">
      <c r="A13" s="40">
        <v>2</v>
      </c>
      <c r="B13" s="57" t="s">
        <v>62</v>
      </c>
      <c r="C13" s="58" t="s">
        <v>63</v>
      </c>
      <c r="D13" s="40" t="s">
        <v>92</v>
      </c>
      <c r="E13" s="59"/>
      <c r="F13" s="55">
        <v>1481.25</v>
      </c>
      <c r="G13" s="35"/>
      <c r="H13" s="36"/>
      <c r="I13" s="54"/>
      <c r="J13" s="55"/>
      <c r="K13" s="54"/>
      <c r="L13" s="55"/>
      <c r="M13" s="60"/>
      <c r="N13" s="19"/>
      <c r="O13" s="16"/>
      <c r="P13" s="16"/>
      <c r="Q13" s="16"/>
      <c r="R13" s="16"/>
      <c r="S13" s="16"/>
      <c r="T13" s="16"/>
      <c r="U13" s="16"/>
      <c r="V13" s="16"/>
    </row>
    <row r="14" spans="1:22" ht="15.75" x14ac:dyDescent="0.3">
      <c r="A14" s="39"/>
      <c r="B14" s="39"/>
      <c r="C14" s="13" t="s">
        <v>30</v>
      </c>
      <c r="D14" s="39" t="s">
        <v>31</v>
      </c>
      <c r="E14" s="61">
        <v>3.2099999999999997E-2</v>
      </c>
      <c r="F14" s="62">
        <f>E14*F13</f>
        <v>47.548124999999992</v>
      </c>
      <c r="G14" s="35"/>
      <c r="H14" s="36"/>
      <c r="I14" s="54"/>
      <c r="J14" s="55"/>
      <c r="K14" s="54"/>
      <c r="L14" s="55"/>
      <c r="M14" s="56"/>
      <c r="N14" s="19"/>
      <c r="O14" s="22"/>
      <c r="P14" s="16"/>
      <c r="Q14" s="16"/>
      <c r="R14" s="16"/>
      <c r="S14" s="16"/>
      <c r="T14" s="16"/>
      <c r="U14" s="16"/>
      <c r="V14" s="16"/>
    </row>
    <row r="15" spans="1:22" ht="15.75" customHeight="1" x14ac:dyDescent="0.3">
      <c r="A15" s="40"/>
      <c r="B15" s="40" t="s">
        <v>86</v>
      </c>
      <c r="C15" s="63" t="s">
        <v>32</v>
      </c>
      <c r="D15" s="40" t="s">
        <v>33</v>
      </c>
      <c r="E15" s="61">
        <v>3.8800000000000002E-3</v>
      </c>
      <c r="F15" s="62">
        <f>E15*F13</f>
        <v>5.7472500000000002</v>
      </c>
      <c r="G15" s="35"/>
      <c r="H15" s="36"/>
      <c r="I15" s="35"/>
      <c r="J15" s="36"/>
      <c r="K15" s="35"/>
      <c r="L15" s="36"/>
      <c r="M15" s="36"/>
      <c r="N15" s="19"/>
      <c r="O15" s="22"/>
      <c r="P15" s="16"/>
      <c r="Q15" s="16"/>
      <c r="R15" s="16"/>
      <c r="S15" s="16"/>
      <c r="T15" s="16"/>
      <c r="U15" s="16"/>
      <c r="V15" s="16"/>
    </row>
    <row r="16" spans="1:22" ht="15.75" customHeight="1" x14ac:dyDescent="0.3">
      <c r="A16" s="39"/>
      <c r="B16" s="40" t="s">
        <v>87</v>
      </c>
      <c r="C16" s="13" t="s">
        <v>43</v>
      </c>
      <c r="D16" s="39" t="s">
        <v>33</v>
      </c>
      <c r="E16" s="61">
        <v>6.1599999999999997E-3</v>
      </c>
      <c r="F16" s="62">
        <f>E16*F13</f>
        <v>9.1244999999999994</v>
      </c>
      <c r="G16" s="35"/>
      <c r="H16" s="36"/>
      <c r="I16" s="35"/>
      <c r="J16" s="36"/>
      <c r="K16" s="35"/>
      <c r="L16" s="36"/>
      <c r="M16" s="36"/>
      <c r="N16" s="19"/>
      <c r="O16" s="22"/>
      <c r="P16" s="16"/>
      <c r="Q16" s="16"/>
      <c r="R16" s="16"/>
      <c r="S16" s="16"/>
      <c r="T16" s="16"/>
      <c r="U16" s="16"/>
      <c r="V16" s="16"/>
    </row>
    <row r="17" spans="1:22" ht="15.75" customHeight="1" x14ac:dyDescent="0.3">
      <c r="A17" s="39"/>
      <c r="B17" s="40" t="s">
        <v>88</v>
      </c>
      <c r="C17" s="63" t="s">
        <v>44</v>
      </c>
      <c r="D17" s="40" t="s">
        <v>33</v>
      </c>
      <c r="E17" s="61">
        <v>4.5300000000000002E-3</v>
      </c>
      <c r="F17" s="62">
        <f>E17*F13</f>
        <v>6.7100625000000003</v>
      </c>
      <c r="G17" s="35"/>
      <c r="H17" s="36"/>
      <c r="I17" s="35"/>
      <c r="J17" s="36"/>
      <c r="K17" s="35"/>
      <c r="L17" s="36"/>
      <c r="M17" s="36"/>
      <c r="N17" s="19"/>
      <c r="O17" s="22"/>
      <c r="P17" s="16"/>
      <c r="Q17" s="16"/>
      <c r="R17" s="16"/>
      <c r="S17" s="16"/>
      <c r="T17" s="16"/>
      <c r="U17" s="16"/>
      <c r="V17" s="16"/>
    </row>
    <row r="18" spans="1:22" ht="15.75" customHeight="1" x14ac:dyDescent="0.3">
      <c r="A18" s="39"/>
      <c r="B18" s="40" t="s">
        <v>89</v>
      </c>
      <c r="C18" s="13" t="s">
        <v>64</v>
      </c>
      <c r="D18" s="40" t="s">
        <v>33</v>
      </c>
      <c r="E18" s="61">
        <v>7.1000000000000002E-4</v>
      </c>
      <c r="F18" s="62">
        <f>E18*F13</f>
        <v>1.0516875000000001</v>
      </c>
      <c r="G18" s="35"/>
      <c r="H18" s="36"/>
      <c r="I18" s="35"/>
      <c r="J18" s="36"/>
      <c r="K18" s="35"/>
      <c r="L18" s="36"/>
      <c r="M18" s="36"/>
      <c r="N18" s="19"/>
      <c r="O18" s="22"/>
      <c r="P18" s="16"/>
      <c r="Q18" s="16"/>
      <c r="R18" s="16"/>
      <c r="S18" s="16"/>
      <c r="T18" s="16"/>
      <c r="U18" s="16"/>
      <c r="V18" s="16"/>
    </row>
    <row r="19" spans="1:22" ht="15.75" customHeight="1" x14ac:dyDescent="0.3">
      <c r="A19" s="39"/>
      <c r="B19" s="40" t="s">
        <v>90</v>
      </c>
      <c r="C19" s="13" t="s">
        <v>38</v>
      </c>
      <c r="D19" s="40" t="s">
        <v>33</v>
      </c>
      <c r="E19" s="61">
        <v>2.0699999999999998E-3</v>
      </c>
      <c r="F19" s="62">
        <f>E19*F13</f>
        <v>3.0661874999999998</v>
      </c>
      <c r="G19" s="35"/>
      <c r="H19" s="36"/>
      <c r="I19" s="35"/>
      <c r="J19" s="36"/>
      <c r="K19" s="35"/>
      <c r="L19" s="36"/>
      <c r="M19" s="36"/>
      <c r="N19" s="19"/>
      <c r="O19" s="22"/>
      <c r="P19" s="16"/>
      <c r="Q19" s="16"/>
      <c r="R19" s="16"/>
      <c r="S19" s="16"/>
      <c r="T19" s="16"/>
      <c r="U19" s="16"/>
      <c r="V19" s="16"/>
    </row>
    <row r="20" spans="1:22" ht="15.75" x14ac:dyDescent="0.3">
      <c r="A20" s="39"/>
      <c r="B20" s="39"/>
      <c r="C20" s="13" t="s">
        <v>34</v>
      </c>
      <c r="D20" s="40" t="s">
        <v>35</v>
      </c>
      <c r="E20" s="61">
        <v>1.0200000000000001E-3</v>
      </c>
      <c r="F20" s="62">
        <f>E20*F13</f>
        <v>1.5108750000000002</v>
      </c>
      <c r="G20" s="35"/>
      <c r="H20" s="36"/>
      <c r="I20" s="35"/>
      <c r="J20" s="36"/>
      <c r="K20" s="35"/>
      <c r="L20" s="36"/>
      <c r="M20" s="36"/>
      <c r="N20" s="20"/>
      <c r="O20" s="22"/>
      <c r="P20" s="23"/>
      <c r="Q20" s="23"/>
      <c r="R20" s="23"/>
      <c r="S20" s="23"/>
      <c r="T20" s="23"/>
      <c r="U20" s="23"/>
      <c r="V20" s="23"/>
    </row>
    <row r="21" spans="1:22" ht="15.75" customHeight="1" x14ac:dyDescent="0.3">
      <c r="A21" s="39"/>
      <c r="B21" s="40" t="s">
        <v>101</v>
      </c>
      <c r="C21" s="63" t="s">
        <v>65</v>
      </c>
      <c r="D21" s="39" t="s">
        <v>93</v>
      </c>
      <c r="E21" s="61">
        <v>6.6000000000000003E-2</v>
      </c>
      <c r="F21" s="62">
        <f>E21*F13</f>
        <v>97.762500000000003</v>
      </c>
      <c r="G21" s="35"/>
      <c r="H21" s="36"/>
      <c r="I21" s="37"/>
      <c r="J21" s="37"/>
      <c r="K21" s="37"/>
      <c r="L21" s="37"/>
      <c r="M21" s="37"/>
      <c r="N21" s="20"/>
      <c r="O21" s="22"/>
      <c r="P21" s="23"/>
      <c r="Q21" s="23"/>
      <c r="R21" s="23"/>
      <c r="S21" s="23"/>
      <c r="T21" s="23"/>
      <c r="U21" s="23"/>
      <c r="V21" s="23"/>
    </row>
    <row r="22" spans="1:22" ht="15.75" customHeight="1" x14ac:dyDescent="0.3">
      <c r="A22" s="61"/>
      <c r="B22" s="40" t="s">
        <v>91</v>
      </c>
      <c r="C22" s="64" t="s">
        <v>39</v>
      </c>
      <c r="D22" s="39" t="s">
        <v>93</v>
      </c>
      <c r="E22" s="65">
        <v>1.4999999999999999E-2</v>
      </c>
      <c r="F22" s="62">
        <f>E22*F13</f>
        <v>22.21875</v>
      </c>
      <c r="G22" s="37"/>
      <c r="H22" s="37"/>
      <c r="I22" s="37"/>
      <c r="J22" s="37"/>
      <c r="K22" s="37"/>
      <c r="L22" s="37"/>
      <c r="M22" s="37"/>
      <c r="N22" s="19"/>
      <c r="O22" s="22"/>
      <c r="P22" s="16"/>
      <c r="Q22" s="16"/>
      <c r="R22" s="16"/>
      <c r="S22" s="16"/>
      <c r="T22" s="16"/>
      <c r="U22" s="16"/>
      <c r="V22" s="16"/>
    </row>
    <row r="23" spans="1:22" ht="15.75" x14ac:dyDescent="0.3">
      <c r="A23" s="66"/>
      <c r="B23" s="66"/>
      <c r="C23" s="67" t="s">
        <v>37</v>
      </c>
      <c r="D23" s="66"/>
      <c r="E23" s="68"/>
      <c r="F23" s="69"/>
      <c r="G23" s="70"/>
      <c r="H23" s="69"/>
      <c r="I23" s="71"/>
      <c r="J23" s="69"/>
      <c r="K23" s="71"/>
      <c r="L23" s="69"/>
      <c r="M23" s="69"/>
    </row>
    <row r="24" spans="1:22" ht="15.75" x14ac:dyDescent="0.3">
      <c r="A24" s="39"/>
      <c r="B24" s="39"/>
      <c r="C24" s="111" t="s">
        <v>83</v>
      </c>
      <c r="D24" s="112"/>
      <c r="E24" s="112"/>
      <c r="F24" s="113"/>
      <c r="G24" s="72"/>
      <c r="H24" s="73"/>
      <c r="I24" s="74"/>
      <c r="J24" s="74"/>
      <c r="K24" s="74"/>
      <c r="L24" s="73"/>
      <c r="M24" s="73"/>
    </row>
    <row r="25" spans="1:22" ht="31.5" x14ac:dyDescent="0.25">
      <c r="A25" s="40">
        <v>1</v>
      </c>
      <c r="B25" s="57" t="s">
        <v>40</v>
      </c>
      <c r="C25" s="75" t="s">
        <v>41</v>
      </c>
      <c r="D25" s="40" t="s">
        <v>92</v>
      </c>
      <c r="E25" s="59"/>
      <c r="F25" s="76">
        <f>'პიკეტური უწყისი'!F43</f>
        <v>1184.96</v>
      </c>
      <c r="G25" s="54"/>
      <c r="H25" s="55"/>
      <c r="I25" s="54"/>
      <c r="J25" s="55"/>
      <c r="K25" s="54"/>
      <c r="L25" s="55"/>
      <c r="M25" s="60"/>
    </row>
    <row r="26" spans="1:22" ht="15.75" x14ac:dyDescent="0.3">
      <c r="A26" s="39"/>
      <c r="B26" s="39"/>
      <c r="C26" s="13" t="s">
        <v>30</v>
      </c>
      <c r="D26" s="39" t="s">
        <v>31</v>
      </c>
      <c r="E26" s="77">
        <v>3.3000000000000002E-2</v>
      </c>
      <c r="F26" s="36">
        <f>E26*F25</f>
        <v>39.103680000000004</v>
      </c>
      <c r="G26" s="35"/>
      <c r="H26" s="36"/>
      <c r="I26" s="54"/>
      <c r="J26" s="55"/>
      <c r="K26" s="54"/>
      <c r="L26" s="55"/>
      <c r="M26" s="56"/>
    </row>
    <row r="27" spans="1:22" ht="15.75" customHeight="1" x14ac:dyDescent="0.3">
      <c r="A27" s="40"/>
      <c r="B27" s="40" t="s">
        <v>67</v>
      </c>
      <c r="C27" s="63" t="s">
        <v>32</v>
      </c>
      <c r="D27" s="39" t="s">
        <v>33</v>
      </c>
      <c r="E27" s="78">
        <v>4.2000000000000002E-4</v>
      </c>
      <c r="F27" s="62">
        <f>E27*F25</f>
        <v>0.49768320000000005</v>
      </c>
      <c r="G27" s="35"/>
      <c r="H27" s="36"/>
      <c r="I27" s="35"/>
      <c r="J27" s="36"/>
      <c r="K27" s="35"/>
      <c r="L27" s="36"/>
      <c r="M27" s="36"/>
    </row>
    <row r="28" spans="1:22" ht="15.75" customHeight="1" x14ac:dyDescent="0.3">
      <c r="A28" s="40"/>
      <c r="B28" s="40" t="s">
        <v>71</v>
      </c>
      <c r="C28" s="63" t="s">
        <v>42</v>
      </c>
      <c r="D28" s="39" t="s">
        <v>33</v>
      </c>
      <c r="E28" s="78">
        <v>2.5799999999999998E-3</v>
      </c>
      <c r="F28" s="62">
        <f>E28*F25</f>
        <v>3.0571967999999998</v>
      </c>
      <c r="G28" s="35"/>
      <c r="H28" s="36"/>
      <c r="I28" s="35"/>
      <c r="J28" s="36"/>
      <c r="K28" s="35"/>
      <c r="L28" s="36"/>
      <c r="M28" s="36"/>
    </row>
    <row r="29" spans="1:22" ht="15.75" customHeight="1" x14ac:dyDescent="0.3">
      <c r="A29" s="39"/>
      <c r="B29" s="40" t="s">
        <v>68</v>
      </c>
      <c r="C29" s="13" t="s">
        <v>43</v>
      </c>
      <c r="D29" s="39" t="s">
        <v>33</v>
      </c>
      <c r="E29" s="77">
        <v>1.12E-2</v>
      </c>
      <c r="F29" s="36">
        <f>E29*F25</f>
        <v>13.271552</v>
      </c>
      <c r="G29" s="35"/>
      <c r="H29" s="36"/>
      <c r="I29" s="35"/>
      <c r="J29" s="36"/>
      <c r="K29" s="35"/>
      <c r="L29" s="36"/>
      <c r="M29" s="36"/>
    </row>
    <row r="30" spans="1:22" ht="15.75" customHeight="1" x14ac:dyDescent="0.3">
      <c r="A30" s="39"/>
      <c r="B30" s="40" t="s">
        <v>69</v>
      </c>
      <c r="C30" s="63" t="s">
        <v>44</v>
      </c>
      <c r="D30" s="39" t="s">
        <v>33</v>
      </c>
      <c r="E30" s="78">
        <v>2.4799999999999999E-2</v>
      </c>
      <c r="F30" s="36">
        <f>E30*F25</f>
        <v>29.387008000000002</v>
      </c>
      <c r="G30" s="35"/>
      <c r="H30" s="36"/>
      <c r="I30" s="35"/>
      <c r="J30" s="36"/>
      <c r="K30" s="35"/>
      <c r="L30" s="36"/>
      <c r="M30" s="36"/>
    </row>
    <row r="31" spans="1:22" ht="15.75" customHeight="1" x14ac:dyDescent="0.3">
      <c r="A31" s="39"/>
      <c r="B31" s="40" t="s">
        <v>70</v>
      </c>
      <c r="C31" s="13" t="s">
        <v>38</v>
      </c>
      <c r="D31" s="40" t="s">
        <v>33</v>
      </c>
      <c r="E31" s="78">
        <v>4.1399999999999996E-3</v>
      </c>
      <c r="F31" s="62">
        <f>E31*F25</f>
        <v>4.9057344000000001</v>
      </c>
      <c r="G31" s="35"/>
      <c r="H31" s="36"/>
      <c r="I31" s="35"/>
      <c r="J31" s="36"/>
      <c r="K31" s="35"/>
      <c r="L31" s="36"/>
      <c r="M31" s="36"/>
    </row>
    <row r="32" spans="1:22" ht="15.75" customHeight="1" x14ac:dyDescent="0.3">
      <c r="A32" s="39"/>
      <c r="B32" s="40" t="s">
        <v>72</v>
      </c>
      <c r="C32" s="79" t="s">
        <v>45</v>
      </c>
      <c r="D32" s="40" t="s">
        <v>33</v>
      </c>
      <c r="E32" s="78">
        <v>5.2999999999999998E-4</v>
      </c>
      <c r="F32" s="62">
        <f>E32*F25</f>
        <v>0.62802879999999994</v>
      </c>
      <c r="G32" s="35"/>
      <c r="H32" s="36"/>
      <c r="I32" s="35"/>
      <c r="J32" s="36"/>
      <c r="K32" s="35"/>
      <c r="L32" s="36"/>
      <c r="M32" s="36"/>
    </row>
    <row r="33" spans="1:13" ht="15.75" customHeight="1" x14ac:dyDescent="0.3">
      <c r="A33" s="39"/>
      <c r="B33" s="40" t="s">
        <v>102</v>
      </c>
      <c r="C33" s="63" t="s">
        <v>46</v>
      </c>
      <c r="D33" s="39" t="s">
        <v>93</v>
      </c>
      <c r="E33" s="78">
        <v>0.126</v>
      </c>
      <c r="F33" s="36">
        <f>E33*F25</f>
        <v>149.30495999999999</v>
      </c>
      <c r="G33" s="35"/>
      <c r="H33" s="36"/>
      <c r="I33" s="35"/>
      <c r="J33" s="36"/>
      <c r="K33" s="35"/>
      <c r="L33" s="36"/>
      <c r="M33" s="36"/>
    </row>
    <row r="34" spans="1:13" ht="18" x14ac:dyDescent="0.3">
      <c r="A34" s="61"/>
      <c r="B34" s="61"/>
      <c r="C34" s="64" t="s">
        <v>39</v>
      </c>
      <c r="D34" s="39" t="s">
        <v>93</v>
      </c>
      <c r="E34" s="78">
        <v>0.03</v>
      </c>
      <c r="F34" s="62">
        <f>E34*F25</f>
        <v>35.5488</v>
      </c>
      <c r="G34" s="37"/>
      <c r="H34" s="37"/>
      <c r="I34" s="37"/>
      <c r="J34" s="37"/>
      <c r="K34" s="37"/>
      <c r="L34" s="37"/>
      <c r="M34" s="37"/>
    </row>
    <row r="35" spans="1:13" ht="18" x14ac:dyDescent="0.25">
      <c r="A35" s="40">
        <v>2</v>
      </c>
      <c r="B35" s="57" t="s">
        <v>73</v>
      </c>
      <c r="C35" s="75" t="s">
        <v>94</v>
      </c>
      <c r="D35" s="40" t="s">
        <v>92</v>
      </c>
      <c r="E35" s="77"/>
      <c r="F35" s="76">
        <f>F25</f>
        <v>1184.96</v>
      </c>
      <c r="G35" s="54"/>
      <c r="H35" s="55"/>
      <c r="I35" s="54"/>
      <c r="J35" s="55"/>
      <c r="K35" s="54"/>
      <c r="L35" s="55"/>
      <c r="M35" s="60"/>
    </row>
    <row r="36" spans="1:13" ht="15.75" x14ac:dyDescent="0.3">
      <c r="A36" s="39"/>
      <c r="B36" s="39"/>
      <c r="C36" s="13" t="s">
        <v>30</v>
      </c>
      <c r="D36" s="39" t="s">
        <v>31</v>
      </c>
      <c r="E36" s="77">
        <v>4.9000000000000002E-2</v>
      </c>
      <c r="F36" s="36">
        <f>F35*E36</f>
        <v>58.063040000000001</v>
      </c>
      <c r="G36" s="35"/>
      <c r="H36" s="36"/>
      <c r="I36" s="54"/>
      <c r="J36" s="55"/>
      <c r="K36" s="54"/>
      <c r="L36" s="55"/>
      <c r="M36" s="56"/>
    </row>
    <row r="37" spans="1:13" ht="15.75" x14ac:dyDescent="0.3">
      <c r="A37" s="39"/>
      <c r="B37" s="38" t="s">
        <v>96</v>
      </c>
      <c r="C37" s="13" t="s">
        <v>74</v>
      </c>
      <c r="D37" s="39" t="s">
        <v>33</v>
      </c>
      <c r="E37" s="77">
        <v>3.2799999999999999E-3</v>
      </c>
      <c r="F37" s="36">
        <f>E37*F35</f>
        <v>3.8866688000000003</v>
      </c>
      <c r="G37" s="35"/>
      <c r="H37" s="36"/>
      <c r="I37" s="35"/>
      <c r="J37" s="36"/>
      <c r="K37" s="35"/>
      <c r="L37" s="36"/>
      <c r="M37" s="36"/>
    </row>
    <row r="38" spans="1:13" ht="15.75" x14ac:dyDescent="0.3">
      <c r="A38" s="39"/>
      <c r="B38" s="39"/>
      <c r="C38" s="13" t="s">
        <v>34</v>
      </c>
      <c r="D38" s="39" t="s">
        <v>35</v>
      </c>
      <c r="E38" s="77">
        <v>8.5999999999999998E-4</v>
      </c>
      <c r="F38" s="36">
        <f>E38*F35</f>
        <v>1.0190656</v>
      </c>
      <c r="G38" s="35"/>
      <c r="H38" s="36"/>
      <c r="I38" s="35"/>
      <c r="J38" s="36"/>
      <c r="K38" s="35"/>
      <c r="L38" s="36"/>
      <c r="M38" s="36"/>
    </row>
    <row r="39" spans="1:13" ht="16.5" x14ac:dyDescent="0.3">
      <c r="A39" s="39"/>
      <c r="B39" s="38" t="s">
        <v>103</v>
      </c>
      <c r="C39" s="95" t="s">
        <v>54</v>
      </c>
      <c r="D39" s="39" t="s">
        <v>75</v>
      </c>
      <c r="E39" s="77">
        <v>0.7</v>
      </c>
      <c r="F39" s="36">
        <f>E39*F35</f>
        <v>829.47199999999998</v>
      </c>
      <c r="G39" s="35"/>
      <c r="H39" s="36"/>
      <c r="I39" s="80"/>
      <c r="J39" s="37"/>
      <c r="K39" s="37"/>
      <c r="L39" s="37"/>
      <c r="M39" s="37"/>
    </row>
    <row r="40" spans="1:13" ht="15.75" x14ac:dyDescent="0.3">
      <c r="A40" s="39"/>
      <c r="B40" s="39"/>
      <c r="C40" s="13" t="s">
        <v>76</v>
      </c>
      <c r="D40" s="39" t="s">
        <v>35</v>
      </c>
      <c r="E40" s="77">
        <v>2.63E-2</v>
      </c>
      <c r="F40" s="36">
        <f>E40*F35</f>
        <v>31.164448</v>
      </c>
      <c r="G40" s="35"/>
      <c r="H40" s="36"/>
      <c r="I40" s="37"/>
      <c r="J40" s="37"/>
      <c r="K40" s="37"/>
      <c r="L40" s="37"/>
      <c r="M40" s="37"/>
    </row>
    <row r="41" spans="1:13" ht="31.5" x14ac:dyDescent="0.25">
      <c r="A41" s="40">
        <v>3</v>
      </c>
      <c r="B41" s="57" t="s">
        <v>77</v>
      </c>
      <c r="C41" s="75" t="s">
        <v>78</v>
      </c>
      <c r="D41" s="40" t="s">
        <v>92</v>
      </c>
      <c r="E41" s="77"/>
      <c r="F41" s="76">
        <f>F35</f>
        <v>1184.96</v>
      </c>
      <c r="G41" s="54"/>
      <c r="H41" s="55"/>
      <c r="I41" s="54"/>
      <c r="J41" s="55"/>
      <c r="K41" s="54"/>
      <c r="L41" s="55"/>
      <c r="M41" s="60"/>
    </row>
    <row r="42" spans="1:13" ht="15.75" x14ac:dyDescent="0.3">
      <c r="A42" s="39"/>
      <c r="B42" s="39"/>
      <c r="C42" s="13" t="s">
        <v>30</v>
      </c>
      <c r="D42" s="39" t="s">
        <v>31</v>
      </c>
      <c r="E42" s="77">
        <v>3.764E-2</v>
      </c>
      <c r="F42" s="36">
        <f>F41*E42</f>
        <v>44.601894399999999</v>
      </c>
      <c r="G42" s="35"/>
      <c r="H42" s="36"/>
      <c r="I42" s="54"/>
      <c r="J42" s="55"/>
      <c r="K42" s="54"/>
      <c r="L42" s="55"/>
      <c r="M42" s="56"/>
    </row>
    <row r="43" spans="1:13" ht="15.75" x14ac:dyDescent="0.3">
      <c r="A43" s="39"/>
      <c r="B43" s="38" t="s">
        <v>98</v>
      </c>
      <c r="C43" s="13" t="s">
        <v>53</v>
      </c>
      <c r="D43" s="39" t="s">
        <v>33</v>
      </c>
      <c r="E43" s="77">
        <v>3.0200000000000001E-3</v>
      </c>
      <c r="F43" s="36">
        <f>E43*F41</f>
        <v>3.5785792000000001</v>
      </c>
      <c r="G43" s="35"/>
      <c r="H43" s="36"/>
      <c r="I43" s="35"/>
      <c r="J43" s="36"/>
      <c r="K43" s="35"/>
      <c r="L43" s="36"/>
      <c r="M43" s="36"/>
    </row>
    <row r="44" spans="1:13" ht="15.75" x14ac:dyDescent="0.3">
      <c r="A44" s="39"/>
      <c r="B44" s="38" t="s">
        <v>87</v>
      </c>
      <c r="C44" s="13" t="s">
        <v>43</v>
      </c>
      <c r="D44" s="39" t="s">
        <v>33</v>
      </c>
      <c r="E44" s="77">
        <v>3.7000000000000002E-3</v>
      </c>
      <c r="F44" s="36">
        <f>E44*F41</f>
        <v>4.3843520000000007</v>
      </c>
      <c r="G44" s="35"/>
      <c r="H44" s="36"/>
      <c r="I44" s="35"/>
      <c r="J44" s="36"/>
      <c r="K44" s="35"/>
      <c r="L44" s="36"/>
      <c r="M44" s="36"/>
    </row>
    <row r="45" spans="1:13" ht="16.5" x14ac:dyDescent="0.3">
      <c r="A45" s="39"/>
      <c r="B45" s="38" t="s">
        <v>88</v>
      </c>
      <c r="C45" s="95" t="s">
        <v>44</v>
      </c>
      <c r="D45" s="39" t="s">
        <v>33</v>
      </c>
      <c r="E45" s="77">
        <v>1.11E-2</v>
      </c>
      <c r="F45" s="36">
        <f>E45*F41</f>
        <v>13.153056000000001</v>
      </c>
      <c r="G45" s="35"/>
      <c r="H45" s="36"/>
      <c r="I45" s="35"/>
      <c r="J45" s="36"/>
      <c r="K45" s="35"/>
      <c r="L45" s="36"/>
      <c r="M45" s="36"/>
    </row>
    <row r="46" spans="1:13" ht="15.75" x14ac:dyDescent="0.3">
      <c r="A46" s="39"/>
      <c r="B46" s="39"/>
      <c r="C46" s="13" t="s">
        <v>34</v>
      </c>
      <c r="D46" s="39" t="s">
        <v>35</v>
      </c>
      <c r="E46" s="77">
        <v>2.3E-3</v>
      </c>
      <c r="F46" s="36">
        <f>E46*F41</f>
        <v>2.7254079999999998</v>
      </c>
      <c r="G46" s="35"/>
      <c r="H46" s="36"/>
      <c r="I46" s="35"/>
      <c r="J46" s="36"/>
      <c r="K46" s="35"/>
      <c r="L46" s="36"/>
      <c r="M46" s="36"/>
    </row>
    <row r="47" spans="1:13" ht="15.75" x14ac:dyDescent="0.3">
      <c r="A47" s="39"/>
      <c r="B47" s="39"/>
      <c r="C47" s="13" t="s">
        <v>76</v>
      </c>
      <c r="D47" s="39" t="s">
        <v>35</v>
      </c>
      <c r="E47" s="77">
        <v>1.49E-2</v>
      </c>
      <c r="F47" s="36">
        <f>E47*F41</f>
        <v>17.655904</v>
      </c>
      <c r="G47" s="35"/>
      <c r="H47" s="36"/>
      <c r="I47" s="37"/>
      <c r="J47" s="37"/>
      <c r="K47" s="37"/>
      <c r="L47" s="37"/>
      <c r="M47" s="37"/>
    </row>
    <row r="48" spans="1:13" ht="15.75" x14ac:dyDescent="0.3">
      <c r="A48" s="39"/>
      <c r="B48" s="39" t="s">
        <v>79</v>
      </c>
      <c r="C48" s="13" t="s">
        <v>80</v>
      </c>
      <c r="D48" s="39" t="s">
        <v>36</v>
      </c>
      <c r="E48" s="77">
        <v>0.1163</v>
      </c>
      <c r="F48" s="36">
        <f>E48*F41</f>
        <v>137.81084799999999</v>
      </c>
      <c r="G48" s="35"/>
      <c r="H48" s="36"/>
      <c r="I48" s="37"/>
      <c r="J48" s="37"/>
      <c r="K48" s="37"/>
      <c r="L48" s="37"/>
      <c r="M48" s="37"/>
    </row>
    <row r="49" spans="1:22" ht="18" x14ac:dyDescent="0.25">
      <c r="A49" s="40">
        <v>4</v>
      </c>
      <c r="B49" s="57" t="s">
        <v>73</v>
      </c>
      <c r="C49" s="75" t="s">
        <v>95</v>
      </c>
      <c r="D49" s="40" t="s">
        <v>92</v>
      </c>
      <c r="E49" s="77"/>
      <c r="F49" s="76">
        <f>F41</f>
        <v>1184.96</v>
      </c>
      <c r="G49" s="54"/>
      <c r="H49" s="55"/>
      <c r="I49" s="54"/>
      <c r="J49" s="55"/>
      <c r="K49" s="54"/>
      <c r="L49" s="55"/>
      <c r="M49" s="60"/>
    </row>
    <row r="50" spans="1:22" ht="15.75" x14ac:dyDescent="0.3">
      <c r="A50" s="39"/>
      <c r="B50" s="39"/>
      <c r="C50" s="13" t="s">
        <v>30</v>
      </c>
      <c r="D50" s="39" t="s">
        <v>31</v>
      </c>
      <c r="E50" s="77">
        <v>4.9000000000000002E-2</v>
      </c>
      <c r="F50" s="36">
        <f>F49*E50</f>
        <v>58.063040000000001</v>
      </c>
      <c r="G50" s="35"/>
      <c r="H50" s="36"/>
      <c r="I50" s="54"/>
      <c r="J50" s="55"/>
      <c r="K50" s="54"/>
      <c r="L50" s="55"/>
      <c r="M50" s="56"/>
    </row>
    <row r="51" spans="1:22" ht="15.75" x14ac:dyDescent="0.3">
      <c r="A51" s="39"/>
      <c r="B51" s="38" t="s">
        <v>96</v>
      </c>
      <c r="C51" s="13" t="s">
        <v>74</v>
      </c>
      <c r="D51" s="39" t="s">
        <v>33</v>
      </c>
      <c r="E51" s="77">
        <v>3.2799999999999999E-3</v>
      </c>
      <c r="F51" s="36">
        <f>E51*F49</f>
        <v>3.8866688000000003</v>
      </c>
      <c r="G51" s="35"/>
      <c r="H51" s="36"/>
      <c r="I51" s="35"/>
      <c r="J51" s="36"/>
      <c r="K51" s="35"/>
      <c r="L51" s="36"/>
      <c r="M51" s="36"/>
    </row>
    <row r="52" spans="1:22" ht="15.75" x14ac:dyDescent="0.3">
      <c r="A52" s="39"/>
      <c r="B52" s="39"/>
      <c r="C52" s="13" t="s">
        <v>34</v>
      </c>
      <c r="D52" s="39" t="s">
        <v>35</v>
      </c>
      <c r="E52" s="77">
        <v>8.5999999999999998E-4</v>
      </c>
      <c r="F52" s="36">
        <f>E52*F48</f>
        <v>0.11851732927999999</v>
      </c>
      <c r="G52" s="35"/>
      <c r="H52" s="36"/>
      <c r="I52" s="35"/>
      <c r="J52" s="36"/>
      <c r="K52" s="35"/>
      <c r="L52" s="36"/>
      <c r="M52" s="36"/>
    </row>
    <row r="53" spans="1:22" ht="16.5" x14ac:dyDescent="0.3">
      <c r="A53" s="39"/>
      <c r="B53" s="38" t="s">
        <v>97</v>
      </c>
      <c r="C53" s="95" t="s">
        <v>54</v>
      </c>
      <c r="D53" s="39" t="s">
        <v>75</v>
      </c>
      <c r="E53" s="77">
        <v>0.3</v>
      </c>
      <c r="F53" s="36">
        <f>E53*F49</f>
        <v>355.488</v>
      </c>
      <c r="G53" s="35"/>
      <c r="H53" s="36"/>
      <c r="I53" s="80"/>
      <c r="J53" s="37"/>
      <c r="K53" s="37"/>
      <c r="L53" s="37"/>
      <c r="M53" s="37"/>
    </row>
    <row r="54" spans="1:22" ht="15.75" x14ac:dyDescent="0.3">
      <c r="A54" s="39"/>
      <c r="B54" s="39"/>
      <c r="C54" s="13" t="s">
        <v>76</v>
      </c>
      <c r="D54" s="39" t="s">
        <v>35</v>
      </c>
      <c r="E54" s="77">
        <v>2.63E-2</v>
      </c>
      <c r="F54" s="36">
        <f>E54*F49</f>
        <v>31.164448</v>
      </c>
      <c r="G54" s="35"/>
      <c r="H54" s="36"/>
      <c r="I54" s="37"/>
      <c r="J54" s="37"/>
      <c r="K54" s="37"/>
      <c r="L54" s="37"/>
      <c r="M54" s="37"/>
    </row>
    <row r="55" spans="1:22" ht="31.5" x14ac:dyDescent="0.25">
      <c r="A55" s="40">
        <v>5</v>
      </c>
      <c r="B55" s="57" t="s">
        <v>77</v>
      </c>
      <c r="C55" s="75" t="s">
        <v>81</v>
      </c>
      <c r="D55" s="40" t="s">
        <v>92</v>
      </c>
      <c r="E55" s="77"/>
      <c r="F55" s="76">
        <f>F49</f>
        <v>1184.96</v>
      </c>
      <c r="G55" s="54"/>
      <c r="H55" s="55"/>
      <c r="I55" s="54"/>
      <c r="J55" s="55"/>
      <c r="K55" s="54"/>
      <c r="L55" s="55"/>
      <c r="M55" s="60"/>
    </row>
    <row r="56" spans="1:22" ht="15.75" x14ac:dyDescent="0.3">
      <c r="A56" s="39"/>
      <c r="B56" s="39"/>
      <c r="C56" s="13" t="s">
        <v>30</v>
      </c>
      <c r="D56" s="39" t="s">
        <v>31</v>
      </c>
      <c r="E56" s="77">
        <v>3.7499999999999999E-2</v>
      </c>
      <c r="F56" s="36">
        <f>F55*E56</f>
        <v>44.436</v>
      </c>
      <c r="G56" s="35"/>
      <c r="H56" s="36"/>
      <c r="I56" s="54"/>
      <c r="J56" s="55"/>
      <c r="K56" s="54"/>
      <c r="L56" s="55"/>
      <c r="M56" s="56"/>
    </row>
    <row r="57" spans="1:22" ht="15.75" x14ac:dyDescent="0.3">
      <c r="A57" s="39"/>
      <c r="B57" s="38" t="s">
        <v>98</v>
      </c>
      <c r="C57" s="13" t="s">
        <v>53</v>
      </c>
      <c r="D57" s="39" t="s">
        <v>33</v>
      </c>
      <c r="E57" s="77">
        <v>3.0200000000000001E-3</v>
      </c>
      <c r="F57" s="36">
        <f>E57*F55</f>
        <v>3.5785792000000001</v>
      </c>
      <c r="G57" s="35"/>
      <c r="H57" s="36"/>
      <c r="I57" s="35"/>
      <c r="J57" s="36"/>
      <c r="K57" s="35"/>
      <c r="L57" s="36"/>
      <c r="M57" s="36"/>
    </row>
    <row r="58" spans="1:22" ht="15.75" x14ac:dyDescent="0.3">
      <c r="A58" s="39"/>
      <c r="B58" s="38" t="s">
        <v>87</v>
      </c>
      <c r="C58" s="13" t="s">
        <v>43</v>
      </c>
      <c r="D58" s="39" t="s">
        <v>33</v>
      </c>
      <c r="E58" s="77">
        <v>3.7000000000000002E-3</v>
      </c>
      <c r="F58" s="36">
        <f>E58*F55</f>
        <v>4.3843520000000007</v>
      </c>
      <c r="G58" s="35"/>
      <c r="H58" s="36"/>
      <c r="I58" s="35"/>
      <c r="J58" s="36"/>
      <c r="K58" s="35"/>
      <c r="L58" s="36"/>
      <c r="M58" s="36"/>
    </row>
    <row r="59" spans="1:22" ht="16.5" x14ac:dyDescent="0.3">
      <c r="A59" s="39"/>
      <c r="B59" s="38" t="s">
        <v>88</v>
      </c>
      <c r="C59" s="95" t="s">
        <v>44</v>
      </c>
      <c r="D59" s="39" t="s">
        <v>33</v>
      </c>
      <c r="E59" s="77">
        <v>1.11E-2</v>
      </c>
      <c r="F59" s="36">
        <f>E59*F55</f>
        <v>13.153056000000001</v>
      </c>
      <c r="G59" s="35"/>
      <c r="H59" s="36"/>
      <c r="I59" s="35"/>
      <c r="J59" s="36"/>
      <c r="K59" s="35"/>
      <c r="L59" s="36"/>
      <c r="M59" s="36"/>
    </row>
    <row r="60" spans="1:22" ht="15.75" x14ac:dyDescent="0.3">
      <c r="A60" s="39"/>
      <c r="B60" s="39"/>
      <c r="C60" s="13" t="s">
        <v>34</v>
      </c>
      <c r="D60" s="39" t="s">
        <v>35</v>
      </c>
      <c r="E60" s="77">
        <v>2.3E-3</v>
      </c>
      <c r="F60" s="36">
        <f>E60*F55</f>
        <v>2.7254079999999998</v>
      </c>
      <c r="G60" s="35"/>
      <c r="H60" s="36"/>
      <c r="I60" s="35"/>
      <c r="J60" s="36"/>
      <c r="K60" s="35"/>
      <c r="L60" s="36"/>
      <c r="M60" s="36"/>
    </row>
    <row r="61" spans="1:22" ht="15.75" x14ac:dyDescent="0.3">
      <c r="A61" s="39"/>
      <c r="B61" s="39"/>
      <c r="C61" s="13" t="s">
        <v>76</v>
      </c>
      <c r="D61" s="39" t="s">
        <v>35</v>
      </c>
      <c r="E61" s="77">
        <v>1.4500000000000001E-2</v>
      </c>
      <c r="F61" s="36">
        <f>E61*F55</f>
        <v>17.181920000000002</v>
      </c>
      <c r="G61" s="35"/>
      <c r="H61" s="36"/>
      <c r="I61" s="37"/>
      <c r="J61" s="37"/>
      <c r="K61" s="37"/>
      <c r="L61" s="37"/>
      <c r="M61" s="37"/>
    </row>
    <row r="62" spans="1:22" ht="15.75" x14ac:dyDescent="0.3">
      <c r="A62" s="39"/>
      <c r="B62" s="39" t="s">
        <v>79</v>
      </c>
      <c r="C62" s="13" t="s">
        <v>82</v>
      </c>
      <c r="D62" s="39" t="s">
        <v>36</v>
      </c>
      <c r="E62" s="77">
        <v>9.3899999999999997E-2</v>
      </c>
      <c r="F62" s="36">
        <f>E62*F55</f>
        <v>111.26774399999999</v>
      </c>
      <c r="G62" s="35"/>
      <c r="H62" s="36"/>
      <c r="I62" s="37"/>
      <c r="J62" s="37"/>
      <c r="K62" s="37"/>
      <c r="L62" s="37"/>
      <c r="M62" s="37"/>
    </row>
    <row r="63" spans="1:22" ht="31.5" x14ac:dyDescent="0.3">
      <c r="A63" s="40">
        <v>6</v>
      </c>
      <c r="B63" s="81"/>
      <c r="C63" s="75" t="s">
        <v>104</v>
      </c>
      <c r="D63" s="61" t="s">
        <v>92</v>
      </c>
      <c r="E63" s="59"/>
      <c r="F63" s="82">
        <v>296.25</v>
      </c>
      <c r="G63" s="54"/>
      <c r="H63" s="55"/>
      <c r="I63" s="54"/>
      <c r="J63" s="55"/>
      <c r="K63" s="54"/>
      <c r="L63" s="55"/>
      <c r="M63" s="60"/>
      <c r="N63" s="16"/>
      <c r="O63" s="16"/>
      <c r="P63" s="16"/>
      <c r="Q63" s="16"/>
      <c r="R63" s="16"/>
      <c r="S63" s="16"/>
      <c r="T63" s="16"/>
      <c r="U63" s="16"/>
      <c r="V63" s="16"/>
    </row>
    <row r="64" spans="1:22" ht="15.75" x14ac:dyDescent="0.3">
      <c r="A64" s="39"/>
      <c r="B64" s="57" t="s">
        <v>56</v>
      </c>
      <c r="C64" s="13" t="s">
        <v>30</v>
      </c>
      <c r="D64" s="39" t="s">
        <v>31</v>
      </c>
      <c r="E64" s="77">
        <v>0.2505</v>
      </c>
      <c r="F64" s="36">
        <f>E64*F63</f>
        <v>74.210624999999993</v>
      </c>
      <c r="G64" s="35"/>
      <c r="H64" s="36"/>
      <c r="I64" s="54"/>
      <c r="J64" s="55"/>
      <c r="K64" s="54"/>
      <c r="L64" s="55"/>
      <c r="M64" s="56"/>
      <c r="N64" s="16"/>
      <c r="O64" s="16"/>
      <c r="P64" s="16"/>
      <c r="Q64" s="16"/>
      <c r="R64" s="16"/>
      <c r="S64" s="16"/>
      <c r="T64" s="16"/>
      <c r="U64" s="16"/>
      <c r="V64" s="16"/>
    </row>
    <row r="65" spans="1:22" ht="15.75" x14ac:dyDescent="0.3">
      <c r="A65" s="39"/>
      <c r="B65" s="40" t="s">
        <v>101</v>
      </c>
      <c r="C65" s="30" t="s">
        <v>99</v>
      </c>
      <c r="D65" s="27" t="s">
        <v>85</v>
      </c>
      <c r="E65" s="33">
        <v>0.2238</v>
      </c>
      <c r="F65" s="29">
        <f>E65*F63</f>
        <v>66.300749999999994</v>
      </c>
      <c r="G65" s="31"/>
      <c r="H65" s="96"/>
      <c r="I65" s="37"/>
      <c r="J65" s="37"/>
      <c r="K65" s="97"/>
      <c r="L65" s="37"/>
      <c r="M65" s="37"/>
      <c r="N65" s="16"/>
      <c r="O65" s="16"/>
      <c r="P65" s="16"/>
      <c r="Q65" s="16"/>
      <c r="R65" s="16"/>
      <c r="S65" s="16"/>
      <c r="T65" s="16"/>
      <c r="U65" s="16"/>
      <c r="V65" s="16"/>
    </row>
    <row r="66" spans="1:22" ht="15.75" x14ac:dyDescent="0.3">
      <c r="A66" s="39"/>
      <c r="B66" s="38" t="s">
        <v>90</v>
      </c>
      <c r="C66" s="28" t="s">
        <v>38</v>
      </c>
      <c r="D66" s="15" t="s">
        <v>33</v>
      </c>
      <c r="E66" s="34">
        <v>7.7600000000000004E-3</v>
      </c>
      <c r="F66" s="29">
        <f>E66*F63</f>
        <v>2.2989000000000002</v>
      </c>
      <c r="G66" s="25"/>
      <c r="H66" s="26"/>
      <c r="I66" s="35"/>
      <c r="J66" s="36"/>
      <c r="K66" s="35"/>
      <c r="L66" s="36"/>
      <c r="M66" s="36"/>
    </row>
    <row r="67" spans="1:22" ht="15.75" x14ac:dyDescent="0.3">
      <c r="A67" s="39"/>
      <c r="B67" s="38" t="s">
        <v>87</v>
      </c>
      <c r="C67" s="28" t="s">
        <v>43</v>
      </c>
      <c r="D67" s="27" t="s">
        <v>33</v>
      </c>
      <c r="E67" s="33">
        <v>2.8000000000000001E-2</v>
      </c>
      <c r="F67" s="26">
        <f>E67*F63</f>
        <v>8.2949999999999999</v>
      </c>
      <c r="G67" s="25"/>
      <c r="H67" s="26"/>
      <c r="I67" s="35"/>
      <c r="J67" s="36"/>
      <c r="K67" s="35"/>
      <c r="L67" s="36"/>
      <c r="M67" s="36"/>
      <c r="N67" s="16"/>
      <c r="O67" s="16"/>
      <c r="P67" s="16"/>
      <c r="Q67" s="16"/>
      <c r="R67" s="16"/>
      <c r="S67" s="16"/>
      <c r="T67" s="16"/>
      <c r="U67" s="16"/>
      <c r="V67" s="16"/>
    </row>
    <row r="68" spans="1:22" ht="15.75" x14ac:dyDescent="0.3">
      <c r="A68" s="39"/>
      <c r="B68" s="38" t="s">
        <v>88</v>
      </c>
      <c r="C68" s="30" t="s">
        <v>44</v>
      </c>
      <c r="D68" s="15" t="s">
        <v>33</v>
      </c>
      <c r="E68" s="34">
        <v>6.8000000000000005E-2</v>
      </c>
      <c r="F68" s="26">
        <f>E68*F63</f>
        <v>20.145000000000003</v>
      </c>
      <c r="G68" s="25"/>
      <c r="H68" s="26"/>
      <c r="I68" s="35"/>
      <c r="J68" s="36"/>
      <c r="K68" s="35"/>
      <c r="L68" s="36"/>
      <c r="M68" s="36"/>
      <c r="N68" s="16"/>
      <c r="O68" s="16"/>
      <c r="P68" s="16"/>
      <c r="Q68" s="16"/>
      <c r="R68" s="16"/>
      <c r="S68" s="16"/>
      <c r="T68" s="16"/>
      <c r="U68" s="16"/>
      <c r="V68" s="16"/>
    </row>
    <row r="69" spans="1:22" ht="15.75" x14ac:dyDescent="0.25">
      <c r="A69" s="61"/>
      <c r="B69" s="40" t="s">
        <v>100</v>
      </c>
      <c r="C69" s="32" t="s">
        <v>39</v>
      </c>
      <c r="D69" s="27" t="s">
        <v>85</v>
      </c>
      <c r="E69" s="34">
        <v>0.02</v>
      </c>
      <c r="F69" s="29">
        <f>E69*F63</f>
        <v>5.9249999999999998</v>
      </c>
      <c r="G69" s="31"/>
      <c r="H69" s="96"/>
      <c r="I69" s="37"/>
      <c r="J69" s="37"/>
      <c r="K69" s="97"/>
      <c r="L69" s="37"/>
      <c r="M69" s="37"/>
    </row>
    <row r="70" spans="1:22" ht="15.75" x14ac:dyDescent="0.3">
      <c r="A70" s="66"/>
      <c r="B70" s="66"/>
      <c r="C70" s="67" t="s">
        <v>84</v>
      </c>
      <c r="D70" s="66"/>
      <c r="E70" s="68"/>
      <c r="F70" s="69"/>
      <c r="G70" s="70"/>
      <c r="H70" s="69"/>
      <c r="I70" s="71"/>
      <c r="J70" s="69"/>
      <c r="K70" s="71"/>
      <c r="L70" s="69"/>
      <c r="M70" s="69"/>
    </row>
    <row r="71" spans="1:22" ht="15.75" x14ac:dyDescent="0.3">
      <c r="A71" s="83"/>
      <c r="B71" s="84"/>
      <c r="C71" s="85" t="s">
        <v>47</v>
      </c>
      <c r="D71" s="84"/>
      <c r="E71" s="86"/>
      <c r="F71" s="87"/>
      <c r="G71" s="87"/>
      <c r="H71" s="87"/>
      <c r="I71" s="87"/>
      <c r="J71" s="87"/>
      <c r="K71" s="87"/>
      <c r="L71" s="87"/>
      <c r="M71" s="87"/>
    </row>
    <row r="72" spans="1:22" ht="15.75" x14ac:dyDescent="0.3">
      <c r="A72" s="88"/>
      <c r="B72" s="88"/>
      <c r="C72" s="89" t="s">
        <v>66</v>
      </c>
      <c r="D72" s="90" t="s">
        <v>154</v>
      </c>
      <c r="E72" s="41"/>
      <c r="F72" s="91"/>
      <c r="G72" s="91"/>
      <c r="H72" s="56"/>
      <c r="I72" s="56"/>
      <c r="J72" s="56"/>
      <c r="K72" s="56"/>
      <c r="L72" s="56"/>
      <c r="M72" s="56"/>
    </row>
    <row r="73" spans="1:22" ht="15.75" x14ac:dyDescent="0.3">
      <c r="A73" s="88"/>
      <c r="B73" s="88"/>
      <c r="C73" s="89" t="s">
        <v>8</v>
      </c>
      <c r="D73" s="88"/>
      <c r="E73" s="41"/>
      <c r="F73" s="91"/>
      <c r="G73" s="91"/>
      <c r="H73" s="56"/>
      <c r="I73" s="56"/>
      <c r="J73" s="56"/>
      <c r="K73" s="56"/>
      <c r="L73" s="56"/>
      <c r="M73" s="56"/>
    </row>
    <row r="74" spans="1:22" ht="15.75" x14ac:dyDescent="0.3">
      <c r="A74" s="88"/>
      <c r="B74" s="88"/>
      <c r="C74" s="89" t="s">
        <v>48</v>
      </c>
      <c r="D74" s="90">
        <v>0.01</v>
      </c>
      <c r="E74" s="41"/>
      <c r="F74" s="91"/>
      <c r="G74" s="91"/>
      <c r="H74" s="56"/>
      <c r="I74" s="56"/>
      <c r="J74" s="56"/>
      <c r="K74" s="56"/>
      <c r="L74" s="56"/>
      <c r="M74" s="56"/>
    </row>
    <row r="75" spans="1:22" ht="15.75" x14ac:dyDescent="0.3">
      <c r="A75" s="88"/>
      <c r="B75" s="88"/>
      <c r="C75" s="89" t="s">
        <v>8</v>
      </c>
      <c r="D75" s="88"/>
      <c r="E75" s="41"/>
      <c r="F75" s="91"/>
      <c r="G75" s="91"/>
      <c r="H75" s="56"/>
      <c r="I75" s="56"/>
      <c r="J75" s="56"/>
      <c r="K75" s="56"/>
      <c r="L75" s="56"/>
      <c r="M75" s="56"/>
    </row>
    <row r="76" spans="1:22" ht="15.75" x14ac:dyDescent="0.3">
      <c r="A76" s="88"/>
      <c r="B76" s="88"/>
      <c r="C76" s="89" t="s">
        <v>49</v>
      </c>
      <c r="D76" s="90" t="s">
        <v>154</v>
      </c>
      <c r="E76" s="41"/>
      <c r="F76" s="91"/>
      <c r="G76" s="91"/>
      <c r="H76" s="56"/>
      <c r="I76" s="56"/>
      <c r="J76" s="56"/>
      <c r="K76" s="56"/>
      <c r="L76" s="56"/>
      <c r="M76" s="56"/>
    </row>
    <row r="77" spans="1:22" ht="15.75" x14ac:dyDescent="0.3">
      <c r="A77" s="88"/>
      <c r="B77" s="88"/>
      <c r="C77" s="89" t="s">
        <v>50</v>
      </c>
      <c r="D77" s="88"/>
      <c r="E77" s="41"/>
      <c r="F77" s="91"/>
      <c r="G77" s="91"/>
      <c r="H77" s="56"/>
      <c r="I77" s="56"/>
      <c r="J77" s="56"/>
      <c r="K77" s="56"/>
      <c r="L77" s="56"/>
      <c r="M77" s="56"/>
    </row>
    <row r="78" spans="1:22" ht="15.75" x14ac:dyDescent="0.3">
      <c r="A78" s="88"/>
      <c r="B78" s="88"/>
      <c r="C78" s="89" t="s">
        <v>51</v>
      </c>
      <c r="D78" s="92">
        <v>0.03</v>
      </c>
      <c r="E78" s="93"/>
      <c r="F78" s="94"/>
      <c r="G78" s="91"/>
      <c r="H78" s="56"/>
      <c r="I78" s="56"/>
      <c r="J78" s="56"/>
      <c r="K78" s="56"/>
      <c r="L78" s="56"/>
      <c r="M78" s="56"/>
    </row>
    <row r="79" spans="1:22" ht="15.75" x14ac:dyDescent="0.3">
      <c r="A79" s="88"/>
      <c r="B79" s="88"/>
      <c r="C79" s="89" t="s">
        <v>8</v>
      </c>
      <c r="D79" s="88"/>
      <c r="E79" s="81"/>
      <c r="F79" s="94"/>
      <c r="G79" s="91"/>
      <c r="H79" s="56"/>
      <c r="I79" s="56"/>
      <c r="J79" s="56"/>
      <c r="K79" s="56"/>
      <c r="L79" s="56"/>
      <c r="M79" s="56"/>
    </row>
    <row r="80" spans="1:22" ht="15.75" x14ac:dyDescent="0.3">
      <c r="A80" s="88"/>
      <c r="B80" s="88"/>
      <c r="C80" s="89" t="s">
        <v>52</v>
      </c>
      <c r="D80" s="92">
        <v>0.18</v>
      </c>
      <c r="E80" s="93"/>
      <c r="F80" s="94"/>
      <c r="G80" s="91"/>
      <c r="H80" s="56"/>
      <c r="I80" s="56"/>
      <c r="J80" s="56"/>
      <c r="K80" s="56"/>
      <c r="L80" s="56"/>
      <c r="M80" s="56"/>
    </row>
    <row r="81" spans="1:13" ht="15.75" x14ac:dyDescent="0.3">
      <c r="A81" s="88"/>
      <c r="B81" s="88"/>
      <c r="C81" s="89" t="s">
        <v>8</v>
      </c>
      <c r="D81" s="88"/>
      <c r="E81" s="81"/>
      <c r="F81" s="94"/>
      <c r="G81" s="91"/>
      <c r="H81" s="91"/>
      <c r="I81" s="91"/>
      <c r="J81" s="56"/>
      <c r="K81" s="91"/>
      <c r="L81" s="91"/>
      <c r="M81" s="91">
        <v>77315</v>
      </c>
    </row>
    <row r="101" spans="5:5" x14ac:dyDescent="0.25">
      <c r="E101" s="17"/>
    </row>
    <row r="104" spans="5:5" ht="13.5" customHeight="1" x14ac:dyDescent="0.25">
      <c r="E104" s="17"/>
    </row>
    <row r="108" spans="5:5" x14ac:dyDescent="0.25">
      <c r="E108" s="17"/>
    </row>
    <row r="111" spans="5:5" x14ac:dyDescent="0.25">
      <c r="E111" s="17"/>
    </row>
    <row r="122" spans="5:5" x14ac:dyDescent="0.25">
      <c r="E122" s="17"/>
    </row>
    <row r="129" spans="5:5" x14ac:dyDescent="0.25">
      <c r="E129" s="17"/>
    </row>
    <row r="130" spans="5:5" x14ac:dyDescent="0.25">
      <c r="E130" s="17"/>
    </row>
    <row r="141" spans="5:5" x14ac:dyDescent="0.25">
      <c r="E141" s="17"/>
    </row>
    <row r="142" spans="5:5" x14ac:dyDescent="0.25">
      <c r="E142" s="17"/>
    </row>
    <row r="146" spans="5:5" x14ac:dyDescent="0.25">
      <c r="E146" s="17"/>
    </row>
    <row r="176" ht="16.5" customHeight="1" x14ac:dyDescent="0.25"/>
    <row r="183" spans="5:5" x14ac:dyDescent="0.25">
      <c r="E183" s="17"/>
    </row>
    <row r="202" spans="5:5" x14ac:dyDescent="0.25">
      <c r="E202" s="17"/>
    </row>
    <row r="209" spans="5:5" x14ac:dyDescent="0.25">
      <c r="E209" s="17"/>
    </row>
    <row r="281" spans="5:5" x14ac:dyDescent="0.25">
      <c r="E281" s="17"/>
    </row>
  </sheetData>
  <mergeCells count="19">
    <mergeCell ref="B1:C1"/>
    <mergeCell ref="A2:M2"/>
    <mergeCell ref="A3:M3"/>
    <mergeCell ref="A4:B4"/>
    <mergeCell ref="A5:A8"/>
    <mergeCell ref="B5:B8"/>
    <mergeCell ref="D5:D8"/>
    <mergeCell ref="G5:H6"/>
    <mergeCell ref="I5:J6"/>
    <mergeCell ref="K5:L5"/>
    <mergeCell ref="M5:M8"/>
    <mergeCell ref="K6:L6"/>
    <mergeCell ref="J7:J8"/>
    <mergeCell ref="C10:E10"/>
    <mergeCell ref="H7:H8"/>
    <mergeCell ref="L7:L8"/>
    <mergeCell ref="C24:F24"/>
    <mergeCell ref="F5:F8"/>
    <mergeCell ref="E5:E8"/>
  </mergeCells>
  <pageMargins left="0.51181102362204722" right="0" top="0.94488188976377963" bottom="0.35433070866141736" header="0" footer="0"/>
  <pageSetup paperSize="9" scale="77" orientation="landscape" horizontalDpi="4294967293" verticalDpi="4294967293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BreakPreview" zoomScale="60" zoomScaleNormal="100" workbookViewId="0">
      <selection activeCell="I50" sqref="I50"/>
    </sheetView>
  </sheetViews>
  <sheetFormatPr defaultRowHeight="14.25" x14ac:dyDescent="0.2"/>
  <cols>
    <col min="1" max="1" width="5" style="14" customWidth="1"/>
    <col min="2" max="5" width="9.140625" style="14"/>
    <col min="6" max="6" width="12.42578125" style="14" customWidth="1"/>
    <col min="7" max="16384" width="9.140625" style="14"/>
  </cols>
  <sheetData>
    <row r="1" spans="1:6" ht="20.25" customHeight="1" x14ac:dyDescent="0.2">
      <c r="A1" s="137" t="s">
        <v>105</v>
      </c>
      <c r="B1" s="137"/>
      <c r="C1" s="137"/>
      <c r="D1" s="137"/>
      <c r="E1" s="137"/>
      <c r="F1" s="137"/>
    </row>
    <row r="2" spans="1:6" x14ac:dyDescent="0.2">
      <c r="A2" s="138" t="s">
        <v>1</v>
      </c>
      <c r="B2" s="139" t="s">
        <v>106</v>
      </c>
      <c r="C2" s="139" t="s">
        <v>107</v>
      </c>
      <c r="D2" s="140" t="s">
        <v>108</v>
      </c>
      <c r="E2" s="138" t="s">
        <v>109</v>
      </c>
      <c r="F2" s="138"/>
    </row>
    <row r="3" spans="1:6" ht="45" customHeight="1" x14ac:dyDescent="0.2">
      <c r="A3" s="138"/>
      <c r="B3" s="139"/>
      <c r="C3" s="139"/>
      <c r="D3" s="140"/>
      <c r="E3" s="104" t="s">
        <v>110</v>
      </c>
      <c r="F3" s="105" t="s">
        <v>153</v>
      </c>
    </row>
    <row r="4" spans="1:6" ht="15" x14ac:dyDescent="0.25">
      <c r="A4" s="98">
        <v>1</v>
      </c>
      <c r="B4" s="99" t="s">
        <v>111</v>
      </c>
      <c r="C4" s="99" t="s">
        <v>119</v>
      </c>
      <c r="D4" s="99">
        <v>12.34</v>
      </c>
      <c r="E4" s="98">
        <v>4</v>
      </c>
      <c r="F4" s="98">
        <f t="shared" ref="F4" si="0">E4*D4</f>
        <v>49.36</v>
      </c>
    </row>
    <row r="5" spans="1:6" ht="15" x14ac:dyDescent="0.25">
      <c r="A5" s="98">
        <f>A4+1</f>
        <v>2</v>
      </c>
      <c r="B5" s="99" t="s">
        <v>119</v>
      </c>
      <c r="C5" s="99" t="s">
        <v>112</v>
      </c>
      <c r="D5" s="99">
        <v>7.66</v>
      </c>
      <c r="E5" s="98">
        <v>4</v>
      </c>
      <c r="F5" s="98">
        <f t="shared" ref="F5:F42" si="1">E5*D5</f>
        <v>30.64</v>
      </c>
    </row>
    <row r="6" spans="1:6" ht="15" x14ac:dyDescent="0.25">
      <c r="A6" s="98">
        <f t="shared" ref="A6:A42" si="2">A5+1</f>
        <v>3</v>
      </c>
      <c r="B6" s="99" t="s">
        <v>112</v>
      </c>
      <c r="C6" s="99" t="s">
        <v>120</v>
      </c>
      <c r="D6" s="99">
        <v>7.44</v>
      </c>
      <c r="E6" s="98">
        <v>4</v>
      </c>
      <c r="F6" s="98">
        <f t="shared" si="1"/>
        <v>29.76</v>
      </c>
    </row>
    <row r="7" spans="1:6" ht="15" x14ac:dyDescent="0.25">
      <c r="A7" s="98">
        <f t="shared" si="2"/>
        <v>4</v>
      </c>
      <c r="B7" s="99" t="s">
        <v>120</v>
      </c>
      <c r="C7" s="99" t="s">
        <v>121</v>
      </c>
      <c r="D7" s="99">
        <v>7.61</v>
      </c>
      <c r="E7" s="98">
        <v>4</v>
      </c>
      <c r="F7" s="98">
        <f t="shared" si="1"/>
        <v>30.44</v>
      </c>
    </row>
    <row r="8" spans="1:6" ht="15" x14ac:dyDescent="0.25">
      <c r="A8" s="98">
        <f t="shared" si="2"/>
        <v>5</v>
      </c>
      <c r="B8" s="99" t="s">
        <v>121</v>
      </c>
      <c r="C8" s="99" t="s">
        <v>113</v>
      </c>
      <c r="D8" s="99">
        <v>4.95</v>
      </c>
      <c r="E8" s="98">
        <v>4</v>
      </c>
      <c r="F8" s="98">
        <f t="shared" si="1"/>
        <v>19.8</v>
      </c>
    </row>
    <row r="9" spans="1:6" ht="15" x14ac:dyDescent="0.25">
      <c r="A9" s="98">
        <f t="shared" si="2"/>
        <v>6</v>
      </c>
      <c r="B9" s="99" t="s">
        <v>113</v>
      </c>
      <c r="C9" s="99" t="s">
        <v>122</v>
      </c>
      <c r="D9" s="99">
        <v>7.11</v>
      </c>
      <c r="E9" s="98">
        <v>4</v>
      </c>
      <c r="F9" s="98">
        <f t="shared" si="1"/>
        <v>28.44</v>
      </c>
    </row>
    <row r="10" spans="1:6" ht="15" x14ac:dyDescent="0.25">
      <c r="A10" s="98">
        <f t="shared" si="2"/>
        <v>7</v>
      </c>
      <c r="B10" s="99" t="s">
        <v>122</v>
      </c>
      <c r="C10" s="99" t="s">
        <v>123</v>
      </c>
      <c r="D10" s="99">
        <v>5.45</v>
      </c>
      <c r="E10" s="98">
        <v>4</v>
      </c>
      <c r="F10" s="98">
        <f t="shared" si="1"/>
        <v>21.8</v>
      </c>
    </row>
    <row r="11" spans="1:6" ht="15" x14ac:dyDescent="0.25">
      <c r="A11" s="98">
        <f t="shared" si="2"/>
        <v>8</v>
      </c>
      <c r="B11" s="99" t="s">
        <v>123</v>
      </c>
      <c r="C11" s="99" t="s">
        <v>114</v>
      </c>
      <c r="D11" s="99">
        <v>7.44</v>
      </c>
      <c r="E11" s="98">
        <v>4</v>
      </c>
      <c r="F11" s="98">
        <f t="shared" si="1"/>
        <v>29.76</v>
      </c>
    </row>
    <row r="12" spans="1:6" ht="15" x14ac:dyDescent="0.25">
      <c r="A12" s="98">
        <f t="shared" si="2"/>
        <v>9</v>
      </c>
      <c r="B12" s="99" t="s">
        <v>114</v>
      </c>
      <c r="C12" s="99" t="s">
        <v>124</v>
      </c>
      <c r="D12" s="99">
        <v>1.22</v>
      </c>
      <c r="E12" s="98">
        <v>4</v>
      </c>
      <c r="F12" s="98">
        <f t="shared" si="1"/>
        <v>4.88</v>
      </c>
    </row>
    <row r="13" spans="1:6" ht="15" x14ac:dyDescent="0.25">
      <c r="A13" s="98">
        <f t="shared" si="2"/>
        <v>10</v>
      </c>
      <c r="B13" s="99" t="s">
        <v>124</v>
      </c>
      <c r="C13" s="99" t="s">
        <v>125</v>
      </c>
      <c r="D13" s="99">
        <v>14.71</v>
      </c>
      <c r="E13" s="98">
        <v>4</v>
      </c>
      <c r="F13" s="98">
        <f t="shared" si="1"/>
        <v>58.84</v>
      </c>
    </row>
    <row r="14" spans="1:6" ht="15" x14ac:dyDescent="0.25">
      <c r="A14" s="98">
        <f t="shared" si="2"/>
        <v>11</v>
      </c>
      <c r="B14" s="99" t="s">
        <v>125</v>
      </c>
      <c r="C14" s="99" t="s">
        <v>115</v>
      </c>
      <c r="D14" s="99">
        <v>4.07</v>
      </c>
      <c r="E14" s="98">
        <v>4</v>
      </c>
      <c r="F14" s="98">
        <f t="shared" si="1"/>
        <v>16.28</v>
      </c>
    </row>
    <row r="15" spans="1:6" ht="15" x14ac:dyDescent="0.25">
      <c r="A15" s="98">
        <f t="shared" si="2"/>
        <v>12</v>
      </c>
      <c r="B15" s="99" t="s">
        <v>115</v>
      </c>
      <c r="C15" s="99" t="s">
        <v>116</v>
      </c>
      <c r="D15" s="99">
        <v>20</v>
      </c>
      <c r="E15" s="98">
        <v>4</v>
      </c>
      <c r="F15" s="98">
        <f t="shared" si="1"/>
        <v>80</v>
      </c>
    </row>
    <row r="16" spans="1:6" ht="15" x14ac:dyDescent="0.25">
      <c r="A16" s="98">
        <f t="shared" si="2"/>
        <v>13</v>
      </c>
      <c r="B16" s="99" t="s">
        <v>116</v>
      </c>
      <c r="C16" s="99" t="s">
        <v>126</v>
      </c>
      <c r="D16" s="99">
        <v>15.76</v>
      </c>
      <c r="E16" s="98">
        <v>4</v>
      </c>
      <c r="F16" s="98">
        <f t="shared" si="1"/>
        <v>63.04</v>
      </c>
    </row>
    <row r="17" spans="1:6" ht="15" x14ac:dyDescent="0.25">
      <c r="A17" s="98">
        <f t="shared" si="2"/>
        <v>14</v>
      </c>
      <c r="B17" s="99" t="s">
        <v>126</v>
      </c>
      <c r="C17" s="99" t="s">
        <v>117</v>
      </c>
      <c r="D17" s="99">
        <v>4.24</v>
      </c>
      <c r="E17" s="98">
        <v>4</v>
      </c>
      <c r="F17" s="98">
        <f t="shared" si="1"/>
        <v>16.96</v>
      </c>
    </row>
    <row r="18" spans="1:6" ht="15" x14ac:dyDescent="0.25">
      <c r="A18" s="98">
        <f t="shared" si="2"/>
        <v>15</v>
      </c>
      <c r="B18" s="99" t="s">
        <v>117</v>
      </c>
      <c r="C18" s="99" t="s">
        <v>127</v>
      </c>
      <c r="D18" s="99">
        <v>5.22</v>
      </c>
      <c r="E18" s="98">
        <v>4</v>
      </c>
      <c r="F18" s="98">
        <f t="shared" si="1"/>
        <v>20.88</v>
      </c>
    </row>
    <row r="19" spans="1:6" ht="15" x14ac:dyDescent="0.25">
      <c r="A19" s="98">
        <f t="shared" si="2"/>
        <v>16</v>
      </c>
      <c r="B19" s="99" t="s">
        <v>127</v>
      </c>
      <c r="C19" s="99" t="s">
        <v>128</v>
      </c>
      <c r="D19" s="99">
        <v>14.78</v>
      </c>
      <c r="E19" s="98">
        <v>4</v>
      </c>
      <c r="F19" s="98">
        <f t="shared" si="1"/>
        <v>59.12</v>
      </c>
    </row>
    <row r="20" spans="1:6" ht="15" x14ac:dyDescent="0.25">
      <c r="A20" s="98">
        <f t="shared" si="2"/>
        <v>17</v>
      </c>
      <c r="B20" s="99" t="s">
        <v>128</v>
      </c>
      <c r="C20" s="99" t="s">
        <v>129</v>
      </c>
      <c r="D20" s="99">
        <v>13.3</v>
      </c>
      <c r="E20" s="98">
        <v>4</v>
      </c>
      <c r="F20" s="98">
        <f t="shared" si="1"/>
        <v>53.2</v>
      </c>
    </row>
    <row r="21" spans="1:6" ht="15" x14ac:dyDescent="0.25">
      <c r="A21" s="98">
        <f t="shared" si="2"/>
        <v>18</v>
      </c>
      <c r="B21" s="99" t="s">
        <v>129</v>
      </c>
      <c r="C21" s="99" t="s">
        <v>130</v>
      </c>
      <c r="D21" s="99">
        <v>4</v>
      </c>
      <c r="E21" s="98">
        <v>4</v>
      </c>
      <c r="F21" s="98">
        <f t="shared" si="1"/>
        <v>16</v>
      </c>
    </row>
    <row r="22" spans="1:6" ht="15" x14ac:dyDescent="0.25">
      <c r="A22" s="98">
        <f t="shared" si="2"/>
        <v>19</v>
      </c>
      <c r="B22" s="99" t="s">
        <v>130</v>
      </c>
      <c r="C22" s="99" t="s">
        <v>131</v>
      </c>
      <c r="D22" s="99">
        <v>2.7</v>
      </c>
      <c r="E22" s="98">
        <v>4</v>
      </c>
      <c r="F22" s="98">
        <f t="shared" si="1"/>
        <v>10.8</v>
      </c>
    </row>
    <row r="23" spans="1:6" ht="15" x14ac:dyDescent="0.25">
      <c r="A23" s="98">
        <f t="shared" si="2"/>
        <v>20</v>
      </c>
      <c r="B23" s="99" t="s">
        <v>131</v>
      </c>
      <c r="C23" s="99" t="s">
        <v>132</v>
      </c>
      <c r="D23" s="99">
        <v>8.6</v>
      </c>
      <c r="E23" s="98">
        <v>4</v>
      </c>
      <c r="F23" s="98">
        <f t="shared" si="1"/>
        <v>34.4</v>
      </c>
    </row>
    <row r="24" spans="1:6" ht="15" x14ac:dyDescent="0.25">
      <c r="A24" s="98">
        <f t="shared" si="2"/>
        <v>21</v>
      </c>
      <c r="B24" s="99" t="s">
        <v>132</v>
      </c>
      <c r="C24" s="99" t="s">
        <v>133</v>
      </c>
      <c r="D24" s="99">
        <v>11.4</v>
      </c>
      <c r="E24" s="98">
        <v>4</v>
      </c>
      <c r="F24" s="98">
        <f t="shared" si="1"/>
        <v>45.6</v>
      </c>
    </row>
    <row r="25" spans="1:6" ht="15" x14ac:dyDescent="0.25">
      <c r="A25" s="98">
        <f t="shared" si="2"/>
        <v>22</v>
      </c>
      <c r="B25" s="99" t="s">
        <v>133</v>
      </c>
      <c r="C25" s="99" t="s">
        <v>134</v>
      </c>
      <c r="D25" s="99">
        <v>10.82</v>
      </c>
      <c r="E25" s="98">
        <v>4</v>
      </c>
      <c r="F25" s="98">
        <f t="shared" si="1"/>
        <v>43.28</v>
      </c>
    </row>
    <row r="26" spans="1:6" ht="15" x14ac:dyDescent="0.25">
      <c r="A26" s="98">
        <f t="shared" si="2"/>
        <v>23</v>
      </c>
      <c r="B26" s="99" t="s">
        <v>134</v>
      </c>
      <c r="C26" s="99" t="s">
        <v>135</v>
      </c>
      <c r="D26" s="99">
        <v>5.83</v>
      </c>
      <c r="E26" s="98">
        <v>4</v>
      </c>
      <c r="F26" s="98">
        <f t="shared" si="1"/>
        <v>23.32</v>
      </c>
    </row>
    <row r="27" spans="1:6" ht="15" x14ac:dyDescent="0.25">
      <c r="A27" s="98">
        <f t="shared" si="2"/>
        <v>24</v>
      </c>
      <c r="B27" s="99" t="s">
        <v>135</v>
      </c>
      <c r="C27" s="99" t="s">
        <v>136</v>
      </c>
      <c r="D27" s="99">
        <v>3.35</v>
      </c>
      <c r="E27" s="98">
        <v>4</v>
      </c>
      <c r="F27" s="98">
        <f t="shared" si="1"/>
        <v>13.4</v>
      </c>
    </row>
    <row r="28" spans="1:6" ht="15" x14ac:dyDescent="0.25">
      <c r="A28" s="98">
        <f t="shared" si="2"/>
        <v>25</v>
      </c>
      <c r="B28" s="99" t="s">
        <v>136</v>
      </c>
      <c r="C28" s="99" t="s">
        <v>137</v>
      </c>
      <c r="D28" s="99">
        <v>10.81</v>
      </c>
      <c r="E28" s="98">
        <v>4</v>
      </c>
      <c r="F28" s="98">
        <f t="shared" si="1"/>
        <v>43.24</v>
      </c>
    </row>
    <row r="29" spans="1:6" ht="15" x14ac:dyDescent="0.25">
      <c r="A29" s="98">
        <f t="shared" si="2"/>
        <v>26</v>
      </c>
      <c r="B29" s="99" t="s">
        <v>137</v>
      </c>
      <c r="C29" s="99" t="s">
        <v>138</v>
      </c>
      <c r="D29" s="99">
        <v>7.78</v>
      </c>
      <c r="E29" s="98">
        <v>4</v>
      </c>
      <c r="F29" s="98">
        <f t="shared" si="1"/>
        <v>31.12</v>
      </c>
    </row>
    <row r="30" spans="1:6" ht="15" x14ac:dyDescent="0.25">
      <c r="A30" s="98">
        <f t="shared" si="2"/>
        <v>27</v>
      </c>
      <c r="B30" s="99" t="s">
        <v>138</v>
      </c>
      <c r="C30" s="99" t="s">
        <v>139</v>
      </c>
      <c r="D30" s="99">
        <v>1.41</v>
      </c>
      <c r="E30" s="98">
        <v>4</v>
      </c>
      <c r="F30" s="98">
        <f t="shared" si="1"/>
        <v>5.64</v>
      </c>
    </row>
    <row r="31" spans="1:6" ht="15" x14ac:dyDescent="0.25">
      <c r="A31" s="98">
        <f t="shared" si="2"/>
        <v>28</v>
      </c>
      <c r="B31" s="99" t="s">
        <v>139</v>
      </c>
      <c r="C31" s="99" t="s">
        <v>140</v>
      </c>
      <c r="D31" s="99">
        <v>8.26</v>
      </c>
      <c r="E31" s="98">
        <v>4</v>
      </c>
      <c r="F31" s="98">
        <f t="shared" si="1"/>
        <v>33.04</v>
      </c>
    </row>
    <row r="32" spans="1:6" ht="15" x14ac:dyDescent="0.25">
      <c r="A32" s="98">
        <f t="shared" si="2"/>
        <v>29</v>
      </c>
      <c r="B32" s="99" t="s">
        <v>140</v>
      </c>
      <c r="C32" s="99" t="s">
        <v>141</v>
      </c>
      <c r="D32" s="99">
        <v>1.37</v>
      </c>
      <c r="E32" s="98">
        <v>4</v>
      </c>
      <c r="F32" s="98">
        <f t="shared" si="1"/>
        <v>5.48</v>
      </c>
    </row>
    <row r="33" spans="1:6" ht="15" x14ac:dyDescent="0.25">
      <c r="A33" s="98">
        <f t="shared" si="2"/>
        <v>30</v>
      </c>
      <c r="B33" s="99" t="s">
        <v>141</v>
      </c>
      <c r="C33" s="99" t="s">
        <v>142</v>
      </c>
      <c r="D33" s="99">
        <v>3.03</v>
      </c>
      <c r="E33" s="98">
        <v>4</v>
      </c>
      <c r="F33" s="98">
        <f t="shared" si="1"/>
        <v>12.12</v>
      </c>
    </row>
    <row r="34" spans="1:6" ht="15" x14ac:dyDescent="0.25">
      <c r="A34" s="98">
        <f t="shared" si="2"/>
        <v>31</v>
      </c>
      <c r="B34" s="99" t="s">
        <v>142</v>
      </c>
      <c r="C34" s="99" t="s">
        <v>143</v>
      </c>
      <c r="D34" s="99">
        <v>7.34</v>
      </c>
      <c r="E34" s="98">
        <v>4</v>
      </c>
      <c r="F34" s="98">
        <f t="shared" si="1"/>
        <v>29.36</v>
      </c>
    </row>
    <row r="35" spans="1:6" ht="15" x14ac:dyDescent="0.25">
      <c r="A35" s="98">
        <f t="shared" si="2"/>
        <v>32</v>
      </c>
      <c r="B35" s="99" t="s">
        <v>143</v>
      </c>
      <c r="C35" s="99" t="s">
        <v>144</v>
      </c>
      <c r="D35" s="99">
        <v>9.8699999999999992</v>
      </c>
      <c r="E35" s="98">
        <v>4</v>
      </c>
      <c r="F35" s="98">
        <f t="shared" si="1"/>
        <v>39.479999999999997</v>
      </c>
    </row>
    <row r="36" spans="1:6" ht="15" x14ac:dyDescent="0.25">
      <c r="A36" s="98">
        <f t="shared" si="2"/>
        <v>33</v>
      </c>
      <c r="B36" s="99" t="s">
        <v>144</v>
      </c>
      <c r="C36" s="99" t="s">
        <v>145</v>
      </c>
      <c r="D36" s="99">
        <v>2.2599999999999998</v>
      </c>
      <c r="E36" s="98">
        <v>4</v>
      </c>
      <c r="F36" s="98">
        <f t="shared" si="1"/>
        <v>9.0399999999999991</v>
      </c>
    </row>
    <row r="37" spans="1:6" ht="15" x14ac:dyDescent="0.25">
      <c r="A37" s="98">
        <f t="shared" si="2"/>
        <v>34</v>
      </c>
      <c r="B37" s="99" t="s">
        <v>145</v>
      </c>
      <c r="C37" s="99" t="s">
        <v>146</v>
      </c>
      <c r="D37" s="99">
        <v>7.86</v>
      </c>
      <c r="E37" s="98">
        <v>4</v>
      </c>
      <c r="F37" s="98">
        <f t="shared" si="1"/>
        <v>31.44</v>
      </c>
    </row>
    <row r="38" spans="1:6" ht="15" x14ac:dyDescent="0.25">
      <c r="A38" s="98">
        <f t="shared" si="2"/>
        <v>35</v>
      </c>
      <c r="B38" s="99" t="s">
        <v>146</v>
      </c>
      <c r="C38" s="99" t="s">
        <v>147</v>
      </c>
      <c r="D38" s="99">
        <v>3.7</v>
      </c>
      <c r="E38" s="98">
        <v>4</v>
      </c>
      <c r="F38" s="98">
        <f t="shared" si="1"/>
        <v>14.8</v>
      </c>
    </row>
    <row r="39" spans="1:6" ht="15" x14ac:dyDescent="0.25">
      <c r="A39" s="98">
        <f t="shared" si="2"/>
        <v>36</v>
      </c>
      <c r="B39" s="99" t="s">
        <v>147</v>
      </c>
      <c r="C39" s="99" t="s">
        <v>148</v>
      </c>
      <c r="D39" s="99">
        <v>11.8</v>
      </c>
      <c r="E39" s="98">
        <v>4</v>
      </c>
      <c r="F39" s="98">
        <f t="shared" si="1"/>
        <v>47.2</v>
      </c>
    </row>
    <row r="40" spans="1:6" ht="15" x14ac:dyDescent="0.25">
      <c r="A40" s="98">
        <f t="shared" si="2"/>
        <v>37</v>
      </c>
      <c r="B40" s="99" t="s">
        <v>148</v>
      </c>
      <c r="C40" s="99" t="s">
        <v>149</v>
      </c>
      <c r="D40" s="99">
        <v>4.5</v>
      </c>
      <c r="E40" s="98">
        <v>4</v>
      </c>
      <c r="F40" s="98">
        <f t="shared" si="1"/>
        <v>18</v>
      </c>
    </row>
    <row r="41" spans="1:6" ht="15" x14ac:dyDescent="0.25">
      <c r="A41" s="98">
        <f t="shared" si="2"/>
        <v>38</v>
      </c>
      <c r="B41" s="99" t="s">
        <v>149</v>
      </c>
      <c r="C41" s="99" t="s">
        <v>150</v>
      </c>
      <c r="D41" s="99">
        <v>11</v>
      </c>
      <c r="E41" s="98">
        <v>4</v>
      </c>
      <c r="F41" s="98">
        <f t="shared" si="1"/>
        <v>44</v>
      </c>
    </row>
    <row r="42" spans="1:6" ht="15" x14ac:dyDescent="0.25">
      <c r="A42" s="98">
        <f t="shared" si="2"/>
        <v>39</v>
      </c>
      <c r="B42" s="99" t="s">
        <v>150</v>
      </c>
      <c r="C42" s="99" t="s">
        <v>151</v>
      </c>
      <c r="D42" s="99">
        <v>5.25</v>
      </c>
      <c r="E42" s="98">
        <v>4</v>
      </c>
      <c r="F42" s="98">
        <f t="shared" si="1"/>
        <v>21</v>
      </c>
    </row>
    <row r="43" spans="1:6" x14ac:dyDescent="0.2">
      <c r="A43" s="100"/>
      <c r="B43" s="101" t="s">
        <v>118</v>
      </c>
      <c r="C43" s="101"/>
      <c r="D43" s="101"/>
      <c r="E43" s="102"/>
      <c r="F43" s="103">
        <f>SUM(F4:F42)</f>
        <v>1184.96</v>
      </c>
    </row>
    <row r="44" spans="1:6" ht="15" x14ac:dyDescent="0.25">
      <c r="A44" s="136" t="s">
        <v>55</v>
      </c>
      <c r="B44" s="136"/>
      <c r="C44" s="136"/>
      <c r="D44" s="136"/>
      <c r="E44" s="136"/>
      <c r="F44" s="136"/>
    </row>
  </sheetData>
  <mergeCells count="7">
    <mergeCell ref="A44:F44"/>
    <mergeCell ref="A1:F1"/>
    <mergeCell ref="A2:A3"/>
    <mergeCell ref="B2:B3"/>
    <mergeCell ref="C2:C3"/>
    <mergeCell ref="D2:D3"/>
    <mergeCell ref="E2:F2"/>
  </mergeCells>
  <pageMargins left="1.6929133858267718" right="0.70866141732283472" top="3.937007874015748E-2" bottom="0.15748031496062992" header="0.31496062992125984" footer="0.31496062992125984"/>
  <pageSetup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ხარჯთაღრიცხვა</vt:lpstr>
      <vt:lpstr>პიკეტური უწყისი</vt:lpstr>
      <vt:lpstr>ხარჯთაღრიცხვა!Print_Area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Tariel Sakhelashvili</cp:lastModifiedBy>
  <cp:lastPrinted>2021-07-19T04:43:50Z</cp:lastPrinted>
  <dcterms:created xsi:type="dcterms:W3CDTF">2018-01-31T17:32:46Z</dcterms:created>
  <dcterms:modified xsi:type="dcterms:W3CDTF">2023-12-27T05:48:17Z</dcterms:modified>
</cp:coreProperties>
</file>