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3\66 საყრდენი კედლებისტიქია\1 დამტკიცება\ხარჯთაღრიცხვები\"/>
    </mc:Choice>
  </mc:AlternateContent>
  <bookViews>
    <workbookView xWindow="720" yWindow="390" windowWidth="20730" windowHeight="11760"/>
  </bookViews>
  <sheets>
    <sheet name="ხარჯთარრიცხვა" sheetId="1" r:id="rId1"/>
  </sheets>
  <definedNames>
    <definedName name="_xlnm.Print_Area" localSheetId="0">ხარჯთარრიცხვა!$A$1:$M$88</definedName>
  </definedNames>
  <calcPr calcId="162913" calcMode="manual"/>
</workbook>
</file>

<file path=xl/calcChain.xml><?xml version="1.0" encoding="utf-8"?>
<calcChain xmlns="http://schemas.openxmlformats.org/spreadsheetml/2006/main">
  <c r="F11" i="1" l="1"/>
  <c r="F71" i="1" l="1"/>
  <c r="F70" i="1"/>
  <c r="F69" i="1"/>
  <c r="F68" i="1"/>
  <c r="F66" i="1"/>
  <c r="F59" i="1"/>
  <c r="F64" i="1" s="1"/>
  <c r="F58" i="1"/>
  <c r="F51" i="1"/>
  <c r="F52" i="1" s="1"/>
  <c r="F50" i="1"/>
  <c r="F54" i="1" l="1"/>
  <c r="F60" i="1"/>
  <c r="F53" i="1"/>
  <c r="F56" i="1"/>
  <c r="F62" i="1"/>
  <c r="F61" i="1"/>
  <c r="F67" i="1" l="1"/>
  <c r="F46" i="1" l="1"/>
  <c r="F45" i="1"/>
  <c r="F44" i="1"/>
  <c r="F42" i="1"/>
  <c r="F41" i="1"/>
  <c r="F28" i="1"/>
  <c r="F27" i="1"/>
  <c r="F31" i="1" l="1"/>
  <c r="F30" i="1"/>
  <c r="F24" i="1" l="1"/>
  <c r="F23" i="1"/>
  <c r="F22" i="1"/>
  <c r="F20" i="1"/>
  <c r="F19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<sst xmlns="http://schemas.openxmlformats.org/spreadsheetml/2006/main" count="216" uniqueCount="138">
  <si>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</si>
  <si>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</si>
  <si>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</si>
  <si>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</si>
  <si>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</si>
  <si>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</si>
  <si>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</si>
  <si>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</si>
  <si>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</si>
  <si>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</si>
  <si>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</si>
  <si>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</si>
  <si>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</si>
  <si>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</si>
  <si>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</si>
  <si>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</si>
  <si>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</si>
  <si>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</si>
  <si>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</si>
  <si>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</si>
  <si>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</si>
  <si>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</si>
  <si>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</si>
  <si>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</si>
  <si>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</si>
  <si>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</si>
  <si>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</si>
  <si>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</si>
  <si>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</si>
  <si>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</si>
  <si>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</si>
  <si>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 xml:space="preserve"> 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</si>
  <si>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</si>
  <si>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</si>
  <si>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</si>
  <si>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</si>
  <si>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</si>
  <si>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</si>
  <si>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>m/sT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</si>
  <si>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</si>
  <si>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</si>
  <si>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</si>
  <si>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</si>
  <si>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</si>
  <si>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</si>
  <si>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კგ</t>
  </si>
  <si>
    <t>ტ</t>
  </si>
  <si>
    <t>srf 12-35</t>
  </si>
  <si>
    <t>მასალების ტრანსპორტირება %</t>
  </si>
  <si>
    <t>სრფ 13</t>
  </si>
  <si>
    <t>ლარი</t>
  </si>
  <si>
    <t xml:space="preserve">betonis ასაწყობი არხის mowyoba </t>
  </si>
  <si>
    <t xml:space="preserve">  27-5-9</t>
  </si>
  <si>
    <t>amwe saavtomobilo svlaze 3t</t>
  </si>
  <si>
    <t>srf 3-176</t>
  </si>
  <si>
    <t>betonis mza Ria არხი Sida kveTiT 40X40 kedlis sisqe 10sm ორმაგი armirebiT</t>
  </si>
  <si>
    <t>srf 3-264</t>
  </si>
  <si>
    <t>ღორღი 0-20</t>
  </si>
  <si>
    <r>
      <t>m</t>
    </r>
    <r>
      <rPr>
        <vertAlign val="superscript"/>
        <sz val="12"/>
        <rFont val="AcadNusx"/>
      </rPr>
      <t>3</t>
    </r>
  </si>
  <si>
    <t xml:space="preserve"> 9-17-5 მისადა</t>
  </si>
  <si>
    <t>შრომითი დანახარჯი</t>
  </si>
  <si>
    <t xml:space="preserve">მანქანები </t>
  </si>
  <si>
    <t>srf 1.4-63</t>
  </si>
  <si>
    <t xml:space="preserve">კუთხოვანა 70X70X5  </t>
  </si>
  <si>
    <t>გ/მ</t>
  </si>
  <si>
    <t>პრ</t>
  </si>
  <si>
    <t>srf 1.10-22</t>
  </si>
  <si>
    <t>ელექტროდი</t>
  </si>
  <si>
    <t>srf 1.10-30</t>
  </si>
  <si>
    <t>ქანჩი</t>
  </si>
  <si>
    <t>სხვა  მასალები</t>
  </si>
  <si>
    <t>ცხაურის მოწყობა ლითონის კუთხოვანებითა 70X70X5 5მ</t>
  </si>
  <si>
    <t>გაბიონის მოწყობა</t>
  </si>
  <si>
    <t>endag 2002    $13-1-19</t>
  </si>
  <si>
    <t xml:space="preserve">gabionis yuTebi moTuTuebuli mavTuliT 2,7mm </t>
  </si>
  <si>
    <r>
      <t xml:space="preserve"> m</t>
    </r>
    <r>
      <rPr>
        <b/>
        <vertAlign val="superscript"/>
        <sz val="12"/>
        <rFont val="AcadNusx"/>
      </rPr>
      <t>3</t>
    </r>
  </si>
  <si>
    <t>Sromis danaxarji</t>
  </si>
  <si>
    <t>k/sT</t>
  </si>
  <si>
    <t>m3</t>
  </si>
  <si>
    <t>სრფ 1.8-4</t>
  </si>
  <si>
    <t>gabionis yuTebis Rirebuleba, mavTulbadis sisqiT 2,7mm zomiT 2*1*1 m</t>
  </si>
  <si>
    <t>c</t>
  </si>
  <si>
    <t>სრფ 1.8-3</t>
  </si>
  <si>
    <t>gabionis yuTebis Rirebuleba, mavTulbadis sisqiT 2,7mm zomiT 2*1*0,5 m</t>
  </si>
  <si>
    <t>სრფ 1.8-2</t>
  </si>
  <si>
    <t>gabionis yuTebis Rirebuleba, mavTulbadis sisqiT 2,7mm zomiT 1,5*1*1 m</t>
  </si>
  <si>
    <t>სრფ 1.8-1</t>
  </si>
  <si>
    <t>gabionis yuTebis Rirebuleba, mavTulbadis sisqiT 2,7mm zomiT 1*1*1 m</t>
  </si>
  <si>
    <t>სრფ 1.1-54</t>
  </si>
  <si>
    <t>gabionis Sesakravi mavTulis  Rirebuleba 2მმ მოთუთუებული</t>
  </si>
  <si>
    <t>kg</t>
  </si>
  <si>
    <t>1-22-9</t>
  </si>
  <si>
    <r>
      <t>m</t>
    </r>
    <r>
      <rPr>
        <b/>
        <vertAlign val="superscript"/>
        <sz val="10"/>
        <rFont val="AcadNusx"/>
      </rPr>
      <t>3</t>
    </r>
  </si>
  <si>
    <t>შრომის დანახარჯები</t>
  </si>
  <si>
    <t>სრფ 12-106</t>
  </si>
  <si>
    <t>ექსკავატორი მუხლუხა სვლაზე ჩამჩით 0,65მ3</t>
  </si>
  <si>
    <t>ჩამონაშალის მოჭრა eqskavatoriT Semdgomi gamoyenebiT</t>
  </si>
  <si>
    <t>gabionis yuTebis Rirebuleba, mavTulbadis sisqiT 2,7mm zomiT 3*1*1 m</t>
  </si>
  <si>
    <t>gabionis yuTebis Rirebuleba, mavTulbadis sisqiT 2,7mm zomiT 3*1*0,5 m</t>
  </si>
  <si>
    <t>ukana sivrceebis Sevseba eqskavatoriT arsebuli masaliT</t>
  </si>
  <si>
    <t xml:space="preserve">ukana sivrceebis SevsebisaTvis eqskavatoriT mTis qanis moWra </t>
  </si>
  <si>
    <t>ცუცხვათი ამყოლაძე-ჭელიშვილები gzis ferdis gamagrebis მოწყობა</t>
  </si>
  <si>
    <t>1-80-3</t>
  </si>
  <si>
    <t>III კატ. გრუნტის დამუშავება ხელით წერტილოვანი საძირკვლის მოსაწყობად 1*0,5*0,5მ*5ც</t>
  </si>
  <si>
    <t>მ3</t>
  </si>
  <si>
    <t>შრომის დამახარჯი</t>
  </si>
  <si>
    <t xml:space="preserve"> 6-11-1</t>
  </si>
  <si>
    <t>betonis mowyoba 1*0,5*0,5მ*5ც</t>
  </si>
  <si>
    <r>
      <t>m</t>
    </r>
    <r>
      <rPr>
        <vertAlign val="superscript"/>
        <sz val="11"/>
        <rFont val="LitNusx"/>
      </rPr>
      <t>3</t>
    </r>
  </si>
  <si>
    <t>manqanebi</t>
  </si>
  <si>
    <t>სრფ 3.1- 367</t>
  </si>
  <si>
    <t>betoni m300</t>
  </si>
  <si>
    <t>სრფ 1.4-2</t>
  </si>
  <si>
    <t>ორტესებრი ძელი #10 5ც*1,70მ ყოველ ორ მეტრში</t>
  </si>
  <si>
    <t>გრძ.მ.</t>
  </si>
  <si>
    <t>III კატ. გრუნტის დამუშავება ხელით წერტილოვანი საძირკვლის მოსაწყობად ტროსების ჩასამაგრებლად 1*1*1მ*2ც</t>
  </si>
  <si>
    <t xml:space="preserve">betonis mowyoba </t>
  </si>
  <si>
    <r>
      <t xml:space="preserve">betoni m-300 </t>
    </r>
    <r>
      <rPr>
        <sz val="11"/>
        <rFont val="Cambria"/>
        <family val="1"/>
        <charset val="204"/>
        <scheme val="major"/>
      </rPr>
      <t>B-22,5</t>
    </r>
  </si>
  <si>
    <t>საბაზრო</t>
  </si>
  <si>
    <t>მზა ანკერები</t>
  </si>
  <si>
    <t>კომპ</t>
  </si>
  <si>
    <t>27-50-8 გამ</t>
  </si>
  <si>
    <t>ტროსების მოწყობა ორ რიადად</t>
  </si>
  <si>
    <t>სრფ 12-65</t>
  </si>
  <si>
    <t>ა/კრანი 3ტ საავტომობილო სვლაზე</t>
  </si>
  <si>
    <t>ბაგირი ფოლადის 24მმ</t>
  </si>
  <si>
    <t>სრფ 1.9-31</t>
  </si>
  <si>
    <t>ნაჭედი</t>
  </si>
  <si>
    <t>ბაგირი</t>
  </si>
  <si>
    <t>ფერდობზე ქვის ცვენისგან დამცავი ბადის მოწყობა (სტილგრიდი)</t>
  </si>
  <si>
    <r>
      <t>m</t>
    </r>
    <r>
      <rPr>
        <b/>
        <vertAlign val="superscript"/>
        <sz val="10"/>
        <rFont val="AcadNusx"/>
      </rPr>
      <t>2</t>
    </r>
  </si>
  <si>
    <t xml:space="preserve"> 1-80-3</t>
  </si>
  <si>
    <t>სრფ 3.1- 368</t>
  </si>
  <si>
    <t>arxis ამოღება ხელით ბეტონის ასაწყობი არხების მოსაწყობად 5*0,6*0,6მ</t>
  </si>
  <si>
    <r>
      <t>m</t>
    </r>
    <r>
      <rPr>
        <b/>
        <vertAlign val="superscript"/>
        <sz val="11"/>
        <rFont val="AcadNusx"/>
      </rPr>
      <t>3</t>
    </r>
  </si>
  <si>
    <t>ფლეთილი qva gabionisaTvis</t>
  </si>
  <si>
    <t>srf. 3.1-270</t>
  </si>
  <si>
    <t xml:space="preserve">გრუნტის ტრანსპორტირება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</si>
</sst>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_-* #,##0.00_-;\-* #,##0.00_-;_-* &quot;-&quot;??_-;_-@_-"/>
    <numFmt numFmtId="166" formatCode="0.000"/>
    <numFmt numFmtId="167" formatCode="_-* #,##0.00_р_._-;\-* #,##0.00_р_._-;_-* &quot;-&quot;??_р_._-;_-@_-"/>
    <numFmt numFmtId="168" formatCode="0.0"/>
    <numFmt numFmtId="169" formatCode="0.0000"/>
    <numFmt numFmtId="170" formatCode="0.00000"/>
    <numFmt numFmtId="171" formatCode="0.00_);\(0.00\)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sz val="10"/>
      <name val="Arial Cyr"/>
      <family val="2"/>
      <charset val="204"/>
    </font>
    <font>
      <b/>
      <sz val="14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b/>
      <sz val="12"/>
      <color rgb="FF000000"/>
      <name val="AcadNusx"/>
    </font>
    <font>
      <vertAlign val="superscript"/>
      <sz val="12"/>
      <name val="AcadNusx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sz val="12"/>
      <color theme="1"/>
      <name val="Sylfaen"/>
      <family val="1"/>
    </font>
    <font>
      <b/>
      <vertAlign val="superscript"/>
      <sz val="12"/>
      <name val="AcadNusx"/>
    </font>
    <font>
      <sz val="11"/>
      <name val="Calibri"/>
      <family val="2"/>
      <scheme val="minor"/>
    </font>
    <font>
      <sz val="12"/>
      <color theme="0"/>
      <name val="AcadNusx"/>
    </font>
    <font>
      <sz val="11"/>
      <color theme="1"/>
      <name val="AcadNusx"/>
    </font>
    <font>
      <sz val="10"/>
      <color theme="1"/>
      <name val="AcadNusx"/>
    </font>
    <font>
      <b/>
      <sz val="10"/>
      <name val="AcadNusx"/>
    </font>
    <font>
      <b/>
      <vertAlign val="superscript"/>
      <sz val="10"/>
      <name val="AcadNusx"/>
    </font>
    <font>
      <b/>
      <sz val="11"/>
      <color theme="1"/>
      <name val="AcadNusx"/>
    </font>
    <font>
      <sz val="11"/>
      <name val="LitNusx"/>
    </font>
    <font>
      <b/>
      <sz val="11"/>
      <name val="LitNusx"/>
    </font>
    <font>
      <vertAlign val="superscript"/>
      <sz val="11"/>
      <name val="LitNusx"/>
    </font>
    <font>
      <sz val="11"/>
      <name val="Cambria"/>
      <family val="1"/>
      <charset val="204"/>
      <scheme val="major"/>
    </font>
    <font>
      <b/>
      <sz val="12"/>
      <color theme="1"/>
      <name val="Sylfaen"/>
      <family val="1"/>
    </font>
    <font>
      <sz val="12"/>
      <color theme="1"/>
      <name val="Calibri"/>
      <family val="2"/>
      <charset val="204"/>
      <scheme val="minor"/>
    </font>
    <font>
      <sz val="12"/>
      <name val="LitNusx"/>
    </font>
    <font>
      <sz val="12"/>
      <color theme="1"/>
      <name val="AcadNusx"/>
    </font>
    <font>
      <b/>
      <vertAlign val="superscript"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1" fillId="0" borderId="0"/>
    <xf numFmtId="0" fontId="12" fillId="0" borderId="0"/>
    <xf numFmtId="0" fontId="12" fillId="0" borderId="0"/>
  </cellStyleXfs>
  <cellXfs count="226">
    <xf numFmtId="0" fontId="0" fillId="0" borderId="0" xfId="0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43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/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0" fontId="8" fillId="2" borderId="0" xfId="0" applyFont="1" applyFill="1"/>
    <xf numFmtId="0" fontId="10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10" fillId="2" borderId="10" xfId="1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0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/>
    </xf>
    <xf numFmtId="43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1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165" fontId="10" fillId="3" borderId="10" xfId="1" applyNumberFormat="1" applyFont="1" applyFill="1" applyBorder="1" applyAlignment="1" applyProtection="1">
      <alignment horizontal="center"/>
      <protection locked="0"/>
    </xf>
    <xf numFmtId="165" fontId="10" fillId="0" borderId="10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165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top"/>
    </xf>
    <xf numFmtId="170" fontId="21" fillId="2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2" fillId="2" borderId="10" xfId="0" applyNumberFormat="1" applyFont="1" applyFill="1" applyBorder="1" applyAlignment="1">
      <alignment horizontal="lef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2" fontId="22" fillId="2" borderId="10" xfId="11" applyNumberFormat="1" applyFont="1" applyFill="1" applyBorder="1" applyAlignment="1">
      <alignment horizontal="center" vertical="center"/>
    </xf>
    <xf numFmtId="2" fontId="22" fillId="2" borderId="10" xfId="0" applyNumberFormat="1" applyFont="1" applyFill="1" applyBorder="1" applyAlignment="1">
      <alignment horizontal="center" vertical="top" wrapText="1"/>
    </xf>
    <xf numFmtId="2" fontId="22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11" applyFont="1" applyFill="1" applyBorder="1" applyAlignment="1">
      <alignment horizontal="left" vertical="center" wrapText="1"/>
    </xf>
    <xf numFmtId="168" fontId="22" fillId="2" borderId="10" xfId="11" applyNumberFormat="1" applyFont="1" applyFill="1" applyBorder="1" applyAlignment="1">
      <alignment horizontal="center" vertical="center"/>
    </xf>
    <xf numFmtId="166" fontId="22" fillId="2" borderId="10" xfId="11" applyNumberFormat="1" applyFont="1" applyFill="1" applyBorder="1" applyAlignment="1">
      <alignment horizontal="center"/>
    </xf>
    <xf numFmtId="165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10" xfId="3" applyNumberFormat="1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 wrapText="1"/>
    </xf>
    <xf numFmtId="164" fontId="13" fillId="2" borderId="10" xfId="1" applyNumberFormat="1" applyFont="1" applyFill="1" applyBorder="1" applyAlignment="1">
      <alignment horizontal="center"/>
    </xf>
    <xf numFmtId="2" fontId="13" fillId="2" borderId="10" xfId="1" applyNumberFormat="1" applyFont="1" applyFill="1" applyBorder="1" applyAlignment="1">
      <alignment horizontal="center"/>
    </xf>
    <xf numFmtId="9" fontId="13" fillId="2" borderId="10" xfId="2" applyFont="1" applyFill="1" applyBorder="1" applyAlignment="1" applyProtection="1">
      <alignment horizontal="center"/>
      <protection locked="0"/>
    </xf>
    <xf numFmtId="164" fontId="5" fillId="2" borderId="10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9" fontId="13" fillId="2" borderId="10" xfId="3" applyNumberFormat="1" applyFont="1" applyFill="1" applyBorder="1" applyAlignment="1">
      <alignment horizontal="center"/>
    </xf>
    <xf numFmtId="166" fontId="5" fillId="2" borderId="10" xfId="3" applyNumberFormat="1" applyFont="1" applyFill="1" applyBorder="1" applyAlignment="1">
      <alignment horizontal="center"/>
    </xf>
    <xf numFmtId="2" fontId="13" fillId="2" borderId="10" xfId="3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10" fillId="0" borderId="10" xfId="6" applyNumberFormat="1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5" applyNumberFormat="1" applyFont="1" applyFill="1" applyBorder="1" applyAlignment="1">
      <alignment horizontal="center" vertical="center"/>
    </xf>
    <xf numFmtId="2" fontId="4" fillId="0" borderId="10" xfId="5" applyNumberFormat="1" applyFont="1" applyFill="1" applyBorder="1" applyAlignment="1">
      <alignment horizontal="center" vertical="center"/>
    </xf>
    <xf numFmtId="0" fontId="26" fillId="0" borderId="0" xfId="0" applyFont="1"/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0" fillId="0" borderId="10" xfId="5" applyNumberFormat="1" applyFont="1" applyFill="1" applyBorder="1" applyAlignment="1">
      <alignment horizontal="center" vertical="center"/>
    </xf>
    <xf numFmtId="49" fontId="10" fillId="0" borderId="10" xfId="6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7" fillId="2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5" fontId="33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33" fillId="0" borderId="10" xfId="1" applyNumberFormat="1" applyFont="1" applyBorder="1" applyAlignment="1">
      <alignment horizontal="center" vertical="center" wrapText="1"/>
    </xf>
    <xf numFmtId="165" fontId="33" fillId="0" borderId="10" xfId="1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16" fontId="3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165" fontId="34" fillId="0" borderId="10" xfId="1" applyNumberFormat="1" applyFont="1" applyBorder="1" applyAlignment="1">
      <alignment horizontal="center" vertical="center" wrapText="1"/>
    </xf>
    <xf numFmtId="169" fontId="34" fillId="3" borderId="10" xfId="1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5" fontId="13" fillId="0" borderId="10" xfId="1" applyNumberFormat="1" applyFont="1" applyBorder="1" applyAlignment="1">
      <alignment horizontal="center" vertical="center" wrapText="1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165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Border="1" applyAlignment="1">
      <alignment horizontal="center" vertical="center" wrapText="1"/>
    </xf>
    <xf numFmtId="0" fontId="33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33" fillId="3" borderId="10" xfId="12" applyFont="1" applyFill="1" applyBorder="1" applyAlignment="1">
      <alignment vertical="center" wrapText="1"/>
    </xf>
    <xf numFmtId="0" fontId="33" fillId="3" borderId="10" xfId="0" applyFont="1" applyFill="1" applyBorder="1" applyAlignment="1">
      <alignment horizontal="center"/>
    </xf>
    <xf numFmtId="167" fontId="33" fillId="3" borderId="10" xfId="0" applyNumberFormat="1" applyFont="1" applyFill="1" applyBorder="1"/>
    <xf numFmtId="43" fontId="33" fillId="3" borderId="10" xfId="1" applyFont="1" applyFill="1" applyBorder="1" applyAlignment="1" applyProtection="1">
      <alignment horizontal="center"/>
      <protection locked="0"/>
    </xf>
    <xf numFmtId="43" fontId="33" fillId="3" borderId="10" xfId="1" applyFont="1" applyFill="1" applyBorder="1" applyAlignment="1">
      <alignment horizontal="center"/>
    </xf>
    <xf numFmtId="171" fontId="33" fillId="3" borderId="10" xfId="1" applyNumberFormat="1" applyFont="1" applyFill="1" applyBorder="1" applyAlignment="1" applyProtection="1">
      <alignment horizontal="center"/>
      <protection locked="0"/>
    </xf>
    <xf numFmtId="2" fontId="33" fillId="3" borderId="10" xfId="1" applyNumberFormat="1" applyFont="1" applyFill="1" applyBorder="1" applyAlignment="1">
      <alignment horizontal="center"/>
    </xf>
    <xf numFmtId="2" fontId="33" fillId="3" borderId="1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/>
    <xf numFmtId="0" fontId="5" fillId="3" borderId="10" xfId="0" applyFont="1" applyFill="1" applyBorder="1" applyAlignment="1"/>
    <xf numFmtId="166" fontId="5" fillId="3" borderId="10" xfId="0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2" fontId="33" fillId="0" borderId="10" xfId="1" applyNumberFormat="1" applyFont="1" applyBorder="1" applyAlignment="1">
      <alignment horizontal="center" vertical="center" wrapText="1"/>
    </xf>
    <xf numFmtId="2" fontId="33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13" fillId="3" borderId="10" xfId="1" applyNumberFormat="1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2" fontId="34" fillId="3" borderId="10" xfId="1" applyNumberFormat="1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165" fontId="10" fillId="2" borderId="10" xfId="1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 vertical="top"/>
    </xf>
    <xf numFmtId="43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</cellXfs>
  <cellStyles count="13"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Обычный" xfId="0" builtinId="0"/>
    <cellStyle name="Обычный 2" xfId="9"/>
    <cellStyle name="Обычный 2 2" xfId="7"/>
    <cellStyle name="Обычный 3" xfId="6"/>
    <cellStyle name="Обычный_Лист1" xfId="5"/>
    <cellStyle name="Обычный_Лист7" xfId="12"/>
    <cellStyle name="Процентный" xfId="2" builtinId="5"/>
    <cellStyle name="Финансовый" xfId="1" builtinId="3"/>
  </cellStyles>
  <dxfs count="6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6" style="3" customWidth="1"/>
    <col min="2" max="2" width="15" style="3" customWidth="1"/>
    <col min="3" max="3" width="52.42578125" style="3" customWidth="1"/>
    <col min="4" max="4" width="9.140625" style="3" customWidth="1"/>
    <col min="5" max="5" width="8.85546875" style="4" customWidth="1"/>
    <col min="6" max="6" width="12.28515625" style="3" customWidth="1"/>
    <col min="7" max="7" width="8.28515625" style="3" customWidth="1"/>
    <col min="8" max="8" width="14.85546875" style="3" customWidth="1"/>
    <col min="9" max="9" width="11.5703125" style="3" customWidth="1"/>
    <col min="10" max="10" width="14.85546875" style="3" customWidth="1"/>
    <col min="11" max="11" width="8.85546875" style="3" customWidth="1"/>
    <col min="12" max="12" width="10.7109375" style="3" customWidth="1"/>
    <col min="13" max="13" width="14.28515625" style="3" customWidth="1"/>
    <col min="14" max="16384" width="9.140625" style="3"/>
  </cols>
  <sheetData>
    <row r="1" spans="1:13" x14ac:dyDescent="0.25">
      <c r="B1" s="209"/>
      <c r="C1" s="209"/>
    </row>
    <row r="2" spans="1:13" ht="16.5" x14ac:dyDescent="0.25">
      <c r="A2" s="210" t="s">
        <v>101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6.5" x14ac:dyDescent="0.2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.75" x14ac:dyDescent="0.3">
      <c r="A4" s="212"/>
      <c r="B4" s="212"/>
      <c r="C4" s="5"/>
      <c r="D4" s="6"/>
      <c r="E4" s="7"/>
      <c r="F4" s="7"/>
      <c r="G4" s="7"/>
      <c r="H4" s="8"/>
      <c r="I4" s="8"/>
      <c r="J4" s="8"/>
      <c r="K4" s="8"/>
      <c r="L4" s="8"/>
      <c r="M4" s="8"/>
    </row>
    <row r="5" spans="1:13" ht="15.75" x14ac:dyDescent="0.3">
      <c r="A5" s="213" t="s">
        <v>1</v>
      </c>
      <c r="B5" s="216" t="s">
        <v>2</v>
      </c>
      <c r="C5" s="9"/>
      <c r="D5" s="219" t="s">
        <v>3</v>
      </c>
      <c r="E5" s="199" t="s">
        <v>4</v>
      </c>
      <c r="F5" s="200"/>
      <c r="G5" s="222" t="s">
        <v>5</v>
      </c>
      <c r="H5" s="223"/>
      <c r="I5" s="222" t="s">
        <v>6</v>
      </c>
      <c r="J5" s="223"/>
      <c r="K5" s="199" t="s">
        <v>7</v>
      </c>
      <c r="L5" s="200"/>
      <c r="M5" s="201" t="s">
        <v>8</v>
      </c>
    </row>
    <row r="6" spans="1:13" ht="15.75" x14ac:dyDescent="0.3">
      <c r="A6" s="214"/>
      <c r="B6" s="217"/>
      <c r="C6" s="10" t="s">
        <v>9</v>
      </c>
      <c r="D6" s="220"/>
      <c r="E6" s="204" t="s">
        <v>10</v>
      </c>
      <c r="F6" s="205"/>
      <c r="G6" s="224"/>
      <c r="H6" s="225"/>
      <c r="I6" s="224"/>
      <c r="J6" s="225"/>
      <c r="K6" s="204" t="s">
        <v>11</v>
      </c>
      <c r="L6" s="205"/>
      <c r="M6" s="202"/>
    </row>
    <row r="7" spans="1:13" ht="15.75" x14ac:dyDescent="0.3">
      <c r="A7" s="214"/>
      <c r="B7" s="217"/>
      <c r="C7" s="11" t="s">
        <v>12</v>
      </c>
      <c r="D7" s="220"/>
      <c r="E7" s="206" t="s">
        <v>13</v>
      </c>
      <c r="F7" s="201" t="s">
        <v>14</v>
      </c>
      <c r="G7" s="12" t="s">
        <v>15</v>
      </c>
      <c r="H7" s="201" t="s">
        <v>14</v>
      </c>
      <c r="I7" s="12" t="s">
        <v>15</v>
      </c>
      <c r="J7" s="201" t="s">
        <v>14</v>
      </c>
      <c r="K7" s="12" t="s">
        <v>15</v>
      </c>
      <c r="L7" s="201" t="s">
        <v>14</v>
      </c>
      <c r="M7" s="202"/>
    </row>
    <row r="8" spans="1:13" ht="15.75" x14ac:dyDescent="0.3">
      <c r="A8" s="215"/>
      <c r="B8" s="218"/>
      <c r="C8" s="13"/>
      <c r="D8" s="221"/>
      <c r="E8" s="207"/>
      <c r="F8" s="203"/>
      <c r="G8" s="14" t="s">
        <v>16</v>
      </c>
      <c r="H8" s="203"/>
      <c r="I8" s="14" t="s">
        <v>16</v>
      </c>
      <c r="J8" s="203"/>
      <c r="K8" s="14" t="s">
        <v>16</v>
      </c>
      <c r="L8" s="203"/>
      <c r="M8" s="203"/>
    </row>
    <row r="9" spans="1:13" ht="15.75" x14ac:dyDescent="0.3">
      <c r="A9" s="15" t="s">
        <v>17</v>
      </c>
      <c r="B9" s="15" t="s">
        <v>18</v>
      </c>
      <c r="C9" s="16" t="s">
        <v>19</v>
      </c>
      <c r="D9" s="15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</row>
    <row r="10" spans="1:13" s="36" customFormat="1" ht="52.5" customHeight="1" x14ac:dyDescent="0.25">
      <c r="A10" s="33">
        <v>1</v>
      </c>
      <c r="B10" s="33" t="s">
        <v>31</v>
      </c>
      <c r="C10" s="188" t="s">
        <v>133</v>
      </c>
      <c r="D10" s="197" t="s">
        <v>134</v>
      </c>
      <c r="E10" s="189"/>
      <c r="F10" s="190">
        <v>1.8</v>
      </c>
      <c r="G10" s="42"/>
      <c r="H10" s="42"/>
      <c r="I10" s="42"/>
      <c r="J10" s="42"/>
      <c r="K10" s="42"/>
      <c r="L10" s="42"/>
      <c r="M10" s="42"/>
    </row>
    <row r="11" spans="1:13" s="36" customFormat="1" ht="16.5" x14ac:dyDescent="0.3">
      <c r="A11" s="33"/>
      <c r="B11" s="98" t="s">
        <v>131</v>
      </c>
      <c r="C11" s="37" t="s">
        <v>32</v>
      </c>
      <c r="D11" s="38" t="s">
        <v>33</v>
      </c>
      <c r="E11" s="39">
        <v>2.06</v>
      </c>
      <c r="F11" s="40">
        <f>F10*E11</f>
        <v>3.7080000000000002</v>
      </c>
      <c r="G11" s="42"/>
      <c r="H11" s="42"/>
      <c r="I11" s="42"/>
      <c r="J11" s="42"/>
      <c r="K11" s="42"/>
      <c r="L11" s="42"/>
      <c r="M11" s="42"/>
    </row>
    <row r="12" spans="1:13" s="23" customFormat="1" ht="16.5" x14ac:dyDescent="0.25">
      <c r="A12" s="101">
        <v>2</v>
      </c>
      <c r="B12" s="2" t="s">
        <v>31</v>
      </c>
      <c r="C12" s="43" t="s">
        <v>51</v>
      </c>
      <c r="D12" s="44" t="s">
        <v>35</v>
      </c>
      <c r="E12" s="45"/>
      <c r="F12" s="46">
        <v>5</v>
      </c>
      <c r="G12" s="47"/>
      <c r="H12" s="47"/>
      <c r="I12" s="47"/>
      <c r="J12" s="47"/>
      <c r="K12" s="47"/>
      <c r="L12" s="47"/>
      <c r="M12" s="47"/>
    </row>
    <row r="13" spans="1:13" s="23" customFormat="1" ht="16.5" x14ac:dyDescent="0.3">
      <c r="A13" s="101"/>
      <c r="B13" s="2" t="s">
        <v>52</v>
      </c>
      <c r="C13" s="48" t="s">
        <v>32</v>
      </c>
      <c r="D13" s="49" t="s">
        <v>33</v>
      </c>
      <c r="E13" s="50">
        <v>1.62</v>
      </c>
      <c r="F13" s="51">
        <f>F12*E13</f>
        <v>8.1000000000000014</v>
      </c>
      <c r="G13" s="41"/>
      <c r="H13" s="47"/>
      <c r="I13" s="47"/>
      <c r="J13" s="47"/>
      <c r="K13" s="47"/>
      <c r="L13" s="47"/>
      <c r="M13" s="47"/>
    </row>
    <row r="14" spans="1:13" s="23" customFormat="1" ht="16.5" x14ac:dyDescent="0.3">
      <c r="A14" s="49"/>
      <c r="B14" s="52" t="s">
        <v>47</v>
      </c>
      <c r="C14" s="53" t="s">
        <v>53</v>
      </c>
      <c r="D14" s="49" t="s">
        <v>38</v>
      </c>
      <c r="E14" s="54">
        <v>0.41599999999999998</v>
      </c>
      <c r="F14" s="55">
        <f>E14*F12</f>
        <v>2.08</v>
      </c>
      <c r="G14" s="56"/>
      <c r="H14" s="57"/>
      <c r="I14" s="56"/>
      <c r="J14" s="57"/>
      <c r="K14" s="56"/>
      <c r="L14" s="55"/>
      <c r="M14" s="55"/>
    </row>
    <row r="15" spans="1:13" s="23" customFormat="1" ht="33" x14ac:dyDescent="0.3">
      <c r="A15" s="101"/>
      <c r="B15" s="34" t="s">
        <v>54</v>
      </c>
      <c r="C15" s="58" t="s">
        <v>55</v>
      </c>
      <c r="D15" s="49" t="s">
        <v>35</v>
      </c>
      <c r="E15" s="59">
        <v>1</v>
      </c>
      <c r="F15" s="51">
        <f>E15*F12</f>
        <v>5</v>
      </c>
      <c r="G15" s="47"/>
      <c r="H15" s="47"/>
      <c r="I15" s="47"/>
      <c r="J15" s="47"/>
      <c r="K15" s="47"/>
      <c r="L15" s="47"/>
      <c r="M15" s="47"/>
    </row>
    <row r="16" spans="1:13" s="23" customFormat="1" ht="20.25" x14ac:dyDescent="0.3">
      <c r="A16" s="101"/>
      <c r="B16" s="52" t="s">
        <v>56</v>
      </c>
      <c r="C16" s="60" t="s">
        <v>57</v>
      </c>
      <c r="D16" s="49" t="s">
        <v>58</v>
      </c>
      <c r="E16" s="59">
        <v>7.5999999999999998E-2</v>
      </c>
      <c r="F16" s="51">
        <f>E16*F12</f>
        <v>0.38</v>
      </c>
      <c r="G16" s="47"/>
      <c r="H16" s="47"/>
      <c r="I16" s="47"/>
      <c r="J16" s="47"/>
      <c r="K16" s="47"/>
      <c r="L16" s="47"/>
      <c r="M16" s="47"/>
    </row>
    <row r="17" spans="1:19" s="23" customFormat="1" ht="16.5" x14ac:dyDescent="0.3">
      <c r="A17" s="49"/>
      <c r="B17" s="1"/>
      <c r="C17" s="60" t="s">
        <v>36</v>
      </c>
      <c r="D17" s="49" t="s">
        <v>34</v>
      </c>
      <c r="E17" s="50">
        <v>9.7999999999999997E-3</v>
      </c>
      <c r="F17" s="35">
        <f>E17*F12</f>
        <v>4.9000000000000002E-2</v>
      </c>
      <c r="G17" s="61"/>
      <c r="H17" s="35"/>
      <c r="I17" s="47"/>
      <c r="J17" s="47"/>
      <c r="K17" s="47"/>
      <c r="L17" s="47"/>
      <c r="M17" s="47"/>
    </row>
    <row r="18" spans="1:19" s="23" customFormat="1" ht="36" x14ac:dyDescent="0.25">
      <c r="A18" s="101">
        <v>3</v>
      </c>
      <c r="B18" s="62" t="s">
        <v>59</v>
      </c>
      <c r="C18" s="63" t="s">
        <v>71</v>
      </c>
      <c r="D18" s="64" t="s">
        <v>46</v>
      </c>
      <c r="E18" s="65"/>
      <c r="F18" s="66">
        <v>0.13450000000000001</v>
      </c>
      <c r="G18" s="47"/>
      <c r="H18" s="47"/>
      <c r="I18" s="47"/>
      <c r="J18" s="47"/>
      <c r="K18" s="47"/>
      <c r="L18" s="47"/>
      <c r="M18" s="47"/>
    </row>
    <row r="19" spans="1:19" s="23" customFormat="1" ht="18" x14ac:dyDescent="0.25">
      <c r="A19" s="101"/>
      <c r="B19" s="67"/>
      <c r="C19" s="68" t="s">
        <v>60</v>
      </c>
      <c r="D19" s="69" t="s">
        <v>30</v>
      </c>
      <c r="E19" s="70">
        <v>34.9</v>
      </c>
      <c r="F19" s="71">
        <f>E19*F18</f>
        <v>4.6940499999999998</v>
      </c>
      <c r="G19" s="41"/>
      <c r="H19" s="47"/>
      <c r="I19" s="47"/>
      <c r="J19" s="47"/>
      <c r="K19" s="47"/>
      <c r="L19" s="47"/>
      <c r="M19" s="47"/>
    </row>
    <row r="20" spans="1:19" s="23" customFormat="1" ht="18" x14ac:dyDescent="0.3">
      <c r="A20" s="49"/>
      <c r="B20" s="67"/>
      <c r="C20" s="68" t="s">
        <v>61</v>
      </c>
      <c r="D20" s="72" t="s">
        <v>50</v>
      </c>
      <c r="E20" s="70">
        <v>4.07</v>
      </c>
      <c r="F20" s="71">
        <f>E20*F18</f>
        <v>0.5474150000000001</v>
      </c>
      <c r="G20" s="56"/>
      <c r="H20" s="57"/>
      <c r="I20" s="56"/>
      <c r="J20" s="57"/>
      <c r="K20" s="56"/>
      <c r="L20" s="55"/>
      <c r="M20" s="55"/>
    </row>
    <row r="21" spans="1:19" s="23" customFormat="1" ht="18" x14ac:dyDescent="0.25">
      <c r="A21" s="101"/>
      <c r="B21" s="52" t="s">
        <v>62</v>
      </c>
      <c r="C21" s="73" t="s">
        <v>63</v>
      </c>
      <c r="D21" s="74" t="s">
        <v>64</v>
      </c>
      <c r="E21" s="74" t="s">
        <v>65</v>
      </c>
      <c r="F21" s="72">
        <v>25</v>
      </c>
      <c r="G21" s="47"/>
      <c r="H21" s="47"/>
      <c r="I21" s="47"/>
      <c r="J21" s="47"/>
      <c r="K21" s="47"/>
      <c r="L21" s="47"/>
      <c r="M21" s="47"/>
    </row>
    <row r="22" spans="1:19" s="23" customFormat="1" ht="18" x14ac:dyDescent="0.25">
      <c r="A22" s="101"/>
      <c r="B22" s="52" t="s">
        <v>66</v>
      </c>
      <c r="C22" s="75" t="s">
        <v>67</v>
      </c>
      <c r="D22" s="74" t="s">
        <v>45</v>
      </c>
      <c r="E22" s="76">
        <v>15.2</v>
      </c>
      <c r="F22" s="71">
        <f>E22*F18</f>
        <v>2.0444</v>
      </c>
      <c r="G22" s="47"/>
      <c r="H22" s="47"/>
      <c r="I22" s="47"/>
      <c r="J22" s="47"/>
      <c r="K22" s="47"/>
      <c r="L22" s="47"/>
      <c r="M22" s="47"/>
    </row>
    <row r="23" spans="1:19" s="23" customFormat="1" ht="18" x14ac:dyDescent="0.25">
      <c r="A23" s="101"/>
      <c r="B23" s="52" t="s">
        <v>68</v>
      </c>
      <c r="C23" s="75" t="s">
        <v>69</v>
      </c>
      <c r="D23" s="74" t="s">
        <v>45</v>
      </c>
      <c r="E23" s="76">
        <v>3.3</v>
      </c>
      <c r="F23" s="71">
        <f>E23*F18</f>
        <v>0.44385000000000002</v>
      </c>
      <c r="G23" s="47"/>
      <c r="H23" s="47"/>
      <c r="I23" s="47"/>
      <c r="J23" s="47"/>
      <c r="K23" s="47"/>
      <c r="L23" s="47"/>
      <c r="M23" s="47"/>
    </row>
    <row r="24" spans="1:19" s="23" customFormat="1" ht="18" x14ac:dyDescent="0.35">
      <c r="A24" s="49"/>
      <c r="B24" s="67"/>
      <c r="C24" s="73" t="s">
        <v>70</v>
      </c>
      <c r="D24" s="74" t="s">
        <v>50</v>
      </c>
      <c r="E24" s="77">
        <v>2.78</v>
      </c>
      <c r="F24" s="71">
        <f>E24*F18</f>
        <v>0.37391000000000002</v>
      </c>
      <c r="G24" s="78"/>
      <c r="H24" s="45"/>
      <c r="I24" s="47"/>
      <c r="J24" s="47"/>
      <c r="K24" s="47"/>
      <c r="L24" s="47"/>
      <c r="M24" s="47"/>
    </row>
    <row r="25" spans="1:19" s="4" customFormat="1" ht="21" x14ac:dyDescent="0.3">
      <c r="A25" s="91"/>
      <c r="B25" s="24"/>
      <c r="C25" s="122" t="s">
        <v>72</v>
      </c>
      <c r="D25" s="92"/>
      <c r="E25" s="93"/>
      <c r="F25" s="94"/>
      <c r="G25" s="95"/>
      <c r="H25" s="96"/>
      <c r="I25" s="95"/>
      <c r="J25" s="95"/>
      <c r="K25" s="97"/>
      <c r="L25" s="97"/>
      <c r="M25" s="97"/>
    </row>
    <row r="26" spans="1:19" ht="33" x14ac:dyDescent="0.25">
      <c r="A26" s="196">
        <v>1</v>
      </c>
      <c r="B26" s="115" t="s">
        <v>91</v>
      </c>
      <c r="C26" s="123" t="s">
        <v>96</v>
      </c>
      <c r="D26" s="116" t="s">
        <v>92</v>
      </c>
      <c r="E26" s="117"/>
      <c r="F26" s="118">
        <v>135</v>
      </c>
      <c r="G26" s="114"/>
      <c r="H26" s="114"/>
      <c r="I26" s="114"/>
      <c r="J26" s="114"/>
      <c r="K26" s="114"/>
      <c r="L26" s="114"/>
      <c r="M26" s="114"/>
      <c r="N26" s="32"/>
      <c r="O26" s="32"/>
      <c r="P26" s="32"/>
      <c r="Q26" s="32"/>
      <c r="R26" s="32"/>
      <c r="S26" s="32"/>
    </row>
    <row r="27" spans="1:19" ht="16.5" x14ac:dyDescent="0.25">
      <c r="A27" s="196"/>
      <c r="B27" s="114"/>
      <c r="C27" s="119" t="s">
        <v>93</v>
      </c>
      <c r="D27" s="114" t="s">
        <v>30</v>
      </c>
      <c r="E27" s="120">
        <v>1.32E-2</v>
      </c>
      <c r="F27" s="120">
        <f>E27*F26</f>
        <v>1.782</v>
      </c>
      <c r="G27" s="121"/>
      <c r="H27" s="121"/>
      <c r="I27" s="121"/>
      <c r="J27" s="121"/>
      <c r="K27" s="121"/>
      <c r="L27" s="121"/>
      <c r="M27" s="121"/>
      <c r="N27" s="32"/>
      <c r="O27" s="32"/>
      <c r="P27" s="32"/>
      <c r="Q27" s="32"/>
      <c r="R27" s="32"/>
      <c r="S27" s="32"/>
    </row>
    <row r="28" spans="1:19" ht="16.5" x14ac:dyDescent="0.25">
      <c r="A28" s="196"/>
      <c r="B28" s="26" t="s">
        <v>94</v>
      </c>
      <c r="C28" s="119" t="s">
        <v>95</v>
      </c>
      <c r="D28" s="114" t="s">
        <v>30</v>
      </c>
      <c r="E28" s="120">
        <v>2.9499999999999998E-2</v>
      </c>
      <c r="F28" s="120">
        <f>E28*F26</f>
        <v>3.9824999999999999</v>
      </c>
      <c r="G28" s="25"/>
      <c r="H28" s="25"/>
      <c r="I28" s="30"/>
      <c r="J28" s="25"/>
      <c r="K28" s="31"/>
      <c r="L28" s="31"/>
      <c r="M28" s="31"/>
      <c r="N28" s="32"/>
      <c r="O28" s="32"/>
      <c r="P28" s="32"/>
      <c r="Q28" s="32"/>
      <c r="R28" s="32"/>
      <c r="S28" s="32"/>
    </row>
    <row r="29" spans="1:19" s="106" customFormat="1" ht="33" x14ac:dyDescent="0.25">
      <c r="A29" s="91">
        <v>2</v>
      </c>
      <c r="B29" s="102" t="s">
        <v>73</v>
      </c>
      <c r="C29" s="103" t="s">
        <v>74</v>
      </c>
      <c r="D29" s="99" t="s">
        <v>75</v>
      </c>
      <c r="E29" s="104"/>
      <c r="F29" s="105">
        <v>180</v>
      </c>
      <c r="G29" s="94"/>
      <c r="H29" s="94"/>
      <c r="I29" s="94"/>
      <c r="J29" s="94"/>
      <c r="K29" s="94"/>
      <c r="L29" s="94"/>
      <c r="M29" s="94"/>
    </row>
    <row r="30" spans="1:19" s="106" customFormat="1" ht="16.5" x14ac:dyDescent="0.25">
      <c r="A30" s="91"/>
      <c r="B30" s="107"/>
      <c r="C30" s="108" t="s">
        <v>76</v>
      </c>
      <c r="D30" s="109" t="s">
        <v>77</v>
      </c>
      <c r="E30" s="109">
        <v>2.6</v>
      </c>
      <c r="F30" s="94">
        <f>ROUND(F29*E30,2)</f>
        <v>468</v>
      </c>
      <c r="G30" s="94"/>
      <c r="H30" s="94"/>
      <c r="I30" s="94"/>
      <c r="J30" s="94"/>
      <c r="K30" s="94"/>
      <c r="L30" s="94"/>
      <c r="M30" s="94"/>
    </row>
    <row r="31" spans="1:19" s="106" customFormat="1" ht="16.5" x14ac:dyDescent="0.25">
      <c r="A31" s="91"/>
      <c r="B31" s="110" t="s">
        <v>136</v>
      </c>
      <c r="C31" s="108" t="s">
        <v>135</v>
      </c>
      <c r="D31" s="109" t="s">
        <v>78</v>
      </c>
      <c r="E31" s="109">
        <v>1.04</v>
      </c>
      <c r="F31" s="94">
        <f>ROUND(F29*E31,2)</f>
        <v>187.2</v>
      </c>
      <c r="G31" s="40"/>
      <c r="H31" s="94"/>
      <c r="I31" s="94"/>
      <c r="J31" s="94"/>
      <c r="K31" s="94"/>
      <c r="L31" s="94"/>
      <c r="M31" s="94"/>
    </row>
    <row r="32" spans="1:19" s="106" customFormat="1" ht="33" x14ac:dyDescent="0.25">
      <c r="A32" s="91"/>
      <c r="B32" s="111" t="s">
        <v>79</v>
      </c>
      <c r="C32" s="108" t="s">
        <v>98</v>
      </c>
      <c r="D32" s="94" t="s">
        <v>81</v>
      </c>
      <c r="E32" s="94"/>
      <c r="F32" s="94">
        <v>15</v>
      </c>
      <c r="G32" s="112"/>
      <c r="H32" s="94"/>
      <c r="I32" s="94"/>
      <c r="J32" s="94"/>
      <c r="K32" s="94"/>
      <c r="L32" s="94"/>
      <c r="M32" s="94"/>
    </row>
    <row r="33" spans="1:19" s="106" customFormat="1" ht="33" x14ac:dyDescent="0.25">
      <c r="A33" s="91"/>
      <c r="B33" s="111" t="s">
        <v>79</v>
      </c>
      <c r="C33" s="108" t="s">
        <v>97</v>
      </c>
      <c r="D33" s="94" t="s">
        <v>81</v>
      </c>
      <c r="E33" s="94"/>
      <c r="F33" s="94">
        <v>15</v>
      </c>
      <c r="G33" s="112"/>
      <c r="H33" s="94"/>
      <c r="I33" s="94"/>
      <c r="J33" s="94"/>
      <c r="K33" s="94"/>
      <c r="L33" s="94"/>
      <c r="M33" s="94"/>
    </row>
    <row r="34" spans="1:19" s="106" customFormat="1" ht="33" x14ac:dyDescent="0.25">
      <c r="A34" s="91"/>
      <c r="B34" s="111" t="s">
        <v>79</v>
      </c>
      <c r="C34" s="108" t="s">
        <v>80</v>
      </c>
      <c r="D34" s="94" t="s">
        <v>81</v>
      </c>
      <c r="E34" s="94"/>
      <c r="F34" s="94">
        <v>15</v>
      </c>
      <c r="G34" s="112"/>
      <c r="H34" s="94"/>
      <c r="I34" s="94"/>
      <c r="J34" s="94"/>
      <c r="K34" s="94"/>
      <c r="L34" s="94"/>
      <c r="M34" s="94"/>
    </row>
    <row r="35" spans="1:19" s="106" customFormat="1" ht="33" x14ac:dyDescent="0.25">
      <c r="A35" s="91"/>
      <c r="B35" s="111" t="s">
        <v>79</v>
      </c>
      <c r="C35" s="108" t="s">
        <v>80</v>
      </c>
      <c r="D35" s="94" t="s">
        <v>81</v>
      </c>
      <c r="E35" s="94"/>
      <c r="F35" s="94">
        <v>15</v>
      </c>
      <c r="G35" s="112"/>
      <c r="H35" s="94"/>
      <c r="I35" s="94"/>
      <c r="J35" s="94"/>
      <c r="K35" s="94"/>
      <c r="L35" s="94"/>
      <c r="M35" s="94"/>
    </row>
    <row r="36" spans="1:19" s="106" customFormat="1" ht="33" x14ac:dyDescent="0.25">
      <c r="A36" s="91"/>
      <c r="B36" s="111" t="s">
        <v>82</v>
      </c>
      <c r="C36" s="108" t="s">
        <v>83</v>
      </c>
      <c r="D36" s="94" t="s">
        <v>81</v>
      </c>
      <c r="E36" s="94"/>
      <c r="F36" s="94">
        <v>15</v>
      </c>
      <c r="G36" s="112"/>
      <c r="H36" s="94"/>
      <c r="I36" s="94"/>
      <c r="J36" s="94"/>
      <c r="K36" s="94"/>
      <c r="L36" s="94"/>
      <c r="M36" s="94"/>
    </row>
    <row r="37" spans="1:19" s="106" customFormat="1" ht="33" x14ac:dyDescent="0.25">
      <c r="A37" s="91"/>
      <c r="B37" s="111" t="s">
        <v>84</v>
      </c>
      <c r="C37" s="108" t="s">
        <v>85</v>
      </c>
      <c r="D37" s="94" t="s">
        <v>81</v>
      </c>
      <c r="E37" s="94"/>
      <c r="F37" s="94">
        <v>15</v>
      </c>
      <c r="G37" s="112"/>
      <c r="H37" s="94"/>
      <c r="I37" s="94"/>
      <c r="J37" s="94"/>
      <c r="K37" s="94"/>
      <c r="L37" s="94"/>
      <c r="M37" s="94"/>
    </row>
    <row r="38" spans="1:19" s="106" customFormat="1" ht="33" x14ac:dyDescent="0.25">
      <c r="A38" s="91"/>
      <c r="B38" s="111" t="s">
        <v>86</v>
      </c>
      <c r="C38" s="108" t="s">
        <v>87</v>
      </c>
      <c r="D38" s="94" t="s">
        <v>81</v>
      </c>
      <c r="E38" s="94"/>
      <c r="F38" s="94">
        <v>15</v>
      </c>
      <c r="G38" s="112"/>
      <c r="H38" s="94"/>
      <c r="I38" s="94"/>
      <c r="J38" s="94"/>
      <c r="K38" s="94"/>
      <c r="L38" s="94"/>
      <c r="M38" s="94"/>
    </row>
    <row r="39" spans="1:19" s="106" customFormat="1" ht="33" x14ac:dyDescent="0.25">
      <c r="A39" s="91"/>
      <c r="B39" s="111" t="s">
        <v>88</v>
      </c>
      <c r="C39" s="108" t="s">
        <v>89</v>
      </c>
      <c r="D39" s="94" t="s">
        <v>90</v>
      </c>
      <c r="E39" s="94"/>
      <c r="F39" s="113">
        <v>30</v>
      </c>
      <c r="G39" s="40"/>
      <c r="H39" s="94"/>
      <c r="I39" s="94"/>
      <c r="J39" s="94"/>
      <c r="K39" s="94"/>
      <c r="L39" s="94"/>
      <c r="M39" s="94"/>
    </row>
    <row r="40" spans="1:19" ht="33" x14ac:dyDescent="0.25">
      <c r="A40" s="196">
        <v>3</v>
      </c>
      <c r="B40" s="115" t="s">
        <v>91</v>
      </c>
      <c r="C40" s="123" t="s">
        <v>99</v>
      </c>
      <c r="D40" s="116" t="s">
        <v>92</v>
      </c>
      <c r="E40" s="117"/>
      <c r="F40" s="118">
        <v>135</v>
      </c>
      <c r="G40" s="114"/>
      <c r="H40" s="114"/>
      <c r="I40" s="114"/>
      <c r="J40" s="114"/>
      <c r="K40" s="114"/>
      <c r="L40" s="114"/>
      <c r="M40" s="114"/>
      <c r="N40" s="32"/>
      <c r="O40" s="32"/>
      <c r="P40" s="32"/>
      <c r="Q40" s="32"/>
      <c r="R40" s="32"/>
      <c r="S40" s="32"/>
    </row>
    <row r="41" spans="1:19" ht="16.5" x14ac:dyDescent="0.25">
      <c r="A41" s="196"/>
      <c r="B41" s="114"/>
      <c r="C41" s="119" t="s">
        <v>93</v>
      </c>
      <c r="D41" s="114" t="s">
        <v>30</v>
      </c>
      <c r="E41" s="120">
        <v>1.32E-2</v>
      </c>
      <c r="F41" s="120">
        <f>E41*F40</f>
        <v>1.782</v>
      </c>
      <c r="G41" s="121"/>
      <c r="H41" s="121"/>
      <c r="I41" s="121"/>
      <c r="J41" s="121"/>
      <c r="K41" s="121"/>
      <c r="L41" s="121"/>
      <c r="M41" s="121"/>
      <c r="N41" s="32"/>
      <c r="O41" s="32"/>
      <c r="P41" s="32"/>
      <c r="Q41" s="32"/>
      <c r="R41" s="32"/>
      <c r="S41" s="32"/>
    </row>
    <row r="42" spans="1:19" ht="16.5" x14ac:dyDescent="0.25">
      <c r="A42" s="196"/>
      <c r="B42" s="26" t="s">
        <v>94</v>
      </c>
      <c r="C42" s="119" t="s">
        <v>95</v>
      </c>
      <c r="D42" s="114" t="s">
        <v>30</v>
      </c>
      <c r="E42" s="120">
        <v>2.9499999999999998E-2</v>
      </c>
      <c r="F42" s="120">
        <f>E42*F40</f>
        <v>3.9824999999999999</v>
      </c>
      <c r="G42" s="25"/>
      <c r="H42" s="25"/>
      <c r="I42" s="30"/>
      <c r="J42" s="25"/>
      <c r="K42" s="31"/>
      <c r="L42" s="31"/>
      <c r="M42" s="31"/>
      <c r="N42" s="32"/>
      <c r="O42" s="32"/>
      <c r="P42" s="32"/>
      <c r="Q42" s="32"/>
      <c r="R42" s="32"/>
      <c r="S42" s="32"/>
    </row>
    <row r="43" spans="1:19" ht="33" x14ac:dyDescent="0.25">
      <c r="A43" s="196">
        <v>4</v>
      </c>
      <c r="B43" s="115" t="s">
        <v>91</v>
      </c>
      <c r="C43" s="123" t="s">
        <v>100</v>
      </c>
      <c r="D43" s="116" t="s">
        <v>92</v>
      </c>
      <c r="E43" s="117"/>
      <c r="F43" s="118">
        <v>350</v>
      </c>
      <c r="G43" s="114"/>
      <c r="H43" s="114"/>
      <c r="I43" s="114"/>
      <c r="J43" s="114"/>
      <c r="K43" s="114"/>
      <c r="L43" s="114"/>
      <c r="M43" s="114"/>
      <c r="N43" s="32"/>
      <c r="O43" s="32"/>
      <c r="P43" s="32"/>
      <c r="Q43" s="32"/>
      <c r="R43" s="32"/>
      <c r="S43" s="32"/>
    </row>
    <row r="44" spans="1:19" ht="16.5" x14ac:dyDescent="0.25">
      <c r="A44" s="196"/>
      <c r="B44" s="114"/>
      <c r="C44" s="119" t="s">
        <v>93</v>
      </c>
      <c r="D44" s="114" t="s">
        <v>30</v>
      </c>
      <c r="E44" s="120">
        <v>1.32E-2</v>
      </c>
      <c r="F44" s="120">
        <f>E44*F43</f>
        <v>4.62</v>
      </c>
      <c r="G44" s="121"/>
      <c r="H44" s="121"/>
      <c r="I44" s="121"/>
      <c r="J44" s="121"/>
      <c r="K44" s="121"/>
      <c r="L44" s="121"/>
      <c r="M44" s="121"/>
      <c r="N44" s="32"/>
      <c r="O44" s="32"/>
      <c r="P44" s="32"/>
      <c r="Q44" s="32"/>
      <c r="R44" s="32"/>
      <c r="S44" s="32"/>
    </row>
    <row r="45" spans="1:19" ht="16.5" x14ac:dyDescent="0.25">
      <c r="A45" s="196"/>
      <c r="B45" s="26" t="s">
        <v>94</v>
      </c>
      <c r="C45" s="119" t="s">
        <v>95</v>
      </c>
      <c r="D45" s="114" t="s">
        <v>30</v>
      </c>
      <c r="E45" s="120">
        <v>2.9499999999999998E-2</v>
      </c>
      <c r="F45" s="120">
        <f>E45*F43</f>
        <v>10.324999999999999</v>
      </c>
      <c r="G45" s="25"/>
      <c r="H45" s="25"/>
      <c r="I45" s="30"/>
      <c r="J45" s="25"/>
      <c r="K45" s="31"/>
      <c r="L45" s="31"/>
      <c r="M45" s="31"/>
      <c r="N45" s="32"/>
      <c r="O45" s="32"/>
      <c r="P45" s="32"/>
      <c r="Q45" s="32"/>
      <c r="R45" s="32"/>
      <c r="S45" s="32"/>
    </row>
    <row r="46" spans="1:19" ht="15.75" x14ac:dyDescent="0.25">
      <c r="A46" s="191"/>
      <c r="B46" s="26" t="s">
        <v>49</v>
      </c>
      <c r="C46" s="27" t="s">
        <v>137</v>
      </c>
      <c r="D46" s="28" t="s">
        <v>46</v>
      </c>
      <c r="E46" s="29"/>
      <c r="F46" s="29">
        <f>F43*1.6</f>
        <v>560</v>
      </c>
      <c r="G46" s="25"/>
      <c r="H46" s="25"/>
      <c r="I46" s="30"/>
      <c r="J46" s="25"/>
      <c r="K46" s="31"/>
      <c r="L46" s="31"/>
      <c r="M46" s="31"/>
      <c r="N46" s="32"/>
      <c r="O46" s="32"/>
      <c r="P46" s="32"/>
      <c r="Q46" s="32"/>
      <c r="R46" s="32"/>
      <c r="S46" s="32"/>
    </row>
    <row r="47" spans="1:19" s="106" customFormat="1" ht="33" x14ac:dyDescent="0.25">
      <c r="A47" s="91">
        <v>5</v>
      </c>
      <c r="B47" s="187" t="s">
        <v>118</v>
      </c>
      <c r="C47" s="103" t="s">
        <v>129</v>
      </c>
      <c r="D47" s="116" t="s">
        <v>130</v>
      </c>
      <c r="E47" s="94"/>
      <c r="F47" s="94">
        <v>200</v>
      </c>
      <c r="G47" s="121"/>
      <c r="H47" s="121"/>
      <c r="I47" s="94"/>
      <c r="J47" s="94"/>
      <c r="K47" s="94"/>
      <c r="L47" s="94"/>
      <c r="M47" s="94"/>
    </row>
    <row r="48" spans="1:19" s="186" customFormat="1" ht="21" x14ac:dyDescent="0.25">
      <c r="A48" s="101"/>
      <c r="B48" s="2"/>
      <c r="C48" s="184" t="s">
        <v>128</v>
      </c>
      <c r="D48" s="2"/>
      <c r="E48" s="185"/>
      <c r="F48" s="185"/>
      <c r="G48" s="121"/>
      <c r="H48" s="121"/>
      <c r="I48" s="121"/>
      <c r="J48" s="121"/>
      <c r="K48" s="121"/>
      <c r="L48" s="121"/>
      <c r="M48" s="121"/>
    </row>
    <row r="49" spans="1:19" ht="45" x14ac:dyDescent="0.25">
      <c r="A49" s="191">
        <v>1</v>
      </c>
      <c r="B49" s="124" t="s">
        <v>102</v>
      </c>
      <c r="C49" s="125" t="s">
        <v>103</v>
      </c>
      <c r="D49" s="124" t="s">
        <v>104</v>
      </c>
      <c r="E49" s="29"/>
      <c r="F49" s="29">
        <v>1.25</v>
      </c>
      <c r="G49" s="126"/>
      <c r="H49" s="126"/>
      <c r="I49" s="126"/>
      <c r="J49" s="126"/>
      <c r="K49" s="126"/>
      <c r="L49" s="126"/>
      <c r="M49" s="126"/>
      <c r="N49" s="32"/>
      <c r="O49" s="32"/>
      <c r="P49" s="32"/>
      <c r="Q49" s="32"/>
      <c r="R49" s="32"/>
      <c r="S49" s="32"/>
    </row>
    <row r="50" spans="1:19" ht="15.75" x14ac:dyDescent="0.25">
      <c r="A50" s="191"/>
      <c r="B50" s="124"/>
      <c r="C50" s="127" t="s">
        <v>105</v>
      </c>
      <c r="D50" s="128" t="s">
        <v>30</v>
      </c>
      <c r="E50" s="129">
        <v>2.06</v>
      </c>
      <c r="F50" s="129">
        <f>E50*F49</f>
        <v>2.5750000000000002</v>
      </c>
      <c r="G50" s="130"/>
      <c r="H50" s="131"/>
      <c r="I50" s="130"/>
      <c r="J50" s="131"/>
      <c r="K50" s="130"/>
      <c r="L50" s="131"/>
      <c r="M50" s="132"/>
      <c r="N50" s="32"/>
      <c r="O50" s="32" t="s">
        <v>31</v>
      </c>
      <c r="P50" s="32"/>
      <c r="Q50" s="32"/>
      <c r="R50" s="32"/>
      <c r="S50" s="32"/>
    </row>
    <row r="51" spans="1:19" s="138" customFormat="1" ht="17.25" x14ac:dyDescent="0.25">
      <c r="A51" s="192">
        <v>2</v>
      </c>
      <c r="B51" s="134" t="s">
        <v>106</v>
      </c>
      <c r="C51" s="135" t="s">
        <v>107</v>
      </c>
      <c r="D51" s="133" t="s">
        <v>108</v>
      </c>
      <c r="E51" s="136"/>
      <c r="F51" s="137">
        <f>F49</f>
        <v>1.25</v>
      </c>
      <c r="G51" s="130"/>
      <c r="H51" s="131"/>
      <c r="I51" s="130"/>
      <c r="J51" s="131"/>
      <c r="K51" s="130"/>
      <c r="L51" s="131"/>
      <c r="M51" s="133"/>
    </row>
    <row r="52" spans="1:19" s="138" customFormat="1" ht="16.5" x14ac:dyDescent="0.25">
      <c r="A52" s="193"/>
      <c r="C52" s="127" t="s">
        <v>105</v>
      </c>
      <c r="D52" s="128" t="s">
        <v>30</v>
      </c>
      <c r="E52" s="136">
        <v>2.81</v>
      </c>
      <c r="F52" s="136">
        <f>F51*E52</f>
        <v>3.5125000000000002</v>
      </c>
      <c r="G52" s="130"/>
      <c r="H52" s="131"/>
      <c r="I52" s="130"/>
      <c r="J52" s="131"/>
      <c r="K52" s="130"/>
      <c r="L52" s="131"/>
      <c r="M52" s="132"/>
    </row>
    <row r="53" spans="1:19" s="138" customFormat="1" ht="16.5" x14ac:dyDescent="0.3">
      <c r="A53" s="101"/>
      <c r="B53" s="140"/>
      <c r="C53" s="141" t="s">
        <v>109</v>
      </c>
      <c r="D53" s="140" t="s">
        <v>34</v>
      </c>
      <c r="E53" s="142">
        <v>0.33</v>
      </c>
      <c r="F53" s="142">
        <f>E53*F51</f>
        <v>0.41250000000000003</v>
      </c>
      <c r="G53" s="143"/>
      <c r="H53" s="144"/>
      <c r="I53" s="143"/>
      <c r="J53" s="144"/>
      <c r="K53" s="143"/>
      <c r="L53" s="144"/>
      <c r="M53" s="144"/>
    </row>
    <row r="54" spans="1:19" s="138" customFormat="1" ht="17.25" x14ac:dyDescent="0.25">
      <c r="A54" s="101"/>
      <c r="B54" s="26" t="s">
        <v>110</v>
      </c>
      <c r="C54" s="145" t="s">
        <v>111</v>
      </c>
      <c r="D54" s="133" t="s">
        <v>108</v>
      </c>
      <c r="E54" s="146">
        <v>1.02</v>
      </c>
      <c r="F54" s="146">
        <f>E54*F51</f>
        <v>1.2749999999999999</v>
      </c>
      <c r="G54" s="147"/>
      <c r="H54" s="148"/>
      <c r="I54" s="147"/>
      <c r="J54" s="149"/>
      <c r="K54" s="150"/>
      <c r="L54" s="151"/>
      <c r="M54" s="151"/>
    </row>
    <row r="55" spans="1:19" s="162" customFormat="1" ht="30" x14ac:dyDescent="0.3">
      <c r="A55" s="194"/>
      <c r="B55" s="153" t="s">
        <v>112</v>
      </c>
      <c r="C55" s="154" t="s">
        <v>113</v>
      </c>
      <c r="D55" s="155" t="s">
        <v>114</v>
      </c>
      <c r="E55" s="152"/>
      <c r="F55" s="156">
        <v>8.5</v>
      </c>
      <c r="G55" s="157"/>
      <c r="H55" s="158"/>
      <c r="I55" s="159"/>
      <c r="J55" s="160"/>
      <c r="K55" s="161"/>
      <c r="L55" s="160"/>
      <c r="M55" s="160"/>
    </row>
    <row r="56" spans="1:19" s="138" customFormat="1" ht="16.5" x14ac:dyDescent="0.3">
      <c r="A56" s="195"/>
      <c r="B56" s="153"/>
      <c r="C56" s="163" t="s">
        <v>36</v>
      </c>
      <c r="D56" s="153" t="s">
        <v>34</v>
      </c>
      <c r="E56" s="164">
        <v>0.16</v>
      </c>
      <c r="F56" s="164">
        <f>E56*F51</f>
        <v>0.2</v>
      </c>
      <c r="G56" s="165"/>
      <c r="H56" s="165"/>
      <c r="I56" s="165"/>
      <c r="J56" s="166"/>
      <c r="K56" s="166"/>
      <c r="L56" s="166"/>
      <c r="M56" s="166"/>
    </row>
    <row r="57" spans="1:19" ht="45" x14ac:dyDescent="0.25">
      <c r="A57" s="191">
        <v>3</v>
      </c>
      <c r="B57" s="124" t="s">
        <v>102</v>
      </c>
      <c r="C57" s="125" t="s">
        <v>115</v>
      </c>
      <c r="D57" s="124" t="s">
        <v>104</v>
      </c>
      <c r="E57" s="29"/>
      <c r="F57" s="29">
        <v>2</v>
      </c>
      <c r="G57" s="126"/>
      <c r="H57" s="126"/>
      <c r="I57" s="126"/>
      <c r="J57" s="126"/>
      <c r="K57" s="126"/>
      <c r="L57" s="126"/>
      <c r="M57" s="126"/>
      <c r="N57" s="32"/>
      <c r="O57" s="32"/>
      <c r="P57" s="32"/>
      <c r="Q57" s="32"/>
      <c r="R57" s="32"/>
      <c r="S57" s="32"/>
    </row>
    <row r="58" spans="1:19" ht="15.75" x14ac:dyDescent="0.25">
      <c r="A58" s="191"/>
      <c r="B58" s="124"/>
      <c r="C58" s="127" t="s">
        <v>105</v>
      </c>
      <c r="D58" s="128" t="s">
        <v>30</v>
      </c>
      <c r="E58" s="129">
        <v>2.06</v>
      </c>
      <c r="F58" s="129">
        <f>E58*F57</f>
        <v>4.12</v>
      </c>
      <c r="G58" s="130"/>
      <c r="H58" s="131"/>
      <c r="I58" s="130"/>
      <c r="J58" s="167"/>
      <c r="K58" s="168"/>
      <c r="L58" s="167"/>
      <c r="M58" s="169"/>
      <c r="N58" s="32"/>
      <c r="O58" s="32" t="s">
        <v>31</v>
      </c>
      <c r="P58" s="32"/>
      <c r="Q58" s="32"/>
      <c r="R58" s="32"/>
      <c r="S58" s="32"/>
    </row>
    <row r="59" spans="1:19" s="100" customFormat="1" ht="18" x14ac:dyDescent="0.3">
      <c r="A59" s="44">
        <v>4</v>
      </c>
      <c r="B59" s="171" t="s">
        <v>106</v>
      </c>
      <c r="C59" s="172" t="s">
        <v>116</v>
      </c>
      <c r="D59" s="170" t="s">
        <v>37</v>
      </c>
      <c r="E59" s="142"/>
      <c r="F59" s="173">
        <f>F57</f>
        <v>2</v>
      </c>
      <c r="G59" s="143"/>
      <c r="H59" s="144"/>
      <c r="I59" s="143"/>
      <c r="J59" s="151"/>
      <c r="K59" s="174"/>
      <c r="L59" s="151"/>
      <c r="M59" s="175"/>
    </row>
    <row r="60" spans="1:19" s="100" customFormat="1" ht="16.5" x14ac:dyDescent="0.3">
      <c r="A60" s="101"/>
      <c r="B60" s="140"/>
      <c r="C60" s="141" t="s">
        <v>32</v>
      </c>
      <c r="D60" s="140" t="s">
        <v>33</v>
      </c>
      <c r="E60" s="144">
        <v>2.81</v>
      </c>
      <c r="F60" s="144">
        <f>F59*E60</f>
        <v>5.62</v>
      </c>
      <c r="G60" s="143"/>
      <c r="H60" s="144"/>
      <c r="I60" s="143"/>
      <c r="J60" s="151"/>
      <c r="K60" s="174"/>
      <c r="L60" s="151"/>
      <c r="M60" s="176"/>
    </row>
    <row r="61" spans="1:19" s="100" customFormat="1" ht="16.5" x14ac:dyDescent="0.3">
      <c r="A61" s="101"/>
      <c r="B61" s="140"/>
      <c r="C61" s="141" t="s">
        <v>109</v>
      </c>
      <c r="D61" s="140" t="s">
        <v>34</v>
      </c>
      <c r="E61" s="144">
        <v>0.33</v>
      </c>
      <c r="F61" s="144">
        <f>E61*F59</f>
        <v>0.66</v>
      </c>
      <c r="G61" s="143"/>
      <c r="H61" s="144"/>
      <c r="I61" s="143"/>
      <c r="J61" s="151"/>
      <c r="K61" s="174"/>
      <c r="L61" s="151"/>
      <c r="M61" s="151"/>
    </row>
    <row r="62" spans="1:19" s="100" customFormat="1" ht="20.25" x14ac:dyDescent="0.3">
      <c r="A62" s="101"/>
      <c r="B62" s="26" t="s">
        <v>132</v>
      </c>
      <c r="C62" s="141" t="s">
        <v>117</v>
      </c>
      <c r="D62" s="44" t="s">
        <v>58</v>
      </c>
      <c r="E62" s="101">
        <v>1.02</v>
      </c>
      <c r="F62" s="101">
        <f>E62*F59</f>
        <v>2.04</v>
      </c>
      <c r="G62" s="147"/>
      <c r="H62" s="148"/>
      <c r="I62" s="147"/>
      <c r="J62" s="149"/>
      <c r="K62" s="150"/>
      <c r="L62" s="151"/>
      <c r="M62" s="151"/>
    </row>
    <row r="63" spans="1:19" s="100" customFormat="1" ht="16.5" x14ac:dyDescent="0.3">
      <c r="A63" s="101"/>
      <c r="B63" s="177" t="s">
        <v>118</v>
      </c>
      <c r="C63" s="141" t="s">
        <v>119</v>
      </c>
      <c r="D63" s="44" t="s">
        <v>120</v>
      </c>
      <c r="E63" s="101" t="s">
        <v>65</v>
      </c>
      <c r="F63" s="101">
        <v>8</v>
      </c>
      <c r="G63" s="147"/>
      <c r="H63" s="148"/>
      <c r="I63" s="147"/>
      <c r="J63" s="149"/>
      <c r="K63" s="150"/>
      <c r="L63" s="151"/>
      <c r="M63" s="151"/>
    </row>
    <row r="64" spans="1:19" s="100" customFormat="1" ht="16.5" x14ac:dyDescent="0.3">
      <c r="A64" s="195"/>
      <c r="B64" s="153"/>
      <c r="C64" s="163" t="s">
        <v>36</v>
      </c>
      <c r="D64" s="153" t="s">
        <v>34</v>
      </c>
      <c r="E64" s="164">
        <v>0.16</v>
      </c>
      <c r="F64" s="164">
        <f>E64*F59</f>
        <v>0.32</v>
      </c>
      <c r="G64" s="165"/>
      <c r="H64" s="165"/>
      <c r="I64" s="165"/>
      <c r="J64" s="166"/>
      <c r="K64" s="166"/>
      <c r="L64" s="166"/>
      <c r="M64" s="166"/>
    </row>
    <row r="65" spans="1:13" s="138" customFormat="1" ht="16.5" x14ac:dyDescent="0.25">
      <c r="A65" s="192">
        <v>5</v>
      </c>
      <c r="B65" s="134" t="s">
        <v>121</v>
      </c>
      <c r="C65" s="135" t="s">
        <v>122</v>
      </c>
      <c r="D65" s="133" t="s">
        <v>35</v>
      </c>
      <c r="E65" s="136"/>
      <c r="F65" s="178">
        <v>18</v>
      </c>
      <c r="G65" s="130"/>
      <c r="H65" s="131"/>
      <c r="I65" s="130"/>
      <c r="J65" s="167"/>
      <c r="K65" s="168"/>
      <c r="L65" s="167"/>
      <c r="M65" s="179"/>
    </row>
    <row r="66" spans="1:13" s="138" customFormat="1" x14ac:dyDescent="0.25">
      <c r="A66" s="139"/>
      <c r="C66" s="127" t="s">
        <v>105</v>
      </c>
      <c r="D66" s="128" t="s">
        <v>30</v>
      </c>
      <c r="E66" s="180">
        <v>0.8</v>
      </c>
      <c r="F66" s="131">
        <f>F65*E66</f>
        <v>14.4</v>
      </c>
      <c r="G66" s="130"/>
      <c r="H66" s="131"/>
      <c r="I66" s="130"/>
      <c r="J66" s="167"/>
      <c r="K66" s="168"/>
      <c r="L66" s="167"/>
      <c r="M66" s="169"/>
    </row>
    <row r="67" spans="1:13" s="138" customFormat="1" ht="15.75" x14ac:dyDescent="0.3">
      <c r="A67" s="140"/>
      <c r="B67" s="153" t="s">
        <v>123</v>
      </c>
      <c r="C67" s="141" t="s">
        <v>124</v>
      </c>
      <c r="D67" s="140" t="s">
        <v>34</v>
      </c>
      <c r="E67" s="181">
        <v>4.9099999999999998E-2</v>
      </c>
      <c r="F67" s="144">
        <f>E67*F56</f>
        <v>9.8200000000000006E-3</v>
      </c>
      <c r="G67" s="143"/>
      <c r="H67" s="144"/>
      <c r="I67" s="143"/>
      <c r="J67" s="151"/>
      <c r="K67" s="174"/>
      <c r="L67" s="151"/>
      <c r="M67" s="151"/>
    </row>
    <row r="68" spans="1:13" s="138" customFormat="1" ht="15.75" x14ac:dyDescent="0.3">
      <c r="A68" s="140"/>
      <c r="B68" s="140"/>
      <c r="C68" s="141" t="s">
        <v>109</v>
      </c>
      <c r="D68" s="140" t="s">
        <v>34</v>
      </c>
      <c r="E68" s="181">
        <v>6.6E-3</v>
      </c>
      <c r="F68" s="144">
        <f>E68*F65</f>
        <v>0.1188</v>
      </c>
      <c r="G68" s="143"/>
      <c r="H68" s="144"/>
      <c r="I68" s="143"/>
      <c r="J68" s="151"/>
      <c r="K68" s="174"/>
      <c r="L68" s="151"/>
      <c r="M68" s="151"/>
    </row>
    <row r="69" spans="1:13" s="138" customFormat="1" ht="15.75" x14ac:dyDescent="0.3">
      <c r="A69" s="140"/>
      <c r="B69" s="153" t="s">
        <v>118</v>
      </c>
      <c r="C69" s="145" t="s">
        <v>125</v>
      </c>
      <c r="D69" s="133" t="s">
        <v>35</v>
      </c>
      <c r="E69" s="182">
        <v>2.14</v>
      </c>
      <c r="F69" s="146">
        <f>E69*F65</f>
        <v>38.520000000000003</v>
      </c>
      <c r="G69" s="147"/>
      <c r="H69" s="148"/>
      <c r="I69" s="147"/>
      <c r="J69" s="149"/>
      <c r="K69" s="150"/>
      <c r="L69" s="151"/>
      <c r="M69" s="151"/>
    </row>
    <row r="70" spans="1:13" s="138" customFormat="1" ht="15.75" x14ac:dyDescent="0.3">
      <c r="A70" s="140"/>
      <c r="B70" s="153" t="s">
        <v>126</v>
      </c>
      <c r="C70" s="145" t="s">
        <v>127</v>
      </c>
      <c r="D70" s="133" t="s">
        <v>45</v>
      </c>
      <c r="E70" s="182">
        <v>5.58</v>
      </c>
      <c r="F70" s="146">
        <f>E70*F65</f>
        <v>100.44</v>
      </c>
      <c r="G70" s="147"/>
      <c r="H70" s="148"/>
      <c r="I70" s="147"/>
      <c r="J70" s="149"/>
      <c r="K70" s="150"/>
      <c r="L70" s="151"/>
      <c r="M70" s="151"/>
    </row>
    <row r="71" spans="1:13" s="138" customFormat="1" ht="15.75" x14ac:dyDescent="0.3">
      <c r="A71" s="153"/>
      <c r="B71" s="153"/>
      <c r="C71" s="163" t="s">
        <v>36</v>
      </c>
      <c r="D71" s="153" t="s">
        <v>34</v>
      </c>
      <c r="E71" s="183">
        <v>3.6700000000000003E-2</v>
      </c>
      <c r="F71" s="164">
        <f>E71*F65</f>
        <v>0.66060000000000008</v>
      </c>
      <c r="G71" s="165"/>
      <c r="H71" s="165"/>
      <c r="I71" s="165"/>
      <c r="J71" s="166"/>
      <c r="K71" s="166"/>
      <c r="L71" s="166"/>
      <c r="M71" s="166"/>
    </row>
    <row r="72" spans="1:13" s="106" customFormat="1" ht="18" x14ac:dyDescent="0.25">
      <c r="A72" s="91"/>
      <c r="B72" s="111"/>
      <c r="C72" s="108"/>
      <c r="D72" s="94"/>
      <c r="E72" s="94"/>
      <c r="F72" s="113"/>
      <c r="G72" s="40"/>
      <c r="H72" s="94"/>
      <c r="I72" s="94"/>
      <c r="J72" s="94"/>
      <c r="K72" s="94"/>
      <c r="L72" s="94"/>
      <c r="M72" s="94"/>
    </row>
    <row r="73" spans="1:13" s="106" customFormat="1" ht="18" x14ac:dyDescent="0.25">
      <c r="A73" s="91"/>
      <c r="B73" s="111"/>
      <c r="C73" s="108"/>
      <c r="D73" s="94"/>
      <c r="E73" s="94"/>
      <c r="F73" s="113"/>
      <c r="G73" s="40"/>
      <c r="H73" s="94"/>
      <c r="I73" s="94"/>
      <c r="J73" s="94"/>
      <c r="K73" s="94"/>
      <c r="L73" s="94"/>
      <c r="M73" s="94"/>
    </row>
    <row r="74" spans="1:13" ht="15.75" x14ac:dyDescent="0.3">
      <c r="A74" s="79"/>
      <c r="B74" s="80"/>
      <c r="C74" s="81" t="s">
        <v>39</v>
      </c>
      <c r="D74" s="80"/>
      <c r="E74" s="82"/>
      <c r="F74" s="83"/>
      <c r="G74" s="83"/>
      <c r="H74" s="83"/>
      <c r="I74" s="83"/>
      <c r="J74" s="83"/>
      <c r="K74" s="83"/>
      <c r="L74" s="83"/>
      <c r="M74" s="83"/>
    </row>
    <row r="75" spans="1:13" ht="15.75" x14ac:dyDescent="0.3">
      <c r="A75" s="80"/>
      <c r="B75" s="80"/>
      <c r="C75" s="81" t="s">
        <v>48</v>
      </c>
      <c r="D75" s="84">
        <v>0.05</v>
      </c>
      <c r="E75" s="85"/>
      <c r="F75" s="83"/>
      <c r="G75" s="83"/>
      <c r="H75" s="86"/>
      <c r="I75" s="86"/>
      <c r="J75" s="86"/>
      <c r="K75" s="86"/>
      <c r="L75" s="86"/>
      <c r="M75" s="86"/>
    </row>
    <row r="76" spans="1:13" ht="15.75" x14ac:dyDescent="0.3">
      <c r="A76" s="80"/>
      <c r="B76" s="80"/>
      <c r="C76" s="81" t="s">
        <v>8</v>
      </c>
      <c r="D76" s="80"/>
      <c r="E76" s="85"/>
      <c r="F76" s="83"/>
      <c r="G76" s="83"/>
      <c r="H76" s="86"/>
      <c r="I76" s="86"/>
      <c r="J76" s="86"/>
      <c r="K76" s="86"/>
      <c r="L76" s="86"/>
      <c r="M76" s="86"/>
    </row>
    <row r="77" spans="1:13" ht="15.75" x14ac:dyDescent="0.3">
      <c r="A77" s="80"/>
      <c r="B77" s="80"/>
      <c r="C77" s="81" t="s">
        <v>40</v>
      </c>
      <c r="D77" s="84">
        <v>0.1</v>
      </c>
      <c r="E77" s="85"/>
      <c r="F77" s="83"/>
      <c r="G77" s="83"/>
      <c r="H77" s="86"/>
      <c r="I77" s="86"/>
      <c r="J77" s="86"/>
      <c r="K77" s="86"/>
      <c r="L77" s="86"/>
      <c r="M77" s="86"/>
    </row>
    <row r="78" spans="1:13" ht="15.75" x14ac:dyDescent="0.3">
      <c r="A78" s="80"/>
      <c r="B78" s="80"/>
      <c r="C78" s="81" t="s">
        <v>8</v>
      </c>
      <c r="D78" s="80"/>
      <c r="E78" s="85"/>
      <c r="F78" s="83"/>
      <c r="G78" s="83"/>
      <c r="H78" s="86"/>
      <c r="I78" s="86"/>
      <c r="J78" s="86"/>
      <c r="K78" s="86"/>
      <c r="L78" s="86"/>
      <c r="M78" s="86"/>
    </row>
    <row r="79" spans="1:13" ht="15.75" x14ac:dyDescent="0.3">
      <c r="A79" s="80"/>
      <c r="B79" s="80"/>
      <c r="C79" s="81" t="s">
        <v>41</v>
      </c>
      <c r="D79" s="84">
        <v>0.08</v>
      </c>
      <c r="E79" s="85"/>
      <c r="F79" s="83"/>
      <c r="G79" s="83"/>
      <c r="H79" s="86"/>
      <c r="I79" s="86"/>
      <c r="J79" s="86"/>
      <c r="K79" s="86"/>
      <c r="L79" s="86"/>
      <c r="M79" s="86"/>
    </row>
    <row r="80" spans="1:13" ht="15.75" x14ac:dyDescent="0.3">
      <c r="A80" s="80"/>
      <c r="B80" s="80"/>
      <c r="C80" s="81" t="s">
        <v>42</v>
      </c>
      <c r="D80" s="80"/>
      <c r="E80" s="85"/>
      <c r="F80" s="83"/>
      <c r="G80" s="83"/>
      <c r="H80" s="86"/>
      <c r="I80" s="86"/>
      <c r="J80" s="86"/>
      <c r="K80" s="86"/>
      <c r="L80" s="86"/>
      <c r="M80" s="86"/>
    </row>
    <row r="81" spans="1:13" ht="15.75" x14ac:dyDescent="0.3">
      <c r="A81" s="80"/>
      <c r="B81" s="80"/>
      <c r="C81" s="81" t="s">
        <v>43</v>
      </c>
      <c r="D81" s="87">
        <v>0.03</v>
      </c>
      <c r="E81" s="88"/>
      <c r="F81" s="89"/>
      <c r="G81" s="83"/>
      <c r="H81" s="86"/>
      <c r="I81" s="86"/>
      <c r="J81" s="86"/>
      <c r="K81" s="86"/>
      <c r="L81" s="86"/>
      <c r="M81" s="86"/>
    </row>
    <row r="82" spans="1:13" ht="15.75" x14ac:dyDescent="0.3">
      <c r="A82" s="80"/>
      <c r="B82" s="80"/>
      <c r="C82" s="81" t="s">
        <v>8</v>
      </c>
      <c r="D82" s="80"/>
      <c r="E82" s="90"/>
      <c r="F82" s="89"/>
      <c r="G82" s="83"/>
      <c r="H82" s="86"/>
      <c r="I82" s="86"/>
      <c r="J82" s="86"/>
      <c r="K82" s="86"/>
      <c r="L82" s="86"/>
      <c r="M82" s="86"/>
    </row>
    <row r="83" spans="1:13" ht="15.75" x14ac:dyDescent="0.3">
      <c r="A83" s="80"/>
      <c r="B83" s="80"/>
      <c r="C83" s="81" t="s">
        <v>44</v>
      </c>
      <c r="D83" s="87">
        <v>0.18</v>
      </c>
      <c r="E83" s="88"/>
      <c r="F83" s="89"/>
      <c r="G83" s="83"/>
      <c r="H83" s="86"/>
      <c r="I83" s="86"/>
      <c r="J83" s="86"/>
      <c r="K83" s="86"/>
      <c r="L83" s="86"/>
      <c r="M83" s="86"/>
    </row>
    <row r="84" spans="1:13" ht="15.75" x14ac:dyDescent="0.3">
      <c r="A84" s="80"/>
      <c r="B84" s="80"/>
      <c r="C84" s="81" t="s">
        <v>8</v>
      </c>
      <c r="D84" s="80"/>
      <c r="E84" s="90"/>
      <c r="F84" s="89"/>
      <c r="G84" s="83"/>
      <c r="H84" s="83"/>
      <c r="I84" s="83"/>
      <c r="J84" s="86"/>
      <c r="K84" s="83"/>
      <c r="L84" s="83"/>
      <c r="M84" s="83"/>
    </row>
    <row r="87" spans="1:13" ht="15.75" x14ac:dyDescent="0.25">
      <c r="A87" s="19"/>
      <c r="B87" s="19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1"/>
    </row>
    <row r="88" spans="1:13" ht="16.5" x14ac:dyDescent="0.3">
      <c r="A88" s="19"/>
      <c r="B88" s="19"/>
      <c r="C88" s="20"/>
      <c r="D88" s="18"/>
      <c r="E88" s="198"/>
      <c r="F88" s="198"/>
      <c r="G88" s="198"/>
      <c r="H88" s="198"/>
      <c r="I88" s="18"/>
      <c r="J88" s="21"/>
      <c r="K88" s="21"/>
      <c r="L88" s="21"/>
      <c r="M88" s="21"/>
    </row>
    <row r="89" spans="1:13" x14ac:dyDescent="0.25">
      <c r="M89" s="22"/>
    </row>
    <row r="116" spans="5:5" x14ac:dyDescent="0.25">
      <c r="E116" s="3"/>
    </row>
    <row r="119" spans="5:5" x14ac:dyDescent="0.25">
      <c r="E119" s="3"/>
    </row>
    <row r="130" spans="5:5" x14ac:dyDescent="0.25">
      <c r="E130" s="3"/>
    </row>
    <row r="137" spans="5:5" x14ac:dyDescent="0.25">
      <c r="E137" s="3"/>
    </row>
    <row r="138" spans="5:5" x14ac:dyDescent="0.25">
      <c r="E138" s="3"/>
    </row>
    <row r="149" spans="5:5" x14ac:dyDescent="0.25">
      <c r="E149" s="3"/>
    </row>
    <row r="150" spans="5:5" x14ac:dyDescent="0.25">
      <c r="E150" s="3"/>
    </row>
    <row r="154" spans="5:5" x14ac:dyDescent="0.25">
      <c r="E154" s="3"/>
    </row>
    <row r="191" spans="5:5" x14ac:dyDescent="0.25">
      <c r="E191" s="3"/>
    </row>
    <row r="217" spans="5:5" x14ac:dyDescent="0.25">
      <c r="E217" s="3"/>
    </row>
    <row r="289" spans="5:5" x14ac:dyDescent="0.25">
      <c r="E289" s="3"/>
    </row>
  </sheetData>
  <mergeCells count="21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E88:H88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87:L87"/>
  </mergeCells>
  <conditionalFormatting sqref="B37:B39 B72:B73">
    <cfRule type="cellIs" dxfId="65" priority="72" stopIfTrue="1" operator="equal">
      <formula>8223.307275</formula>
    </cfRule>
  </conditionalFormatting>
  <conditionalFormatting sqref="A38 C38:E38 G38:M38">
    <cfRule type="cellIs" dxfId="64" priority="69" stopIfTrue="1" operator="equal">
      <formula>8223.307275</formula>
    </cfRule>
  </conditionalFormatting>
  <conditionalFormatting sqref="C31">
    <cfRule type="cellIs" dxfId="63" priority="68" stopIfTrue="1" operator="equal">
      <formula>8223.307275</formula>
    </cfRule>
  </conditionalFormatting>
  <conditionalFormatting sqref="A29:M30 A31 D31:M31 C39:H39 J39:M39 A39 A72:A73 J72:M73 C72:H73">
    <cfRule type="cellIs" dxfId="62" priority="71" stopIfTrue="1" operator="equal">
      <formula>8223.307275</formula>
    </cfRule>
  </conditionalFormatting>
  <conditionalFormatting sqref="I39 I72:I73">
    <cfRule type="cellIs" dxfId="61" priority="67" stopIfTrue="1" operator="equal">
      <formula>8223.307275</formula>
    </cfRule>
  </conditionalFormatting>
  <conditionalFormatting sqref="A37 C37:E37 I37:M37 G37">
    <cfRule type="cellIs" dxfId="60" priority="70" stopIfTrue="1" operator="equal">
      <formula>8223.307275</formula>
    </cfRule>
  </conditionalFormatting>
  <conditionalFormatting sqref="H37">
    <cfRule type="cellIs" dxfId="59" priority="66" stopIfTrue="1" operator="equal">
      <formula>8223.307275</formula>
    </cfRule>
  </conditionalFormatting>
  <conditionalFormatting sqref="B31">
    <cfRule type="cellIs" dxfId="58" priority="65" stopIfTrue="1" operator="equal">
      <formula>8223.307275</formula>
    </cfRule>
  </conditionalFormatting>
  <conditionalFormatting sqref="I25">
    <cfRule type="cellIs" dxfId="57" priority="61" stopIfTrue="1" operator="equal">
      <formula>8223.307275</formula>
    </cfRule>
  </conditionalFormatting>
  <conditionalFormatting sqref="B25">
    <cfRule type="cellIs" dxfId="56" priority="63" stopIfTrue="1" operator="equal">
      <formula>8223.307275</formula>
    </cfRule>
  </conditionalFormatting>
  <conditionalFormatting sqref="C25:H25 J25:M25 A25">
    <cfRule type="cellIs" dxfId="55" priority="62" stopIfTrue="1" operator="equal">
      <formula>8223.307275</formula>
    </cfRule>
  </conditionalFormatting>
  <conditionalFormatting sqref="B35">
    <cfRule type="cellIs" dxfId="54" priority="57" stopIfTrue="1" operator="equal">
      <formula>8223.307275</formula>
    </cfRule>
  </conditionalFormatting>
  <conditionalFormatting sqref="B36">
    <cfRule type="cellIs" dxfId="53" priority="60" stopIfTrue="1" operator="equal">
      <formula>8223.307275</formula>
    </cfRule>
  </conditionalFormatting>
  <conditionalFormatting sqref="A36 C36:E36 I36:M36 G36">
    <cfRule type="cellIs" dxfId="52" priority="59" stopIfTrue="1" operator="equal">
      <formula>8223.307275</formula>
    </cfRule>
  </conditionalFormatting>
  <conditionalFormatting sqref="H36">
    <cfRule type="cellIs" dxfId="51" priority="58" stopIfTrue="1" operator="equal">
      <formula>8223.307275</formula>
    </cfRule>
  </conditionalFormatting>
  <conditionalFormatting sqref="D26">
    <cfRule type="cellIs" dxfId="50" priority="53" stopIfTrue="1" operator="equal">
      <formula>8223.307275</formula>
    </cfRule>
  </conditionalFormatting>
  <conditionalFormatting sqref="A35 C35:E35 I35:M35 G35">
    <cfRule type="cellIs" dxfId="49" priority="56" stopIfTrue="1" operator="equal">
      <formula>8223.307275</formula>
    </cfRule>
  </conditionalFormatting>
  <conditionalFormatting sqref="H35">
    <cfRule type="cellIs" dxfId="48" priority="55" stopIfTrue="1" operator="equal">
      <formula>8223.307275</formula>
    </cfRule>
  </conditionalFormatting>
  <conditionalFormatting sqref="A27:F27 A26:B26 E26:M26">
    <cfRule type="cellIs" dxfId="47" priority="54" stopIfTrue="1" operator="equal">
      <formula>8223.307275</formula>
    </cfRule>
  </conditionalFormatting>
  <conditionalFormatting sqref="A32 C32:G32 I32:M32">
    <cfRule type="cellIs" dxfId="46" priority="44" stopIfTrue="1" operator="equal">
      <formula>8223.307275</formula>
    </cfRule>
  </conditionalFormatting>
  <conditionalFormatting sqref="H32">
    <cfRule type="cellIs" dxfId="45" priority="43" stopIfTrue="1" operator="equal">
      <formula>8223.307275</formula>
    </cfRule>
  </conditionalFormatting>
  <conditionalFormatting sqref="G27:M27">
    <cfRule type="cellIs" dxfId="44" priority="51" stopIfTrue="1" operator="equal">
      <formula>8223.307275</formula>
    </cfRule>
  </conditionalFormatting>
  <conditionalFormatting sqref="A28 C28:F28">
    <cfRule type="cellIs" dxfId="43" priority="50" stopIfTrue="1" operator="equal">
      <formula>8223.307275</formula>
    </cfRule>
  </conditionalFormatting>
  <conditionalFormatting sqref="B28">
    <cfRule type="cellIs" dxfId="42" priority="48" stopIfTrue="1" operator="equal">
      <formula>8223.307275</formula>
    </cfRule>
  </conditionalFormatting>
  <conditionalFormatting sqref="G28:J28 L28:M28">
    <cfRule type="cellIs" dxfId="41" priority="49" stopIfTrue="1" operator="equal">
      <formula>8223.307275</formula>
    </cfRule>
  </conditionalFormatting>
  <conditionalFormatting sqref="K28">
    <cfRule type="cellIs" dxfId="40" priority="47" stopIfTrue="1" operator="equal">
      <formula>8223.307275</formula>
    </cfRule>
  </conditionalFormatting>
  <conditionalFormatting sqref="C26">
    <cfRule type="cellIs" dxfId="39" priority="46" stopIfTrue="1" operator="equal">
      <formula>8223.307275</formula>
    </cfRule>
  </conditionalFormatting>
  <conditionalFormatting sqref="B32">
    <cfRule type="cellIs" dxfId="38" priority="45" stopIfTrue="1" operator="equal">
      <formula>8223.307275</formula>
    </cfRule>
  </conditionalFormatting>
  <conditionalFormatting sqref="A41:F41 A40:B40 E40:M40">
    <cfRule type="cellIs" dxfId="37" priority="34" stopIfTrue="1" operator="equal">
      <formula>8223.307275</formula>
    </cfRule>
  </conditionalFormatting>
  <conditionalFormatting sqref="B33">
    <cfRule type="cellIs" dxfId="36" priority="42" stopIfTrue="1" operator="equal">
      <formula>8223.307275</formula>
    </cfRule>
  </conditionalFormatting>
  <conditionalFormatting sqref="K42">
    <cfRule type="cellIs" dxfId="35" priority="27" stopIfTrue="1" operator="equal">
      <formula>8223.307275</formula>
    </cfRule>
  </conditionalFormatting>
  <conditionalFormatting sqref="A33 C33:E33 I33:M33 G33">
    <cfRule type="cellIs" dxfId="34" priority="41" stopIfTrue="1" operator="equal">
      <formula>8223.307275</formula>
    </cfRule>
  </conditionalFormatting>
  <conditionalFormatting sqref="H33">
    <cfRule type="cellIs" dxfId="33" priority="40" stopIfTrue="1" operator="equal">
      <formula>8223.307275</formula>
    </cfRule>
  </conditionalFormatting>
  <conditionalFormatting sqref="B34">
    <cfRule type="cellIs" dxfId="32" priority="38" stopIfTrue="1" operator="equal">
      <formula>8223.307275</formula>
    </cfRule>
  </conditionalFormatting>
  <conditionalFormatting sqref="B42">
    <cfRule type="cellIs" dxfId="31" priority="28" stopIfTrue="1" operator="equal">
      <formula>8223.307275</formula>
    </cfRule>
  </conditionalFormatting>
  <conditionalFormatting sqref="A34 C34:E34 I34:M34 G34">
    <cfRule type="cellIs" dxfId="30" priority="37" stopIfTrue="1" operator="equal">
      <formula>8223.307275</formula>
    </cfRule>
  </conditionalFormatting>
  <conditionalFormatting sqref="H34">
    <cfRule type="cellIs" dxfId="29" priority="36" stopIfTrue="1" operator="equal">
      <formula>8223.307275</formula>
    </cfRule>
  </conditionalFormatting>
  <conditionalFormatting sqref="D43">
    <cfRule type="cellIs" dxfId="28" priority="24" stopIfTrue="1" operator="equal">
      <formula>8223.307275</formula>
    </cfRule>
  </conditionalFormatting>
  <conditionalFormatting sqref="D40">
    <cfRule type="cellIs" dxfId="27" priority="33" stopIfTrue="1" operator="equal">
      <formula>8223.307275</formula>
    </cfRule>
  </conditionalFormatting>
  <conditionalFormatting sqref="B45">
    <cfRule type="cellIs" dxfId="26" priority="19" stopIfTrue="1" operator="equal">
      <formula>8223.307275</formula>
    </cfRule>
  </conditionalFormatting>
  <conditionalFormatting sqref="G41:M41">
    <cfRule type="cellIs" dxfId="25" priority="31" stopIfTrue="1" operator="equal">
      <formula>8223.307275</formula>
    </cfRule>
  </conditionalFormatting>
  <conditionalFormatting sqref="A45 C45:F45">
    <cfRule type="cellIs" dxfId="24" priority="21" stopIfTrue="1" operator="equal">
      <formula>8223.307275</formula>
    </cfRule>
  </conditionalFormatting>
  <conditionalFormatting sqref="A42 C42:F42">
    <cfRule type="cellIs" dxfId="23" priority="30" stopIfTrue="1" operator="equal">
      <formula>8223.307275</formula>
    </cfRule>
  </conditionalFormatting>
  <conditionalFormatting sqref="A46:M46">
    <cfRule type="cellIs" dxfId="22" priority="23" stopIfTrue="1" operator="equal">
      <formula>8223.307275</formula>
    </cfRule>
  </conditionalFormatting>
  <conditionalFormatting sqref="G42:J42 L42:M42">
    <cfRule type="cellIs" dxfId="21" priority="29" stopIfTrue="1" operator="equal">
      <formula>8223.307275</formula>
    </cfRule>
  </conditionalFormatting>
  <conditionalFormatting sqref="C40">
    <cfRule type="cellIs" dxfId="20" priority="26" stopIfTrue="1" operator="equal">
      <formula>8223.307275</formula>
    </cfRule>
  </conditionalFormatting>
  <conditionalFormatting sqref="A44:F44 A43:B43 E43:M43">
    <cfRule type="cellIs" dxfId="19" priority="25" stopIfTrue="1" operator="equal">
      <formula>8223.307275</formula>
    </cfRule>
  </conditionalFormatting>
  <conditionalFormatting sqref="G44:M44">
    <cfRule type="cellIs" dxfId="18" priority="22" stopIfTrue="1" operator="equal">
      <formula>8223.307275</formula>
    </cfRule>
  </conditionalFormatting>
  <conditionalFormatting sqref="F33:F38">
    <cfRule type="cellIs" dxfId="17" priority="16" stopIfTrue="1" operator="equal">
      <formula>8223.307275</formula>
    </cfRule>
  </conditionalFormatting>
  <conditionalFormatting sqref="G45:J45 L45:M45">
    <cfRule type="cellIs" dxfId="16" priority="20" stopIfTrue="1" operator="equal">
      <formula>8223.307275</formula>
    </cfRule>
  </conditionalFormatting>
  <conditionalFormatting sqref="K45">
    <cfRule type="cellIs" dxfId="15" priority="18" stopIfTrue="1" operator="equal">
      <formula>8223.307275</formula>
    </cfRule>
  </conditionalFormatting>
  <conditionalFormatting sqref="C43">
    <cfRule type="cellIs" dxfId="14" priority="17" stopIfTrue="1" operator="equal">
      <formula>8223.307275</formula>
    </cfRule>
  </conditionalFormatting>
  <conditionalFormatting sqref="A48:M48">
    <cfRule type="cellIs" dxfId="13" priority="15" stopIfTrue="1" operator="equal">
      <formula>8223.307275</formula>
    </cfRule>
  </conditionalFormatting>
  <conditionalFormatting sqref="A49:F50">
    <cfRule type="cellIs" dxfId="12" priority="14" stopIfTrue="1" operator="equal">
      <formula>8223.307275</formula>
    </cfRule>
  </conditionalFormatting>
  <conditionalFormatting sqref="A57:F61 A64:F64 A62 C62:F62">
    <cfRule type="cellIs" dxfId="11" priority="13" stopIfTrue="1" operator="equal">
      <formula>8223.307275</formula>
    </cfRule>
  </conditionalFormatting>
  <conditionalFormatting sqref="A63:F63">
    <cfRule type="cellIs" dxfId="10" priority="12" stopIfTrue="1" operator="equal">
      <formula>8223.307275</formula>
    </cfRule>
  </conditionalFormatting>
  <conditionalFormatting sqref="C52">
    <cfRule type="cellIs" dxfId="9" priority="11" stopIfTrue="1" operator="equal">
      <formula>8223.307275</formula>
    </cfRule>
  </conditionalFormatting>
  <conditionalFormatting sqref="C66">
    <cfRule type="cellIs" dxfId="8" priority="10" stopIfTrue="1" operator="equal">
      <formula>8223.307275</formula>
    </cfRule>
  </conditionalFormatting>
  <conditionalFormatting sqref="D66">
    <cfRule type="cellIs" dxfId="7" priority="9" stopIfTrue="1" operator="equal">
      <formula>8223.307275</formula>
    </cfRule>
  </conditionalFormatting>
  <conditionalFormatting sqref="D52">
    <cfRule type="cellIs" dxfId="6" priority="8" stopIfTrue="1" operator="equal">
      <formula>8223.307275</formula>
    </cfRule>
  </conditionalFormatting>
  <conditionalFormatting sqref="B62">
    <cfRule type="cellIs" dxfId="5" priority="7" stopIfTrue="1" operator="equal">
      <formula>8223.307275</formula>
    </cfRule>
  </conditionalFormatting>
  <conditionalFormatting sqref="B54">
    <cfRule type="cellIs" dxfId="4" priority="6" stopIfTrue="1" operator="equal">
      <formula>8223.307275</formula>
    </cfRule>
  </conditionalFormatting>
  <conditionalFormatting sqref="A47 C47 I47:M47 E47:F47">
    <cfRule type="cellIs" dxfId="3" priority="4" stopIfTrue="1" operator="equal">
      <formula>8223.307275</formula>
    </cfRule>
  </conditionalFormatting>
  <conditionalFormatting sqref="D47">
    <cfRule type="cellIs" dxfId="2" priority="2" stopIfTrue="1" operator="equal">
      <formula>8223.307275</formula>
    </cfRule>
  </conditionalFormatting>
  <conditionalFormatting sqref="B47">
    <cfRule type="cellIs" dxfId="1" priority="5" stopIfTrue="1" operator="equal">
      <formula>8223.307275</formula>
    </cfRule>
  </conditionalFormatting>
  <conditionalFormatting sqref="G47:H47">
    <cfRule type="cellIs" dxfId="0" priority="1" stopIfTrue="1" operator="equal">
      <formula>8223.307275</formula>
    </cfRule>
  </conditionalFormatting>
  <pageMargins left="0" right="0" top="0.35433070866141736" bottom="0" header="0" footer="0"/>
  <pageSetup paperSize="9" scale="77" orientation="landscape" horizont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ხარჯთარრიცხვა</vt:lpstr>
      <vt:lpstr>ხარჯთარრიცხვა!Область_печати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2023-09-14T03:34:56Z</cp:lastPrinted>
  <dcterms:created xsi:type="dcterms:W3CDTF">2021-09-19T03:41:22Z</dcterms:created>
  <dcterms:modified xsi:type="dcterms:W3CDTF">2023-10-05T15:43:46Z</dcterms:modified>
</cp:coreProperties>
</file>