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Nakrebi" sheetId="1" r:id="rId1"/>
    <sheet name="#2-1" sheetId="2" r:id="rId2"/>
  </sheets>
  <definedNames>
    <definedName name="_xlnm.Print_Area" localSheetId="1">'#2-1'!$A$1:$M$316</definedName>
    <definedName name="_xlnm.Print_Area" localSheetId="0">'Nakrebi'!$A$1:$I$22</definedName>
    <definedName name="_xlnm.Print_Titles" localSheetId="1">'#2-1'!$7:$7</definedName>
    <definedName name="Summary">#N/A</definedName>
  </definedNames>
  <calcPr fullCalcOnLoad="1"/>
</workbook>
</file>

<file path=xl/sharedStrings.xml><?xml version="1.0" encoding="utf-8"?>
<sst xmlns="http://schemas.openxmlformats.org/spreadsheetml/2006/main" count="762" uniqueCount="185">
  <si>
    <t>%</t>
  </si>
  <si>
    <t>N</t>
  </si>
  <si>
    <t>_</t>
  </si>
  <si>
    <t xml:space="preserve">            სახარჯთაღრიცხვო ღირებულება </t>
  </si>
  <si>
    <t>ლარი</t>
  </si>
  <si>
    <t>კმ</t>
  </si>
  <si>
    <t>კაც/სთ</t>
  </si>
  <si>
    <t>27-7-2</t>
  </si>
  <si>
    <t>2.1</t>
  </si>
  <si>
    <t>ათ. ლარი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</si>
  <si>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</si>
  <si>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</si>
  <si>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</si>
  <si>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</si>
  <si>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</si>
  <si>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III თავის ჯამი</t>
  </si>
  <si>
    <t>IV თავის ჯამი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</si>
  <si>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</si>
  <si>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</si>
  <si>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</si>
  <si>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</si>
  <si>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</si>
  <si>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</si>
  <si>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</si>
  <si>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</si>
  <si>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</si>
  <si>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</si>
  <si>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</si>
  <si>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</si>
  <si>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</si>
  <si>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</si>
  <si>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</si>
  <si>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</si>
  <si>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დამტკიცებულია:</t>
  </si>
  <si>
    <t>ნაკრები სახარჯთაღრიცხვო გაანგარიშება</t>
  </si>
  <si>
    <t>მათ შორის: დამატებით ღირებულების გადასახადი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</si>
  <si>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</si>
  <si>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</si>
  <si>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</si>
  <si>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</si>
  <si>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</si>
  <si>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</si>
  <si>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</si>
  <si>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</si>
  <si>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</si>
  <si>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</si>
  <si>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</si>
  <si>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</si>
  <si>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</si>
  <si>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</si>
  <si>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</si>
  <si>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</si>
  <si>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</si>
  <si>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</si>
  <si>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</si>
  <si>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სხვა მასალები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</si>
  <si>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</si>
  <si>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</si>
  <si>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</si>
  <si>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</si>
  <si>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</si>
  <si>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</si>
  <si>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</si>
  <si>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</si>
  <si>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</si>
  <si>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</si>
  <si>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</si>
  <si>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</si>
  <si>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</si>
  <si>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</si>
  <si>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</si>
  <si>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</si>
  <si>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ლოკალურ-რესურსული ხარჯთაღრიცხვა №2-1</t>
  </si>
  <si>
    <t>მ2</t>
  </si>
  <si>
    <t xml:space="preserve">ზედნადები ხარჯები 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</si>
  <si>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</si>
  <si>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</si>
  <si>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</si>
  <si>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ხელით</t>
  </si>
  <si>
    <t>(ობიექტის დასახელება)</t>
  </si>
  <si>
    <t>ყველა თავის ჯამი</t>
  </si>
  <si>
    <t>რაოდენ.</t>
  </si>
  <si>
    <t>შიფრი</t>
  </si>
  <si>
    <t>ბულდოზერი 108 ცხ.ძ</t>
  </si>
  <si>
    <t>27-11-1</t>
  </si>
  <si>
    <t>ავტოგრეიდერი საშუალო ტიპის 108 ცხ. ძ</t>
  </si>
  <si>
    <t>ტრასის აღდგენა და დამაგრება</t>
  </si>
  <si>
    <t>ბიტუმი</t>
  </si>
  <si>
    <t>მ3</t>
  </si>
  <si>
    <t>kac/sT</t>
  </si>
  <si>
    <t>lari</t>
  </si>
  <si>
    <t>Sromis danaxarji</t>
  </si>
  <si>
    <t>sxva manqanebi</t>
  </si>
  <si>
    <t>m2</t>
  </si>
  <si>
    <t>m/s</t>
  </si>
  <si>
    <t>სარეაბილიტაციო სამუშაოები</t>
  </si>
  <si>
    <t>materialuri resursebi</t>
  </si>
  <si>
    <t>m3</t>
  </si>
  <si>
    <t>sxva masalebi</t>
  </si>
  <si>
    <t>23-1-3</t>
  </si>
  <si>
    <t>ღორღი</t>
  </si>
  <si>
    <t>საბაზრო</t>
  </si>
  <si>
    <t>თავი III. ხელოვნური ნაგებობები</t>
  </si>
  <si>
    <t>ქვიშა-ხრეშოვანი გრუნტი</t>
  </si>
  <si>
    <t>tn</t>
  </si>
  <si>
    <t>30-51-3მიყ.</t>
  </si>
  <si>
    <t>წასაცხები ჰიდროიზოლაცია-ცხელი ბიტუმის ორი ფენა</t>
  </si>
  <si>
    <t>თავი IV საგზაო სამოსი</t>
  </si>
  <si>
    <t xml:space="preserve"> თავი V. გზის კუთვნილება და კეთილმოწყობა</t>
  </si>
  <si>
    <t>V თავის ჯამი</t>
  </si>
  <si>
    <t>m-sT</t>
  </si>
  <si>
    <t>მ</t>
  </si>
  <si>
    <t>27-24-17,18</t>
  </si>
  <si>
    <t>სხვა მანქანები</t>
  </si>
  <si>
    <t>კგ</t>
  </si>
  <si>
    <t>27-5-6მიყ.</t>
  </si>
  <si>
    <t>ამწე მუხლუხა სვლაზე 16ტნ</t>
  </si>
  <si>
    <r>
      <t xml:space="preserve">ცემენტის ხსნარი </t>
    </r>
    <r>
      <rPr>
        <sz val="11"/>
        <rFont val="Arial"/>
        <family val="2"/>
      </rPr>
      <t>M</t>
    </r>
    <r>
      <rPr>
        <sz val="11"/>
        <rFont val="AcadNusx"/>
        <family val="0"/>
      </rPr>
      <t>-100</t>
    </r>
  </si>
  <si>
    <t>E1-5, ცხრ. 2</t>
  </si>
  <si>
    <t>დატვირთვა-გადმოტვირთვის სამუშაოები</t>
  </si>
  <si>
    <t>_ამწე 25ტნ-მდე</t>
  </si>
  <si>
    <r>
      <t xml:space="preserve">არმატურა </t>
    </r>
    <r>
      <rPr>
        <sz val="11"/>
        <rFont val="Arial"/>
        <family val="2"/>
      </rPr>
      <t>A-III, d=8მმ</t>
    </r>
  </si>
  <si>
    <t>8-4-3 miy.</t>
  </si>
  <si>
    <t>ზედაპირის დამუშავება თხევადი პარაფინის 2-ჯერ მოსხმით</t>
  </si>
  <si>
    <t>თხევადი პარაფინი</t>
  </si>
  <si>
    <t>ასპინძის მუნიციპალიტეტი</t>
  </si>
  <si>
    <t>გრუნტის გატანა ნაყარში 3კმ-ზე</t>
  </si>
  <si>
    <t>ГЭСН-01-02-094-01</t>
  </si>
  <si>
    <t>_eqskavatori ,,kodala"</t>
  </si>
  <si>
    <t>VI კატ. გრუნტის დამუშავება ექსკავატორზე დამაგრებული სანგრევი ჩაქუჩებით</t>
  </si>
  <si>
    <t>1_22_16</t>
  </si>
  <si>
    <t>დამუშავებული გრუნტის დატვირთვა მექანიზმებით ავტოთვითმცლელებზე</t>
  </si>
  <si>
    <t>1-84-4</t>
  </si>
  <si>
    <t>pnevmaturi CaquCi</t>
  </si>
  <si>
    <t>VI კატ. გრუნტის დამუშავება ხელით სანგრევი ჩაქუჩებით</t>
  </si>
  <si>
    <t>ანაკრები რკ/ბეტონის ღარის - ტიპი 2 მოწყობა  შიდა კვეთით 04X04მ-ზე, ერთმაგი არმირებით, კედლის სისქით 10სმ</t>
  </si>
  <si>
    <t>ღორღის საგები სისქით h=10 სმ</t>
  </si>
  <si>
    <t>23-1-2</t>
  </si>
  <si>
    <t>სრფ</t>
  </si>
  <si>
    <t>ღორღის ტრანსპორტირება 35კმ-დან</t>
  </si>
  <si>
    <t>ანაკრები რკ/ბეტონის ღარის მოწყობა</t>
  </si>
  <si>
    <t>ანაკრები რკ/ბეტონის ღარი</t>
  </si>
  <si>
    <t>ღარის ტრანსპორტირება 35კმ-დან</t>
  </si>
  <si>
    <t>ბიტუმის ტრანსპორტირება 35კმ-დან</t>
  </si>
  <si>
    <t>კარიერიდან მოზიდული ქვიშა-ხრეშოვანი გრუნტის (6ბ) უკუჩაყრა და დატკეპნა ფენებად</t>
  </si>
  <si>
    <t>ხრეშოვანი გრუნტის ტრანსპორტირება 35კმ-დან</t>
  </si>
  <si>
    <t>8-7-5</t>
  </si>
  <si>
    <t>cementis xsnari 1:3</t>
  </si>
  <si>
    <t>samSeneblo naWedi</t>
  </si>
  <si>
    <t>ლითონის ცხაურების დამზადება-მოწყობა კუთხოვანებით</t>
  </si>
  <si>
    <t>kuTxovana 70X70X5</t>
  </si>
  <si>
    <t>ლითონის ტრანსპორტირება 35კმ-დან</t>
  </si>
  <si>
    <t>ანაკრები რკ/ბეტონის  ღარის - ტიპი 1  მოწყობა (0,25X0,70მ)</t>
  </si>
  <si>
    <t>შემასწორებელი ფენა - ქვიშა-ხრეშოვანი ნარევი, სისქით 10სმ</t>
  </si>
  <si>
    <t>ქვიშა-ხრეშოვანი ნარევის ტრანსპორტირება 35კმ-დან</t>
  </si>
  <si>
    <t>საფუძველი - ღორღის ფრაქციით 0-40 მმ სისქით 15სმ</t>
  </si>
  <si>
    <t xml:space="preserve">ღორღი ფრ. 0-40მმ </t>
  </si>
  <si>
    <t>შრომის დანახარჯი                      (0.405-0.00464X4)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</si>
  <si>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</si>
  <si>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ბიტუმ-პოლიმერული ნარევი (0.00023-0.00001*4)</t>
  </si>
  <si>
    <t>ყალიბის ფარი (0.0117-0.00059*4)</t>
  </si>
  <si>
    <t>სხვა მასალა (0.0064-0.00019*4)</t>
  </si>
  <si>
    <t>ბეტონის ტრანსპორტირება 35კმ-დან</t>
  </si>
  <si>
    <t>არმატურის ტრანსპორტირება 35კმ-დან</t>
  </si>
  <si>
    <t>პარაფინის ტრანსპორტირება 35კმ-დან</t>
  </si>
  <si>
    <t>წყალგაუმტარი მასალა</t>
  </si>
  <si>
    <t>ჩიხების მოწყობა</t>
  </si>
  <si>
    <t xml:space="preserve">ეზოში შესასვლელების  მოწყობა </t>
  </si>
  <si>
    <t>საფუძველი - ღორღის ფრაქციით 0-40 მმ სისქით 8სმ</t>
  </si>
  <si>
    <t>ღორღი ფრ. 0-40მმ (0.189-0.0126*7=0.1008)</t>
  </si>
  <si>
    <r>
      <t xml:space="preserve">არმირებული ცემენტ-ბეტონის საფარის მოწყობა მცირე მექანიზაციით სისქით 12სმ ტემპერატურული ნაკერებით </t>
    </r>
    <r>
      <rPr>
        <sz val="11"/>
        <rFont val="Arial"/>
        <family val="2"/>
      </rPr>
      <t>B-30 F-200 W-6</t>
    </r>
  </si>
  <si>
    <t>შრომის დანახარჯი                      (0.405-0.00464X8)</t>
  </si>
  <si>
    <r>
      <t xml:space="preserve">ბეტონი </t>
    </r>
    <r>
      <rPr>
        <sz val="11"/>
        <rFont val="Arial"/>
        <family val="2"/>
      </rPr>
      <t>B-30 (0.204-0.0102X8)</t>
    </r>
  </si>
  <si>
    <t>ბიტუმ-პოლიმერული ნარევი (0.00023-0.00001*8)</t>
  </si>
  <si>
    <t>ყალიბის ფარი (0.0117-0.00059*8)</t>
  </si>
  <si>
    <t>სხვა მასალა (0.0064-0.00019*8)</t>
  </si>
  <si>
    <t xml:space="preserve">           ასპინძის მუნიციპალიტეტის სოფ. დამალში საუბნო გზების (რაბათის ქუჩა) რეაბილიტაცია</t>
  </si>
  <si>
    <t xml:space="preserve">         ასპინძის მუნიციპალიტეტის სოფ. დამალში საუბნო გზების (რაბათის ქუჩა) რეაბილიტაცია</t>
  </si>
  <si>
    <t>22-5-8</t>
  </si>
  <si>
    <t>არსებული d=300მმ ლითონის მრგვალი მილის დემონტაჟი, დატვირთვა ა/თვითმცლელებზე და გატანა დამკვეთის მიერ მითითებულ ადგილას 1კმ</t>
  </si>
  <si>
    <t>გატანა დამკვეთის მიერ მითითებულ ადგილას 1კმ-ზე</t>
  </si>
  <si>
    <t>ყრილის მოწყობა კარიერიდან მოზიდული გრუნტით</t>
  </si>
  <si>
    <t>ხრეშოვანი გრუნტი ტრანსპორტირება 35კმ-დან</t>
  </si>
  <si>
    <r>
      <t xml:space="preserve">არმირებული ცემენტ-ბეტონის საფარის მოწყობა მცირე მექანიზაციით სისქით 14სმ ტემპერატურული ნაკერებით </t>
    </r>
    <r>
      <rPr>
        <sz val="11"/>
        <rFont val="Arial"/>
        <family val="2"/>
      </rPr>
      <t>B-30 F-200 W-6</t>
    </r>
  </si>
  <si>
    <r>
      <t xml:space="preserve">არმირებული ცემენტ-ბეტონის საფარის მოწყობა მცირე მექანიზაციით სისქით 14 სმ ტემპერატურული ნაკერებით </t>
    </r>
    <r>
      <rPr>
        <sz val="11"/>
        <rFont val="Arial"/>
        <family val="2"/>
      </rPr>
      <t>B-30 F-200 W-6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</si>
</sst>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#,##0.000"/>
  </numFmts>
  <fonts count="57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cadMtavr"/>
      <family val="0"/>
    </font>
    <font>
      <sz val="11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</cellStyleXfs>
  <cellXfs count="224">
    <xf numFmtId="0" fontId="0" fillId="0" borderId="0" xfId="0" applyAlignment="1">
      <alignment/>
    </xf>
    <xf numFmtId="0" fontId="34" fillId="0" borderId="0" xfId="65" applyFont="1">
      <alignment/>
      <protection/>
    </xf>
    <xf numFmtId="198" fontId="33" fillId="0" borderId="0" xfId="65" applyNumberFormat="1" applyFont="1" applyAlignment="1">
      <alignment/>
      <protection/>
    </xf>
    <xf numFmtId="0" fontId="33" fillId="0" borderId="0" xfId="65" applyFont="1" applyAlignment="1">
      <alignment/>
      <protection/>
    </xf>
    <xf numFmtId="2" fontId="33" fillId="0" borderId="0" xfId="65" applyNumberFormat="1" applyFont="1" applyAlignment="1">
      <alignment/>
      <protection/>
    </xf>
    <xf numFmtId="0" fontId="35" fillId="0" borderId="10" xfId="65" applyNumberFormat="1" applyFont="1" applyBorder="1" applyAlignment="1">
      <alignment horizontal="center" vertical="center" wrapText="1"/>
      <protection/>
    </xf>
    <xf numFmtId="0" fontId="35" fillId="0" borderId="11" xfId="65" applyNumberFormat="1" applyFont="1" applyBorder="1" applyAlignment="1">
      <alignment horizontal="center" vertical="center" wrapText="1"/>
      <protection/>
    </xf>
    <xf numFmtId="0" fontId="35" fillId="0" borderId="12" xfId="65" applyNumberFormat="1" applyFont="1" applyBorder="1" applyAlignment="1">
      <alignment horizontal="center" vertical="center" wrapText="1"/>
      <protection/>
    </xf>
    <xf numFmtId="0" fontId="35" fillId="0" borderId="13" xfId="65" applyNumberFormat="1" applyFont="1" applyBorder="1" applyAlignment="1">
      <alignment horizontal="center" vertical="center" wrapText="1"/>
      <protection/>
    </xf>
    <xf numFmtId="0" fontId="35" fillId="0" borderId="14" xfId="65" applyNumberFormat="1" applyFont="1" applyBorder="1" applyAlignment="1">
      <alignment horizontal="center" vertical="center" wrapText="1"/>
      <protection/>
    </xf>
    <xf numFmtId="0" fontId="36" fillId="0" borderId="15" xfId="65" applyNumberFormat="1" applyFont="1" applyBorder="1" applyAlignment="1">
      <alignment horizontal="center" vertical="center" wrapText="1"/>
      <protection/>
    </xf>
    <xf numFmtId="2" fontId="36" fillId="0" borderId="16" xfId="65" applyNumberFormat="1" applyFont="1" applyBorder="1" applyAlignment="1">
      <alignment horizontal="center" vertical="center" wrapText="1"/>
      <protection/>
    </xf>
    <xf numFmtId="0" fontId="37" fillId="0" borderId="16" xfId="65" applyNumberFormat="1" applyFont="1" applyBorder="1" applyAlignment="1">
      <alignment horizontal="center" vertical="center" wrapText="1"/>
      <protection/>
    </xf>
    <xf numFmtId="2" fontId="35" fillId="0" borderId="16" xfId="65" applyNumberFormat="1" applyFont="1" applyBorder="1" applyAlignment="1">
      <alignment horizontal="center" vertical="center" wrapText="1"/>
      <protection/>
    </xf>
    <xf numFmtId="2" fontId="35" fillId="0" borderId="17" xfId="65" applyNumberFormat="1" applyFont="1" applyBorder="1" applyAlignment="1">
      <alignment horizontal="center" vertical="center" wrapText="1"/>
      <protection/>
    </xf>
    <xf numFmtId="0" fontId="36" fillId="0" borderId="18" xfId="65" applyNumberFormat="1" applyFont="1" applyBorder="1" applyAlignment="1">
      <alignment horizontal="center" vertical="center" wrapText="1"/>
      <protection/>
    </xf>
    <xf numFmtId="2" fontId="36" fillId="0" borderId="19" xfId="65" applyNumberFormat="1" applyFont="1" applyBorder="1" applyAlignment="1">
      <alignment horizontal="center" vertical="center" wrapText="1"/>
      <protection/>
    </xf>
    <xf numFmtId="2" fontId="37" fillId="0" borderId="19" xfId="65" applyNumberFormat="1" applyFont="1" applyBorder="1" applyAlignment="1">
      <alignment horizontal="center" vertical="center" wrapText="1"/>
      <protection/>
    </xf>
    <xf numFmtId="2" fontId="35" fillId="0" borderId="19" xfId="65" applyNumberFormat="1" applyFont="1" applyBorder="1" applyAlignment="1">
      <alignment horizontal="center" vertical="center" wrapText="1"/>
      <protection/>
    </xf>
    <xf numFmtId="2" fontId="35" fillId="0" borderId="20" xfId="65" applyNumberFormat="1" applyFont="1" applyBorder="1" applyAlignment="1">
      <alignment horizontal="center" vertical="center" wrapText="1"/>
      <protection/>
    </xf>
    <xf numFmtId="0" fontId="38" fillId="0" borderId="0" xfId="65" applyFont="1" applyBorder="1">
      <alignment/>
      <protection/>
    </xf>
    <xf numFmtId="0" fontId="38" fillId="0" borderId="0" xfId="65" applyFont="1">
      <alignment/>
      <protection/>
    </xf>
    <xf numFmtId="2" fontId="33" fillId="0" borderId="19" xfId="65" applyNumberFormat="1" applyFont="1" applyBorder="1" applyAlignment="1">
      <alignment horizontal="center" vertical="center" wrapText="1"/>
      <protection/>
    </xf>
    <xf numFmtId="2" fontId="35" fillId="0" borderId="10" xfId="65" applyNumberFormat="1" applyFont="1" applyBorder="1" applyAlignment="1">
      <alignment horizontal="center" vertical="center" wrapText="1"/>
      <protection/>
    </xf>
    <xf numFmtId="2" fontId="37" fillId="0" borderId="10" xfId="65" applyNumberFormat="1" applyFont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33" fillId="0" borderId="0" xfId="77" applyFont="1" applyFill="1" applyBorder="1" applyAlignment="1">
      <alignment/>
      <protection/>
    </xf>
    <xf numFmtId="0" fontId="34" fillId="0" borderId="0" xfId="65" applyFont="1" applyFill="1">
      <alignment/>
      <protection/>
    </xf>
    <xf numFmtId="49" fontId="39" fillId="0" borderId="0" xfId="65" applyNumberFormat="1" applyFont="1" applyFill="1" applyAlignment="1">
      <alignment vertical="center"/>
      <protection/>
    </xf>
    <xf numFmtId="2" fontId="34" fillId="0" borderId="0" xfId="65" applyNumberFormat="1" applyFont="1">
      <alignment/>
      <protection/>
    </xf>
    <xf numFmtId="2" fontId="38" fillId="0" borderId="0" xfId="65" applyNumberFormat="1" applyFont="1">
      <alignment/>
      <protection/>
    </xf>
    <xf numFmtId="2" fontId="11" fillId="0" borderId="19" xfId="65" applyNumberFormat="1" applyFont="1" applyBorder="1" applyAlignment="1">
      <alignment horizontal="center" vertical="center" wrapText="1"/>
      <protection/>
    </xf>
    <xf numFmtId="2" fontId="11" fillId="0" borderId="20" xfId="65" applyNumberFormat="1" applyFont="1" applyBorder="1" applyAlignment="1">
      <alignment horizontal="center" vertical="center" wrapText="1"/>
      <protection/>
    </xf>
    <xf numFmtId="203" fontId="13" fillId="0" borderId="19" xfId="65" applyNumberFormat="1" applyFont="1" applyBorder="1" applyAlignment="1">
      <alignment horizontal="center" vertical="center" wrapText="1"/>
      <protection/>
    </xf>
    <xf numFmtId="2" fontId="13" fillId="0" borderId="19" xfId="65" applyNumberFormat="1" applyFont="1" applyBorder="1" applyAlignment="1">
      <alignment horizontal="center" vertical="center" wrapText="1"/>
      <protection/>
    </xf>
    <xf numFmtId="2" fontId="13" fillId="0" borderId="20" xfId="65" applyNumberFormat="1" applyFont="1" applyBorder="1" applyAlignment="1">
      <alignment horizontal="center" vertical="center" wrapText="1"/>
      <protection/>
    </xf>
    <xf numFmtId="2" fontId="13" fillId="0" borderId="10" xfId="65" applyNumberFormat="1" applyFont="1" applyBorder="1" applyAlignment="1">
      <alignment horizontal="center" vertical="center" wrapText="1"/>
      <protection/>
    </xf>
    <xf numFmtId="2" fontId="13" fillId="0" borderId="11" xfId="65" applyNumberFormat="1" applyFont="1" applyBorder="1" applyAlignment="1">
      <alignment horizontal="center" vertical="center" wrapText="1"/>
      <protection/>
    </xf>
    <xf numFmtId="0" fontId="35" fillId="0" borderId="21" xfId="65" applyNumberFormat="1" applyFont="1" applyBorder="1" applyAlignment="1">
      <alignment horizontal="center" vertical="center" wrapText="1"/>
      <protection/>
    </xf>
    <xf numFmtId="49" fontId="35" fillId="0" borderId="22" xfId="65" applyNumberFormat="1" applyFont="1" applyFill="1" applyBorder="1" applyAlignment="1">
      <alignment horizontal="center" vertical="center" wrapText="1"/>
      <protection/>
    </xf>
    <xf numFmtId="2" fontId="35" fillId="0" borderId="23" xfId="65" applyNumberFormat="1" applyFont="1" applyFill="1" applyBorder="1" applyAlignment="1">
      <alignment horizontal="center" vertical="center" wrapText="1"/>
      <protection/>
    </xf>
    <xf numFmtId="2" fontId="33" fillId="0" borderId="23" xfId="65" applyNumberFormat="1" applyFont="1" applyFill="1" applyBorder="1" applyAlignment="1">
      <alignment horizontal="center" vertical="center" wrapText="1"/>
      <protection/>
    </xf>
    <xf numFmtId="2" fontId="11" fillId="0" borderId="23" xfId="77" applyNumberFormat="1" applyFont="1" applyFill="1" applyBorder="1" applyAlignment="1">
      <alignment horizontal="center" vertical="center"/>
      <protection/>
    </xf>
    <xf numFmtId="0" fontId="13" fillId="0" borderId="23" xfId="77" applyFont="1" applyFill="1" applyBorder="1" applyAlignment="1">
      <alignment horizontal="center"/>
      <protection/>
    </xf>
    <xf numFmtId="2" fontId="11" fillId="0" borderId="24" xfId="77" applyNumberFormat="1" applyFont="1" applyFill="1" applyBorder="1" applyAlignment="1">
      <alignment horizontal="center" vertical="center"/>
      <protection/>
    </xf>
    <xf numFmtId="2" fontId="37" fillId="0" borderId="16" xfId="65" applyNumberFormat="1" applyFont="1" applyBorder="1" applyAlignment="1">
      <alignment horizontal="center" vertical="center" wrapText="1"/>
      <protection/>
    </xf>
    <xf numFmtId="2" fontId="13" fillId="0" borderId="16" xfId="65" applyNumberFormat="1" applyFont="1" applyBorder="1" applyAlignment="1">
      <alignment horizontal="center" vertical="center" wrapText="1"/>
      <protection/>
    </xf>
    <xf numFmtId="2" fontId="13" fillId="0" borderId="17" xfId="65" applyNumberFormat="1" applyFont="1" applyBorder="1" applyAlignment="1">
      <alignment horizontal="center" vertical="center" wrapText="1"/>
      <protection/>
    </xf>
    <xf numFmtId="2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 wrapText="1"/>
    </xf>
    <xf numFmtId="0" fontId="6" fillId="0" borderId="0" xfId="62" applyFont="1" applyFill="1">
      <alignment/>
      <protection/>
    </xf>
    <xf numFmtId="0" fontId="12" fillId="0" borderId="19" xfId="0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right" vertical="center"/>
    </xf>
    <xf numFmtId="199" fontId="11" fillId="0" borderId="19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98" fontId="11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9" fillId="0" borderId="19" xfId="62" applyFont="1" applyFill="1" applyBorder="1" applyAlignment="1">
      <alignment vertical="center" wrapText="1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13" fillId="0" borderId="19" xfId="62" applyFont="1" applyFill="1" applyBorder="1" applyAlignment="1">
      <alignment horizontal="center" vertical="center"/>
      <protection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1" fillId="0" borderId="19" xfId="62" applyFont="1" applyFill="1" applyBorder="1" applyAlignment="1">
      <alignment horizontal="center" vertical="center"/>
      <protection/>
    </xf>
    <xf numFmtId="2" fontId="11" fillId="0" borderId="2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3" fontId="9" fillId="0" borderId="20" xfId="0" applyNumberFormat="1" applyFont="1" applyFill="1" applyBorder="1" applyAlignment="1">
      <alignment horizontal="center" vertical="center"/>
    </xf>
    <xf numFmtId="2" fontId="13" fillId="0" borderId="23" xfId="77" applyNumberFormat="1" applyFont="1" applyFill="1" applyBorder="1" applyAlignment="1">
      <alignment horizontal="center"/>
      <protection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horizontal="center" vertical="top"/>
      <protection/>
    </xf>
    <xf numFmtId="49" fontId="5" fillId="0" borderId="0" xfId="62" applyNumberFormat="1" applyFont="1" applyFill="1" applyBorder="1" applyAlignment="1">
      <alignment horizontal="left" vertical="top"/>
      <protection/>
    </xf>
    <xf numFmtId="0" fontId="9" fillId="0" borderId="0" xfId="62" applyFont="1" applyFill="1" applyAlignment="1">
      <alignment vertical="center"/>
      <protection/>
    </xf>
    <xf numFmtId="2" fontId="5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top"/>
      <protection/>
    </xf>
    <xf numFmtId="49" fontId="6" fillId="0" borderId="0" xfId="62" applyNumberFormat="1" applyFont="1" applyFill="1" applyBorder="1" applyAlignment="1">
      <alignment horizontal="center" vertical="top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0" xfId="6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62" applyFont="1" applyFill="1" applyBorder="1" applyAlignment="1">
      <alignment horizontal="center" vertical="top"/>
      <protection/>
    </xf>
    <xf numFmtId="49" fontId="5" fillId="0" borderId="29" xfId="62" applyNumberFormat="1" applyFont="1" applyFill="1" applyBorder="1" applyAlignment="1">
      <alignment horizontal="center" vertical="top" wrapText="1"/>
      <protection/>
    </xf>
    <xf numFmtId="0" fontId="9" fillId="0" borderId="29" xfId="62" applyFont="1" applyFill="1" applyBorder="1" applyAlignment="1">
      <alignment horizontal="center" vertical="center" wrapText="1"/>
      <protection/>
    </xf>
    <xf numFmtId="0" fontId="5" fillId="0" borderId="18" xfId="78" applyFont="1" applyFill="1" applyBorder="1" applyAlignment="1">
      <alignment horizontal="center" vertical="center" wrapText="1"/>
      <protection/>
    </xf>
    <xf numFmtId="0" fontId="5" fillId="0" borderId="19" xfId="78" applyFont="1" applyFill="1" applyBorder="1" applyAlignment="1">
      <alignment horizontal="center" vertical="center" wrapText="1"/>
      <protection/>
    </xf>
    <xf numFmtId="0" fontId="9" fillId="0" borderId="19" xfId="62" applyFont="1" applyFill="1" applyBorder="1" applyAlignment="1">
      <alignment horizontal="center" vertical="center" wrapText="1"/>
      <protection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vertical="center"/>
    </xf>
    <xf numFmtId="202" fontId="11" fillId="0" borderId="19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 wrapText="1"/>
    </xf>
    <xf numFmtId="0" fontId="9" fillId="0" borderId="19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2" fontId="13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top" wrapText="1"/>
    </xf>
    <xf numFmtId="0" fontId="9" fillId="0" borderId="10" xfId="62" applyFont="1" applyFill="1" applyBorder="1" applyAlignment="1">
      <alignment vertical="center" wrapText="1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13" fillId="0" borderId="10" xfId="62" applyFont="1" applyFill="1" applyBorder="1" applyAlignment="1">
      <alignment horizontal="center" vertical="center"/>
      <protection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 wrapText="1"/>
    </xf>
    <xf numFmtId="0" fontId="9" fillId="0" borderId="29" xfId="62" applyFont="1" applyFill="1" applyBorder="1" applyAlignment="1">
      <alignment vertical="center" wrapText="1"/>
      <protection/>
    </xf>
    <xf numFmtId="0" fontId="9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0" fontId="9" fillId="0" borderId="18" xfId="62" applyFont="1" applyFill="1" applyBorder="1" applyAlignment="1">
      <alignment horizontal="center" vertical="top"/>
      <protection/>
    </xf>
    <xf numFmtId="49" fontId="9" fillId="0" borderId="19" xfId="62" applyNumberFormat="1" applyFont="1" applyFill="1" applyBorder="1" applyAlignment="1">
      <alignment horizontal="center" vertical="top" wrapText="1"/>
      <protection/>
    </xf>
    <xf numFmtId="49" fontId="5" fillId="0" borderId="19" xfId="62" applyNumberFormat="1" applyFont="1" applyFill="1" applyBorder="1" applyAlignment="1">
      <alignment vertical="center" wrapText="1"/>
      <protection/>
    </xf>
    <xf numFmtId="0" fontId="9" fillId="0" borderId="19" xfId="62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vertical="center"/>
      <protection/>
    </xf>
    <xf numFmtId="0" fontId="9" fillId="0" borderId="21" xfId="62" applyFont="1" applyFill="1" applyBorder="1" applyAlignment="1">
      <alignment horizontal="center" vertical="top"/>
      <protection/>
    </xf>
    <xf numFmtId="49" fontId="9" fillId="0" borderId="10" xfId="62" applyNumberFormat="1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top"/>
      <protection/>
    </xf>
    <xf numFmtId="49" fontId="9" fillId="0" borderId="0" xfId="62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2" fontId="13" fillId="0" borderId="0" xfId="0" applyNumberFormat="1" applyFont="1" applyFill="1" applyBorder="1" applyAlignment="1">
      <alignment horizontal="center" vertical="center" wrapText="1"/>
    </xf>
    <xf numFmtId="0" fontId="6" fillId="0" borderId="0" xfId="62" applyFont="1" applyFill="1" applyBorder="1">
      <alignment/>
      <protection/>
    </xf>
    <xf numFmtId="0" fontId="6" fillId="0" borderId="0" xfId="62" applyFont="1" applyFill="1" applyBorder="1" applyAlignment="1">
      <alignment vertical="center"/>
      <protection/>
    </xf>
    <xf numFmtId="194" fontId="5" fillId="0" borderId="29" xfId="62" applyNumberFormat="1" applyFont="1" applyFill="1" applyBorder="1" applyAlignment="1">
      <alignment horizontal="center" vertical="center" wrapText="1"/>
      <protection/>
    </xf>
    <xf numFmtId="194" fontId="5" fillId="0" borderId="30" xfId="62" applyNumberFormat="1" applyFont="1" applyFill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198" fontId="5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19" xfId="78" applyNumberFormat="1" applyFont="1" applyFill="1" applyBorder="1" applyAlignment="1">
      <alignment horizontal="center" vertical="center"/>
      <protection/>
    </xf>
    <xf numFmtId="2" fontId="5" fillId="0" borderId="20" xfId="0" applyNumberFormat="1" applyFont="1" applyFill="1" applyBorder="1" applyAlignment="1">
      <alignment horizontal="center" vertical="center"/>
    </xf>
    <xf numFmtId="2" fontId="6" fillId="0" borderId="0" xfId="62" applyNumberFormat="1" applyFont="1" applyFill="1">
      <alignment/>
      <protection/>
    </xf>
    <xf numFmtId="0" fontId="15" fillId="0" borderId="19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left" vertical="center" wrapText="1"/>
    </xf>
    <xf numFmtId="198" fontId="11" fillId="0" borderId="19" xfId="0" applyNumberFormat="1" applyFont="1" applyFill="1" applyBorder="1" applyAlignment="1">
      <alignment horizontal="center" vertical="center" wrapText="1"/>
    </xf>
    <xf numFmtId="2" fontId="12" fillId="0" borderId="19" xfId="78" applyNumberFormat="1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78" applyFont="1" applyFill="1" applyBorder="1" applyAlignment="1">
      <alignment horizontal="left" vertical="center" wrapText="1"/>
      <protection/>
    </xf>
    <xf numFmtId="0" fontId="12" fillId="0" borderId="19" xfId="78" applyNumberFormat="1" applyFont="1" applyFill="1" applyBorder="1" applyAlignment="1">
      <alignment horizontal="center" vertical="center"/>
      <protection/>
    </xf>
    <xf numFmtId="0" fontId="11" fillId="0" borderId="19" xfId="78" applyNumberFormat="1" applyFont="1" applyFill="1" applyBorder="1" applyAlignment="1">
      <alignment horizontal="center" vertical="center"/>
      <protection/>
    </xf>
    <xf numFmtId="0" fontId="11" fillId="0" borderId="19" xfId="78" applyFont="1" applyFill="1" applyBorder="1" applyAlignment="1">
      <alignment horizontal="center" vertical="center"/>
      <protection/>
    </xf>
    <xf numFmtId="1" fontId="11" fillId="0" borderId="19" xfId="78" applyNumberFormat="1" applyFont="1" applyFill="1" applyBorder="1" applyAlignment="1">
      <alignment horizontal="center" vertical="center"/>
      <protection/>
    </xf>
    <xf numFmtId="2" fontId="11" fillId="0" borderId="19" xfId="78" applyNumberFormat="1" applyFont="1" applyFill="1" applyBorder="1" applyAlignment="1">
      <alignment horizontal="center" vertical="center"/>
      <protection/>
    </xf>
    <xf numFmtId="2" fontId="11" fillId="0" borderId="20" xfId="78" applyNumberFormat="1" applyFont="1" applyFill="1" applyBorder="1" applyAlignment="1">
      <alignment vertical="center"/>
      <protection/>
    </xf>
    <xf numFmtId="199" fontId="11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203" fontId="11" fillId="0" borderId="19" xfId="0" applyNumberFormat="1" applyFont="1" applyFill="1" applyBorder="1" applyAlignment="1">
      <alignment horizontal="center" vertical="center"/>
    </xf>
    <xf numFmtId="49" fontId="5" fillId="0" borderId="19" xfId="78" applyNumberFormat="1" applyFont="1" applyFill="1" applyBorder="1" applyAlignment="1">
      <alignment horizontal="center" vertical="center" wrapText="1"/>
      <protection/>
    </xf>
    <xf numFmtId="49" fontId="12" fillId="0" borderId="19" xfId="78" applyNumberFormat="1" applyFont="1" applyFill="1" applyBorder="1" applyAlignment="1">
      <alignment horizontal="center" vertical="center" wrapText="1"/>
      <protection/>
    </xf>
    <xf numFmtId="2" fontId="12" fillId="0" borderId="19" xfId="0" applyNumberFormat="1" applyFont="1" applyFill="1" applyBorder="1" applyAlignment="1">
      <alignment horizontal="center" vertical="center"/>
    </xf>
    <xf numFmtId="14" fontId="11" fillId="0" borderId="19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vertical="center"/>
    </xf>
    <xf numFmtId="49" fontId="12" fillId="0" borderId="19" xfId="79" applyNumberFormat="1" applyFont="1" applyFill="1" applyBorder="1" applyAlignment="1">
      <alignment horizontal="center" vertical="center" wrapText="1"/>
      <protection/>
    </xf>
    <xf numFmtId="2" fontId="11" fillId="0" borderId="20" xfId="0" applyNumberFormat="1" applyFont="1" applyFill="1" applyBorder="1" applyAlignment="1">
      <alignment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 quotePrefix="1">
      <alignment horizontal="center"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top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right" vertical="center" wrapText="1"/>
    </xf>
    <xf numFmtId="0" fontId="35" fillId="0" borderId="0" xfId="65" applyFont="1" applyAlignment="1">
      <alignment horizontal="center" vertical="center"/>
      <protection/>
    </xf>
    <xf numFmtId="0" fontId="33" fillId="0" borderId="0" xfId="65" applyFont="1" applyAlignment="1">
      <alignment horizontal="center"/>
      <protection/>
    </xf>
    <xf numFmtId="0" fontId="35" fillId="0" borderId="0" xfId="65" applyFont="1" applyBorder="1" applyAlignment="1">
      <alignment horizontal="left" vertical="center"/>
      <protection/>
    </xf>
    <xf numFmtId="0" fontId="35" fillId="0" borderId="15" xfId="65" applyNumberFormat="1" applyFont="1" applyBorder="1" applyAlignment="1">
      <alignment horizontal="center" vertical="center" wrapText="1"/>
      <protection/>
    </xf>
    <xf numFmtId="0" fontId="35" fillId="0" borderId="21" xfId="65" applyNumberFormat="1" applyFont="1" applyBorder="1" applyAlignment="1">
      <alignment horizontal="center" vertical="center" wrapText="1"/>
      <protection/>
    </xf>
    <xf numFmtId="0" fontId="35" fillId="0" borderId="16" xfId="65" applyNumberFormat="1" applyFont="1" applyBorder="1" applyAlignment="1">
      <alignment horizontal="center" vertical="center" wrapText="1"/>
      <protection/>
    </xf>
    <xf numFmtId="0" fontId="35" fillId="0" borderId="10" xfId="65" applyNumberFormat="1" applyFont="1" applyBorder="1" applyAlignment="1">
      <alignment horizontal="center" vertical="center" wrapText="1"/>
      <protection/>
    </xf>
    <xf numFmtId="0" fontId="35" fillId="0" borderId="17" xfId="65" applyNumberFormat="1" applyFont="1" applyBorder="1" applyAlignment="1">
      <alignment horizontal="center" vertical="center" wrapText="1"/>
      <protection/>
    </xf>
    <xf numFmtId="0" fontId="33" fillId="0" borderId="0" xfId="65" applyFont="1" applyBorder="1" applyAlignment="1">
      <alignment horizontal="center" vertical="center" wrapText="1"/>
      <protection/>
    </xf>
    <xf numFmtId="0" fontId="39" fillId="0" borderId="0" xfId="65" applyFont="1" applyAlignment="1">
      <alignment horizontal="center"/>
      <protection/>
    </xf>
    <xf numFmtId="0" fontId="34" fillId="0" borderId="0" xfId="65" applyFont="1" applyAlignment="1">
      <alignment horizontal="center"/>
      <protection/>
    </xf>
    <xf numFmtId="0" fontId="37" fillId="0" borderId="0" xfId="65" applyFont="1" applyAlignment="1">
      <alignment horizontal="center" vertical="center"/>
      <protection/>
    </xf>
    <xf numFmtId="0" fontId="33" fillId="0" borderId="0" xfId="65" applyFont="1" applyAlignment="1">
      <alignment horizontal="left"/>
      <protection/>
    </xf>
    <xf numFmtId="49" fontId="39" fillId="0" borderId="0" xfId="65" applyNumberFormat="1" applyFont="1" applyFill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top" wrapText="1"/>
      <protection/>
    </xf>
    <xf numFmtId="49" fontId="8" fillId="0" borderId="0" xfId="62" applyNumberFormat="1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 2" xfId="59"/>
    <cellStyle name="Normal 14 3 2" xfId="60"/>
    <cellStyle name="Normal 14_axalqalaqis skola " xfId="61"/>
    <cellStyle name="Normal 2" xfId="62"/>
    <cellStyle name="Normal 2 2" xfId="63"/>
    <cellStyle name="Normal 3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 2" xfId="72"/>
    <cellStyle name="Обычный 2 2 2" xfId="73"/>
    <cellStyle name="Обычный 2 2 3" xfId="74"/>
    <cellStyle name="Обычный 3" xfId="75"/>
    <cellStyle name="Обычный_VAKE-SABURTALI (SHILAKADZE)" xfId="76"/>
    <cellStyle name="Обычный_Лист1" xfId="77"/>
    <cellStyle name="Обычный_დემონტაჟი" xfId="78"/>
    <cellStyle name="Обычный_დემონტაჟი 2" xfId="79"/>
    <cellStyle name="ჩვეულებრივი 2" xfId="80"/>
  </cellStyles>
  <dxfs count="361"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310</xdr:row>
      <xdr:rowOff>0</xdr:rowOff>
    </xdr:from>
    <xdr:ext cx="76200" cy="771525"/>
    <xdr:sp fLocksText="0">
      <xdr:nvSpPr>
        <xdr:cNvPr id="1" name="Text Box 2"/>
        <xdr:cNvSpPr txBox="1">
          <a:spLocks noChangeArrowheads="1"/>
        </xdr:cNvSpPr>
      </xdr:nvSpPr>
      <xdr:spPr>
        <a:xfrm>
          <a:off x="523875" y="843438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819150"/>
    <xdr:sp fLocksText="0">
      <xdr:nvSpPr>
        <xdr:cNvPr id="2" name="Text Box 22"/>
        <xdr:cNvSpPr txBox="1">
          <a:spLocks noChangeArrowheads="1"/>
        </xdr:cNvSpPr>
      </xdr:nvSpPr>
      <xdr:spPr>
        <a:xfrm>
          <a:off x="4171950" y="843438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819150"/>
    <xdr:sp fLocksText="0">
      <xdr:nvSpPr>
        <xdr:cNvPr id="3" name="Text Box 22"/>
        <xdr:cNvSpPr txBox="1">
          <a:spLocks noChangeArrowheads="1"/>
        </xdr:cNvSpPr>
      </xdr:nvSpPr>
      <xdr:spPr>
        <a:xfrm>
          <a:off x="4171950" y="843438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4" name="Text Box 19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5" name="Text Box 20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6" name="Text Box 21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7" name="Text Box 22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8" name="Text Box 23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0" name="Text Box 19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1" name="Text Box 20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2" name="Text Box 21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3" name="Text Box 22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4" name="Text Box 23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5" name="Text Box 24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6" name="Text Box 19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7" name="Text Box 20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8" name="Text Box 21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19" name="Text Box 22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20" name="Text Box 23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21" name="Text Box 24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22" name="Text Box 19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23" name="Text Box 20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24" name="Text Box 21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25" name="Text Box 22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26" name="Text Box 23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76200" cy="238125"/>
    <xdr:sp fLocksText="0">
      <xdr:nvSpPr>
        <xdr:cNvPr id="27" name="Text Box 24"/>
        <xdr:cNvSpPr txBox="1">
          <a:spLocks noChangeArrowheads="1"/>
        </xdr:cNvSpPr>
      </xdr:nvSpPr>
      <xdr:spPr>
        <a:xfrm>
          <a:off x="4171950" y="8434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6"/>
  <sheetViews>
    <sheetView view="pageBreakPreview" zoomScaleSheetLayoutView="100" workbookViewId="0" topLeftCell="A4">
      <selection activeCell="C26" sqref="C26:H28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6384" width="8.7109375" style="1" customWidth="1"/>
  </cols>
  <sheetData>
    <row r="3" spans="2:9" ht="18.75" customHeight="1">
      <c r="B3" s="209" t="s">
        <v>125</v>
      </c>
      <c r="C3" s="209"/>
      <c r="D3" s="209"/>
      <c r="E3" s="209"/>
      <c r="F3" s="209"/>
      <c r="G3" s="209"/>
      <c r="H3" s="209"/>
      <c r="I3" s="209"/>
    </row>
    <row r="4" spans="2:9" ht="11.25" customHeight="1">
      <c r="B4" s="210"/>
      <c r="C4" s="210"/>
      <c r="D4" s="210"/>
      <c r="E4" s="210"/>
      <c r="F4" s="210"/>
      <c r="G4" s="210"/>
      <c r="H4" s="210"/>
      <c r="I4" s="210"/>
    </row>
    <row r="5" spans="2:9" ht="15.75">
      <c r="B5" s="210" t="s">
        <v>33</v>
      </c>
      <c r="C5" s="210"/>
      <c r="D5" s="210"/>
      <c r="E5" s="210"/>
      <c r="F5" s="210"/>
      <c r="G5" s="210"/>
      <c r="H5" s="210"/>
      <c r="I5" s="210"/>
    </row>
    <row r="6" spans="2:9" ht="15.75">
      <c r="B6" s="199" t="s">
        <v>34</v>
      </c>
      <c r="C6" s="199"/>
      <c r="D6" s="199"/>
      <c r="E6" s="199"/>
      <c r="F6" s="2">
        <f>I22/1000</f>
        <v>0</v>
      </c>
      <c r="G6" s="3" t="s">
        <v>9</v>
      </c>
      <c r="H6" s="3"/>
      <c r="I6" s="3"/>
    </row>
    <row r="7" spans="2:9" ht="24.75" customHeight="1">
      <c r="B7" s="199" t="s">
        <v>35</v>
      </c>
      <c r="C7" s="199"/>
      <c r="D7" s="199"/>
      <c r="E7" s="199"/>
      <c r="F7" s="4">
        <f>I21/1000</f>
        <v>0</v>
      </c>
      <c r="G7" s="3" t="s">
        <v>9</v>
      </c>
      <c r="H7" s="3"/>
      <c r="I7" s="3"/>
    </row>
    <row r="8" spans="2:9" ht="21.75" customHeight="1">
      <c r="B8" s="207" t="s">
        <v>36</v>
      </c>
      <c r="C8" s="207"/>
      <c r="D8" s="207"/>
      <c r="E8" s="207"/>
      <c r="F8" s="207"/>
      <c r="G8" s="207"/>
      <c r="H8" s="207"/>
      <c r="I8" s="207"/>
    </row>
    <row r="9" spans="2:11" s="30" customFormat="1" ht="16.5">
      <c r="B9" s="211" t="s">
        <v>176</v>
      </c>
      <c r="C9" s="211"/>
      <c r="D9" s="211"/>
      <c r="E9" s="211"/>
      <c r="F9" s="211"/>
      <c r="G9" s="211"/>
      <c r="H9" s="211"/>
      <c r="I9" s="211"/>
      <c r="J9" s="31"/>
      <c r="K9" s="31"/>
    </row>
    <row r="10" spans="2:9" ht="16.5" customHeight="1">
      <c r="B10" s="208" t="s">
        <v>79</v>
      </c>
      <c r="C10" s="208"/>
      <c r="D10" s="208"/>
      <c r="E10" s="208"/>
      <c r="F10" s="208"/>
      <c r="G10" s="208"/>
      <c r="H10" s="208"/>
      <c r="I10" s="208"/>
    </row>
    <row r="11" spans="2:9" ht="24.75" customHeight="1" thickBot="1">
      <c r="B11" s="200"/>
      <c r="C11" s="200"/>
      <c r="D11" s="200"/>
      <c r="E11" s="200"/>
      <c r="F11" s="200"/>
      <c r="G11" s="200"/>
      <c r="H11" s="200"/>
      <c r="I11" s="200"/>
    </row>
    <row r="12" spans="2:9" ht="24.75" customHeight="1">
      <c r="B12" s="201" t="s">
        <v>1</v>
      </c>
      <c r="C12" s="203" t="s">
        <v>18</v>
      </c>
      <c r="D12" s="203" t="s">
        <v>19</v>
      </c>
      <c r="E12" s="203" t="s">
        <v>20</v>
      </c>
      <c r="F12" s="203"/>
      <c r="G12" s="203"/>
      <c r="H12" s="203"/>
      <c r="I12" s="205"/>
    </row>
    <row r="13" spans="2:9" ht="51" customHeight="1" thickBot="1">
      <c r="B13" s="202"/>
      <c r="C13" s="204"/>
      <c r="D13" s="204"/>
      <c r="E13" s="5" t="s">
        <v>21</v>
      </c>
      <c r="F13" s="5" t="s">
        <v>22</v>
      </c>
      <c r="G13" s="5" t="s">
        <v>23</v>
      </c>
      <c r="H13" s="5" t="s">
        <v>24</v>
      </c>
      <c r="I13" s="6" t="s">
        <v>25</v>
      </c>
    </row>
    <row r="14" spans="2:9" ht="15.75" customHeight="1" thickBot="1">
      <c r="B14" s="7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9">
        <v>8</v>
      </c>
    </row>
    <row r="15" spans="2:9" ht="24.75" customHeight="1">
      <c r="B15" s="10"/>
      <c r="C15" s="11"/>
      <c r="D15" s="12" t="s">
        <v>26</v>
      </c>
      <c r="E15" s="13"/>
      <c r="F15" s="13"/>
      <c r="G15" s="13"/>
      <c r="H15" s="13"/>
      <c r="I15" s="14"/>
    </row>
    <row r="16" spans="2:9" ht="21" customHeight="1">
      <c r="B16" s="15">
        <v>2</v>
      </c>
      <c r="C16" s="16"/>
      <c r="D16" s="17" t="s">
        <v>27</v>
      </c>
      <c r="E16" s="18"/>
      <c r="F16" s="18"/>
      <c r="G16" s="18"/>
      <c r="H16" s="18"/>
      <c r="I16" s="19"/>
    </row>
    <row r="17" spans="2:11" s="30" customFormat="1" ht="43.5" thickBot="1">
      <c r="B17" s="42" t="s">
        <v>8</v>
      </c>
      <c r="C17" s="43" t="s">
        <v>37</v>
      </c>
      <c r="D17" s="44" t="s">
        <v>95</v>
      </c>
      <c r="E17" s="45">
        <f>'#2-1'!M316</f>
        <v>0</v>
      </c>
      <c r="F17" s="80"/>
      <c r="G17" s="46"/>
      <c r="H17" s="46"/>
      <c r="I17" s="47">
        <f>E17</f>
        <v>0</v>
      </c>
      <c r="J17" s="29"/>
      <c r="K17" s="29"/>
    </row>
    <row r="18" spans="2:14" s="21" customFormat="1" ht="25.5" customHeight="1">
      <c r="B18" s="10"/>
      <c r="C18" s="11"/>
      <c r="D18" s="48" t="s">
        <v>28</v>
      </c>
      <c r="E18" s="49">
        <f>E17</f>
        <v>0</v>
      </c>
      <c r="F18" s="49">
        <f>F17</f>
        <v>0</v>
      </c>
      <c r="G18" s="49">
        <f>G17</f>
        <v>0</v>
      </c>
      <c r="H18" s="49">
        <f>H17</f>
        <v>0</v>
      </c>
      <c r="I18" s="50">
        <f>E18+F18+H18</f>
        <v>0</v>
      </c>
      <c r="J18" s="20"/>
      <c r="K18" s="20"/>
      <c r="L18" s="20"/>
      <c r="M18" s="20"/>
      <c r="N18" s="20"/>
    </row>
    <row r="19" spans="2:9" ht="15.75">
      <c r="B19" s="15"/>
      <c r="C19" s="16"/>
      <c r="D19" s="22" t="s">
        <v>29</v>
      </c>
      <c r="E19" s="34"/>
      <c r="F19" s="34"/>
      <c r="G19" s="34"/>
      <c r="H19" s="34"/>
      <c r="I19" s="35">
        <f>I18*0.03</f>
        <v>0</v>
      </c>
    </row>
    <row r="20" spans="2:9" ht="15.75">
      <c r="B20" s="15"/>
      <c r="C20" s="16"/>
      <c r="D20" s="17" t="s">
        <v>30</v>
      </c>
      <c r="E20" s="36"/>
      <c r="F20" s="37"/>
      <c r="G20" s="37"/>
      <c r="H20" s="37"/>
      <c r="I20" s="38">
        <f>I18+I19</f>
        <v>0</v>
      </c>
    </row>
    <row r="21" spans="2:9" ht="31.5">
      <c r="B21" s="15"/>
      <c r="C21" s="16"/>
      <c r="D21" s="22" t="s">
        <v>31</v>
      </c>
      <c r="E21" s="34"/>
      <c r="F21" s="34"/>
      <c r="G21" s="34"/>
      <c r="H21" s="34"/>
      <c r="I21" s="35">
        <f>I20*0.18</f>
        <v>0</v>
      </c>
    </row>
    <row r="22" spans="2:9" ht="32.25" thickBot="1">
      <c r="B22" s="41"/>
      <c r="C22" s="23"/>
      <c r="D22" s="24" t="s">
        <v>32</v>
      </c>
      <c r="E22" s="39"/>
      <c r="F22" s="39"/>
      <c r="G22" s="39"/>
      <c r="H22" s="39"/>
      <c r="I22" s="40">
        <f>I20+I21</f>
        <v>0</v>
      </c>
    </row>
    <row r="23" spans="2:9" ht="15.75">
      <c r="B23" s="206"/>
      <c r="C23" s="206"/>
      <c r="D23" s="206"/>
      <c r="E23" s="206"/>
      <c r="F23" s="206"/>
      <c r="G23" s="206"/>
      <c r="H23" s="206"/>
      <c r="I23" s="206"/>
    </row>
    <row r="24" ht="12.75">
      <c r="I24" s="33"/>
    </row>
    <row r="25" ht="12.75">
      <c r="I25" s="32"/>
    </row>
    <row r="26" spans="3:9" ht="22.5" customHeight="1">
      <c r="C26" s="198"/>
      <c r="D26" s="198"/>
      <c r="E26" s="198"/>
      <c r="F26" s="198"/>
      <c r="G26" s="198"/>
      <c r="H26" s="198"/>
      <c r="I26" s="32"/>
    </row>
  </sheetData>
  <sheetProtection/>
  <mergeCells count="15">
    <mergeCell ref="B10:I10"/>
    <mergeCell ref="B3:I3"/>
    <mergeCell ref="B4:I4"/>
    <mergeCell ref="B5:I5"/>
    <mergeCell ref="B9:I9"/>
    <mergeCell ref="C26:H26"/>
    <mergeCell ref="B6:E6"/>
    <mergeCell ref="B11:I11"/>
    <mergeCell ref="B12:B13"/>
    <mergeCell ref="C12:C13"/>
    <mergeCell ref="D12:D13"/>
    <mergeCell ref="E12:I12"/>
    <mergeCell ref="B23:I23"/>
    <mergeCell ref="B7:E7"/>
    <mergeCell ref="B8:I8"/>
  </mergeCells>
  <printOptions/>
  <pageMargins left="0.2654166666666667" right="0.35433070866141736" top="0" bottom="0" header="0.3937007874015748" footer="0.5118110236220472"/>
  <pageSetup fitToHeight="0" fitToWidth="1" horizontalDpi="600" verticalDpi="600" orientation="landscape" paperSize="9" r:id="rId1"/>
  <ignoredErrors>
    <ignoredError sqref="B17" numberStoredAsText="1"/>
    <ignoredError sqref="I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1"/>
  <sheetViews>
    <sheetView tabSelected="1" view="pageBreakPreview" zoomScaleSheetLayoutView="100" workbookViewId="0" topLeftCell="A295">
      <selection activeCell="E312" sqref="E312:F316"/>
    </sheetView>
  </sheetViews>
  <sheetFormatPr defaultColWidth="9.140625" defaultRowHeight="15"/>
  <cols>
    <col min="1" max="1" width="4.421875" style="88" customWidth="1"/>
    <col min="2" max="2" width="13.140625" style="89" customWidth="1"/>
    <col min="3" max="3" width="45.00390625" style="81" customWidth="1"/>
    <col min="4" max="4" width="13.00390625" style="90" customWidth="1"/>
    <col min="5" max="5" width="10.7109375" style="91" customWidth="1"/>
    <col min="6" max="6" width="10.57421875" style="91" customWidth="1"/>
    <col min="7" max="7" width="11.7109375" style="91" customWidth="1"/>
    <col min="8" max="8" width="12.28125" style="91" customWidth="1"/>
    <col min="9" max="9" width="10.140625" style="91" bestFit="1" customWidth="1"/>
    <col min="10" max="10" width="11.7109375" style="91" customWidth="1"/>
    <col min="11" max="11" width="9.8515625" style="91" bestFit="1" customWidth="1"/>
    <col min="12" max="12" width="13.140625" style="91" customWidth="1"/>
    <col min="13" max="13" width="15.28125" style="54" customWidth="1"/>
    <col min="14" max="14" width="13.140625" style="54" bestFit="1" customWidth="1"/>
    <col min="15" max="16384" width="9.140625" style="54" customWidth="1"/>
  </cols>
  <sheetData>
    <row r="1" spans="1:13" ht="18">
      <c r="A1" s="212" t="s">
        <v>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8">
      <c r="A2" s="213" t="s">
        <v>177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2" ht="18">
      <c r="A3" s="82"/>
      <c r="B3" s="83" t="s">
        <v>3</v>
      </c>
      <c r="C3" s="84"/>
      <c r="D3" s="85">
        <f>M314/1000</f>
        <v>0</v>
      </c>
      <c r="E3" s="86" t="s">
        <v>9</v>
      </c>
      <c r="F3" s="86"/>
      <c r="G3" s="86"/>
      <c r="H3" s="86"/>
      <c r="I3" s="87"/>
      <c r="J3" s="86"/>
      <c r="K3" s="86"/>
      <c r="L3" s="86"/>
    </row>
    <row r="4" ht="18.75" thickBot="1">
      <c r="I4" s="92"/>
    </row>
    <row r="5" spans="1:13" s="94" customFormat="1" ht="15.75" customHeight="1">
      <c r="A5" s="215" t="s">
        <v>1</v>
      </c>
      <c r="B5" s="217" t="s">
        <v>82</v>
      </c>
      <c r="C5" s="219" t="s">
        <v>38</v>
      </c>
      <c r="D5" s="219" t="s">
        <v>39</v>
      </c>
      <c r="E5" s="219" t="s">
        <v>40</v>
      </c>
      <c r="F5" s="219" t="s">
        <v>81</v>
      </c>
      <c r="G5" s="221" t="s">
        <v>66</v>
      </c>
      <c r="H5" s="221"/>
      <c r="I5" s="221" t="s">
        <v>68</v>
      </c>
      <c r="J5" s="221"/>
      <c r="K5" s="219" t="s">
        <v>69</v>
      </c>
      <c r="L5" s="219"/>
      <c r="M5" s="93" t="s">
        <v>70</v>
      </c>
    </row>
    <row r="6" spans="1:13" s="94" customFormat="1" ht="26.25" customHeight="1" thickBot="1">
      <c r="A6" s="216"/>
      <c r="B6" s="218"/>
      <c r="C6" s="220"/>
      <c r="D6" s="220"/>
      <c r="E6" s="220"/>
      <c r="F6" s="220"/>
      <c r="G6" s="96" t="s">
        <v>67</v>
      </c>
      <c r="H6" s="97" t="s">
        <v>64</v>
      </c>
      <c r="I6" s="96" t="s">
        <v>67</v>
      </c>
      <c r="J6" s="97" t="s">
        <v>64</v>
      </c>
      <c r="K6" s="96" t="s">
        <v>67</v>
      </c>
      <c r="L6" s="97" t="s">
        <v>64</v>
      </c>
      <c r="M6" s="98" t="s">
        <v>71</v>
      </c>
    </row>
    <row r="7" spans="1:13" ht="18.75" thickBo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102">
        <v>8</v>
      </c>
      <c r="I7" s="101">
        <v>9</v>
      </c>
      <c r="J7" s="102">
        <v>10</v>
      </c>
      <c r="K7" s="101">
        <v>11</v>
      </c>
      <c r="L7" s="102">
        <v>12</v>
      </c>
      <c r="M7" s="103">
        <v>13</v>
      </c>
    </row>
    <row r="8" spans="1:13" ht="18">
      <c r="A8" s="104"/>
      <c r="B8" s="105"/>
      <c r="C8" s="106" t="s">
        <v>17</v>
      </c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1:13" ht="75">
      <c r="A9" s="59">
        <v>1</v>
      </c>
      <c r="B9" s="155" t="s">
        <v>41</v>
      </c>
      <c r="C9" s="164" t="s">
        <v>86</v>
      </c>
      <c r="D9" s="155" t="s">
        <v>5</v>
      </c>
      <c r="E9" s="156"/>
      <c r="F9" s="165">
        <v>0.375</v>
      </c>
      <c r="G9" s="157"/>
      <c r="H9" s="157"/>
      <c r="I9" s="157"/>
      <c r="J9" s="157"/>
      <c r="K9" s="157"/>
      <c r="L9" s="157"/>
      <c r="M9" s="158"/>
    </row>
    <row r="10" spans="1:13" ht="18">
      <c r="A10" s="64"/>
      <c r="B10" s="65"/>
      <c r="C10" s="70" t="s">
        <v>42</v>
      </c>
      <c r="D10" s="62" t="s">
        <v>6</v>
      </c>
      <c r="E10" s="51">
        <v>93.22</v>
      </c>
      <c r="F10" s="51">
        <f>F9*E10</f>
        <v>34.957499999999996</v>
      </c>
      <c r="G10" s="52"/>
      <c r="H10" s="51"/>
      <c r="I10" s="51"/>
      <c r="J10" s="51"/>
      <c r="K10" s="52"/>
      <c r="L10" s="51"/>
      <c r="M10" s="112"/>
    </row>
    <row r="11" spans="1:13" ht="63">
      <c r="A11" s="59">
        <v>2</v>
      </c>
      <c r="B11" s="166" t="s">
        <v>178</v>
      </c>
      <c r="C11" s="167" t="s">
        <v>179</v>
      </c>
      <c r="D11" s="55" t="s">
        <v>111</v>
      </c>
      <c r="E11" s="52"/>
      <c r="F11" s="51">
        <v>11</v>
      </c>
      <c r="G11" s="52"/>
      <c r="H11" s="51"/>
      <c r="I11" s="52"/>
      <c r="J11" s="51"/>
      <c r="K11" s="52"/>
      <c r="L11" s="51"/>
      <c r="M11" s="112"/>
    </row>
    <row r="12" spans="1:13" ht="18">
      <c r="A12" s="59"/>
      <c r="B12" s="168"/>
      <c r="C12" s="167" t="s">
        <v>91</v>
      </c>
      <c r="D12" s="55" t="s">
        <v>89</v>
      </c>
      <c r="E12" s="69">
        <f>0.594*0.6</f>
        <v>0.3564</v>
      </c>
      <c r="F12" s="51">
        <f>F11*E12</f>
        <v>3.9204</v>
      </c>
      <c r="G12" s="52"/>
      <c r="H12" s="51"/>
      <c r="I12" s="51"/>
      <c r="J12" s="51"/>
      <c r="K12" s="52"/>
      <c r="L12" s="51"/>
      <c r="M12" s="112"/>
    </row>
    <row r="13" spans="1:13" ht="18">
      <c r="A13" s="59"/>
      <c r="B13" s="168"/>
      <c r="C13" s="169" t="s">
        <v>92</v>
      </c>
      <c r="D13" s="170" t="s">
        <v>90</v>
      </c>
      <c r="E13" s="171">
        <f>0.282*0.7</f>
        <v>0.19739999999999996</v>
      </c>
      <c r="F13" s="51">
        <f>F11*E13</f>
        <v>2.1713999999999998</v>
      </c>
      <c r="G13" s="172"/>
      <c r="H13" s="172"/>
      <c r="I13" s="172"/>
      <c r="J13" s="173"/>
      <c r="K13" s="174"/>
      <c r="L13" s="174"/>
      <c r="M13" s="175"/>
    </row>
    <row r="14" spans="1:13" ht="30">
      <c r="A14" s="59">
        <v>3</v>
      </c>
      <c r="B14" s="65" t="s">
        <v>53</v>
      </c>
      <c r="C14" s="164" t="s">
        <v>180</v>
      </c>
      <c r="D14" s="62" t="s">
        <v>11</v>
      </c>
      <c r="E14" s="58">
        <v>0.0472</v>
      </c>
      <c r="F14" s="176">
        <f>F11*E14</f>
        <v>0.5192</v>
      </c>
      <c r="G14" s="51"/>
      <c r="H14" s="51"/>
      <c r="I14" s="51"/>
      <c r="J14" s="51"/>
      <c r="K14" s="51"/>
      <c r="L14" s="51"/>
      <c r="M14" s="112"/>
    </row>
    <row r="15" spans="1:13" ht="18">
      <c r="A15" s="107"/>
      <c r="B15" s="108"/>
      <c r="C15" s="71" t="s">
        <v>12</v>
      </c>
      <c r="D15" s="72" t="s">
        <v>4</v>
      </c>
      <c r="E15" s="73"/>
      <c r="F15" s="73"/>
      <c r="G15" s="74"/>
      <c r="H15" s="74"/>
      <c r="I15" s="74"/>
      <c r="J15" s="74"/>
      <c r="K15" s="74"/>
      <c r="L15" s="74"/>
      <c r="M15" s="75"/>
    </row>
    <row r="16" spans="1:13" ht="18">
      <c r="A16" s="107"/>
      <c r="B16" s="108"/>
      <c r="C16" s="109" t="s">
        <v>13</v>
      </c>
      <c r="D16" s="159"/>
      <c r="E16" s="67"/>
      <c r="F16" s="67"/>
      <c r="G16" s="67"/>
      <c r="H16" s="67"/>
      <c r="I16" s="67"/>
      <c r="J16" s="67"/>
      <c r="K16" s="67"/>
      <c r="L16" s="67"/>
      <c r="M16" s="160"/>
    </row>
    <row r="17" spans="1:13" ht="45">
      <c r="A17" s="59">
        <v>1</v>
      </c>
      <c r="B17" s="66" t="s">
        <v>77</v>
      </c>
      <c r="C17" s="164" t="s">
        <v>75</v>
      </c>
      <c r="D17" s="62" t="s">
        <v>49</v>
      </c>
      <c r="E17" s="62" t="s">
        <v>2</v>
      </c>
      <c r="F17" s="53">
        <v>182</v>
      </c>
      <c r="G17" s="67"/>
      <c r="H17" s="68"/>
      <c r="I17" s="67"/>
      <c r="J17" s="68"/>
      <c r="K17" s="62"/>
      <c r="L17" s="68"/>
      <c r="M17" s="79"/>
    </row>
    <row r="18" spans="1:13" ht="18">
      <c r="A18" s="64"/>
      <c r="B18" s="62"/>
      <c r="C18" s="61" t="s">
        <v>45</v>
      </c>
      <c r="D18" s="62" t="s">
        <v>50</v>
      </c>
      <c r="E18" s="69">
        <v>0.02</v>
      </c>
      <c r="F18" s="51">
        <f>E18*F17</f>
        <v>3.64</v>
      </c>
      <c r="G18" s="51"/>
      <c r="H18" s="51"/>
      <c r="I18" s="51"/>
      <c r="J18" s="51"/>
      <c r="K18" s="51"/>
      <c r="L18" s="51"/>
      <c r="M18" s="112"/>
    </row>
    <row r="19" spans="1:13" ht="18">
      <c r="A19" s="64"/>
      <c r="B19" s="62"/>
      <c r="C19" s="61" t="s">
        <v>63</v>
      </c>
      <c r="D19" s="62" t="s">
        <v>51</v>
      </c>
      <c r="E19" s="52">
        <v>0.0448</v>
      </c>
      <c r="F19" s="51">
        <f>E19*F17</f>
        <v>8.153599999999999</v>
      </c>
      <c r="G19" s="51"/>
      <c r="H19" s="51"/>
      <c r="I19" s="51"/>
      <c r="J19" s="51"/>
      <c r="K19" s="51"/>
      <c r="L19" s="51"/>
      <c r="M19" s="112"/>
    </row>
    <row r="20" spans="1:13" ht="18">
      <c r="A20" s="64"/>
      <c r="B20" s="65"/>
      <c r="C20" s="61" t="s">
        <v>46</v>
      </c>
      <c r="D20" s="62" t="s">
        <v>4</v>
      </c>
      <c r="E20" s="58">
        <v>0.0021</v>
      </c>
      <c r="F20" s="51">
        <f>F17*E20</f>
        <v>0.3822</v>
      </c>
      <c r="G20" s="51"/>
      <c r="H20" s="51"/>
      <c r="I20" s="51"/>
      <c r="J20" s="51"/>
      <c r="K20" s="51"/>
      <c r="L20" s="51"/>
      <c r="M20" s="112"/>
    </row>
    <row r="21" spans="1:13" ht="18">
      <c r="A21" s="59">
        <v>2</v>
      </c>
      <c r="B21" s="60" t="s">
        <v>76</v>
      </c>
      <c r="C21" s="164" t="s">
        <v>78</v>
      </c>
      <c r="D21" s="62" t="s">
        <v>49</v>
      </c>
      <c r="E21" s="52" t="s">
        <v>2</v>
      </c>
      <c r="F21" s="53">
        <v>10</v>
      </c>
      <c r="G21" s="51"/>
      <c r="H21" s="51"/>
      <c r="I21" s="51"/>
      <c r="J21" s="51"/>
      <c r="K21" s="51"/>
      <c r="L21" s="51"/>
      <c r="M21" s="123"/>
    </row>
    <row r="22" spans="1:13" ht="18">
      <c r="A22" s="59"/>
      <c r="B22" s="62"/>
      <c r="C22" s="61" t="s">
        <v>45</v>
      </c>
      <c r="D22" s="62" t="s">
        <v>52</v>
      </c>
      <c r="E22" s="52">
        <v>2.06</v>
      </c>
      <c r="F22" s="51">
        <f>F21*E22</f>
        <v>20.6</v>
      </c>
      <c r="G22" s="51"/>
      <c r="H22" s="51"/>
      <c r="I22" s="51"/>
      <c r="J22" s="51"/>
      <c r="K22" s="51"/>
      <c r="L22" s="51"/>
      <c r="M22" s="112"/>
    </row>
    <row r="23" spans="1:13" ht="18">
      <c r="A23" s="59">
        <v>3</v>
      </c>
      <c r="B23" s="60" t="s">
        <v>10</v>
      </c>
      <c r="C23" s="164" t="s">
        <v>47</v>
      </c>
      <c r="D23" s="62" t="s">
        <v>49</v>
      </c>
      <c r="E23" s="52" t="s">
        <v>2</v>
      </c>
      <c r="F23" s="53">
        <f>F21</f>
        <v>10</v>
      </c>
      <c r="G23" s="51"/>
      <c r="H23" s="51"/>
      <c r="I23" s="51"/>
      <c r="J23" s="51"/>
      <c r="K23" s="51"/>
      <c r="L23" s="51"/>
      <c r="M23" s="123"/>
    </row>
    <row r="24" spans="1:13" ht="18">
      <c r="A24" s="64"/>
      <c r="B24" s="62"/>
      <c r="C24" s="61" t="s">
        <v>45</v>
      </c>
      <c r="D24" s="62" t="s">
        <v>52</v>
      </c>
      <c r="E24" s="52">
        <v>0.87</v>
      </c>
      <c r="F24" s="51">
        <f>F23*E24</f>
        <v>8.7</v>
      </c>
      <c r="G24" s="51"/>
      <c r="H24" s="51"/>
      <c r="I24" s="51"/>
      <c r="J24" s="51"/>
      <c r="K24" s="51"/>
      <c r="L24" s="51"/>
      <c r="M24" s="112"/>
    </row>
    <row r="25" spans="1:13" ht="47.25">
      <c r="A25" s="59">
        <v>4</v>
      </c>
      <c r="B25" s="177" t="s">
        <v>127</v>
      </c>
      <c r="C25" s="178" t="s">
        <v>129</v>
      </c>
      <c r="D25" s="55" t="s">
        <v>97</v>
      </c>
      <c r="E25" s="62" t="s">
        <v>2</v>
      </c>
      <c r="F25" s="53">
        <v>122</v>
      </c>
      <c r="G25" s="67"/>
      <c r="H25" s="68"/>
      <c r="I25" s="67"/>
      <c r="J25" s="68"/>
      <c r="K25" s="62"/>
      <c r="L25" s="68"/>
      <c r="M25" s="163"/>
    </row>
    <row r="26" spans="1:13" ht="18">
      <c r="A26" s="64"/>
      <c r="B26" s="62"/>
      <c r="C26" s="179" t="s">
        <v>128</v>
      </c>
      <c r="D26" s="55" t="s">
        <v>110</v>
      </c>
      <c r="E26" s="52">
        <v>0.1633</v>
      </c>
      <c r="F26" s="58">
        <f>E26*F25</f>
        <v>19.9226</v>
      </c>
      <c r="G26" s="51"/>
      <c r="H26" s="51"/>
      <c r="I26" s="51"/>
      <c r="J26" s="51"/>
      <c r="K26" s="51"/>
      <c r="L26" s="51"/>
      <c r="M26" s="112"/>
    </row>
    <row r="27" spans="1:13" ht="30">
      <c r="A27" s="59">
        <v>5</v>
      </c>
      <c r="B27" s="66" t="s">
        <v>130</v>
      </c>
      <c r="C27" s="164" t="s">
        <v>131</v>
      </c>
      <c r="D27" s="62" t="s">
        <v>49</v>
      </c>
      <c r="E27" s="62" t="s">
        <v>2</v>
      </c>
      <c r="F27" s="53">
        <f>F25</f>
        <v>122</v>
      </c>
      <c r="G27" s="67"/>
      <c r="H27" s="68"/>
      <c r="I27" s="67"/>
      <c r="J27" s="68"/>
      <c r="K27" s="62"/>
      <c r="L27" s="68"/>
      <c r="M27" s="163"/>
    </row>
    <row r="28" spans="1:13" ht="18">
      <c r="A28" s="64"/>
      <c r="B28" s="62"/>
      <c r="C28" s="61" t="s">
        <v>45</v>
      </c>
      <c r="D28" s="62" t="s">
        <v>50</v>
      </c>
      <c r="E28" s="69">
        <v>0.027</v>
      </c>
      <c r="F28" s="51">
        <f>E28*F27</f>
        <v>3.294</v>
      </c>
      <c r="G28" s="51"/>
      <c r="H28" s="51"/>
      <c r="I28" s="51"/>
      <c r="J28" s="51"/>
      <c r="K28" s="51"/>
      <c r="L28" s="51"/>
      <c r="M28" s="112"/>
    </row>
    <row r="29" spans="1:13" ht="18">
      <c r="A29" s="64"/>
      <c r="B29" s="62"/>
      <c r="C29" s="61" t="s">
        <v>63</v>
      </c>
      <c r="D29" s="62" t="s">
        <v>51</v>
      </c>
      <c r="E29" s="52">
        <v>0.0605</v>
      </c>
      <c r="F29" s="51">
        <f>E29*F27</f>
        <v>7.381</v>
      </c>
      <c r="G29" s="51"/>
      <c r="H29" s="51"/>
      <c r="I29" s="51"/>
      <c r="J29" s="51"/>
      <c r="K29" s="51"/>
      <c r="L29" s="51"/>
      <c r="M29" s="112"/>
    </row>
    <row r="30" spans="1:13" ht="18">
      <c r="A30" s="64"/>
      <c r="B30" s="65"/>
      <c r="C30" s="61" t="s">
        <v>46</v>
      </c>
      <c r="D30" s="62" t="s">
        <v>4</v>
      </c>
      <c r="E30" s="113">
        <v>0.00221</v>
      </c>
      <c r="F30" s="51">
        <f>F27*E30</f>
        <v>0.26962</v>
      </c>
      <c r="G30" s="51"/>
      <c r="H30" s="51"/>
      <c r="I30" s="51"/>
      <c r="J30" s="51"/>
      <c r="K30" s="51"/>
      <c r="L30" s="51"/>
      <c r="M30" s="112"/>
    </row>
    <row r="31" spans="1:13" ht="31.5">
      <c r="A31" s="59">
        <v>6</v>
      </c>
      <c r="B31" s="177" t="s">
        <v>132</v>
      </c>
      <c r="C31" s="167" t="s">
        <v>134</v>
      </c>
      <c r="D31" s="55" t="s">
        <v>88</v>
      </c>
      <c r="E31" s="52"/>
      <c r="F31" s="51">
        <v>6</v>
      </c>
      <c r="G31" s="52"/>
      <c r="H31" s="51"/>
      <c r="I31" s="52"/>
      <c r="J31" s="51"/>
      <c r="K31" s="52"/>
      <c r="L31" s="51"/>
      <c r="M31" s="112"/>
    </row>
    <row r="32" spans="1:13" ht="18">
      <c r="A32" s="59"/>
      <c r="B32" s="168"/>
      <c r="C32" s="167" t="s">
        <v>91</v>
      </c>
      <c r="D32" s="55" t="s">
        <v>89</v>
      </c>
      <c r="E32" s="180">
        <v>7.06</v>
      </c>
      <c r="F32" s="51">
        <f>F31*E32</f>
        <v>42.36</v>
      </c>
      <c r="G32" s="52"/>
      <c r="H32" s="51"/>
      <c r="I32" s="51"/>
      <c r="J32" s="51"/>
      <c r="K32" s="52"/>
      <c r="L32" s="51"/>
      <c r="M32" s="112"/>
    </row>
    <row r="33" spans="1:13" ht="18">
      <c r="A33" s="59"/>
      <c r="B33" s="168"/>
      <c r="C33" s="167" t="s">
        <v>133</v>
      </c>
      <c r="D33" s="55" t="s">
        <v>94</v>
      </c>
      <c r="E33" s="51">
        <v>5.2</v>
      </c>
      <c r="F33" s="51">
        <f>F31*E33</f>
        <v>31.200000000000003</v>
      </c>
      <c r="G33" s="52"/>
      <c r="H33" s="51"/>
      <c r="I33" s="52"/>
      <c r="J33" s="51"/>
      <c r="K33" s="52"/>
      <c r="L33" s="51"/>
      <c r="M33" s="112"/>
    </row>
    <row r="34" spans="1:13" ht="18">
      <c r="A34" s="59">
        <v>7</v>
      </c>
      <c r="B34" s="60" t="s">
        <v>10</v>
      </c>
      <c r="C34" s="164" t="s">
        <v>47</v>
      </c>
      <c r="D34" s="62" t="s">
        <v>49</v>
      </c>
      <c r="E34" s="52" t="s">
        <v>2</v>
      </c>
      <c r="F34" s="53">
        <f>F31</f>
        <v>6</v>
      </c>
      <c r="G34" s="51"/>
      <c r="H34" s="51"/>
      <c r="I34" s="51"/>
      <c r="J34" s="51"/>
      <c r="K34" s="51"/>
      <c r="L34" s="51"/>
      <c r="M34" s="123"/>
    </row>
    <row r="35" spans="1:13" ht="18">
      <c r="A35" s="64"/>
      <c r="B35" s="62"/>
      <c r="C35" s="61" t="s">
        <v>45</v>
      </c>
      <c r="D35" s="62" t="s">
        <v>52</v>
      </c>
      <c r="E35" s="52">
        <v>0.87</v>
      </c>
      <c r="F35" s="51">
        <f>F34*E35</f>
        <v>5.22</v>
      </c>
      <c r="G35" s="51"/>
      <c r="H35" s="51"/>
      <c r="I35" s="51"/>
      <c r="J35" s="51"/>
      <c r="K35" s="51"/>
      <c r="L35" s="51"/>
      <c r="M35" s="112"/>
    </row>
    <row r="36" spans="1:13" ht="18">
      <c r="A36" s="59">
        <v>8</v>
      </c>
      <c r="B36" s="65" t="s">
        <v>53</v>
      </c>
      <c r="C36" s="164" t="s">
        <v>126</v>
      </c>
      <c r="D36" s="62" t="s">
        <v>11</v>
      </c>
      <c r="E36" s="51"/>
      <c r="F36" s="53">
        <f>(F17+F23)*1.95+(F27+F34)*2.4</f>
        <v>681.5999999999999</v>
      </c>
      <c r="G36" s="51"/>
      <c r="H36" s="51"/>
      <c r="I36" s="51"/>
      <c r="J36" s="51"/>
      <c r="K36" s="51"/>
      <c r="L36" s="51"/>
      <c r="M36" s="112"/>
    </row>
    <row r="37" spans="1:13" ht="30">
      <c r="A37" s="59">
        <v>9</v>
      </c>
      <c r="B37" s="115" t="s">
        <v>7</v>
      </c>
      <c r="C37" s="164" t="s">
        <v>181</v>
      </c>
      <c r="D37" s="62" t="s">
        <v>49</v>
      </c>
      <c r="E37" s="25"/>
      <c r="F37" s="53">
        <v>12</v>
      </c>
      <c r="G37" s="25"/>
      <c r="H37" s="26"/>
      <c r="I37" s="27"/>
      <c r="J37" s="26"/>
      <c r="K37" s="27"/>
      <c r="L37" s="26"/>
      <c r="M37" s="28"/>
    </row>
    <row r="38" spans="1:13" ht="18">
      <c r="A38" s="78"/>
      <c r="B38" s="116"/>
      <c r="C38" s="117" t="s">
        <v>42</v>
      </c>
      <c r="D38" s="25" t="s">
        <v>6</v>
      </c>
      <c r="E38" s="69">
        <v>0.15</v>
      </c>
      <c r="F38" s="51">
        <f>F37*E38</f>
        <v>1.7999999999999998</v>
      </c>
      <c r="G38" s="51"/>
      <c r="H38" s="51"/>
      <c r="I38" s="51"/>
      <c r="J38" s="51"/>
      <c r="K38" s="51"/>
      <c r="L38" s="51"/>
      <c r="M38" s="112"/>
    </row>
    <row r="39" spans="1:13" ht="18">
      <c r="A39" s="78"/>
      <c r="B39" s="116"/>
      <c r="C39" s="70" t="s">
        <v>85</v>
      </c>
      <c r="D39" s="25" t="s">
        <v>62</v>
      </c>
      <c r="E39" s="58">
        <v>0.0216</v>
      </c>
      <c r="F39" s="51">
        <f>F37*E39</f>
        <v>0.2592</v>
      </c>
      <c r="G39" s="51"/>
      <c r="H39" s="51"/>
      <c r="I39" s="51"/>
      <c r="J39" s="51"/>
      <c r="K39" s="51"/>
      <c r="L39" s="51"/>
      <c r="M39" s="112"/>
    </row>
    <row r="40" spans="1:13" ht="18">
      <c r="A40" s="78"/>
      <c r="B40" s="116"/>
      <c r="C40" s="117" t="s">
        <v>56</v>
      </c>
      <c r="D40" s="25" t="s">
        <v>62</v>
      </c>
      <c r="E40" s="58">
        <v>0.0273</v>
      </c>
      <c r="F40" s="51">
        <f>F38*E40</f>
        <v>0.049139999999999996</v>
      </c>
      <c r="G40" s="51"/>
      <c r="H40" s="51"/>
      <c r="I40" s="51"/>
      <c r="J40" s="51"/>
      <c r="K40" s="51"/>
      <c r="L40" s="51"/>
      <c r="M40" s="112"/>
    </row>
    <row r="41" spans="1:13" ht="18">
      <c r="A41" s="78"/>
      <c r="B41" s="116"/>
      <c r="C41" s="117" t="s">
        <v>43</v>
      </c>
      <c r="D41" s="25" t="s">
        <v>62</v>
      </c>
      <c r="E41" s="58">
        <v>0.0097</v>
      </c>
      <c r="F41" s="51">
        <f>F37*E41</f>
        <v>0.1164</v>
      </c>
      <c r="G41" s="51"/>
      <c r="H41" s="51"/>
      <c r="I41" s="51"/>
      <c r="J41" s="51"/>
      <c r="K41" s="51"/>
      <c r="L41" s="51"/>
      <c r="M41" s="112"/>
    </row>
    <row r="42" spans="1:13" ht="18">
      <c r="A42" s="78"/>
      <c r="B42" s="116"/>
      <c r="C42" s="65" t="s">
        <v>54</v>
      </c>
      <c r="D42" s="25"/>
      <c r="E42" s="58"/>
      <c r="F42" s="51"/>
      <c r="G42" s="51"/>
      <c r="H42" s="51"/>
      <c r="I42" s="51"/>
      <c r="J42" s="51"/>
      <c r="K42" s="51"/>
      <c r="L42" s="51"/>
      <c r="M42" s="112"/>
    </row>
    <row r="43" spans="1:13" ht="18">
      <c r="A43" s="78"/>
      <c r="B43" s="116"/>
      <c r="C43" s="117" t="s">
        <v>57</v>
      </c>
      <c r="D43" s="62" t="s">
        <v>49</v>
      </c>
      <c r="E43" s="51">
        <v>1.22</v>
      </c>
      <c r="F43" s="51">
        <f>F37*E43</f>
        <v>14.64</v>
      </c>
      <c r="G43" s="51"/>
      <c r="H43" s="51"/>
      <c r="I43" s="51"/>
      <c r="J43" s="51"/>
      <c r="K43" s="51"/>
      <c r="L43" s="51"/>
      <c r="M43" s="112"/>
    </row>
    <row r="44" spans="1:13" ht="18">
      <c r="A44" s="78"/>
      <c r="B44" s="116"/>
      <c r="C44" s="117" t="s">
        <v>44</v>
      </c>
      <c r="D44" s="62" t="s">
        <v>49</v>
      </c>
      <c r="E44" s="69">
        <v>0.07</v>
      </c>
      <c r="F44" s="51">
        <f>F37*E44</f>
        <v>0.8400000000000001</v>
      </c>
      <c r="G44" s="51"/>
      <c r="H44" s="51"/>
      <c r="I44" s="51"/>
      <c r="J44" s="51"/>
      <c r="K44" s="51"/>
      <c r="L44" s="51"/>
      <c r="M44" s="112"/>
    </row>
    <row r="45" spans="1:13" ht="30">
      <c r="A45" s="78"/>
      <c r="B45" s="65" t="s">
        <v>138</v>
      </c>
      <c r="C45" s="164" t="s">
        <v>182</v>
      </c>
      <c r="D45" s="62" t="s">
        <v>11</v>
      </c>
      <c r="E45" s="51">
        <v>1.6</v>
      </c>
      <c r="F45" s="53">
        <f>F43*E45</f>
        <v>23.424000000000003</v>
      </c>
      <c r="G45" s="51"/>
      <c r="H45" s="51"/>
      <c r="I45" s="51"/>
      <c r="J45" s="51"/>
      <c r="K45" s="51"/>
      <c r="L45" s="51"/>
      <c r="M45" s="112"/>
    </row>
    <row r="46" spans="1:13" ht="18">
      <c r="A46" s="64"/>
      <c r="B46" s="65"/>
      <c r="C46" s="71" t="s">
        <v>14</v>
      </c>
      <c r="D46" s="72" t="s">
        <v>4</v>
      </c>
      <c r="E46" s="73"/>
      <c r="F46" s="73"/>
      <c r="G46" s="74"/>
      <c r="H46" s="74"/>
      <c r="I46" s="74"/>
      <c r="J46" s="74"/>
      <c r="K46" s="74"/>
      <c r="L46" s="74"/>
      <c r="M46" s="75"/>
    </row>
    <row r="47" spans="1:13" ht="18">
      <c r="A47" s="64"/>
      <c r="B47" s="65"/>
      <c r="C47" s="109" t="s">
        <v>102</v>
      </c>
      <c r="D47" s="72"/>
      <c r="E47" s="72"/>
      <c r="F47" s="72"/>
      <c r="G47" s="110"/>
      <c r="H47" s="110"/>
      <c r="I47" s="110"/>
      <c r="J47" s="110"/>
      <c r="K47" s="110"/>
      <c r="L47" s="110"/>
      <c r="M47" s="111"/>
    </row>
    <row r="48" spans="1:13" ht="60">
      <c r="A48" s="64"/>
      <c r="B48" s="65"/>
      <c r="C48" s="109" t="s">
        <v>135</v>
      </c>
      <c r="D48" s="72"/>
      <c r="E48" s="72"/>
      <c r="F48" s="72"/>
      <c r="G48" s="110"/>
      <c r="H48" s="110"/>
      <c r="I48" s="110"/>
      <c r="J48" s="110"/>
      <c r="K48" s="110"/>
      <c r="L48" s="110"/>
      <c r="M48" s="111"/>
    </row>
    <row r="49" spans="1:13" ht="45">
      <c r="A49" s="59">
        <v>1</v>
      </c>
      <c r="B49" s="66" t="s">
        <v>77</v>
      </c>
      <c r="C49" s="164" t="s">
        <v>75</v>
      </c>
      <c r="D49" s="62" t="s">
        <v>49</v>
      </c>
      <c r="E49" s="62" t="s">
        <v>2</v>
      </c>
      <c r="F49" s="53">
        <v>4.3</v>
      </c>
      <c r="G49" s="67"/>
      <c r="H49" s="68"/>
      <c r="I49" s="67"/>
      <c r="J49" s="68"/>
      <c r="K49" s="62"/>
      <c r="L49" s="68"/>
      <c r="M49" s="79"/>
    </row>
    <row r="50" spans="1:13" ht="18">
      <c r="A50" s="64"/>
      <c r="B50" s="62"/>
      <c r="C50" s="61" t="s">
        <v>45</v>
      </c>
      <c r="D50" s="62" t="s">
        <v>50</v>
      </c>
      <c r="E50" s="69">
        <v>0.02</v>
      </c>
      <c r="F50" s="51">
        <f>E50*F49</f>
        <v>0.086</v>
      </c>
      <c r="G50" s="51"/>
      <c r="H50" s="51"/>
      <c r="I50" s="51"/>
      <c r="J50" s="51"/>
      <c r="K50" s="51"/>
      <c r="L50" s="51"/>
      <c r="M50" s="112"/>
    </row>
    <row r="51" spans="1:13" ht="18">
      <c r="A51" s="64"/>
      <c r="B51" s="62"/>
      <c r="C51" s="61" t="s">
        <v>63</v>
      </c>
      <c r="D51" s="62" t="s">
        <v>51</v>
      </c>
      <c r="E51" s="52">
        <v>0.0448</v>
      </c>
      <c r="F51" s="51">
        <f>E51*F49</f>
        <v>0.19263999999999998</v>
      </c>
      <c r="G51" s="51"/>
      <c r="H51" s="51"/>
      <c r="I51" s="51"/>
      <c r="J51" s="51"/>
      <c r="K51" s="51"/>
      <c r="L51" s="51"/>
      <c r="M51" s="112"/>
    </row>
    <row r="52" spans="1:13" ht="18">
      <c r="A52" s="64"/>
      <c r="B52" s="65"/>
      <c r="C52" s="61" t="s">
        <v>46</v>
      </c>
      <c r="D52" s="62" t="s">
        <v>4</v>
      </c>
      <c r="E52" s="58">
        <v>0.0021</v>
      </c>
      <c r="F52" s="51">
        <f>F49*E52</f>
        <v>0.00903</v>
      </c>
      <c r="G52" s="51"/>
      <c r="H52" s="51"/>
      <c r="I52" s="51"/>
      <c r="J52" s="51"/>
      <c r="K52" s="51"/>
      <c r="L52" s="51"/>
      <c r="M52" s="112"/>
    </row>
    <row r="53" spans="1:13" ht="18">
      <c r="A53" s="59">
        <v>2</v>
      </c>
      <c r="B53" s="60" t="s">
        <v>76</v>
      </c>
      <c r="C53" s="164" t="s">
        <v>78</v>
      </c>
      <c r="D53" s="62" t="s">
        <v>49</v>
      </c>
      <c r="E53" s="52" t="s">
        <v>2</v>
      </c>
      <c r="F53" s="53">
        <v>0.2</v>
      </c>
      <c r="G53" s="51"/>
      <c r="H53" s="51"/>
      <c r="I53" s="51"/>
      <c r="J53" s="51"/>
      <c r="K53" s="51"/>
      <c r="L53" s="51"/>
      <c r="M53" s="123"/>
    </row>
    <row r="54" spans="1:13" ht="18">
      <c r="A54" s="59"/>
      <c r="B54" s="62"/>
      <c r="C54" s="61" t="s">
        <v>45</v>
      </c>
      <c r="D54" s="62" t="s">
        <v>52</v>
      </c>
      <c r="E54" s="52">
        <v>2.06</v>
      </c>
      <c r="F54" s="51">
        <f>F53*E54</f>
        <v>0.41200000000000003</v>
      </c>
      <c r="G54" s="51"/>
      <c r="H54" s="51"/>
      <c r="I54" s="51"/>
      <c r="J54" s="51"/>
      <c r="K54" s="51"/>
      <c r="L54" s="51"/>
      <c r="M54" s="112"/>
    </row>
    <row r="55" spans="1:13" ht="18">
      <c r="A55" s="59">
        <v>3</v>
      </c>
      <c r="B55" s="60" t="s">
        <v>10</v>
      </c>
      <c r="C55" s="164" t="s">
        <v>47</v>
      </c>
      <c r="D55" s="62" t="s">
        <v>49</v>
      </c>
      <c r="E55" s="52" t="s">
        <v>2</v>
      </c>
      <c r="F55" s="53">
        <f>F53</f>
        <v>0.2</v>
      </c>
      <c r="G55" s="51"/>
      <c r="H55" s="51"/>
      <c r="I55" s="51"/>
      <c r="J55" s="51"/>
      <c r="K55" s="51"/>
      <c r="L55" s="51"/>
      <c r="M55" s="123"/>
    </row>
    <row r="56" spans="1:13" ht="18">
      <c r="A56" s="64"/>
      <c r="B56" s="62"/>
      <c r="C56" s="61" t="s">
        <v>45</v>
      </c>
      <c r="D56" s="62" t="s">
        <v>52</v>
      </c>
      <c r="E56" s="52">
        <v>0.87</v>
      </c>
      <c r="F56" s="51">
        <f>F55*E56</f>
        <v>0.17400000000000002</v>
      </c>
      <c r="G56" s="51"/>
      <c r="H56" s="51"/>
      <c r="I56" s="51"/>
      <c r="J56" s="51"/>
      <c r="K56" s="51"/>
      <c r="L56" s="51"/>
      <c r="M56" s="112"/>
    </row>
    <row r="57" spans="1:13" ht="47.25">
      <c r="A57" s="59">
        <v>4</v>
      </c>
      <c r="B57" s="177" t="s">
        <v>127</v>
      </c>
      <c r="C57" s="178" t="s">
        <v>129</v>
      </c>
      <c r="D57" s="55" t="s">
        <v>97</v>
      </c>
      <c r="E57" s="62" t="s">
        <v>2</v>
      </c>
      <c r="F57" s="53">
        <v>2.9</v>
      </c>
      <c r="G57" s="67"/>
      <c r="H57" s="68"/>
      <c r="I57" s="67"/>
      <c r="J57" s="68"/>
      <c r="K57" s="62"/>
      <c r="L57" s="68"/>
      <c r="M57" s="163"/>
    </row>
    <row r="58" spans="1:13" ht="18">
      <c r="A58" s="64"/>
      <c r="B58" s="62"/>
      <c r="C58" s="179" t="s">
        <v>128</v>
      </c>
      <c r="D58" s="55" t="s">
        <v>110</v>
      </c>
      <c r="E58" s="52">
        <v>0.1633</v>
      </c>
      <c r="F58" s="58">
        <f>E58*F57</f>
        <v>0.47357</v>
      </c>
      <c r="G58" s="51"/>
      <c r="H58" s="51"/>
      <c r="I58" s="51"/>
      <c r="J58" s="51"/>
      <c r="K58" s="51"/>
      <c r="L58" s="51"/>
      <c r="M58" s="112"/>
    </row>
    <row r="59" spans="1:13" ht="30">
      <c r="A59" s="59">
        <v>5</v>
      </c>
      <c r="B59" s="66" t="s">
        <v>130</v>
      </c>
      <c r="C59" s="164" t="s">
        <v>131</v>
      </c>
      <c r="D59" s="62" t="s">
        <v>49</v>
      </c>
      <c r="E59" s="62" t="s">
        <v>2</v>
      </c>
      <c r="F59" s="53">
        <f>F57</f>
        <v>2.9</v>
      </c>
      <c r="G59" s="67"/>
      <c r="H59" s="68"/>
      <c r="I59" s="67"/>
      <c r="J59" s="68"/>
      <c r="K59" s="62"/>
      <c r="L59" s="68"/>
      <c r="M59" s="163"/>
    </row>
    <row r="60" spans="1:13" ht="18">
      <c r="A60" s="64"/>
      <c r="B60" s="62"/>
      <c r="C60" s="61" t="s">
        <v>45</v>
      </c>
      <c r="D60" s="62" t="s">
        <v>50</v>
      </c>
      <c r="E60" s="69">
        <v>0.027</v>
      </c>
      <c r="F60" s="51">
        <f>E60*F59</f>
        <v>0.0783</v>
      </c>
      <c r="G60" s="51"/>
      <c r="H60" s="51"/>
      <c r="I60" s="51"/>
      <c r="J60" s="51"/>
      <c r="K60" s="51"/>
      <c r="L60" s="51"/>
      <c r="M60" s="112"/>
    </row>
    <row r="61" spans="1:13" ht="18">
      <c r="A61" s="64"/>
      <c r="B61" s="62"/>
      <c r="C61" s="61" t="s">
        <v>63</v>
      </c>
      <c r="D61" s="62" t="s">
        <v>51</v>
      </c>
      <c r="E61" s="52">
        <v>0.0605</v>
      </c>
      <c r="F61" s="51">
        <f>E61*F59</f>
        <v>0.17545</v>
      </c>
      <c r="G61" s="51"/>
      <c r="H61" s="51"/>
      <c r="I61" s="51"/>
      <c r="J61" s="51"/>
      <c r="K61" s="51"/>
      <c r="L61" s="51"/>
      <c r="M61" s="112"/>
    </row>
    <row r="62" spans="1:13" ht="18">
      <c r="A62" s="64"/>
      <c r="B62" s="65"/>
      <c r="C62" s="61" t="s">
        <v>46</v>
      </c>
      <c r="D62" s="62" t="s">
        <v>4</v>
      </c>
      <c r="E62" s="113">
        <v>0.00221</v>
      </c>
      <c r="F62" s="51">
        <f>F59*E62</f>
        <v>0.006409000000000001</v>
      </c>
      <c r="G62" s="51"/>
      <c r="H62" s="51"/>
      <c r="I62" s="51"/>
      <c r="J62" s="51"/>
      <c r="K62" s="51"/>
      <c r="L62" s="51"/>
      <c r="M62" s="112"/>
    </row>
    <row r="63" spans="1:13" ht="31.5">
      <c r="A63" s="59">
        <v>6</v>
      </c>
      <c r="B63" s="177" t="s">
        <v>132</v>
      </c>
      <c r="C63" s="167" t="s">
        <v>134</v>
      </c>
      <c r="D63" s="55" t="s">
        <v>88</v>
      </c>
      <c r="E63" s="52"/>
      <c r="F63" s="51">
        <v>0.2</v>
      </c>
      <c r="G63" s="52"/>
      <c r="H63" s="51"/>
      <c r="I63" s="52"/>
      <c r="J63" s="51"/>
      <c r="K63" s="52"/>
      <c r="L63" s="51"/>
      <c r="M63" s="112"/>
    </row>
    <row r="64" spans="1:13" ht="18">
      <c r="A64" s="59"/>
      <c r="B64" s="168"/>
      <c r="C64" s="167" t="s">
        <v>91</v>
      </c>
      <c r="D64" s="55" t="s">
        <v>89</v>
      </c>
      <c r="E64" s="180">
        <v>7.06</v>
      </c>
      <c r="F64" s="51">
        <f>F63*E64</f>
        <v>1.412</v>
      </c>
      <c r="G64" s="52"/>
      <c r="H64" s="51"/>
      <c r="I64" s="51"/>
      <c r="J64" s="51"/>
      <c r="K64" s="52"/>
      <c r="L64" s="51"/>
      <c r="M64" s="112"/>
    </row>
    <row r="65" spans="1:13" ht="18">
      <c r="A65" s="59"/>
      <c r="B65" s="168"/>
      <c r="C65" s="167" t="s">
        <v>133</v>
      </c>
      <c r="D65" s="55" t="s">
        <v>94</v>
      </c>
      <c r="E65" s="51">
        <v>5.2</v>
      </c>
      <c r="F65" s="51">
        <f>F63*E65</f>
        <v>1.04</v>
      </c>
      <c r="G65" s="52"/>
      <c r="H65" s="51"/>
      <c r="I65" s="52"/>
      <c r="J65" s="51"/>
      <c r="K65" s="52"/>
      <c r="L65" s="51"/>
      <c r="M65" s="112"/>
    </row>
    <row r="66" spans="1:13" ht="18">
      <c r="A66" s="59">
        <v>7</v>
      </c>
      <c r="B66" s="60" t="s">
        <v>10</v>
      </c>
      <c r="C66" s="164" t="s">
        <v>47</v>
      </c>
      <c r="D66" s="62" t="s">
        <v>49</v>
      </c>
      <c r="E66" s="52" t="s">
        <v>2</v>
      </c>
      <c r="F66" s="53">
        <f>F63</f>
        <v>0.2</v>
      </c>
      <c r="G66" s="51"/>
      <c r="H66" s="51"/>
      <c r="I66" s="51"/>
      <c r="J66" s="51"/>
      <c r="K66" s="51"/>
      <c r="L66" s="51"/>
      <c r="M66" s="123"/>
    </row>
    <row r="67" spans="1:13" ht="18">
      <c r="A67" s="64"/>
      <c r="B67" s="62"/>
      <c r="C67" s="61" t="s">
        <v>45</v>
      </c>
      <c r="D67" s="62" t="s">
        <v>52</v>
      </c>
      <c r="E67" s="52">
        <v>0.87</v>
      </c>
      <c r="F67" s="51">
        <f>F66*E67</f>
        <v>0.17400000000000002</v>
      </c>
      <c r="G67" s="51"/>
      <c r="H67" s="51"/>
      <c r="I67" s="51"/>
      <c r="J67" s="51"/>
      <c r="K67" s="51"/>
      <c r="L67" s="51"/>
      <c r="M67" s="112"/>
    </row>
    <row r="68" spans="1:13" ht="18">
      <c r="A68" s="59">
        <v>8</v>
      </c>
      <c r="B68" s="65" t="s">
        <v>53</v>
      </c>
      <c r="C68" s="164" t="s">
        <v>126</v>
      </c>
      <c r="D68" s="62" t="s">
        <v>11</v>
      </c>
      <c r="E68" s="51"/>
      <c r="F68" s="53">
        <f>(F49+F55)*1.95+(F59+F66)*2.4</f>
        <v>16.215</v>
      </c>
      <c r="G68" s="51"/>
      <c r="H68" s="51"/>
      <c r="I68" s="51"/>
      <c r="J68" s="51"/>
      <c r="K68" s="51"/>
      <c r="L68" s="51"/>
      <c r="M68" s="112"/>
    </row>
    <row r="69" spans="1:13" ht="18">
      <c r="A69" s="59">
        <v>9</v>
      </c>
      <c r="B69" s="181" t="s">
        <v>137</v>
      </c>
      <c r="C69" s="61" t="s">
        <v>136</v>
      </c>
      <c r="D69" s="62" t="s">
        <v>49</v>
      </c>
      <c r="E69" s="52"/>
      <c r="F69" s="51">
        <v>2</v>
      </c>
      <c r="G69" s="52"/>
      <c r="H69" s="51"/>
      <c r="I69" s="52"/>
      <c r="J69" s="51"/>
      <c r="K69" s="52"/>
      <c r="L69" s="51"/>
      <c r="M69" s="112"/>
    </row>
    <row r="70" spans="1:13" ht="18">
      <c r="A70" s="64"/>
      <c r="B70" s="65"/>
      <c r="C70" s="70" t="s">
        <v>42</v>
      </c>
      <c r="D70" s="62" t="s">
        <v>6</v>
      </c>
      <c r="E70" s="51">
        <v>1.78</v>
      </c>
      <c r="F70" s="51">
        <f>F69*E70</f>
        <v>3.56</v>
      </c>
      <c r="G70" s="51"/>
      <c r="H70" s="51"/>
      <c r="I70" s="51"/>
      <c r="J70" s="51"/>
      <c r="K70" s="51"/>
      <c r="L70" s="51"/>
      <c r="M70" s="112"/>
    </row>
    <row r="71" spans="1:13" ht="18">
      <c r="A71" s="64"/>
      <c r="B71" s="65"/>
      <c r="C71" s="65" t="s">
        <v>54</v>
      </c>
      <c r="D71" s="62"/>
      <c r="E71" s="51"/>
      <c r="F71" s="51"/>
      <c r="G71" s="51"/>
      <c r="H71" s="51"/>
      <c r="I71" s="51"/>
      <c r="J71" s="51"/>
      <c r="K71" s="51"/>
      <c r="L71" s="51"/>
      <c r="M71" s="112"/>
    </row>
    <row r="72" spans="1:13" ht="18">
      <c r="A72" s="64"/>
      <c r="B72" s="65"/>
      <c r="C72" s="70" t="s">
        <v>100</v>
      </c>
      <c r="D72" s="62" t="s">
        <v>49</v>
      </c>
      <c r="E72" s="51">
        <v>1.1</v>
      </c>
      <c r="F72" s="51">
        <f>F69*E72</f>
        <v>2.2</v>
      </c>
      <c r="G72" s="51"/>
      <c r="H72" s="51"/>
      <c r="I72" s="51"/>
      <c r="J72" s="51"/>
      <c r="K72" s="51"/>
      <c r="L72" s="51"/>
      <c r="M72" s="112"/>
    </row>
    <row r="73" spans="1:13" ht="18">
      <c r="A73" s="64"/>
      <c r="B73" s="65" t="s">
        <v>138</v>
      </c>
      <c r="C73" s="164" t="s">
        <v>139</v>
      </c>
      <c r="D73" s="62" t="s">
        <v>11</v>
      </c>
      <c r="E73" s="51">
        <v>1.6</v>
      </c>
      <c r="F73" s="53">
        <f>F72*E73</f>
        <v>3.5200000000000005</v>
      </c>
      <c r="G73" s="51"/>
      <c r="H73" s="51"/>
      <c r="I73" s="51"/>
      <c r="J73" s="51"/>
      <c r="K73" s="51"/>
      <c r="L73" s="51"/>
      <c r="M73" s="112"/>
    </row>
    <row r="74" spans="1:13" ht="18">
      <c r="A74" s="59">
        <v>10</v>
      </c>
      <c r="B74" s="182" t="s">
        <v>115</v>
      </c>
      <c r="C74" s="179" t="s">
        <v>140</v>
      </c>
      <c r="D74" s="55" t="s">
        <v>88</v>
      </c>
      <c r="E74" s="58"/>
      <c r="F74" s="51">
        <v>4</v>
      </c>
      <c r="G74" s="55"/>
      <c r="H74" s="183"/>
      <c r="I74" s="55"/>
      <c r="J74" s="183"/>
      <c r="K74" s="55"/>
      <c r="L74" s="183"/>
      <c r="M74" s="112"/>
    </row>
    <row r="75" spans="1:13" ht="18">
      <c r="A75" s="63"/>
      <c r="B75" s="168"/>
      <c r="C75" s="61" t="s">
        <v>45</v>
      </c>
      <c r="D75" s="62" t="s">
        <v>50</v>
      </c>
      <c r="E75" s="51">
        <v>3.42</v>
      </c>
      <c r="F75" s="69">
        <f>F74*E75</f>
        <v>13.68</v>
      </c>
      <c r="G75" s="51"/>
      <c r="H75" s="51"/>
      <c r="I75" s="51"/>
      <c r="J75" s="51"/>
      <c r="K75" s="51"/>
      <c r="L75" s="51"/>
      <c r="M75" s="112"/>
    </row>
    <row r="76" spans="1:13" ht="18">
      <c r="A76" s="63"/>
      <c r="B76" s="168"/>
      <c r="C76" s="167" t="s">
        <v>116</v>
      </c>
      <c r="D76" s="62" t="s">
        <v>51</v>
      </c>
      <c r="E76" s="51">
        <v>1.13</v>
      </c>
      <c r="F76" s="69">
        <f>F74*E76</f>
        <v>4.52</v>
      </c>
      <c r="G76" s="51"/>
      <c r="H76" s="51"/>
      <c r="I76" s="51"/>
      <c r="J76" s="51"/>
      <c r="K76" s="51"/>
      <c r="L76" s="51"/>
      <c r="M76" s="112"/>
    </row>
    <row r="77" spans="1:13" ht="18">
      <c r="A77" s="63"/>
      <c r="B77" s="168"/>
      <c r="C77" s="65" t="s">
        <v>54</v>
      </c>
      <c r="D77" s="55"/>
      <c r="E77" s="58"/>
      <c r="F77" s="58"/>
      <c r="G77" s="51"/>
      <c r="H77" s="51"/>
      <c r="I77" s="51"/>
      <c r="J77" s="51"/>
      <c r="K77" s="51"/>
      <c r="L77" s="51"/>
      <c r="M77" s="112"/>
    </row>
    <row r="78" spans="1:13" ht="18">
      <c r="A78" s="63"/>
      <c r="B78" s="168"/>
      <c r="C78" s="167" t="s">
        <v>117</v>
      </c>
      <c r="D78" s="55" t="s">
        <v>88</v>
      </c>
      <c r="E78" s="69">
        <v>0.092</v>
      </c>
      <c r="F78" s="58">
        <f>F74*E78</f>
        <v>0.368</v>
      </c>
      <c r="G78" s="51"/>
      <c r="H78" s="51"/>
      <c r="I78" s="51"/>
      <c r="J78" s="51"/>
      <c r="K78" s="51"/>
      <c r="L78" s="51"/>
      <c r="M78" s="112"/>
    </row>
    <row r="79" spans="1:13" ht="18">
      <c r="A79" s="63"/>
      <c r="B79" s="168"/>
      <c r="C79" s="167" t="s">
        <v>141</v>
      </c>
      <c r="D79" s="55" t="s">
        <v>111</v>
      </c>
      <c r="E79" s="58"/>
      <c r="F79" s="51">
        <v>25</v>
      </c>
      <c r="G79" s="51"/>
      <c r="H79" s="51"/>
      <c r="I79" s="51"/>
      <c r="J79" s="51"/>
      <c r="K79" s="51"/>
      <c r="L79" s="51"/>
      <c r="M79" s="112"/>
    </row>
    <row r="80" spans="1:13" ht="18">
      <c r="A80" s="63"/>
      <c r="B80" s="65" t="s">
        <v>138</v>
      </c>
      <c r="C80" s="164" t="s">
        <v>142</v>
      </c>
      <c r="D80" s="62" t="s">
        <v>11</v>
      </c>
      <c r="E80" s="51">
        <v>2.4</v>
      </c>
      <c r="F80" s="53">
        <f>F74*E80</f>
        <v>9.6</v>
      </c>
      <c r="G80" s="51"/>
      <c r="H80" s="51"/>
      <c r="I80" s="51"/>
      <c r="J80" s="51"/>
      <c r="K80" s="51"/>
      <c r="L80" s="51"/>
      <c r="M80" s="112"/>
    </row>
    <row r="81" spans="1:13" ht="18">
      <c r="A81" s="59">
        <v>11</v>
      </c>
      <c r="B81" s="184" t="s">
        <v>118</v>
      </c>
      <c r="C81" s="164" t="s">
        <v>119</v>
      </c>
      <c r="D81" s="62" t="s">
        <v>11</v>
      </c>
      <c r="E81" s="62" t="s">
        <v>2</v>
      </c>
      <c r="F81" s="53">
        <f>F74*2.4</f>
        <v>9.6</v>
      </c>
      <c r="G81" s="67"/>
      <c r="H81" s="68"/>
      <c r="I81" s="67"/>
      <c r="J81" s="68"/>
      <c r="K81" s="62"/>
      <c r="L81" s="68"/>
      <c r="M81" s="112"/>
    </row>
    <row r="82" spans="1:13" ht="18">
      <c r="A82" s="64"/>
      <c r="B82" s="182"/>
      <c r="C82" s="61" t="s">
        <v>45</v>
      </c>
      <c r="D82" s="62" t="s">
        <v>50</v>
      </c>
      <c r="E82" s="51">
        <v>0.22</v>
      </c>
      <c r="F82" s="51">
        <f>E82*F81</f>
        <v>2.112</v>
      </c>
      <c r="G82" s="51"/>
      <c r="H82" s="51"/>
      <c r="I82" s="51"/>
      <c r="J82" s="51"/>
      <c r="K82" s="51"/>
      <c r="L82" s="51"/>
      <c r="M82" s="112"/>
    </row>
    <row r="83" spans="1:13" ht="18">
      <c r="A83" s="64"/>
      <c r="B83" s="182"/>
      <c r="C83" s="61" t="s">
        <v>120</v>
      </c>
      <c r="D83" s="62" t="s">
        <v>51</v>
      </c>
      <c r="E83" s="52">
        <v>0.11</v>
      </c>
      <c r="F83" s="51">
        <f>E83*F81</f>
        <v>1.056</v>
      </c>
      <c r="G83" s="51"/>
      <c r="H83" s="51"/>
      <c r="I83" s="51"/>
      <c r="J83" s="51"/>
      <c r="K83" s="51"/>
      <c r="L83" s="51"/>
      <c r="M83" s="112"/>
    </row>
    <row r="84" spans="1:13" ht="31.5">
      <c r="A84" s="59">
        <v>12</v>
      </c>
      <c r="B84" s="166" t="s">
        <v>105</v>
      </c>
      <c r="C84" s="167" t="s">
        <v>106</v>
      </c>
      <c r="D84" s="55" t="s">
        <v>73</v>
      </c>
      <c r="E84" s="55"/>
      <c r="F84" s="53">
        <f>F79</f>
        <v>25</v>
      </c>
      <c r="G84" s="55"/>
      <c r="H84" s="183"/>
      <c r="I84" s="55"/>
      <c r="J84" s="183"/>
      <c r="K84" s="55"/>
      <c r="L84" s="183"/>
      <c r="M84" s="185"/>
    </row>
    <row r="85" spans="1:13" ht="18">
      <c r="A85" s="63"/>
      <c r="B85" s="168"/>
      <c r="C85" s="70" t="s">
        <v>42</v>
      </c>
      <c r="D85" s="62" t="s">
        <v>50</v>
      </c>
      <c r="E85" s="69">
        <v>0.564</v>
      </c>
      <c r="F85" s="51">
        <f>F84*E85</f>
        <v>14.099999999999998</v>
      </c>
      <c r="G85" s="51"/>
      <c r="H85" s="51"/>
      <c r="I85" s="51"/>
      <c r="J85" s="51"/>
      <c r="K85" s="51"/>
      <c r="L85" s="51"/>
      <c r="M85" s="112"/>
    </row>
    <row r="86" spans="1:13" ht="18">
      <c r="A86" s="63"/>
      <c r="B86" s="168"/>
      <c r="C86" s="61" t="s">
        <v>46</v>
      </c>
      <c r="D86" s="62" t="s">
        <v>4</v>
      </c>
      <c r="E86" s="58">
        <v>0.0409</v>
      </c>
      <c r="F86" s="51">
        <f>F84*E86</f>
        <v>1.0225</v>
      </c>
      <c r="G86" s="51"/>
      <c r="H86" s="51"/>
      <c r="I86" s="51"/>
      <c r="J86" s="51"/>
      <c r="K86" s="51"/>
      <c r="L86" s="51"/>
      <c r="M86" s="112"/>
    </row>
    <row r="87" spans="1:13" ht="18">
      <c r="A87" s="63"/>
      <c r="B87" s="168"/>
      <c r="C87" s="65" t="s">
        <v>54</v>
      </c>
      <c r="D87" s="55"/>
      <c r="E87" s="51"/>
      <c r="F87" s="51"/>
      <c r="G87" s="51"/>
      <c r="H87" s="51"/>
      <c r="I87" s="51"/>
      <c r="J87" s="51"/>
      <c r="K87" s="51"/>
      <c r="L87" s="51"/>
      <c r="M87" s="112"/>
    </row>
    <row r="88" spans="1:13" ht="18">
      <c r="A88" s="63"/>
      <c r="B88" s="168"/>
      <c r="C88" s="167" t="s">
        <v>87</v>
      </c>
      <c r="D88" s="55" t="s">
        <v>11</v>
      </c>
      <c r="E88" s="58">
        <v>0.0045</v>
      </c>
      <c r="F88" s="58">
        <f>F84*E88</f>
        <v>0.11249999999999999</v>
      </c>
      <c r="G88" s="51"/>
      <c r="H88" s="51"/>
      <c r="I88" s="51"/>
      <c r="J88" s="51"/>
      <c r="K88" s="51"/>
      <c r="L88" s="51"/>
      <c r="M88" s="112"/>
    </row>
    <row r="89" spans="1:13" ht="18">
      <c r="A89" s="63"/>
      <c r="B89" s="168"/>
      <c r="C89" s="167" t="s">
        <v>55</v>
      </c>
      <c r="D89" s="55" t="s">
        <v>4</v>
      </c>
      <c r="E89" s="58">
        <v>0.265</v>
      </c>
      <c r="F89" s="51">
        <f>F84*E89</f>
        <v>6.625</v>
      </c>
      <c r="G89" s="51"/>
      <c r="H89" s="51"/>
      <c r="I89" s="51"/>
      <c r="J89" s="51"/>
      <c r="K89" s="51"/>
      <c r="L89" s="51"/>
      <c r="M89" s="112"/>
    </row>
    <row r="90" spans="1:13" ht="18">
      <c r="A90" s="63"/>
      <c r="B90" s="65" t="s">
        <v>138</v>
      </c>
      <c r="C90" s="164" t="s">
        <v>143</v>
      </c>
      <c r="D90" s="62" t="s">
        <v>11</v>
      </c>
      <c r="E90" s="51"/>
      <c r="F90" s="176">
        <f>F88</f>
        <v>0.11249999999999999</v>
      </c>
      <c r="G90" s="51"/>
      <c r="H90" s="51"/>
      <c r="I90" s="51"/>
      <c r="J90" s="51"/>
      <c r="K90" s="51"/>
      <c r="L90" s="51"/>
      <c r="M90" s="112"/>
    </row>
    <row r="91" spans="1:13" ht="45">
      <c r="A91" s="59">
        <v>9</v>
      </c>
      <c r="B91" s="181" t="s">
        <v>99</v>
      </c>
      <c r="C91" s="61" t="s">
        <v>144</v>
      </c>
      <c r="D91" s="62" t="s">
        <v>49</v>
      </c>
      <c r="E91" s="52"/>
      <c r="F91" s="51">
        <v>4</v>
      </c>
      <c r="G91" s="52"/>
      <c r="H91" s="51"/>
      <c r="I91" s="52"/>
      <c r="J91" s="51"/>
      <c r="K91" s="52"/>
      <c r="L91" s="51"/>
      <c r="M91" s="112"/>
    </row>
    <row r="92" spans="1:13" ht="18">
      <c r="A92" s="64"/>
      <c r="B92" s="65"/>
      <c r="C92" s="70" t="s">
        <v>42</v>
      </c>
      <c r="D92" s="62" t="s">
        <v>6</v>
      </c>
      <c r="E92" s="51">
        <v>1.78</v>
      </c>
      <c r="F92" s="51">
        <f>F91*E92</f>
        <v>7.12</v>
      </c>
      <c r="G92" s="51"/>
      <c r="H92" s="51"/>
      <c r="I92" s="51"/>
      <c r="J92" s="51"/>
      <c r="K92" s="51"/>
      <c r="L92" s="51"/>
      <c r="M92" s="112"/>
    </row>
    <row r="93" spans="1:13" ht="18">
      <c r="A93" s="64"/>
      <c r="B93" s="65"/>
      <c r="C93" s="65" t="s">
        <v>54</v>
      </c>
      <c r="D93" s="62"/>
      <c r="E93" s="51"/>
      <c r="F93" s="51"/>
      <c r="G93" s="51"/>
      <c r="H93" s="51"/>
      <c r="I93" s="51"/>
      <c r="J93" s="51"/>
      <c r="K93" s="51"/>
      <c r="L93" s="51"/>
      <c r="M93" s="112"/>
    </row>
    <row r="94" spans="1:13" ht="18">
      <c r="A94" s="64"/>
      <c r="B94" s="65"/>
      <c r="C94" s="70" t="s">
        <v>103</v>
      </c>
      <c r="D94" s="62" t="s">
        <v>49</v>
      </c>
      <c r="E94" s="51">
        <v>1.1</v>
      </c>
      <c r="F94" s="51">
        <f>F91*E94</f>
        <v>4.4</v>
      </c>
      <c r="G94" s="51"/>
      <c r="H94" s="51"/>
      <c r="I94" s="51"/>
      <c r="J94" s="51"/>
      <c r="K94" s="51"/>
      <c r="L94" s="51"/>
      <c r="M94" s="112"/>
    </row>
    <row r="95" spans="1:13" ht="30">
      <c r="A95" s="64"/>
      <c r="B95" s="65" t="s">
        <v>138</v>
      </c>
      <c r="C95" s="164" t="s">
        <v>145</v>
      </c>
      <c r="D95" s="62" t="s">
        <v>11</v>
      </c>
      <c r="E95" s="51">
        <v>1.6</v>
      </c>
      <c r="F95" s="53">
        <f>F94*E95</f>
        <v>7.040000000000001</v>
      </c>
      <c r="G95" s="51"/>
      <c r="H95" s="51"/>
      <c r="I95" s="51"/>
      <c r="J95" s="51"/>
      <c r="K95" s="51"/>
      <c r="L95" s="51"/>
      <c r="M95" s="112"/>
    </row>
    <row r="96" spans="1:13" ht="31.5">
      <c r="A96" s="59">
        <v>10</v>
      </c>
      <c r="B96" s="186" t="s">
        <v>146</v>
      </c>
      <c r="C96" s="167" t="s">
        <v>149</v>
      </c>
      <c r="D96" s="55" t="s">
        <v>104</v>
      </c>
      <c r="E96" s="55"/>
      <c r="F96" s="176">
        <v>0.8638</v>
      </c>
      <c r="G96" s="55"/>
      <c r="H96" s="183"/>
      <c r="I96" s="55"/>
      <c r="J96" s="183"/>
      <c r="K96" s="55"/>
      <c r="L96" s="183"/>
      <c r="M96" s="185"/>
    </row>
    <row r="97" spans="1:13" ht="18">
      <c r="A97" s="63"/>
      <c r="B97" s="168" t="s">
        <v>101</v>
      </c>
      <c r="C97" s="167" t="s">
        <v>91</v>
      </c>
      <c r="D97" s="55" t="s">
        <v>4</v>
      </c>
      <c r="E97" s="53">
        <v>1</v>
      </c>
      <c r="F97" s="53">
        <f>F96*E97</f>
        <v>0.8638</v>
      </c>
      <c r="G97" s="53"/>
      <c r="H97" s="53"/>
      <c r="I97" s="53"/>
      <c r="J97" s="53"/>
      <c r="K97" s="53"/>
      <c r="L97" s="53"/>
      <c r="M97" s="187"/>
    </row>
    <row r="98" spans="1:13" ht="18">
      <c r="A98" s="63"/>
      <c r="B98" s="168"/>
      <c r="C98" s="167" t="s">
        <v>92</v>
      </c>
      <c r="D98" s="55" t="s">
        <v>90</v>
      </c>
      <c r="E98" s="53">
        <v>6.32</v>
      </c>
      <c r="F98" s="53">
        <f>F96*E98</f>
        <v>5.4592160000000005</v>
      </c>
      <c r="G98" s="53"/>
      <c r="H98" s="53"/>
      <c r="I98" s="53"/>
      <c r="J98" s="53"/>
      <c r="K98" s="53"/>
      <c r="L98" s="53"/>
      <c r="M98" s="187"/>
    </row>
    <row r="99" spans="1:13" ht="18">
      <c r="A99" s="63"/>
      <c r="B99" s="168"/>
      <c r="C99" s="168" t="s">
        <v>96</v>
      </c>
      <c r="D99" s="55"/>
      <c r="E99" s="53"/>
      <c r="F99" s="53"/>
      <c r="G99" s="53"/>
      <c r="H99" s="53"/>
      <c r="I99" s="53"/>
      <c r="J99" s="53"/>
      <c r="K99" s="53"/>
      <c r="L99" s="53"/>
      <c r="M99" s="187"/>
    </row>
    <row r="100" spans="1:13" ht="18">
      <c r="A100" s="63"/>
      <c r="B100" s="168"/>
      <c r="C100" s="167" t="s">
        <v>150</v>
      </c>
      <c r="D100" s="55" t="s">
        <v>104</v>
      </c>
      <c r="E100" s="53">
        <v>1</v>
      </c>
      <c r="F100" s="176">
        <f>F96*E100</f>
        <v>0.8638</v>
      </c>
      <c r="G100" s="53"/>
      <c r="H100" s="53"/>
      <c r="I100" s="53"/>
      <c r="J100" s="53"/>
      <c r="K100" s="53"/>
      <c r="L100" s="53"/>
      <c r="M100" s="187"/>
    </row>
    <row r="101" spans="1:13" ht="18">
      <c r="A101" s="63"/>
      <c r="B101" s="168"/>
      <c r="C101" s="167" t="s">
        <v>147</v>
      </c>
      <c r="D101" s="55" t="s">
        <v>97</v>
      </c>
      <c r="E101" s="53">
        <v>0.75</v>
      </c>
      <c r="F101" s="165">
        <f>F96*E101</f>
        <v>0.64785</v>
      </c>
      <c r="G101" s="53"/>
      <c r="H101" s="53"/>
      <c r="I101" s="53"/>
      <c r="J101" s="53"/>
      <c r="K101" s="53"/>
      <c r="L101" s="53"/>
      <c r="M101" s="187"/>
    </row>
    <row r="102" spans="1:13" ht="18">
      <c r="A102" s="63"/>
      <c r="B102" s="168"/>
      <c r="C102" s="167" t="s">
        <v>148</v>
      </c>
      <c r="D102" s="55" t="s">
        <v>104</v>
      </c>
      <c r="E102" s="53">
        <v>0.06</v>
      </c>
      <c r="F102" s="165">
        <f>F96*E102</f>
        <v>0.051828</v>
      </c>
      <c r="G102" s="53"/>
      <c r="H102" s="53"/>
      <c r="I102" s="53"/>
      <c r="J102" s="53"/>
      <c r="K102" s="53"/>
      <c r="L102" s="53"/>
      <c r="M102" s="187"/>
    </row>
    <row r="103" spans="1:13" ht="18">
      <c r="A103" s="63"/>
      <c r="B103" s="168"/>
      <c r="C103" s="167" t="s">
        <v>98</v>
      </c>
      <c r="D103" s="55" t="s">
        <v>90</v>
      </c>
      <c r="E103" s="53">
        <v>7.63</v>
      </c>
      <c r="F103" s="53">
        <f>F96*E103</f>
        <v>6.590794</v>
      </c>
      <c r="G103" s="53"/>
      <c r="H103" s="53"/>
      <c r="I103" s="53"/>
      <c r="J103" s="53"/>
      <c r="K103" s="53"/>
      <c r="L103" s="53"/>
      <c r="M103" s="187"/>
    </row>
    <row r="104" spans="1:13" ht="18">
      <c r="A104" s="64"/>
      <c r="B104" s="65" t="s">
        <v>138</v>
      </c>
      <c r="C104" s="164" t="s">
        <v>151</v>
      </c>
      <c r="D104" s="62" t="s">
        <v>11</v>
      </c>
      <c r="E104" s="51"/>
      <c r="F104" s="176">
        <f>F96</f>
        <v>0.8638</v>
      </c>
      <c r="G104" s="51"/>
      <c r="H104" s="51"/>
      <c r="I104" s="51"/>
      <c r="J104" s="51"/>
      <c r="K104" s="51"/>
      <c r="L104" s="51"/>
      <c r="M104" s="112"/>
    </row>
    <row r="105" spans="1:13" ht="30">
      <c r="A105" s="64"/>
      <c r="B105" s="65"/>
      <c r="C105" s="109" t="s">
        <v>152</v>
      </c>
      <c r="D105" s="72"/>
      <c r="E105" s="72"/>
      <c r="F105" s="72"/>
      <c r="G105" s="110"/>
      <c r="H105" s="51"/>
      <c r="I105" s="51"/>
      <c r="J105" s="51"/>
      <c r="K105" s="51"/>
      <c r="L105" s="51"/>
      <c r="M105" s="112"/>
    </row>
    <row r="106" spans="1:13" ht="45">
      <c r="A106" s="59">
        <v>1</v>
      </c>
      <c r="B106" s="66" t="s">
        <v>77</v>
      </c>
      <c r="C106" s="164" t="s">
        <v>75</v>
      </c>
      <c r="D106" s="62" t="s">
        <v>49</v>
      </c>
      <c r="E106" s="62" t="s">
        <v>2</v>
      </c>
      <c r="F106" s="53">
        <v>19.7</v>
      </c>
      <c r="G106" s="67"/>
      <c r="H106" s="68"/>
      <c r="I106" s="67"/>
      <c r="J106" s="68"/>
      <c r="K106" s="62"/>
      <c r="L106" s="68"/>
      <c r="M106" s="163"/>
    </row>
    <row r="107" spans="1:13" ht="18">
      <c r="A107" s="64"/>
      <c r="B107" s="62"/>
      <c r="C107" s="61" t="s">
        <v>45</v>
      </c>
      <c r="D107" s="62" t="s">
        <v>50</v>
      </c>
      <c r="E107" s="69">
        <v>0.02</v>
      </c>
      <c r="F107" s="51">
        <f>E107*F106</f>
        <v>0.394</v>
      </c>
      <c r="G107" s="51"/>
      <c r="H107" s="51"/>
      <c r="I107" s="51"/>
      <c r="J107" s="51"/>
      <c r="K107" s="51"/>
      <c r="L107" s="51"/>
      <c r="M107" s="112"/>
    </row>
    <row r="108" spans="1:13" ht="18">
      <c r="A108" s="64"/>
      <c r="B108" s="62"/>
      <c r="C108" s="61" t="s">
        <v>63</v>
      </c>
      <c r="D108" s="62" t="s">
        <v>51</v>
      </c>
      <c r="E108" s="52">
        <v>0.0448</v>
      </c>
      <c r="F108" s="51">
        <f>E108*F106</f>
        <v>0.88256</v>
      </c>
      <c r="G108" s="51"/>
      <c r="H108" s="51"/>
      <c r="I108" s="51"/>
      <c r="J108" s="51"/>
      <c r="K108" s="51"/>
      <c r="L108" s="51"/>
      <c r="M108" s="112"/>
    </row>
    <row r="109" spans="1:13" ht="18">
      <c r="A109" s="64"/>
      <c r="B109" s="65"/>
      <c r="C109" s="61" t="s">
        <v>46</v>
      </c>
      <c r="D109" s="62" t="s">
        <v>4</v>
      </c>
      <c r="E109" s="58">
        <v>0.0021</v>
      </c>
      <c r="F109" s="51">
        <f>F106*E109</f>
        <v>0.04137</v>
      </c>
      <c r="G109" s="51"/>
      <c r="H109" s="51"/>
      <c r="I109" s="51"/>
      <c r="J109" s="51"/>
      <c r="K109" s="51"/>
      <c r="L109" s="51"/>
      <c r="M109" s="112"/>
    </row>
    <row r="110" spans="1:13" ht="18">
      <c r="A110" s="59">
        <v>2</v>
      </c>
      <c r="B110" s="60" t="s">
        <v>76</v>
      </c>
      <c r="C110" s="164" t="s">
        <v>78</v>
      </c>
      <c r="D110" s="62" t="s">
        <v>49</v>
      </c>
      <c r="E110" s="52" t="s">
        <v>2</v>
      </c>
      <c r="F110" s="53">
        <v>1</v>
      </c>
      <c r="G110" s="51"/>
      <c r="H110" s="51"/>
      <c r="I110" s="51"/>
      <c r="J110" s="51"/>
      <c r="K110" s="51"/>
      <c r="L110" s="51"/>
      <c r="M110" s="123"/>
    </row>
    <row r="111" spans="1:13" ht="18">
      <c r="A111" s="59"/>
      <c r="B111" s="62"/>
      <c r="C111" s="61" t="s">
        <v>45</v>
      </c>
      <c r="D111" s="62" t="s">
        <v>52</v>
      </c>
      <c r="E111" s="52">
        <v>2.06</v>
      </c>
      <c r="F111" s="51">
        <f>F110*E111</f>
        <v>2.06</v>
      </c>
      <c r="G111" s="51"/>
      <c r="H111" s="51"/>
      <c r="I111" s="51"/>
      <c r="J111" s="51"/>
      <c r="K111" s="51"/>
      <c r="L111" s="51"/>
      <c r="M111" s="112"/>
    </row>
    <row r="112" spans="1:13" ht="18">
      <c r="A112" s="59">
        <v>3</v>
      </c>
      <c r="B112" s="60" t="s">
        <v>10</v>
      </c>
      <c r="C112" s="164" t="s">
        <v>47</v>
      </c>
      <c r="D112" s="62" t="s">
        <v>49</v>
      </c>
      <c r="E112" s="52" t="s">
        <v>2</v>
      </c>
      <c r="F112" s="53">
        <f>F110</f>
        <v>1</v>
      </c>
      <c r="G112" s="51"/>
      <c r="H112" s="51"/>
      <c r="I112" s="51"/>
      <c r="J112" s="51"/>
      <c r="K112" s="51"/>
      <c r="L112" s="51"/>
      <c r="M112" s="123"/>
    </row>
    <row r="113" spans="1:13" ht="18">
      <c r="A113" s="64"/>
      <c r="B113" s="62"/>
      <c r="C113" s="61" t="s">
        <v>45</v>
      </c>
      <c r="D113" s="62" t="s">
        <v>52</v>
      </c>
      <c r="E113" s="52">
        <v>0.87</v>
      </c>
      <c r="F113" s="51">
        <f>F112*E113</f>
        <v>0.87</v>
      </c>
      <c r="G113" s="51"/>
      <c r="H113" s="51"/>
      <c r="I113" s="51"/>
      <c r="J113" s="51"/>
      <c r="K113" s="51"/>
      <c r="L113" s="51"/>
      <c r="M113" s="112"/>
    </row>
    <row r="114" spans="1:13" ht="47.25">
      <c r="A114" s="59">
        <v>4</v>
      </c>
      <c r="B114" s="177" t="s">
        <v>127</v>
      </c>
      <c r="C114" s="178" t="s">
        <v>129</v>
      </c>
      <c r="D114" s="55" t="s">
        <v>97</v>
      </c>
      <c r="E114" s="62" t="s">
        <v>2</v>
      </c>
      <c r="F114" s="53">
        <v>13.1</v>
      </c>
      <c r="G114" s="67"/>
      <c r="H114" s="68"/>
      <c r="I114" s="67"/>
      <c r="J114" s="68"/>
      <c r="K114" s="62"/>
      <c r="L114" s="68"/>
      <c r="M114" s="163"/>
    </row>
    <row r="115" spans="1:13" ht="18">
      <c r="A115" s="64"/>
      <c r="B115" s="62"/>
      <c r="C115" s="179" t="s">
        <v>128</v>
      </c>
      <c r="D115" s="55" t="s">
        <v>110</v>
      </c>
      <c r="E115" s="52">
        <v>0.1633</v>
      </c>
      <c r="F115" s="58">
        <f>E115*F114</f>
        <v>2.13923</v>
      </c>
      <c r="G115" s="51"/>
      <c r="H115" s="51"/>
      <c r="I115" s="51"/>
      <c r="J115" s="51"/>
      <c r="K115" s="51"/>
      <c r="L115" s="51"/>
      <c r="M115" s="112"/>
    </row>
    <row r="116" spans="1:13" ht="30">
      <c r="A116" s="59">
        <v>5</v>
      </c>
      <c r="B116" s="66" t="s">
        <v>130</v>
      </c>
      <c r="C116" s="164" t="s">
        <v>131</v>
      </c>
      <c r="D116" s="62" t="s">
        <v>49</v>
      </c>
      <c r="E116" s="62" t="s">
        <v>2</v>
      </c>
      <c r="F116" s="53">
        <f>F114</f>
        <v>13.1</v>
      </c>
      <c r="G116" s="67"/>
      <c r="H116" s="68"/>
      <c r="I116" s="67"/>
      <c r="J116" s="68"/>
      <c r="K116" s="62"/>
      <c r="L116" s="68"/>
      <c r="M116" s="163"/>
    </row>
    <row r="117" spans="1:13" ht="18">
      <c r="A117" s="64"/>
      <c r="B117" s="62"/>
      <c r="C117" s="61" t="s">
        <v>45</v>
      </c>
      <c r="D117" s="62" t="s">
        <v>50</v>
      </c>
      <c r="E117" s="69">
        <v>0.027</v>
      </c>
      <c r="F117" s="51">
        <f>E117*F116</f>
        <v>0.35369999999999996</v>
      </c>
      <c r="G117" s="51"/>
      <c r="H117" s="51"/>
      <c r="I117" s="51"/>
      <c r="J117" s="51"/>
      <c r="K117" s="51"/>
      <c r="L117" s="51"/>
      <c r="M117" s="112"/>
    </row>
    <row r="118" spans="1:13" ht="18">
      <c r="A118" s="64"/>
      <c r="B118" s="62"/>
      <c r="C118" s="61" t="s">
        <v>63</v>
      </c>
      <c r="D118" s="62" t="s">
        <v>51</v>
      </c>
      <c r="E118" s="52">
        <v>0.0605</v>
      </c>
      <c r="F118" s="51">
        <f>E118*F116</f>
        <v>0.79255</v>
      </c>
      <c r="G118" s="51"/>
      <c r="H118" s="51"/>
      <c r="I118" s="51"/>
      <c r="J118" s="51"/>
      <c r="K118" s="51"/>
      <c r="L118" s="51"/>
      <c r="M118" s="112"/>
    </row>
    <row r="119" spans="1:13" ht="18">
      <c r="A119" s="64"/>
      <c r="B119" s="65"/>
      <c r="C119" s="61" t="s">
        <v>46</v>
      </c>
      <c r="D119" s="62" t="s">
        <v>4</v>
      </c>
      <c r="E119" s="113">
        <v>0.00221</v>
      </c>
      <c r="F119" s="51">
        <f>F116*E119</f>
        <v>0.028951</v>
      </c>
      <c r="G119" s="51"/>
      <c r="H119" s="51"/>
      <c r="I119" s="51"/>
      <c r="J119" s="51"/>
      <c r="K119" s="51"/>
      <c r="L119" s="51"/>
      <c r="M119" s="112"/>
    </row>
    <row r="120" spans="1:13" ht="31.5">
      <c r="A120" s="59">
        <v>6</v>
      </c>
      <c r="B120" s="177" t="s">
        <v>132</v>
      </c>
      <c r="C120" s="167" t="s">
        <v>134</v>
      </c>
      <c r="D120" s="55" t="s">
        <v>88</v>
      </c>
      <c r="E120" s="52"/>
      <c r="F120" s="51">
        <v>0.7</v>
      </c>
      <c r="G120" s="52"/>
      <c r="H120" s="51"/>
      <c r="I120" s="52"/>
      <c r="J120" s="51"/>
      <c r="K120" s="52"/>
      <c r="L120" s="51"/>
      <c r="M120" s="112"/>
    </row>
    <row r="121" spans="1:13" ht="18">
      <c r="A121" s="59"/>
      <c r="B121" s="168"/>
      <c r="C121" s="167" t="s">
        <v>91</v>
      </c>
      <c r="D121" s="55" t="s">
        <v>89</v>
      </c>
      <c r="E121" s="180">
        <v>7.06</v>
      </c>
      <c r="F121" s="51">
        <f>F120*E121</f>
        <v>4.941999999999999</v>
      </c>
      <c r="G121" s="52"/>
      <c r="H121" s="51"/>
      <c r="I121" s="51"/>
      <c r="J121" s="51"/>
      <c r="K121" s="52"/>
      <c r="L121" s="51"/>
      <c r="M121" s="112"/>
    </row>
    <row r="122" spans="1:13" ht="18">
      <c r="A122" s="59"/>
      <c r="B122" s="168"/>
      <c r="C122" s="167" t="s">
        <v>133</v>
      </c>
      <c r="D122" s="55" t="s">
        <v>94</v>
      </c>
      <c r="E122" s="51">
        <v>5.2</v>
      </c>
      <c r="F122" s="51">
        <f>F120*E122</f>
        <v>3.6399999999999997</v>
      </c>
      <c r="G122" s="52"/>
      <c r="H122" s="51"/>
      <c r="I122" s="52"/>
      <c r="J122" s="51"/>
      <c r="K122" s="52"/>
      <c r="L122" s="51"/>
      <c r="M122" s="112"/>
    </row>
    <row r="123" spans="1:13" ht="18">
      <c r="A123" s="59">
        <v>7</v>
      </c>
      <c r="B123" s="60" t="s">
        <v>10</v>
      </c>
      <c r="C123" s="164" t="s">
        <v>47</v>
      </c>
      <c r="D123" s="62" t="s">
        <v>49</v>
      </c>
      <c r="E123" s="52" t="s">
        <v>2</v>
      </c>
      <c r="F123" s="53">
        <f>F120</f>
        <v>0.7</v>
      </c>
      <c r="G123" s="51"/>
      <c r="H123" s="51"/>
      <c r="I123" s="51"/>
      <c r="J123" s="51"/>
      <c r="K123" s="51"/>
      <c r="L123" s="51"/>
      <c r="M123" s="123"/>
    </row>
    <row r="124" spans="1:13" ht="18">
      <c r="A124" s="64"/>
      <c r="B124" s="62"/>
      <c r="C124" s="61" t="s">
        <v>45</v>
      </c>
      <c r="D124" s="62" t="s">
        <v>52</v>
      </c>
      <c r="E124" s="52">
        <v>0.87</v>
      </c>
      <c r="F124" s="51">
        <f>F123*E124</f>
        <v>0.609</v>
      </c>
      <c r="G124" s="51"/>
      <c r="H124" s="51"/>
      <c r="I124" s="51"/>
      <c r="J124" s="51"/>
      <c r="K124" s="51"/>
      <c r="L124" s="51"/>
      <c r="M124" s="112"/>
    </row>
    <row r="125" spans="1:13" ht="18">
      <c r="A125" s="59">
        <v>8</v>
      </c>
      <c r="B125" s="65" t="s">
        <v>53</v>
      </c>
      <c r="C125" s="164" t="s">
        <v>126</v>
      </c>
      <c r="D125" s="62" t="s">
        <v>11</v>
      </c>
      <c r="E125" s="51"/>
      <c r="F125" s="53">
        <f>(F106+F112)*1.95+(F116+F123)*2.4</f>
        <v>73.48499999999999</v>
      </c>
      <c r="G125" s="51"/>
      <c r="H125" s="51"/>
      <c r="I125" s="51"/>
      <c r="J125" s="51"/>
      <c r="K125" s="51"/>
      <c r="L125" s="51"/>
      <c r="M125" s="112"/>
    </row>
    <row r="126" spans="1:13" ht="18">
      <c r="A126" s="59">
        <v>9</v>
      </c>
      <c r="B126" s="181" t="s">
        <v>137</v>
      </c>
      <c r="C126" s="61" t="s">
        <v>136</v>
      </c>
      <c r="D126" s="62" t="s">
        <v>49</v>
      </c>
      <c r="E126" s="52"/>
      <c r="F126" s="51">
        <v>30</v>
      </c>
      <c r="G126" s="52"/>
      <c r="H126" s="51"/>
      <c r="I126" s="52"/>
      <c r="J126" s="51"/>
      <c r="K126" s="52"/>
      <c r="L126" s="51"/>
      <c r="M126" s="112"/>
    </row>
    <row r="127" spans="1:13" ht="18">
      <c r="A127" s="64"/>
      <c r="B127" s="65"/>
      <c r="C127" s="70" t="s">
        <v>42</v>
      </c>
      <c r="D127" s="62" t="s">
        <v>6</v>
      </c>
      <c r="E127" s="51">
        <v>1.78</v>
      </c>
      <c r="F127" s="51">
        <f>F126*E127</f>
        <v>53.4</v>
      </c>
      <c r="G127" s="51"/>
      <c r="H127" s="51"/>
      <c r="I127" s="51"/>
      <c r="J127" s="51"/>
      <c r="K127" s="51"/>
      <c r="L127" s="51"/>
      <c r="M127" s="112"/>
    </row>
    <row r="128" spans="1:13" ht="18">
      <c r="A128" s="64"/>
      <c r="B128" s="65"/>
      <c r="C128" s="65" t="s">
        <v>54</v>
      </c>
      <c r="D128" s="62"/>
      <c r="E128" s="51"/>
      <c r="F128" s="51"/>
      <c r="G128" s="51"/>
      <c r="H128" s="51"/>
      <c r="I128" s="51"/>
      <c r="J128" s="51"/>
      <c r="K128" s="51"/>
      <c r="L128" s="51"/>
      <c r="M128" s="112"/>
    </row>
    <row r="129" spans="1:13" ht="18">
      <c r="A129" s="64"/>
      <c r="B129" s="65"/>
      <c r="C129" s="70" t="s">
        <v>100</v>
      </c>
      <c r="D129" s="62" t="s">
        <v>49</v>
      </c>
      <c r="E129" s="51">
        <v>1.1</v>
      </c>
      <c r="F129" s="51">
        <f>F126*E129</f>
        <v>33</v>
      </c>
      <c r="G129" s="51"/>
      <c r="H129" s="51"/>
      <c r="I129" s="51"/>
      <c r="J129" s="51"/>
      <c r="K129" s="51"/>
      <c r="L129" s="51"/>
      <c r="M129" s="112"/>
    </row>
    <row r="130" spans="1:13" ht="18">
      <c r="A130" s="64"/>
      <c r="B130" s="65" t="s">
        <v>138</v>
      </c>
      <c r="C130" s="164" t="s">
        <v>139</v>
      </c>
      <c r="D130" s="62" t="s">
        <v>11</v>
      </c>
      <c r="E130" s="51">
        <v>1.6</v>
      </c>
      <c r="F130" s="53">
        <f>F129*E130</f>
        <v>52.800000000000004</v>
      </c>
      <c r="G130" s="51"/>
      <c r="H130" s="51"/>
      <c r="I130" s="51"/>
      <c r="J130" s="51"/>
      <c r="K130" s="51"/>
      <c r="L130" s="51"/>
      <c r="M130" s="112"/>
    </row>
    <row r="131" spans="1:13" ht="18">
      <c r="A131" s="59">
        <v>10</v>
      </c>
      <c r="B131" s="182" t="s">
        <v>115</v>
      </c>
      <c r="C131" s="179" t="s">
        <v>140</v>
      </c>
      <c r="D131" s="55" t="s">
        <v>88</v>
      </c>
      <c r="E131" s="58"/>
      <c r="F131" s="51">
        <v>46</v>
      </c>
      <c r="G131" s="55"/>
      <c r="H131" s="183"/>
      <c r="I131" s="55"/>
      <c r="J131" s="183"/>
      <c r="K131" s="55"/>
      <c r="L131" s="183"/>
      <c r="M131" s="112"/>
    </row>
    <row r="132" spans="1:13" ht="18">
      <c r="A132" s="63"/>
      <c r="B132" s="168"/>
      <c r="C132" s="61" t="s">
        <v>45</v>
      </c>
      <c r="D132" s="62" t="s">
        <v>50</v>
      </c>
      <c r="E132" s="51">
        <v>3.42</v>
      </c>
      <c r="F132" s="69">
        <f>F131*E132</f>
        <v>157.32</v>
      </c>
      <c r="G132" s="51"/>
      <c r="H132" s="51"/>
      <c r="I132" s="51"/>
      <c r="J132" s="51"/>
      <c r="K132" s="51"/>
      <c r="L132" s="51"/>
      <c r="M132" s="112"/>
    </row>
    <row r="133" spans="1:13" ht="18">
      <c r="A133" s="63"/>
      <c r="B133" s="168"/>
      <c r="C133" s="167" t="s">
        <v>116</v>
      </c>
      <c r="D133" s="62" t="s">
        <v>51</v>
      </c>
      <c r="E133" s="51">
        <v>1.13</v>
      </c>
      <c r="F133" s="69">
        <f>F131*E133</f>
        <v>51.98</v>
      </c>
      <c r="G133" s="51"/>
      <c r="H133" s="51"/>
      <c r="I133" s="51"/>
      <c r="J133" s="51"/>
      <c r="K133" s="51"/>
      <c r="L133" s="51"/>
      <c r="M133" s="112"/>
    </row>
    <row r="134" spans="1:13" ht="18">
      <c r="A134" s="63"/>
      <c r="B134" s="168"/>
      <c r="C134" s="65" t="s">
        <v>54</v>
      </c>
      <c r="D134" s="55"/>
      <c r="E134" s="58"/>
      <c r="F134" s="58"/>
      <c r="G134" s="51"/>
      <c r="H134" s="51"/>
      <c r="I134" s="51"/>
      <c r="J134" s="51"/>
      <c r="K134" s="51"/>
      <c r="L134" s="51"/>
      <c r="M134" s="112"/>
    </row>
    <row r="135" spans="1:13" ht="18">
      <c r="A135" s="63"/>
      <c r="B135" s="168"/>
      <c r="C135" s="167" t="s">
        <v>117</v>
      </c>
      <c r="D135" s="55" t="s">
        <v>88</v>
      </c>
      <c r="E135" s="69">
        <v>0.092</v>
      </c>
      <c r="F135" s="58">
        <f>F131*E135</f>
        <v>4.232</v>
      </c>
      <c r="G135" s="51"/>
      <c r="H135" s="51"/>
      <c r="I135" s="51"/>
      <c r="J135" s="51"/>
      <c r="K135" s="51"/>
      <c r="L135" s="51"/>
      <c r="M135" s="112"/>
    </row>
    <row r="136" spans="1:13" ht="18">
      <c r="A136" s="63"/>
      <c r="B136" s="168"/>
      <c r="C136" s="167" t="s">
        <v>141</v>
      </c>
      <c r="D136" s="55" t="s">
        <v>111</v>
      </c>
      <c r="E136" s="58"/>
      <c r="F136" s="51">
        <v>329</v>
      </c>
      <c r="G136" s="51"/>
      <c r="H136" s="51"/>
      <c r="I136" s="51"/>
      <c r="J136" s="51"/>
      <c r="K136" s="51"/>
      <c r="L136" s="51"/>
      <c r="M136" s="112"/>
    </row>
    <row r="137" spans="1:13" ht="18">
      <c r="A137" s="63"/>
      <c r="B137" s="65" t="s">
        <v>138</v>
      </c>
      <c r="C137" s="164" t="s">
        <v>142</v>
      </c>
      <c r="D137" s="62" t="s">
        <v>11</v>
      </c>
      <c r="E137" s="51">
        <v>2.4</v>
      </c>
      <c r="F137" s="53">
        <f>F131*E137</f>
        <v>110.39999999999999</v>
      </c>
      <c r="G137" s="51"/>
      <c r="H137" s="51"/>
      <c r="I137" s="51"/>
      <c r="J137" s="51"/>
      <c r="K137" s="51"/>
      <c r="L137" s="51"/>
      <c r="M137" s="112"/>
    </row>
    <row r="138" spans="1:13" ht="18">
      <c r="A138" s="59">
        <v>11</v>
      </c>
      <c r="B138" s="184" t="s">
        <v>118</v>
      </c>
      <c r="C138" s="164" t="s">
        <v>119</v>
      </c>
      <c r="D138" s="62" t="s">
        <v>11</v>
      </c>
      <c r="E138" s="62" t="s">
        <v>2</v>
      </c>
      <c r="F138" s="53">
        <f>F131*2.4</f>
        <v>110.39999999999999</v>
      </c>
      <c r="G138" s="67"/>
      <c r="H138" s="68"/>
      <c r="I138" s="67"/>
      <c r="J138" s="68"/>
      <c r="K138" s="62"/>
      <c r="L138" s="68"/>
      <c r="M138" s="112"/>
    </row>
    <row r="139" spans="1:13" ht="18">
      <c r="A139" s="64"/>
      <c r="B139" s="182"/>
      <c r="C139" s="61" t="s">
        <v>45</v>
      </c>
      <c r="D139" s="62" t="s">
        <v>50</v>
      </c>
      <c r="E139" s="51">
        <v>0.22</v>
      </c>
      <c r="F139" s="51">
        <f>E139*F138</f>
        <v>24.287999999999997</v>
      </c>
      <c r="G139" s="51"/>
      <c r="H139" s="51"/>
      <c r="I139" s="51"/>
      <c r="J139" s="51"/>
      <c r="K139" s="51"/>
      <c r="L139" s="51"/>
      <c r="M139" s="112"/>
    </row>
    <row r="140" spans="1:13" ht="18">
      <c r="A140" s="64"/>
      <c r="B140" s="182"/>
      <c r="C140" s="61" t="s">
        <v>120</v>
      </c>
      <c r="D140" s="62" t="s">
        <v>51</v>
      </c>
      <c r="E140" s="52">
        <v>0.11</v>
      </c>
      <c r="F140" s="51">
        <f>E140*F138</f>
        <v>12.143999999999998</v>
      </c>
      <c r="G140" s="51"/>
      <c r="H140" s="51"/>
      <c r="I140" s="51"/>
      <c r="J140" s="51"/>
      <c r="K140" s="51"/>
      <c r="L140" s="51"/>
      <c r="M140" s="112"/>
    </row>
    <row r="141" spans="1:13" ht="45">
      <c r="A141" s="59">
        <v>12</v>
      </c>
      <c r="B141" s="181" t="s">
        <v>99</v>
      </c>
      <c r="C141" s="61" t="s">
        <v>144</v>
      </c>
      <c r="D141" s="62" t="s">
        <v>49</v>
      </c>
      <c r="E141" s="52"/>
      <c r="F141" s="51">
        <v>10</v>
      </c>
      <c r="G141" s="52"/>
      <c r="H141" s="51"/>
      <c r="I141" s="52"/>
      <c r="J141" s="51"/>
      <c r="K141" s="52"/>
      <c r="L141" s="51"/>
      <c r="M141" s="112"/>
    </row>
    <row r="142" spans="1:13" ht="18">
      <c r="A142" s="64"/>
      <c r="B142" s="65"/>
      <c r="C142" s="70" t="s">
        <v>42</v>
      </c>
      <c r="D142" s="62" t="s">
        <v>6</v>
      </c>
      <c r="E142" s="51">
        <v>1.78</v>
      </c>
      <c r="F142" s="51">
        <f>F141*E142</f>
        <v>17.8</v>
      </c>
      <c r="G142" s="51"/>
      <c r="H142" s="51"/>
      <c r="I142" s="51"/>
      <c r="J142" s="51"/>
      <c r="K142" s="51"/>
      <c r="L142" s="51"/>
      <c r="M142" s="112"/>
    </row>
    <row r="143" spans="1:13" ht="18">
      <c r="A143" s="64"/>
      <c r="B143" s="65"/>
      <c r="C143" s="65" t="s">
        <v>54</v>
      </c>
      <c r="D143" s="62"/>
      <c r="E143" s="51"/>
      <c r="F143" s="51"/>
      <c r="G143" s="51"/>
      <c r="H143" s="51"/>
      <c r="I143" s="51"/>
      <c r="J143" s="51"/>
      <c r="K143" s="51"/>
      <c r="L143" s="51"/>
      <c r="M143" s="112"/>
    </row>
    <row r="144" spans="1:13" ht="18">
      <c r="A144" s="64"/>
      <c r="B144" s="65"/>
      <c r="C144" s="70" t="s">
        <v>103</v>
      </c>
      <c r="D144" s="62" t="s">
        <v>49</v>
      </c>
      <c r="E144" s="51">
        <v>1.1</v>
      </c>
      <c r="F144" s="51">
        <f>F141*E144</f>
        <v>11</v>
      </c>
      <c r="G144" s="51"/>
      <c r="H144" s="51"/>
      <c r="I144" s="51"/>
      <c r="J144" s="51"/>
      <c r="K144" s="51"/>
      <c r="L144" s="51"/>
      <c r="M144" s="112"/>
    </row>
    <row r="145" spans="1:13" ht="30">
      <c r="A145" s="64"/>
      <c r="B145" s="65" t="s">
        <v>138</v>
      </c>
      <c r="C145" s="164" t="s">
        <v>145</v>
      </c>
      <c r="D145" s="62" t="s">
        <v>11</v>
      </c>
      <c r="E145" s="51">
        <v>1.6</v>
      </c>
      <c r="F145" s="53">
        <f>F144*E145</f>
        <v>17.6</v>
      </c>
      <c r="G145" s="51"/>
      <c r="H145" s="51"/>
      <c r="I145" s="51"/>
      <c r="J145" s="51"/>
      <c r="K145" s="51"/>
      <c r="L145" s="51"/>
      <c r="M145" s="112"/>
    </row>
    <row r="146" spans="1:13" ht="18">
      <c r="A146" s="64"/>
      <c r="B146" s="65"/>
      <c r="C146" s="71" t="s">
        <v>15</v>
      </c>
      <c r="D146" s="72" t="s">
        <v>4</v>
      </c>
      <c r="E146" s="73"/>
      <c r="F146" s="73"/>
      <c r="G146" s="74"/>
      <c r="H146" s="74"/>
      <c r="I146" s="74"/>
      <c r="J146" s="74"/>
      <c r="K146" s="74"/>
      <c r="L146" s="74"/>
      <c r="M146" s="114"/>
    </row>
    <row r="147" spans="1:13" ht="18">
      <c r="A147" s="63"/>
      <c r="B147" s="65"/>
      <c r="C147" s="109" t="s">
        <v>107</v>
      </c>
      <c r="D147" s="62"/>
      <c r="E147" s="52"/>
      <c r="F147" s="51"/>
      <c r="G147" s="51"/>
      <c r="H147" s="51"/>
      <c r="I147" s="51"/>
      <c r="J147" s="51"/>
      <c r="K147" s="51"/>
      <c r="L147" s="51"/>
      <c r="M147" s="56"/>
    </row>
    <row r="148" spans="1:13" ht="30">
      <c r="A148" s="59">
        <v>1</v>
      </c>
      <c r="B148" s="115" t="s">
        <v>7</v>
      </c>
      <c r="C148" s="164" t="s">
        <v>153</v>
      </c>
      <c r="D148" s="62" t="s">
        <v>49</v>
      </c>
      <c r="E148" s="25"/>
      <c r="F148" s="53">
        <v>108</v>
      </c>
      <c r="G148" s="25"/>
      <c r="H148" s="26"/>
      <c r="I148" s="27"/>
      <c r="J148" s="26"/>
      <c r="K148" s="27"/>
      <c r="L148" s="26"/>
      <c r="M148" s="28"/>
    </row>
    <row r="149" spans="1:13" ht="18">
      <c r="A149" s="78"/>
      <c r="B149" s="116"/>
      <c r="C149" s="117" t="s">
        <v>42</v>
      </c>
      <c r="D149" s="25" t="s">
        <v>6</v>
      </c>
      <c r="E149" s="69">
        <v>0.15</v>
      </c>
      <c r="F149" s="51">
        <f>F148*E149</f>
        <v>16.2</v>
      </c>
      <c r="G149" s="51"/>
      <c r="H149" s="51"/>
      <c r="I149" s="51"/>
      <c r="J149" s="51"/>
      <c r="K149" s="51"/>
      <c r="L149" s="51"/>
      <c r="M149" s="112"/>
    </row>
    <row r="150" spans="1:13" ht="18">
      <c r="A150" s="78"/>
      <c r="B150" s="116"/>
      <c r="C150" s="70" t="s">
        <v>85</v>
      </c>
      <c r="D150" s="25" t="s">
        <v>62</v>
      </c>
      <c r="E150" s="58">
        <v>0.0216</v>
      </c>
      <c r="F150" s="51">
        <f>F148*E150</f>
        <v>2.3328</v>
      </c>
      <c r="G150" s="51"/>
      <c r="H150" s="51"/>
      <c r="I150" s="51"/>
      <c r="J150" s="51"/>
      <c r="K150" s="51"/>
      <c r="L150" s="51"/>
      <c r="M150" s="112"/>
    </row>
    <row r="151" spans="1:13" ht="18">
      <c r="A151" s="78"/>
      <c r="B151" s="116"/>
      <c r="C151" s="117" t="s">
        <v>56</v>
      </c>
      <c r="D151" s="25" t="s">
        <v>62</v>
      </c>
      <c r="E151" s="58">
        <v>0.0273</v>
      </c>
      <c r="F151" s="51">
        <f>F149*E151</f>
        <v>0.44226</v>
      </c>
      <c r="G151" s="51"/>
      <c r="H151" s="51"/>
      <c r="I151" s="51"/>
      <c r="J151" s="51"/>
      <c r="K151" s="51"/>
      <c r="L151" s="51"/>
      <c r="M151" s="112"/>
    </row>
    <row r="152" spans="1:13" ht="18">
      <c r="A152" s="78"/>
      <c r="B152" s="116"/>
      <c r="C152" s="117" t="s">
        <v>43</v>
      </c>
      <c r="D152" s="25" t="s">
        <v>62</v>
      </c>
      <c r="E152" s="58">
        <v>0.0097</v>
      </c>
      <c r="F152" s="51">
        <f>F148*E152</f>
        <v>1.0476</v>
      </c>
      <c r="G152" s="51"/>
      <c r="H152" s="51"/>
      <c r="I152" s="51"/>
      <c r="J152" s="51"/>
      <c r="K152" s="51"/>
      <c r="L152" s="51"/>
      <c r="M152" s="112"/>
    </row>
    <row r="153" spans="1:13" ht="18">
      <c r="A153" s="78"/>
      <c r="B153" s="116"/>
      <c r="C153" s="65" t="s">
        <v>54</v>
      </c>
      <c r="D153" s="25"/>
      <c r="E153" s="58"/>
      <c r="F153" s="51"/>
      <c r="G153" s="51"/>
      <c r="H153" s="51"/>
      <c r="I153" s="51"/>
      <c r="J153" s="51"/>
      <c r="K153" s="51"/>
      <c r="L153" s="51"/>
      <c r="M153" s="112"/>
    </row>
    <row r="154" spans="1:13" ht="18">
      <c r="A154" s="78"/>
      <c r="B154" s="116"/>
      <c r="C154" s="117" t="s">
        <v>57</v>
      </c>
      <c r="D154" s="62" t="s">
        <v>49</v>
      </c>
      <c r="E154" s="51">
        <v>1.22</v>
      </c>
      <c r="F154" s="51">
        <f>F148*E154</f>
        <v>131.76</v>
      </c>
      <c r="G154" s="51"/>
      <c r="H154" s="51"/>
      <c r="I154" s="51"/>
      <c r="J154" s="51"/>
      <c r="K154" s="51"/>
      <c r="L154" s="51"/>
      <c r="M154" s="112"/>
    </row>
    <row r="155" spans="1:13" ht="18">
      <c r="A155" s="78"/>
      <c r="B155" s="116"/>
      <c r="C155" s="117" t="s">
        <v>44</v>
      </c>
      <c r="D155" s="62" t="s">
        <v>49</v>
      </c>
      <c r="E155" s="69">
        <v>0.07</v>
      </c>
      <c r="F155" s="51">
        <f>F148*E155</f>
        <v>7.5600000000000005</v>
      </c>
      <c r="G155" s="51"/>
      <c r="H155" s="51"/>
      <c r="I155" s="51"/>
      <c r="J155" s="51"/>
      <c r="K155" s="51"/>
      <c r="L155" s="51"/>
      <c r="M155" s="112"/>
    </row>
    <row r="156" spans="1:13" ht="30">
      <c r="A156" s="78"/>
      <c r="B156" s="65" t="s">
        <v>138</v>
      </c>
      <c r="C156" s="164" t="s">
        <v>154</v>
      </c>
      <c r="D156" s="62" t="s">
        <v>11</v>
      </c>
      <c r="E156" s="51">
        <v>1.6</v>
      </c>
      <c r="F156" s="53">
        <f>F154*E156</f>
        <v>210.816</v>
      </c>
      <c r="G156" s="51"/>
      <c r="H156" s="51"/>
      <c r="I156" s="51"/>
      <c r="J156" s="51"/>
      <c r="K156" s="51"/>
      <c r="L156" s="51"/>
      <c r="M156" s="112"/>
    </row>
    <row r="157" spans="1:13" ht="30">
      <c r="A157" s="59">
        <v>2</v>
      </c>
      <c r="B157" s="115" t="s">
        <v>84</v>
      </c>
      <c r="C157" s="164" t="s">
        <v>155</v>
      </c>
      <c r="D157" s="65" t="s">
        <v>48</v>
      </c>
      <c r="E157" s="118"/>
      <c r="F157" s="53">
        <v>1084</v>
      </c>
      <c r="G157" s="118"/>
      <c r="H157" s="119"/>
      <c r="I157" s="120"/>
      <c r="J157" s="119"/>
      <c r="K157" s="120"/>
      <c r="L157" s="119"/>
      <c r="M157" s="121"/>
    </row>
    <row r="158" spans="1:13" ht="18">
      <c r="A158" s="122"/>
      <c r="B158" s="116"/>
      <c r="C158" s="117" t="s">
        <v>42</v>
      </c>
      <c r="D158" s="25" t="s">
        <v>6</v>
      </c>
      <c r="E158" s="69">
        <v>0.033</v>
      </c>
      <c r="F158" s="51">
        <f>F157*E158</f>
        <v>35.772</v>
      </c>
      <c r="G158" s="51"/>
      <c r="H158" s="51"/>
      <c r="I158" s="51"/>
      <c r="J158" s="51"/>
      <c r="K158" s="51"/>
      <c r="L158" s="51"/>
      <c r="M158" s="112"/>
    </row>
    <row r="159" spans="1:13" ht="18">
      <c r="A159" s="122"/>
      <c r="B159" s="116"/>
      <c r="C159" s="117" t="s">
        <v>58</v>
      </c>
      <c r="D159" s="25" t="s">
        <v>62</v>
      </c>
      <c r="E159" s="113">
        <v>0.00042</v>
      </c>
      <c r="F159" s="51">
        <f>F157*E159</f>
        <v>0.45528</v>
      </c>
      <c r="G159" s="51"/>
      <c r="H159" s="51"/>
      <c r="I159" s="51"/>
      <c r="J159" s="51"/>
      <c r="K159" s="51"/>
      <c r="L159" s="51"/>
      <c r="M159" s="112"/>
    </row>
    <row r="160" spans="1:13" ht="18">
      <c r="A160" s="122"/>
      <c r="B160" s="116"/>
      <c r="C160" s="117" t="s">
        <v>83</v>
      </c>
      <c r="D160" s="25" t="s">
        <v>62</v>
      </c>
      <c r="E160" s="113">
        <v>0.00258</v>
      </c>
      <c r="F160" s="51">
        <f>F157*E160</f>
        <v>2.7967199999999997</v>
      </c>
      <c r="G160" s="51"/>
      <c r="H160" s="51"/>
      <c r="I160" s="51"/>
      <c r="J160" s="51"/>
      <c r="K160" s="51"/>
      <c r="L160" s="51"/>
      <c r="M160" s="112"/>
    </row>
    <row r="161" spans="1:13" ht="18">
      <c r="A161" s="122"/>
      <c r="B161" s="116"/>
      <c r="C161" s="117" t="s">
        <v>59</v>
      </c>
      <c r="D161" s="25" t="s">
        <v>62</v>
      </c>
      <c r="E161" s="58">
        <v>0.0112</v>
      </c>
      <c r="F161" s="51">
        <f>F157*E161</f>
        <v>12.1408</v>
      </c>
      <c r="G161" s="51"/>
      <c r="H161" s="51"/>
      <c r="I161" s="51"/>
      <c r="J161" s="51"/>
      <c r="K161" s="51"/>
      <c r="L161" s="51"/>
      <c r="M161" s="112"/>
    </row>
    <row r="162" spans="1:13" ht="18">
      <c r="A162" s="122"/>
      <c r="B162" s="116"/>
      <c r="C162" s="117" t="s">
        <v>60</v>
      </c>
      <c r="D162" s="25" t="s">
        <v>62</v>
      </c>
      <c r="E162" s="58">
        <v>0.0248</v>
      </c>
      <c r="F162" s="51">
        <f>F157*E162</f>
        <v>26.8832</v>
      </c>
      <c r="G162" s="51"/>
      <c r="H162" s="51"/>
      <c r="I162" s="51"/>
      <c r="J162" s="51"/>
      <c r="K162" s="51"/>
      <c r="L162" s="51"/>
      <c r="M162" s="112"/>
    </row>
    <row r="163" spans="1:13" ht="18">
      <c r="A163" s="122"/>
      <c r="B163" s="116"/>
      <c r="C163" s="117" t="s">
        <v>43</v>
      </c>
      <c r="D163" s="25" t="s">
        <v>62</v>
      </c>
      <c r="E163" s="58">
        <v>0.00414</v>
      </c>
      <c r="F163" s="51">
        <f>F157*E163</f>
        <v>4.48776</v>
      </c>
      <c r="G163" s="51"/>
      <c r="H163" s="51"/>
      <c r="I163" s="51"/>
      <c r="J163" s="51"/>
      <c r="K163" s="51"/>
      <c r="L163" s="51"/>
      <c r="M163" s="112"/>
    </row>
    <row r="164" spans="1:13" ht="18">
      <c r="A164" s="122"/>
      <c r="B164" s="116"/>
      <c r="C164" s="117" t="s">
        <v>61</v>
      </c>
      <c r="D164" s="25" t="s">
        <v>62</v>
      </c>
      <c r="E164" s="113">
        <v>0.00053</v>
      </c>
      <c r="F164" s="51">
        <f>F157*E164</f>
        <v>0.57452</v>
      </c>
      <c r="G164" s="51"/>
      <c r="H164" s="51"/>
      <c r="I164" s="51"/>
      <c r="J164" s="51"/>
      <c r="K164" s="51"/>
      <c r="L164" s="51"/>
      <c r="M164" s="112"/>
    </row>
    <row r="165" spans="1:13" ht="18">
      <c r="A165" s="122"/>
      <c r="B165" s="116"/>
      <c r="C165" s="65" t="s">
        <v>54</v>
      </c>
      <c r="D165" s="25"/>
      <c r="E165" s="58"/>
      <c r="F165" s="51"/>
      <c r="G165" s="51"/>
      <c r="H165" s="51"/>
      <c r="I165" s="51"/>
      <c r="J165" s="51"/>
      <c r="K165" s="51"/>
      <c r="L165" s="51"/>
      <c r="M165" s="112"/>
    </row>
    <row r="166" spans="1:13" ht="18">
      <c r="A166" s="122"/>
      <c r="B166" s="116"/>
      <c r="C166" s="117" t="s">
        <v>156</v>
      </c>
      <c r="D166" s="65" t="s">
        <v>49</v>
      </c>
      <c r="E166" s="69">
        <v>0.189</v>
      </c>
      <c r="F166" s="51">
        <f>F157*E166</f>
        <v>204.876</v>
      </c>
      <c r="G166" s="51"/>
      <c r="H166" s="51"/>
      <c r="I166" s="51"/>
      <c r="J166" s="51"/>
      <c r="K166" s="51"/>
      <c r="L166" s="51"/>
      <c r="M166" s="112"/>
    </row>
    <row r="167" spans="1:13" ht="18">
      <c r="A167" s="122"/>
      <c r="B167" s="116"/>
      <c r="C167" s="117" t="s">
        <v>44</v>
      </c>
      <c r="D167" s="25" t="s">
        <v>49</v>
      </c>
      <c r="E167" s="69">
        <v>0.03</v>
      </c>
      <c r="F167" s="51">
        <f>F157*E167</f>
        <v>32.519999999999996</v>
      </c>
      <c r="G167" s="51"/>
      <c r="H167" s="51"/>
      <c r="I167" s="51"/>
      <c r="J167" s="51"/>
      <c r="K167" s="51"/>
      <c r="L167" s="51"/>
      <c r="M167" s="112"/>
    </row>
    <row r="168" spans="1:13" ht="18">
      <c r="A168" s="122"/>
      <c r="B168" s="65" t="s">
        <v>138</v>
      </c>
      <c r="C168" s="164" t="s">
        <v>139</v>
      </c>
      <c r="D168" s="62" t="s">
        <v>11</v>
      </c>
      <c r="E168" s="51">
        <v>1.6</v>
      </c>
      <c r="F168" s="53">
        <f>F166*E168</f>
        <v>327.8016</v>
      </c>
      <c r="G168" s="51"/>
      <c r="H168" s="51"/>
      <c r="I168" s="51"/>
      <c r="J168" s="51"/>
      <c r="K168" s="51"/>
      <c r="L168" s="51"/>
      <c r="M168" s="112"/>
    </row>
    <row r="169" spans="1:13" ht="61.5">
      <c r="A169" s="59">
        <v>3</v>
      </c>
      <c r="B169" s="177" t="s">
        <v>112</v>
      </c>
      <c r="C169" s="178" t="s">
        <v>183</v>
      </c>
      <c r="D169" s="168" t="s">
        <v>93</v>
      </c>
      <c r="E169" s="51"/>
      <c r="F169" s="51">
        <v>990</v>
      </c>
      <c r="G169" s="52"/>
      <c r="H169" s="51"/>
      <c r="I169" s="52"/>
      <c r="J169" s="51"/>
      <c r="K169" s="52"/>
      <c r="L169" s="51"/>
      <c r="M169" s="57"/>
    </row>
    <row r="170" spans="1:13" ht="31.5">
      <c r="A170" s="59"/>
      <c r="B170" s="168"/>
      <c r="C170" s="167" t="s">
        <v>157</v>
      </c>
      <c r="D170" s="55" t="s">
        <v>6</v>
      </c>
      <c r="E170" s="113">
        <v>0.37716</v>
      </c>
      <c r="F170" s="51">
        <f>F169*E170</f>
        <v>373.3884</v>
      </c>
      <c r="G170" s="52"/>
      <c r="H170" s="51"/>
      <c r="I170" s="51"/>
      <c r="J170" s="51"/>
      <c r="K170" s="52"/>
      <c r="L170" s="51"/>
      <c r="M170" s="57"/>
    </row>
    <row r="171" spans="1:13" ht="18">
      <c r="A171" s="59"/>
      <c r="B171" s="168"/>
      <c r="C171" s="167" t="s">
        <v>43</v>
      </c>
      <c r="D171" s="25" t="s">
        <v>62</v>
      </c>
      <c r="E171" s="58">
        <v>0.0226</v>
      </c>
      <c r="F171" s="51">
        <f>F169*E171</f>
        <v>22.374</v>
      </c>
      <c r="G171" s="51"/>
      <c r="H171" s="51"/>
      <c r="I171" s="51"/>
      <c r="J171" s="51"/>
      <c r="K171" s="51"/>
      <c r="L171" s="51"/>
      <c r="M171" s="57"/>
    </row>
    <row r="172" spans="1:13" ht="18">
      <c r="A172" s="59"/>
      <c r="B172" s="168"/>
      <c r="C172" s="167" t="s">
        <v>113</v>
      </c>
      <c r="D172" s="55" t="s">
        <v>4</v>
      </c>
      <c r="E172" s="58">
        <v>0.0131</v>
      </c>
      <c r="F172" s="51">
        <f>E172*F169</f>
        <v>12.969000000000001</v>
      </c>
      <c r="G172" s="52"/>
      <c r="H172" s="51"/>
      <c r="I172" s="52"/>
      <c r="J172" s="51"/>
      <c r="K172" s="51"/>
      <c r="L172" s="51"/>
      <c r="M172" s="57"/>
    </row>
    <row r="173" spans="1:13" ht="18">
      <c r="A173" s="59"/>
      <c r="B173" s="168"/>
      <c r="C173" s="65" t="s">
        <v>54</v>
      </c>
      <c r="D173" s="55"/>
      <c r="E173" s="51"/>
      <c r="F173" s="51"/>
      <c r="G173" s="52"/>
      <c r="H173" s="51"/>
      <c r="I173" s="52"/>
      <c r="J173" s="51"/>
      <c r="K173" s="52"/>
      <c r="L173" s="51"/>
      <c r="M173" s="57"/>
    </row>
    <row r="174" spans="1:13" ht="18">
      <c r="A174" s="59"/>
      <c r="B174" s="188"/>
      <c r="C174" s="167" t="s">
        <v>158</v>
      </c>
      <c r="D174" s="168" t="s">
        <v>88</v>
      </c>
      <c r="E174" s="58">
        <v>0.1428</v>
      </c>
      <c r="F174" s="51">
        <f>F169*E174</f>
        <v>141.372</v>
      </c>
      <c r="G174" s="51"/>
      <c r="H174" s="51"/>
      <c r="I174" s="52"/>
      <c r="J174" s="51"/>
      <c r="K174" s="52"/>
      <c r="L174" s="51"/>
      <c r="M174" s="57"/>
    </row>
    <row r="175" spans="1:13" ht="18">
      <c r="A175" s="59"/>
      <c r="B175" s="188"/>
      <c r="C175" s="167" t="s">
        <v>121</v>
      </c>
      <c r="D175" s="168" t="s">
        <v>11</v>
      </c>
      <c r="E175" s="51"/>
      <c r="F175" s="58">
        <v>3.9105</v>
      </c>
      <c r="G175" s="51"/>
      <c r="H175" s="51"/>
      <c r="I175" s="52"/>
      <c r="J175" s="51"/>
      <c r="K175" s="52"/>
      <c r="L175" s="51"/>
      <c r="M175" s="57"/>
    </row>
    <row r="176" spans="1:13" ht="18">
      <c r="A176" s="59"/>
      <c r="B176" s="188"/>
      <c r="C176" s="167" t="s">
        <v>165</v>
      </c>
      <c r="D176" s="168" t="s">
        <v>111</v>
      </c>
      <c r="E176" s="51"/>
      <c r="F176" s="51">
        <v>225</v>
      </c>
      <c r="G176" s="51"/>
      <c r="H176" s="51"/>
      <c r="I176" s="52"/>
      <c r="J176" s="51"/>
      <c r="K176" s="52"/>
      <c r="L176" s="51"/>
      <c r="M176" s="57"/>
    </row>
    <row r="177" spans="1:13" ht="31.5">
      <c r="A177" s="59"/>
      <c r="B177" s="188"/>
      <c r="C177" s="167" t="s">
        <v>159</v>
      </c>
      <c r="D177" s="168" t="s">
        <v>11</v>
      </c>
      <c r="E177" s="113">
        <v>0.00017</v>
      </c>
      <c r="F177" s="58">
        <f>F169*E177</f>
        <v>0.1683</v>
      </c>
      <c r="G177" s="51"/>
      <c r="H177" s="51"/>
      <c r="I177" s="52"/>
      <c r="J177" s="51"/>
      <c r="K177" s="52"/>
      <c r="L177" s="51"/>
      <c r="M177" s="57"/>
    </row>
    <row r="178" spans="1:13" ht="18">
      <c r="A178" s="189"/>
      <c r="B178" s="190"/>
      <c r="C178" s="167" t="s">
        <v>160</v>
      </c>
      <c r="D178" s="168" t="s">
        <v>73</v>
      </c>
      <c r="E178" s="113">
        <v>0.00816</v>
      </c>
      <c r="F178" s="113">
        <f>F169*E178</f>
        <v>8.0784</v>
      </c>
      <c r="G178" s="51"/>
      <c r="H178" s="51"/>
      <c r="I178" s="52"/>
      <c r="J178" s="51"/>
      <c r="K178" s="52"/>
      <c r="L178" s="51"/>
      <c r="M178" s="57"/>
    </row>
    <row r="179" spans="1:13" ht="18">
      <c r="A179" s="189"/>
      <c r="B179" s="190"/>
      <c r="C179" s="191" t="s">
        <v>44</v>
      </c>
      <c r="D179" s="192" t="s">
        <v>88</v>
      </c>
      <c r="E179" s="69">
        <v>0.178</v>
      </c>
      <c r="F179" s="51">
        <f>F169*E179</f>
        <v>176.22</v>
      </c>
      <c r="G179" s="51"/>
      <c r="H179" s="51"/>
      <c r="I179" s="51"/>
      <c r="J179" s="51"/>
      <c r="K179" s="51"/>
      <c r="L179" s="51"/>
      <c r="M179" s="57"/>
    </row>
    <row r="180" spans="1:13" ht="18">
      <c r="A180" s="189"/>
      <c r="B180" s="190"/>
      <c r="C180" s="191" t="s">
        <v>161</v>
      </c>
      <c r="D180" s="192" t="s">
        <v>4</v>
      </c>
      <c r="E180" s="113">
        <v>0.00526</v>
      </c>
      <c r="F180" s="51">
        <f>F169*E180</f>
        <v>5.2074</v>
      </c>
      <c r="G180" s="51"/>
      <c r="H180" s="51"/>
      <c r="I180" s="51"/>
      <c r="J180" s="51"/>
      <c r="K180" s="51"/>
      <c r="L180" s="51"/>
      <c r="M180" s="57"/>
    </row>
    <row r="181" spans="1:13" ht="18">
      <c r="A181" s="189"/>
      <c r="B181" s="65" t="s">
        <v>138</v>
      </c>
      <c r="C181" s="164" t="s">
        <v>162</v>
      </c>
      <c r="D181" s="62" t="s">
        <v>11</v>
      </c>
      <c r="E181" s="51">
        <v>2.4</v>
      </c>
      <c r="F181" s="176">
        <f>F174*E181</f>
        <v>339.2928</v>
      </c>
      <c r="G181" s="51"/>
      <c r="H181" s="51"/>
      <c r="I181" s="51"/>
      <c r="J181" s="51"/>
      <c r="K181" s="51"/>
      <c r="L181" s="51"/>
      <c r="M181" s="112"/>
    </row>
    <row r="182" spans="1:13" ht="18">
      <c r="A182" s="189"/>
      <c r="B182" s="65" t="s">
        <v>138</v>
      </c>
      <c r="C182" s="164" t="s">
        <v>163</v>
      </c>
      <c r="D182" s="62" t="s">
        <v>11</v>
      </c>
      <c r="E182" s="51"/>
      <c r="F182" s="176">
        <f>F175</f>
        <v>3.9105</v>
      </c>
      <c r="G182" s="51"/>
      <c r="H182" s="51"/>
      <c r="I182" s="51"/>
      <c r="J182" s="51"/>
      <c r="K182" s="51"/>
      <c r="L182" s="51"/>
      <c r="M182" s="112"/>
    </row>
    <row r="183" spans="1:13" ht="18">
      <c r="A183" s="189"/>
      <c r="B183" s="65" t="s">
        <v>138</v>
      </c>
      <c r="C183" s="164" t="s">
        <v>143</v>
      </c>
      <c r="D183" s="62" t="s">
        <v>11</v>
      </c>
      <c r="E183" s="51"/>
      <c r="F183" s="176">
        <f>F177</f>
        <v>0.1683</v>
      </c>
      <c r="G183" s="51"/>
      <c r="H183" s="51"/>
      <c r="I183" s="51"/>
      <c r="J183" s="51"/>
      <c r="K183" s="51"/>
      <c r="L183" s="51"/>
      <c r="M183" s="112"/>
    </row>
    <row r="184" spans="1:13" ht="31.5">
      <c r="A184" s="59">
        <v>4</v>
      </c>
      <c r="B184" s="188" t="s">
        <v>122</v>
      </c>
      <c r="C184" s="178" t="s">
        <v>123</v>
      </c>
      <c r="D184" s="168" t="s">
        <v>73</v>
      </c>
      <c r="E184" s="162"/>
      <c r="F184" s="51">
        <f>F169</f>
        <v>990</v>
      </c>
      <c r="G184" s="162"/>
      <c r="H184" s="193"/>
      <c r="I184" s="162"/>
      <c r="J184" s="193"/>
      <c r="K184" s="162"/>
      <c r="L184" s="193"/>
      <c r="M184" s="194"/>
    </row>
    <row r="185" spans="1:13" ht="18">
      <c r="A185" s="195"/>
      <c r="B185" s="196"/>
      <c r="C185" s="70" t="s">
        <v>42</v>
      </c>
      <c r="D185" s="55" t="s">
        <v>6</v>
      </c>
      <c r="E185" s="165">
        <v>0.197</v>
      </c>
      <c r="F185" s="53">
        <f>E185*F184</f>
        <v>195.03</v>
      </c>
      <c r="G185" s="53"/>
      <c r="H185" s="53"/>
      <c r="I185" s="53"/>
      <c r="J185" s="53"/>
      <c r="K185" s="53"/>
      <c r="L185" s="53"/>
      <c r="M185" s="197"/>
    </row>
    <row r="186" spans="1:13" ht="18">
      <c r="A186" s="195"/>
      <c r="B186" s="196"/>
      <c r="C186" s="61" t="s">
        <v>46</v>
      </c>
      <c r="D186" s="192" t="s">
        <v>4</v>
      </c>
      <c r="E186" s="165">
        <v>0.0437</v>
      </c>
      <c r="F186" s="53">
        <f>E186*F184</f>
        <v>43.263000000000005</v>
      </c>
      <c r="G186" s="53"/>
      <c r="H186" s="53"/>
      <c r="I186" s="53"/>
      <c r="J186" s="53"/>
      <c r="K186" s="53"/>
      <c r="L186" s="53"/>
      <c r="M186" s="197"/>
    </row>
    <row r="187" spans="1:13" ht="18">
      <c r="A187" s="195"/>
      <c r="B187" s="196"/>
      <c r="C187" s="65" t="s">
        <v>54</v>
      </c>
      <c r="D187" s="192"/>
      <c r="E187" s="53"/>
      <c r="F187" s="53"/>
      <c r="G187" s="53"/>
      <c r="H187" s="53"/>
      <c r="I187" s="53"/>
      <c r="J187" s="53"/>
      <c r="K187" s="53"/>
      <c r="L187" s="53"/>
      <c r="M187" s="197"/>
    </row>
    <row r="188" spans="1:13" ht="18">
      <c r="A188" s="195"/>
      <c r="B188" s="196"/>
      <c r="C188" s="167" t="s">
        <v>124</v>
      </c>
      <c r="D188" s="192" t="s">
        <v>114</v>
      </c>
      <c r="E188" s="53">
        <v>0.5</v>
      </c>
      <c r="F188" s="53">
        <f>E188*F184</f>
        <v>495</v>
      </c>
      <c r="G188" s="53"/>
      <c r="H188" s="53"/>
      <c r="I188" s="53"/>
      <c r="J188" s="53"/>
      <c r="K188" s="53"/>
      <c r="L188" s="53"/>
      <c r="M188" s="197"/>
    </row>
    <row r="189" spans="1:13" ht="18">
      <c r="A189" s="195"/>
      <c r="B189" s="196"/>
      <c r="C189" s="167" t="s">
        <v>55</v>
      </c>
      <c r="D189" s="192" t="s">
        <v>4</v>
      </c>
      <c r="E189" s="176">
        <v>0.072</v>
      </c>
      <c r="F189" s="53">
        <f>E189*F184</f>
        <v>71.28</v>
      </c>
      <c r="G189" s="53"/>
      <c r="H189" s="53"/>
      <c r="I189" s="53"/>
      <c r="J189" s="53"/>
      <c r="K189" s="53"/>
      <c r="L189" s="53"/>
      <c r="M189" s="197"/>
    </row>
    <row r="190" spans="1:13" ht="18">
      <c r="A190" s="195"/>
      <c r="B190" s="65" t="s">
        <v>138</v>
      </c>
      <c r="C190" s="164" t="s">
        <v>164</v>
      </c>
      <c r="D190" s="62" t="s">
        <v>11</v>
      </c>
      <c r="E190" s="51"/>
      <c r="F190" s="165">
        <f>F188/1000</f>
        <v>0.495</v>
      </c>
      <c r="G190" s="51"/>
      <c r="H190" s="51"/>
      <c r="I190" s="51"/>
      <c r="J190" s="51"/>
      <c r="K190" s="51"/>
      <c r="L190" s="51"/>
      <c r="M190" s="112"/>
    </row>
    <row r="191" spans="1:13" ht="18">
      <c r="A191" s="122"/>
      <c r="B191" s="65"/>
      <c r="C191" s="71" t="s">
        <v>16</v>
      </c>
      <c r="D191" s="72" t="s">
        <v>4</v>
      </c>
      <c r="E191" s="73"/>
      <c r="F191" s="73"/>
      <c r="G191" s="74"/>
      <c r="H191" s="74"/>
      <c r="I191" s="74"/>
      <c r="J191" s="74"/>
      <c r="K191" s="74"/>
      <c r="L191" s="74"/>
      <c r="M191" s="75"/>
    </row>
    <row r="192" spans="1:13" ht="30">
      <c r="A192" s="122"/>
      <c r="B192" s="65"/>
      <c r="C192" s="109" t="s">
        <v>108</v>
      </c>
      <c r="D192" s="72"/>
      <c r="E192" s="73"/>
      <c r="F192" s="73"/>
      <c r="G192" s="74"/>
      <c r="H192" s="74"/>
      <c r="I192" s="74"/>
      <c r="J192" s="74"/>
      <c r="K192" s="74"/>
      <c r="L192" s="74"/>
      <c r="M192" s="75"/>
    </row>
    <row r="193" spans="1:13" ht="18">
      <c r="A193" s="64"/>
      <c r="B193" s="65"/>
      <c r="C193" s="109" t="s">
        <v>166</v>
      </c>
      <c r="D193" s="72"/>
      <c r="E193" s="73"/>
      <c r="F193" s="73"/>
      <c r="G193" s="74"/>
      <c r="H193" s="51"/>
      <c r="I193" s="51"/>
      <c r="J193" s="51"/>
      <c r="K193" s="51"/>
      <c r="L193" s="51"/>
      <c r="M193" s="57"/>
    </row>
    <row r="194" spans="1:13" ht="45">
      <c r="A194" s="59">
        <v>1</v>
      </c>
      <c r="B194" s="66" t="s">
        <v>77</v>
      </c>
      <c r="C194" s="164" t="s">
        <v>75</v>
      </c>
      <c r="D194" s="62" t="s">
        <v>49</v>
      </c>
      <c r="E194" s="62" t="s">
        <v>2</v>
      </c>
      <c r="F194" s="53">
        <v>55.6</v>
      </c>
      <c r="G194" s="67"/>
      <c r="H194" s="68"/>
      <c r="I194" s="67"/>
      <c r="J194" s="68"/>
      <c r="K194" s="62"/>
      <c r="L194" s="68"/>
      <c r="M194" s="163"/>
    </row>
    <row r="195" spans="1:13" ht="18">
      <c r="A195" s="64"/>
      <c r="B195" s="62"/>
      <c r="C195" s="61" t="s">
        <v>45</v>
      </c>
      <c r="D195" s="62" t="s">
        <v>50</v>
      </c>
      <c r="E195" s="69">
        <v>0.02</v>
      </c>
      <c r="F195" s="51">
        <f>E195*F194</f>
        <v>1.112</v>
      </c>
      <c r="G195" s="51"/>
      <c r="H195" s="51"/>
      <c r="I195" s="51"/>
      <c r="J195" s="51"/>
      <c r="K195" s="51"/>
      <c r="L195" s="51"/>
      <c r="M195" s="112"/>
    </row>
    <row r="196" spans="1:13" ht="18">
      <c r="A196" s="64"/>
      <c r="B196" s="62"/>
      <c r="C196" s="61" t="s">
        <v>63</v>
      </c>
      <c r="D196" s="62" t="s">
        <v>51</v>
      </c>
      <c r="E196" s="52">
        <v>0.0448</v>
      </c>
      <c r="F196" s="51">
        <f>E196*F194</f>
        <v>2.49088</v>
      </c>
      <c r="G196" s="51"/>
      <c r="H196" s="51"/>
      <c r="I196" s="51"/>
      <c r="J196" s="51"/>
      <c r="K196" s="51"/>
      <c r="L196" s="51"/>
      <c r="M196" s="112"/>
    </row>
    <row r="197" spans="1:13" ht="18">
      <c r="A197" s="64"/>
      <c r="B197" s="65"/>
      <c r="C197" s="61" t="s">
        <v>46</v>
      </c>
      <c r="D197" s="62" t="s">
        <v>4</v>
      </c>
      <c r="E197" s="58">
        <v>0.0021</v>
      </c>
      <c r="F197" s="51">
        <f>F194*E197</f>
        <v>0.11676</v>
      </c>
      <c r="G197" s="51"/>
      <c r="H197" s="51"/>
      <c r="I197" s="51"/>
      <c r="J197" s="51"/>
      <c r="K197" s="51"/>
      <c r="L197" s="51"/>
      <c r="M197" s="112"/>
    </row>
    <row r="198" spans="1:13" ht="18">
      <c r="A198" s="59">
        <v>2</v>
      </c>
      <c r="B198" s="60" t="s">
        <v>76</v>
      </c>
      <c r="C198" s="164" t="s">
        <v>78</v>
      </c>
      <c r="D198" s="62" t="s">
        <v>49</v>
      </c>
      <c r="E198" s="52" t="s">
        <v>2</v>
      </c>
      <c r="F198" s="53">
        <v>2.9</v>
      </c>
      <c r="G198" s="51"/>
      <c r="H198" s="51"/>
      <c r="I198" s="51"/>
      <c r="J198" s="51"/>
      <c r="K198" s="51"/>
      <c r="L198" s="51"/>
      <c r="M198" s="123"/>
    </row>
    <row r="199" spans="1:13" ht="18">
      <c r="A199" s="59"/>
      <c r="B199" s="62"/>
      <c r="C199" s="61" t="s">
        <v>45</v>
      </c>
      <c r="D199" s="62" t="s">
        <v>52</v>
      </c>
      <c r="E199" s="52">
        <v>2.06</v>
      </c>
      <c r="F199" s="51">
        <f>F198*E199</f>
        <v>5.974</v>
      </c>
      <c r="G199" s="51"/>
      <c r="H199" s="51"/>
      <c r="I199" s="51"/>
      <c r="J199" s="51"/>
      <c r="K199" s="51"/>
      <c r="L199" s="51"/>
      <c r="M199" s="112"/>
    </row>
    <row r="200" spans="1:13" ht="18">
      <c r="A200" s="59">
        <v>3</v>
      </c>
      <c r="B200" s="60" t="s">
        <v>10</v>
      </c>
      <c r="C200" s="164" t="s">
        <v>47</v>
      </c>
      <c r="D200" s="62" t="s">
        <v>49</v>
      </c>
      <c r="E200" s="52" t="s">
        <v>2</v>
      </c>
      <c r="F200" s="53">
        <f>F198</f>
        <v>2.9</v>
      </c>
      <c r="G200" s="51"/>
      <c r="H200" s="51"/>
      <c r="I200" s="51"/>
      <c r="J200" s="51"/>
      <c r="K200" s="51"/>
      <c r="L200" s="51"/>
      <c r="M200" s="123"/>
    </row>
    <row r="201" spans="1:13" ht="18">
      <c r="A201" s="64"/>
      <c r="B201" s="62"/>
      <c r="C201" s="61" t="s">
        <v>45</v>
      </c>
      <c r="D201" s="62" t="s">
        <v>52</v>
      </c>
      <c r="E201" s="52">
        <v>0.87</v>
      </c>
      <c r="F201" s="51">
        <f>F200*E201</f>
        <v>2.523</v>
      </c>
      <c r="G201" s="51"/>
      <c r="H201" s="51"/>
      <c r="I201" s="51"/>
      <c r="J201" s="51"/>
      <c r="K201" s="51"/>
      <c r="L201" s="51"/>
      <c r="M201" s="112"/>
    </row>
    <row r="202" spans="1:13" ht="47.25">
      <c r="A202" s="59">
        <v>4</v>
      </c>
      <c r="B202" s="177" t="s">
        <v>127</v>
      </c>
      <c r="C202" s="178" t="s">
        <v>129</v>
      </c>
      <c r="D202" s="55" t="s">
        <v>97</v>
      </c>
      <c r="E202" s="62" t="s">
        <v>2</v>
      </c>
      <c r="F202" s="53">
        <v>37.1</v>
      </c>
      <c r="G202" s="67"/>
      <c r="H202" s="68"/>
      <c r="I202" s="67"/>
      <c r="J202" s="68"/>
      <c r="K202" s="62"/>
      <c r="L202" s="68"/>
      <c r="M202" s="163"/>
    </row>
    <row r="203" spans="1:13" ht="18">
      <c r="A203" s="64"/>
      <c r="B203" s="62"/>
      <c r="C203" s="179" t="s">
        <v>128</v>
      </c>
      <c r="D203" s="55" t="s">
        <v>110</v>
      </c>
      <c r="E203" s="52">
        <v>0.1633</v>
      </c>
      <c r="F203" s="58">
        <f>E203*F202</f>
        <v>6.05843</v>
      </c>
      <c r="G203" s="51"/>
      <c r="H203" s="51"/>
      <c r="I203" s="51"/>
      <c r="J203" s="51"/>
      <c r="K203" s="51"/>
      <c r="L203" s="51"/>
      <c r="M203" s="112"/>
    </row>
    <row r="204" spans="1:13" ht="30">
      <c r="A204" s="59">
        <v>5</v>
      </c>
      <c r="B204" s="66" t="s">
        <v>130</v>
      </c>
      <c r="C204" s="164" t="s">
        <v>131</v>
      </c>
      <c r="D204" s="62" t="s">
        <v>49</v>
      </c>
      <c r="E204" s="62" t="s">
        <v>2</v>
      </c>
      <c r="F204" s="53">
        <f>F202</f>
        <v>37.1</v>
      </c>
      <c r="G204" s="67"/>
      <c r="H204" s="68"/>
      <c r="I204" s="67"/>
      <c r="J204" s="68"/>
      <c r="K204" s="62"/>
      <c r="L204" s="68"/>
      <c r="M204" s="163"/>
    </row>
    <row r="205" spans="1:13" ht="18">
      <c r="A205" s="64"/>
      <c r="B205" s="62"/>
      <c r="C205" s="61" t="s">
        <v>45</v>
      </c>
      <c r="D205" s="62" t="s">
        <v>50</v>
      </c>
      <c r="E205" s="69">
        <v>0.027</v>
      </c>
      <c r="F205" s="51">
        <f>E205*F204</f>
        <v>1.0017</v>
      </c>
      <c r="G205" s="51"/>
      <c r="H205" s="51"/>
      <c r="I205" s="51"/>
      <c r="J205" s="51"/>
      <c r="K205" s="51"/>
      <c r="L205" s="51"/>
      <c r="M205" s="112"/>
    </row>
    <row r="206" spans="1:13" ht="18">
      <c r="A206" s="64"/>
      <c r="B206" s="62"/>
      <c r="C206" s="61" t="s">
        <v>63</v>
      </c>
      <c r="D206" s="62" t="s">
        <v>51</v>
      </c>
      <c r="E206" s="52">
        <v>0.0605</v>
      </c>
      <c r="F206" s="51">
        <f>E206*F204</f>
        <v>2.24455</v>
      </c>
      <c r="G206" s="51"/>
      <c r="H206" s="51"/>
      <c r="I206" s="51"/>
      <c r="J206" s="51"/>
      <c r="K206" s="51"/>
      <c r="L206" s="51"/>
      <c r="M206" s="112"/>
    </row>
    <row r="207" spans="1:13" ht="18">
      <c r="A207" s="64"/>
      <c r="B207" s="65"/>
      <c r="C207" s="61" t="s">
        <v>46</v>
      </c>
      <c r="D207" s="62" t="s">
        <v>4</v>
      </c>
      <c r="E207" s="113">
        <v>0.00221</v>
      </c>
      <c r="F207" s="51">
        <f>F204*E207</f>
        <v>0.08199100000000001</v>
      </c>
      <c r="G207" s="51"/>
      <c r="H207" s="51"/>
      <c r="I207" s="51"/>
      <c r="J207" s="51"/>
      <c r="K207" s="51"/>
      <c r="L207" s="51"/>
      <c r="M207" s="112"/>
    </row>
    <row r="208" spans="1:13" ht="31.5">
      <c r="A208" s="59">
        <v>6</v>
      </c>
      <c r="B208" s="177" t="s">
        <v>132</v>
      </c>
      <c r="C208" s="167" t="s">
        <v>134</v>
      </c>
      <c r="D208" s="55" t="s">
        <v>88</v>
      </c>
      <c r="E208" s="52"/>
      <c r="F208" s="51">
        <v>2</v>
      </c>
      <c r="G208" s="52"/>
      <c r="H208" s="51"/>
      <c r="I208" s="52"/>
      <c r="J208" s="51"/>
      <c r="K208" s="52"/>
      <c r="L208" s="51"/>
      <c r="M208" s="112"/>
    </row>
    <row r="209" spans="1:13" ht="18">
      <c r="A209" s="59"/>
      <c r="B209" s="168"/>
      <c r="C209" s="167" t="s">
        <v>91</v>
      </c>
      <c r="D209" s="55" t="s">
        <v>89</v>
      </c>
      <c r="E209" s="180">
        <v>7.06</v>
      </c>
      <c r="F209" s="51">
        <f>F208*E209</f>
        <v>14.12</v>
      </c>
      <c r="G209" s="52"/>
      <c r="H209" s="51"/>
      <c r="I209" s="51"/>
      <c r="J209" s="51"/>
      <c r="K209" s="52"/>
      <c r="L209" s="51"/>
      <c r="M209" s="112"/>
    </row>
    <row r="210" spans="1:13" ht="18">
      <c r="A210" s="59"/>
      <c r="B210" s="168"/>
      <c r="C210" s="167" t="s">
        <v>133</v>
      </c>
      <c r="D210" s="55" t="s">
        <v>94</v>
      </c>
      <c r="E210" s="51">
        <v>5.2</v>
      </c>
      <c r="F210" s="51">
        <f>F208*E210</f>
        <v>10.4</v>
      </c>
      <c r="G210" s="52"/>
      <c r="H210" s="51"/>
      <c r="I210" s="52"/>
      <c r="J210" s="51"/>
      <c r="K210" s="52"/>
      <c r="L210" s="51"/>
      <c r="M210" s="112"/>
    </row>
    <row r="211" spans="1:13" ht="18">
      <c r="A211" s="59">
        <v>7</v>
      </c>
      <c r="B211" s="60" t="s">
        <v>10</v>
      </c>
      <c r="C211" s="164" t="s">
        <v>47</v>
      </c>
      <c r="D211" s="62" t="s">
        <v>49</v>
      </c>
      <c r="E211" s="52" t="s">
        <v>2</v>
      </c>
      <c r="F211" s="53">
        <f>F208</f>
        <v>2</v>
      </c>
      <c r="G211" s="51"/>
      <c r="H211" s="51"/>
      <c r="I211" s="51"/>
      <c r="J211" s="51"/>
      <c r="K211" s="51"/>
      <c r="L211" s="51"/>
      <c r="M211" s="123"/>
    </row>
    <row r="212" spans="1:13" ht="18">
      <c r="A212" s="64"/>
      <c r="B212" s="62"/>
      <c r="C212" s="61" t="s">
        <v>45</v>
      </c>
      <c r="D212" s="62" t="s">
        <v>52</v>
      </c>
      <c r="E212" s="52">
        <v>0.87</v>
      </c>
      <c r="F212" s="51">
        <f>F211*E212</f>
        <v>1.74</v>
      </c>
      <c r="G212" s="51"/>
      <c r="H212" s="51"/>
      <c r="I212" s="51"/>
      <c r="J212" s="51"/>
      <c r="K212" s="51"/>
      <c r="L212" s="51"/>
      <c r="M212" s="112"/>
    </row>
    <row r="213" spans="1:13" ht="18">
      <c r="A213" s="59">
        <v>8</v>
      </c>
      <c r="B213" s="65" t="s">
        <v>53</v>
      </c>
      <c r="C213" s="164" t="s">
        <v>126</v>
      </c>
      <c r="D213" s="62" t="s">
        <v>11</v>
      </c>
      <c r="E213" s="51"/>
      <c r="F213" s="53">
        <f>(F194+F200)*1.95+(F204+F211)*2.4</f>
        <v>207.91500000000002</v>
      </c>
      <c r="G213" s="51"/>
      <c r="H213" s="51"/>
      <c r="I213" s="51"/>
      <c r="J213" s="51"/>
      <c r="K213" s="51"/>
      <c r="L213" s="51"/>
      <c r="M213" s="112"/>
    </row>
    <row r="214" spans="1:13" ht="30">
      <c r="A214" s="59">
        <v>9</v>
      </c>
      <c r="B214" s="115" t="s">
        <v>7</v>
      </c>
      <c r="C214" s="164" t="s">
        <v>153</v>
      </c>
      <c r="D214" s="62" t="s">
        <v>49</v>
      </c>
      <c r="E214" s="25"/>
      <c r="F214" s="53">
        <v>37</v>
      </c>
      <c r="G214" s="25"/>
      <c r="H214" s="26"/>
      <c r="I214" s="27"/>
      <c r="J214" s="26"/>
      <c r="K214" s="27"/>
      <c r="L214" s="26"/>
      <c r="M214" s="28"/>
    </row>
    <row r="215" spans="1:13" ht="18">
      <c r="A215" s="78"/>
      <c r="B215" s="116"/>
      <c r="C215" s="117" t="s">
        <v>42</v>
      </c>
      <c r="D215" s="25" t="s">
        <v>6</v>
      </c>
      <c r="E215" s="69">
        <v>0.15</v>
      </c>
      <c r="F215" s="51">
        <f>F214*E215</f>
        <v>5.55</v>
      </c>
      <c r="G215" s="51"/>
      <c r="H215" s="51"/>
      <c r="I215" s="51"/>
      <c r="J215" s="51"/>
      <c r="K215" s="51"/>
      <c r="L215" s="51"/>
      <c r="M215" s="112"/>
    </row>
    <row r="216" spans="1:13" ht="18">
      <c r="A216" s="78"/>
      <c r="B216" s="116"/>
      <c r="C216" s="70" t="s">
        <v>85</v>
      </c>
      <c r="D216" s="25" t="s">
        <v>62</v>
      </c>
      <c r="E216" s="58">
        <v>0.0216</v>
      </c>
      <c r="F216" s="51">
        <f>F214*E216</f>
        <v>0.7992</v>
      </c>
      <c r="G216" s="51"/>
      <c r="H216" s="51"/>
      <c r="I216" s="51"/>
      <c r="J216" s="51"/>
      <c r="K216" s="51"/>
      <c r="L216" s="51"/>
      <c r="M216" s="112"/>
    </row>
    <row r="217" spans="1:13" ht="18">
      <c r="A217" s="78"/>
      <c r="B217" s="116"/>
      <c r="C217" s="117" t="s">
        <v>56</v>
      </c>
      <c r="D217" s="25" t="s">
        <v>62</v>
      </c>
      <c r="E217" s="58">
        <v>0.0273</v>
      </c>
      <c r="F217" s="51">
        <f>F215*E217</f>
        <v>0.151515</v>
      </c>
      <c r="G217" s="51"/>
      <c r="H217" s="51"/>
      <c r="I217" s="51"/>
      <c r="J217" s="51"/>
      <c r="K217" s="51"/>
      <c r="L217" s="51"/>
      <c r="M217" s="112"/>
    </row>
    <row r="218" spans="1:13" ht="18">
      <c r="A218" s="78"/>
      <c r="B218" s="116"/>
      <c r="C218" s="117" t="s">
        <v>43</v>
      </c>
      <c r="D218" s="25" t="s">
        <v>62</v>
      </c>
      <c r="E218" s="58">
        <v>0.0097</v>
      </c>
      <c r="F218" s="51">
        <f>F214*E218</f>
        <v>0.3589</v>
      </c>
      <c r="G218" s="51"/>
      <c r="H218" s="51"/>
      <c r="I218" s="51"/>
      <c r="J218" s="51"/>
      <c r="K218" s="51"/>
      <c r="L218" s="51"/>
      <c r="M218" s="112"/>
    </row>
    <row r="219" spans="1:13" ht="18">
      <c r="A219" s="78"/>
      <c r="B219" s="116"/>
      <c r="C219" s="65" t="s">
        <v>54</v>
      </c>
      <c r="D219" s="25"/>
      <c r="E219" s="58"/>
      <c r="F219" s="51"/>
      <c r="G219" s="51"/>
      <c r="H219" s="51"/>
      <c r="I219" s="51"/>
      <c r="J219" s="51"/>
      <c r="K219" s="51"/>
      <c r="L219" s="51"/>
      <c r="M219" s="112"/>
    </row>
    <row r="220" spans="1:13" ht="18">
      <c r="A220" s="78"/>
      <c r="B220" s="116"/>
      <c r="C220" s="117" t="s">
        <v>57</v>
      </c>
      <c r="D220" s="62" t="s">
        <v>49</v>
      </c>
      <c r="E220" s="51">
        <v>1.22</v>
      </c>
      <c r="F220" s="51">
        <f>F214*E220</f>
        <v>45.14</v>
      </c>
      <c r="G220" s="51"/>
      <c r="H220" s="51"/>
      <c r="I220" s="51"/>
      <c r="J220" s="51"/>
      <c r="K220" s="51"/>
      <c r="L220" s="51"/>
      <c r="M220" s="112"/>
    </row>
    <row r="221" spans="1:13" ht="18">
      <c r="A221" s="78"/>
      <c r="B221" s="116"/>
      <c r="C221" s="117" t="s">
        <v>44</v>
      </c>
      <c r="D221" s="62" t="s">
        <v>49</v>
      </c>
      <c r="E221" s="69">
        <v>0.07</v>
      </c>
      <c r="F221" s="51">
        <f>F214*E221</f>
        <v>2.5900000000000003</v>
      </c>
      <c r="G221" s="51"/>
      <c r="H221" s="51"/>
      <c r="I221" s="51"/>
      <c r="J221" s="51"/>
      <c r="K221" s="51"/>
      <c r="L221" s="51"/>
      <c r="M221" s="112"/>
    </row>
    <row r="222" spans="1:13" ht="30">
      <c r="A222" s="78"/>
      <c r="B222" s="65" t="s">
        <v>138</v>
      </c>
      <c r="C222" s="164" t="s">
        <v>154</v>
      </c>
      <c r="D222" s="62" t="s">
        <v>11</v>
      </c>
      <c r="E222" s="51">
        <v>1.6</v>
      </c>
      <c r="F222" s="53">
        <f>F220*E222</f>
        <v>72.224</v>
      </c>
      <c r="G222" s="51"/>
      <c r="H222" s="51"/>
      <c r="I222" s="51"/>
      <c r="J222" s="51"/>
      <c r="K222" s="51"/>
      <c r="L222" s="51"/>
      <c r="M222" s="112"/>
    </row>
    <row r="223" spans="1:13" ht="30">
      <c r="A223" s="59">
        <v>10</v>
      </c>
      <c r="B223" s="115" t="s">
        <v>84</v>
      </c>
      <c r="C223" s="164" t="s">
        <v>155</v>
      </c>
      <c r="D223" s="65" t="s">
        <v>48</v>
      </c>
      <c r="E223" s="118"/>
      <c r="F223" s="53">
        <v>370</v>
      </c>
      <c r="G223" s="118"/>
      <c r="H223" s="119"/>
      <c r="I223" s="120"/>
      <c r="J223" s="119"/>
      <c r="K223" s="120"/>
      <c r="L223" s="119"/>
      <c r="M223" s="121"/>
    </row>
    <row r="224" spans="1:13" ht="18">
      <c r="A224" s="122"/>
      <c r="B224" s="116"/>
      <c r="C224" s="117" t="s">
        <v>42</v>
      </c>
      <c r="D224" s="25" t="s">
        <v>6</v>
      </c>
      <c r="E224" s="69">
        <v>0.033</v>
      </c>
      <c r="F224" s="51">
        <f>F223*E224</f>
        <v>12.21</v>
      </c>
      <c r="G224" s="51"/>
      <c r="H224" s="51"/>
      <c r="I224" s="51"/>
      <c r="J224" s="51"/>
      <c r="K224" s="51"/>
      <c r="L224" s="51"/>
      <c r="M224" s="112"/>
    </row>
    <row r="225" spans="1:13" ht="18">
      <c r="A225" s="122"/>
      <c r="B225" s="116"/>
      <c r="C225" s="117" t="s">
        <v>58</v>
      </c>
      <c r="D225" s="25" t="s">
        <v>62</v>
      </c>
      <c r="E225" s="113">
        <v>0.00042</v>
      </c>
      <c r="F225" s="51">
        <f>F223*E225</f>
        <v>0.1554</v>
      </c>
      <c r="G225" s="51"/>
      <c r="H225" s="51"/>
      <c r="I225" s="51"/>
      <c r="J225" s="51"/>
      <c r="K225" s="51"/>
      <c r="L225" s="51"/>
      <c r="M225" s="112"/>
    </row>
    <row r="226" spans="1:13" ht="18">
      <c r="A226" s="122"/>
      <c r="B226" s="116"/>
      <c r="C226" s="117" t="s">
        <v>83</v>
      </c>
      <c r="D226" s="25" t="s">
        <v>62</v>
      </c>
      <c r="E226" s="113">
        <v>0.00258</v>
      </c>
      <c r="F226" s="51">
        <f>F223*E226</f>
        <v>0.9545999999999999</v>
      </c>
      <c r="G226" s="51"/>
      <c r="H226" s="51"/>
      <c r="I226" s="51"/>
      <c r="J226" s="51"/>
      <c r="K226" s="51"/>
      <c r="L226" s="51"/>
      <c r="M226" s="112"/>
    </row>
    <row r="227" spans="1:13" ht="18">
      <c r="A227" s="122"/>
      <c r="B227" s="116"/>
      <c r="C227" s="117" t="s">
        <v>59</v>
      </c>
      <c r="D227" s="25" t="s">
        <v>62</v>
      </c>
      <c r="E227" s="58">
        <v>0.0112</v>
      </c>
      <c r="F227" s="51">
        <f>F223*E227</f>
        <v>4.144</v>
      </c>
      <c r="G227" s="51"/>
      <c r="H227" s="51"/>
      <c r="I227" s="51"/>
      <c r="J227" s="51"/>
      <c r="K227" s="51"/>
      <c r="L227" s="51"/>
      <c r="M227" s="112"/>
    </row>
    <row r="228" spans="1:13" ht="18">
      <c r="A228" s="122"/>
      <c r="B228" s="116"/>
      <c r="C228" s="117" t="s">
        <v>60</v>
      </c>
      <c r="D228" s="25" t="s">
        <v>62</v>
      </c>
      <c r="E228" s="58">
        <v>0.0248</v>
      </c>
      <c r="F228" s="51">
        <f>F223*E228</f>
        <v>9.176</v>
      </c>
      <c r="G228" s="51"/>
      <c r="H228" s="51"/>
      <c r="I228" s="51"/>
      <c r="J228" s="51"/>
      <c r="K228" s="51"/>
      <c r="L228" s="51"/>
      <c r="M228" s="112"/>
    </row>
    <row r="229" spans="1:13" ht="18">
      <c r="A229" s="122"/>
      <c r="B229" s="116"/>
      <c r="C229" s="117" t="s">
        <v>43</v>
      </c>
      <c r="D229" s="25" t="s">
        <v>62</v>
      </c>
      <c r="E229" s="58">
        <v>0.00414</v>
      </c>
      <c r="F229" s="51">
        <f>F223*E229</f>
        <v>1.5317999999999998</v>
      </c>
      <c r="G229" s="51"/>
      <c r="H229" s="51"/>
      <c r="I229" s="51"/>
      <c r="J229" s="51"/>
      <c r="K229" s="51"/>
      <c r="L229" s="51"/>
      <c r="M229" s="112"/>
    </row>
    <row r="230" spans="1:13" ht="18">
      <c r="A230" s="122"/>
      <c r="B230" s="116"/>
      <c r="C230" s="117" t="s">
        <v>61</v>
      </c>
      <c r="D230" s="25" t="s">
        <v>62</v>
      </c>
      <c r="E230" s="113">
        <v>0.00053</v>
      </c>
      <c r="F230" s="51">
        <f>F223*E230</f>
        <v>0.1961</v>
      </c>
      <c r="G230" s="51"/>
      <c r="H230" s="51"/>
      <c r="I230" s="51"/>
      <c r="J230" s="51"/>
      <c r="K230" s="51"/>
      <c r="L230" s="51"/>
      <c r="M230" s="112"/>
    </row>
    <row r="231" spans="1:13" ht="18">
      <c r="A231" s="122"/>
      <c r="B231" s="116"/>
      <c r="C231" s="65" t="s">
        <v>54</v>
      </c>
      <c r="D231" s="25"/>
      <c r="E231" s="58"/>
      <c r="F231" s="51"/>
      <c r="G231" s="51"/>
      <c r="H231" s="51"/>
      <c r="I231" s="51"/>
      <c r="J231" s="51"/>
      <c r="K231" s="51"/>
      <c r="L231" s="51"/>
      <c r="M231" s="112"/>
    </row>
    <row r="232" spans="1:13" ht="18">
      <c r="A232" s="122"/>
      <c r="B232" s="116"/>
      <c r="C232" s="117" t="s">
        <v>156</v>
      </c>
      <c r="D232" s="65" t="s">
        <v>49</v>
      </c>
      <c r="E232" s="69">
        <v>0.189</v>
      </c>
      <c r="F232" s="51">
        <f>F223*E232</f>
        <v>69.93</v>
      </c>
      <c r="G232" s="51"/>
      <c r="H232" s="51"/>
      <c r="I232" s="51"/>
      <c r="J232" s="51"/>
      <c r="K232" s="51"/>
      <c r="L232" s="51"/>
      <c r="M232" s="112"/>
    </row>
    <row r="233" spans="1:13" ht="18">
      <c r="A233" s="122"/>
      <c r="B233" s="116"/>
      <c r="C233" s="117" t="s">
        <v>44</v>
      </c>
      <c r="D233" s="25" t="s">
        <v>49</v>
      </c>
      <c r="E233" s="69">
        <v>0.03</v>
      </c>
      <c r="F233" s="51">
        <f>F223*E233</f>
        <v>11.1</v>
      </c>
      <c r="G233" s="51"/>
      <c r="H233" s="51"/>
      <c r="I233" s="51"/>
      <c r="J233" s="51"/>
      <c r="K233" s="51"/>
      <c r="L233" s="51"/>
      <c r="M233" s="112"/>
    </row>
    <row r="234" spans="1:13" ht="18">
      <c r="A234" s="122"/>
      <c r="B234" s="65" t="s">
        <v>138</v>
      </c>
      <c r="C234" s="164" t="s">
        <v>139</v>
      </c>
      <c r="D234" s="62" t="s">
        <v>11</v>
      </c>
      <c r="E234" s="51">
        <v>1.6</v>
      </c>
      <c r="F234" s="53">
        <f>F232*E234</f>
        <v>111.88800000000002</v>
      </c>
      <c r="G234" s="51"/>
      <c r="H234" s="51"/>
      <c r="I234" s="51"/>
      <c r="J234" s="51"/>
      <c r="K234" s="51"/>
      <c r="L234" s="51"/>
      <c r="M234" s="112"/>
    </row>
    <row r="235" spans="1:13" ht="61.5">
      <c r="A235" s="59">
        <v>11</v>
      </c>
      <c r="B235" s="177" t="s">
        <v>112</v>
      </c>
      <c r="C235" s="178" t="s">
        <v>184</v>
      </c>
      <c r="D235" s="168" t="s">
        <v>93</v>
      </c>
      <c r="E235" s="51"/>
      <c r="F235" s="51">
        <v>325</v>
      </c>
      <c r="G235" s="52"/>
      <c r="H235" s="51"/>
      <c r="I235" s="52"/>
      <c r="J235" s="51"/>
      <c r="K235" s="52"/>
      <c r="L235" s="51"/>
      <c r="M235" s="57"/>
    </row>
    <row r="236" spans="1:13" ht="31.5">
      <c r="A236" s="59"/>
      <c r="B236" s="168"/>
      <c r="C236" s="167" t="s">
        <v>157</v>
      </c>
      <c r="D236" s="55" t="s">
        <v>6</v>
      </c>
      <c r="E236" s="113">
        <v>0.37716</v>
      </c>
      <c r="F236" s="51">
        <f>F235*E236</f>
        <v>122.577</v>
      </c>
      <c r="G236" s="52"/>
      <c r="H236" s="51"/>
      <c r="I236" s="51"/>
      <c r="J236" s="51"/>
      <c r="K236" s="52"/>
      <c r="L236" s="51"/>
      <c r="M236" s="57"/>
    </row>
    <row r="237" spans="1:13" ht="18">
      <c r="A237" s="59"/>
      <c r="B237" s="168"/>
      <c r="C237" s="167" t="s">
        <v>43</v>
      </c>
      <c r="D237" s="25" t="s">
        <v>62</v>
      </c>
      <c r="E237" s="58">
        <v>0.0226</v>
      </c>
      <c r="F237" s="51">
        <f>F235*E237</f>
        <v>7.345</v>
      </c>
      <c r="G237" s="51"/>
      <c r="H237" s="51"/>
      <c r="I237" s="51"/>
      <c r="J237" s="51"/>
      <c r="K237" s="51"/>
      <c r="L237" s="51"/>
      <c r="M237" s="57"/>
    </row>
    <row r="238" spans="1:13" ht="18">
      <c r="A238" s="59"/>
      <c r="B238" s="168"/>
      <c r="C238" s="167" t="s">
        <v>113</v>
      </c>
      <c r="D238" s="55" t="s">
        <v>4</v>
      </c>
      <c r="E238" s="58">
        <v>0.0131</v>
      </c>
      <c r="F238" s="51">
        <f>E238*F235</f>
        <v>4.2575</v>
      </c>
      <c r="G238" s="52"/>
      <c r="H238" s="51"/>
      <c r="I238" s="52"/>
      <c r="J238" s="51"/>
      <c r="K238" s="51"/>
      <c r="L238" s="51"/>
      <c r="M238" s="57"/>
    </row>
    <row r="239" spans="1:13" ht="18">
      <c r="A239" s="59"/>
      <c r="B239" s="168"/>
      <c r="C239" s="65" t="s">
        <v>54</v>
      </c>
      <c r="D239" s="55"/>
      <c r="E239" s="51"/>
      <c r="F239" s="51"/>
      <c r="G239" s="52"/>
      <c r="H239" s="51"/>
      <c r="I239" s="52"/>
      <c r="J239" s="51"/>
      <c r="K239" s="52"/>
      <c r="L239" s="51"/>
      <c r="M239" s="57"/>
    </row>
    <row r="240" spans="1:13" ht="18">
      <c r="A240" s="59"/>
      <c r="B240" s="188"/>
      <c r="C240" s="167" t="s">
        <v>158</v>
      </c>
      <c r="D240" s="168" t="s">
        <v>88</v>
      </c>
      <c r="E240" s="58">
        <v>0.1428</v>
      </c>
      <c r="F240" s="51">
        <f>F235*E240</f>
        <v>46.410000000000004</v>
      </c>
      <c r="G240" s="51"/>
      <c r="H240" s="51"/>
      <c r="I240" s="52"/>
      <c r="J240" s="51"/>
      <c r="K240" s="52"/>
      <c r="L240" s="51"/>
      <c r="M240" s="57"/>
    </row>
    <row r="241" spans="1:13" ht="18">
      <c r="A241" s="59"/>
      <c r="B241" s="188"/>
      <c r="C241" s="167" t="s">
        <v>121</v>
      </c>
      <c r="D241" s="168" t="s">
        <v>11</v>
      </c>
      <c r="E241" s="51"/>
      <c r="F241" s="58">
        <v>1.2838</v>
      </c>
      <c r="G241" s="51"/>
      <c r="H241" s="51"/>
      <c r="I241" s="52"/>
      <c r="J241" s="51"/>
      <c r="K241" s="52"/>
      <c r="L241" s="51"/>
      <c r="M241" s="57"/>
    </row>
    <row r="242" spans="1:13" ht="18">
      <c r="A242" s="59"/>
      <c r="B242" s="188"/>
      <c r="C242" s="167" t="s">
        <v>165</v>
      </c>
      <c r="D242" s="168" t="s">
        <v>111</v>
      </c>
      <c r="E242" s="51"/>
      <c r="F242" s="51">
        <v>63</v>
      </c>
      <c r="G242" s="51"/>
      <c r="H242" s="51"/>
      <c r="I242" s="52"/>
      <c r="J242" s="51"/>
      <c r="K242" s="52"/>
      <c r="L242" s="51"/>
      <c r="M242" s="57"/>
    </row>
    <row r="243" spans="1:13" ht="31.5">
      <c r="A243" s="59"/>
      <c r="B243" s="188"/>
      <c r="C243" s="167" t="s">
        <v>159</v>
      </c>
      <c r="D243" s="168" t="s">
        <v>11</v>
      </c>
      <c r="E243" s="113">
        <v>0.00017</v>
      </c>
      <c r="F243" s="58">
        <f>F235*E243</f>
        <v>0.05525000000000001</v>
      </c>
      <c r="G243" s="51"/>
      <c r="H243" s="51"/>
      <c r="I243" s="52"/>
      <c r="J243" s="51"/>
      <c r="K243" s="52"/>
      <c r="L243" s="51"/>
      <c r="M243" s="57"/>
    </row>
    <row r="244" spans="1:13" ht="18">
      <c r="A244" s="189"/>
      <c r="B244" s="190"/>
      <c r="C244" s="167" t="s">
        <v>160</v>
      </c>
      <c r="D244" s="168" t="s">
        <v>73</v>
      </c>
      <c r="E244" s="113">
        <v>0.00816</v>
      </c>
      <c r="F244" s="113">
        <f>F235*E244</f>
        <v>2.652</v>
      </c>
      <c r="G244" s="51"/>
      <c r="H244" s="51"/>
      <c r="I244" s="52"/>
      <c r="J244" s="51"/>
      <c r="K244" s="52"/>
      <c r="L244" s="51"/>
      <c r="M244" s="57"/>
    </row>
    <row r="245" spans="1:13" ht="18">
      <c r="A245" s="189"/>
      <c r="B245" s="190"/>
      <c r="C245" s="191" t="s">
        <v>44</v>
      </c>
      <c r="D245" s="192" t="s">
        <v>88</v>
      </c>
      <c r="E245" s="69">
        <v>0.178</v>
      </c>
      <c r="F245" s="51">
        <f>F235*E245</f>
        <v>57.849999999999994</v>
      </c>
      <c r="G245" s="51"/>
      <c r="H245" s="51"/>
      <c r="I245" s="51"/>
      <c r="J245" s="51"/>
      <c r="K245" s="51"/>
      <c r="L245" s="51"/>
      <c r="M245" s="57"/>
    </row>
    <row r="246" spans="1:13" ht="18">
      <c r="A246" s="189"/>
      <c r="B246" s="190"/>
      <c r="C246" s="191" t="s">
        <v>161</v>
      </c>
      <c r="D246" s="192" t="s">
        <v>4</v>
      </c>
      <c r="E246" s="113">
        <v>0.00526</v>
      </c>
      <c r="F246" s="51">
        <f>F235*E246</f>
        <v>1.7095</v>
      </c>
      <c r="G246" s="51"/>
      <c r="H246" s="51"/>
      <c r="I246" s="51"/>
      <c r="J246" s="51"/>
      <c r="K246" s="51"/>
      <c r="L246" s="51"/>
      <c r="M246" s="57"/>
    </row>
    <row r="247" spans="1:13" ht="18">
      <c r="A247" s="189"/>
      <c r="B247" s="65" t="s">
        <v>138</v>
      </c>
      <c r="C247" s="164" t="s">
        <v>162</v>
      </c>
      <c r="D247" s="62" t="s">
        <v>11</v>
      </c>
      <c r="E247" s="51">
        <v>2.4</v>
      </c>
      <c r="F247" s="176">
        <f>F240*E247</f>
        <v>111.384</v>
      </c>
      <c r="G247" s="51"/>
      <c r="H247" s="51"/>
      <c r="I247" s="51"/>
      <c r="J247" s="51"/>
      <c r="K247" s="51"/>
      <c r="L247" s="51"/>
      <c r="M247" s="112"/>
    </row>
    <row r="248" spans="1:13" ht="18">
      <c r="A248" s="189"/>
      <c r="B248" s="65" t="s">
        <v>138</v>
      </c>
      <c r="C248" s="164" t="s">
        <v>163</v>
      </c>
      <c r="D248" s="62" t="s">
        <v>11</v>
      </c>
      <c r="E248" s="51"/>
      <c r="F248" s="176">
        <f>F241</f>
        <v>1.2838</v>
      </c>
      <c r="G248" s="51"/>
      <c r="H248" s="51"/>
      <c r="I248" s="51"/>
      <c r="J248" s="51"/>
      <c r="K248" s="51"/>
      <c r="L248" s="51"/>
      <c r="M248" s="112"/>
    </row>
    <row r="249" spans="1:13" ht="18">
      <c r="A249" s="189"/>
      <c r="B249" s="65" t="s">
        <v>138</v>
      </c>
      <c r="C249" s="164" t="s">
        <v>143</v>
      </c>
      <c r="D249" s="62" t="s">
        <v>11</v>
      </c>
      <c r="E249" s="51"/>
      <c r="F249" s="176">
        <f>F243</f>
        <v>0.05525000000000001</v>
      </c>
      <c r="G249" s="51"/>
      <c r="H249" s="51"/>
      <c r="I249" s="51"/>
      <c r="J249" s="51"/>
      <c r="K249" s="51"/>
      <c r="L249" s="51"/>
      <c r="M249" s="112"/>
    </row>
    <row r="250" spans="1:13" ht="31.5">
      <c r="A250" s="59">
        <v>12</v>
      </c>
      <c r="B250" s="188" t="s">
        <v>122</v>
      </c>
      <c r="C250" s="178" t="s">
        <v>123</v>
      </c>
      <c r="D250" s="168" t="s">
        <v>73</v>
      </c>
      <c r="E250" s="162"/>
      <c r="F250" s="51">
        <f>F235</f>
        <v>325</v>
      </c>
      <c r="G250" s="162"/>
      <c r="H250" s="193"/>
      <c r="I250" s="162"/>
      <c r="J250" s="193"/>
      <c r="K250" s="162"/>
      <c r="L250" s="193"/>
      <c r="M250" s="194"/>
    </row>
    <row r="251" spans="1:13" ht="18">
      <c r="A251" s="195"/>
      <c r="B251" s="196"/>
      <c r="C251" s="70" t="s">
        <v>42</v>
      </c>
      <c r="D251" s="55" t="s">
        <v>6</v>
      </c>
      <c r="E251" s="165">
        <v>0.197</v>
      </c>
      <c r="F251" s="53">
        <f>E251*F250</f>
        <v>64.025</v>
      </c>
      <c r="G251" s="53"/>
      <c r="H251" s="53"/>
      <c r="I251" s="53"/>
      <c r="J251" s="53"/>
      <c r="K251" s="53"/>
      <c r="L251" s="53"/>
      <c r="M251" s="197"/>
    </row>
    <row r="252" spans="1:13" ht="18">
      <c r="A252" s="195"/>
      <c r="B252" s="196"/>
      <c r="C252" s="61" t="s">
        <v>46</v>
      </c>
      <c r="D252" s="192" t="s">
        <v>4</v>
      </c>
      <c r="E252" s="165">
        <v>0.0437</v>
      </c>
      <c r="F252" s="53">
        <f>E252*F250</f>
        <v>14.2025</v>
      </c>
      <c r="G252" s="53"/>
      <c r="H252" s="53"/>
      <c r="I252" s="53"/>
      <c r="J252" s="53"/>
      <c r="K252" s="53"/>
      <c r="L252" s="53"/>
      <c r="M252" s="197"/>
    </row>
    <row r="253" spans="1:13" ht="18">
      <c r="A253" s="195"/>
      <c r="B253" s="196"/>
      <c r="C253" s="65" t="s">
        <v>54</v>
      </c>
      <c r="D253" s="192"/>
      <c r="E253" s="53"/>
      <c r="F253" s="53"/>
      <c r="G253" s="53"/>
      <c r="H253" s="53"/>
      <c r="I253" s="53"/>
      <c r="J253" s="53"/>
      <c r="K253" s="53"/>
      <c r="L253" s="53"/>
      <c r="M253" s="197"/>
    </row>
    <row r="254" spans="1:13" ht="18">
      <c r="A254" s="195"/>
      <c r="B254" s="196"/>
      <c r="C254" s="167" t="s">
        <v>124</v>
      </c>
      <c r="D254" s="192" t="s">
        <v>114</v>
      </c>
      <c r="E254" s="53">
        <v>0.5</v>
      </c>
      <c r="F254" s="53">
        <f>E254*F250</f>
        <v>162.5</v>
      </c>
      <c r="G254" s="53"/>
      <c r="H254" s="53"/>
      <c r="I254" s="53"/>
      <c r="J254" s="53"/>
      <c r="K254" s="53"/>
      <c r="L254" s="53"/>
      <c r="M254" s="197"/>
    </row>
    <row r="255" spans="1:13" ht="18">
      <c r="A255" s="195"/>
      <c r="B255" s="196"/>
      <c r="C255" s="167" t="s">
        <v>55</v>
      </c>
      <c r="D255" s="192" t="s">
        <v>4</v>
      </c>
      <c r="E255" s="176">
        <v>0.072</v>
      </c>
      <c r="F255" s="53">
        <f>E255*F250</f>
        <v>23.4</v>
      </c>
      <c r="G255" s="53"/>
      <c r="H255" s="53"/>
      <c r="I255" s="53"/>
      <c r="J255" s="53"/>
      <c r="K255" s="53"/>
      <c r="L255" s="53"/>
      <c r="M255" s="197"/>
    </row>
    <row r="256" spans="1:13" ht="18">
      <c r="A256" s="195"/>
      <c r="B256" s="65" t="s">
        <v>138</v>
      </c>
      <c r="C256" s="164" t="s">
        <v>164</v>
      </c>
      <c r="D256" s="62" t="s">
        <v>11</v>
      </c>
      <c r="E256" s="51"/>
      <c r="F256" s="165">
        <f>F254/1000</f>
        <v>0.1625</v>
      </c>
      <c r="G256" s="51"/>
      <c r="H256" s="51"/>
      <c r="I256" s="51"/>
      <c r="J256" s="51"/>
      <c r="K256" s="51"/>
      <c r="L256" s="51"/>
      <c r="M256" s="112"/>
    </row>
    <row r="257" spans="1:13" ht="18">
      <c r="A257" s="195"/>
      <c r="B257" s="65"/>
      <c r="C257" s="109" t="s">
        <v>167</v>
      </c>
      <c r="D257" s="72"/>
      <c r="E257" s="73"/>
      <c r="F257" s="73"/>
      <c r="G257" s="74"/>
      <c r="H257" s="51"/>
      <c r="I257" s="51"/>
      <c r="J257" s="51"/>
      <c r="K257" s="51"/>
      <c r="L257" s="51"/>
      <c r="M257" s="112"/>
    </row>
    <row r="258" spans="1:13" ht="45">
      <c r="A258" s="59">
        <v>1</v>
      </c>
      <c r="B258" s="66" t="s">
        <v>77</v>
      </c>
      <c r="C258" s="164" t="s">
        <v>75</v>
      </c>
      <c r="D258" s="62" t="s">
        <v>49</v>
      </c>
      <c r="E258" s="62" t="s">
        <v>2</v>
      </c>
      <c r="F258" s="53">
        <v>46.5</v>
      </c>
      <c r="G258" s="67"/>
      <c r="H258" s="68"/>
      <c r="I258" s="67"/>
      <c r="J258" s="68"/>
      <c r="K258" s="62"/>
      <c r="L258" s="68"/>
      <c r="M258" s="163"/>
    </row>
    <row r="259" spans="1:13" ht="18">
      <c r="A259" s="64"/>
      <c r="B259" s="62"/>
      <c r="C259" s="61" t="s">
        <v>45</v>
      </c>
      <c r="D259" s="62" t="s">
        <v>50</v>
      </c>
      <c r="E259" s="69">
        <v>0.02</v>
      </c>
      <c r="F259" s="51">
        <f>E259*F258</f>
        <v>0.93</v>
      </c>
      <c r="G259" s="51"/>
      <c r="H259" s="51"/>
      <c r="I259" s="51"/>
      <c r="J259" s="51"/>
      <c r="K259" s="51"/>
      <c r="L259" s="51"/>
      <c r="M259" s="112"/>
    </row>
    <row r="260" spans="1:13" ht="18">
      <c r="A260" s="64"/>
      <c r="B260" s="62"/>
      <c r="C260" s="61" t="s">
        <v>63</v>
      </c>
      <c r="D260" s="62" t="s">
        <v>51</v>
      </c>
      <c r="E260" s="52">
        <v>0.0448</v>
      </c>
      <c r="F260" s="51">
        <f>E260*F258</f>
        <v>2.0832</v>
      </c>
      <c r="G260" s="51"/>
      <c r="H260" s="51"/>
      <c r="I260" s="51"/>
      <c r="J260" s="51"/>
      <c r="K260" s="51"/>
      <c r="L260" s="51"/>
      <c r="M260" s="112"/>
    </row>
    <row r="261" spans="1:13" ht="18">
      <c r="A261" s="64"/>
      <c r="B261" s="65"/>
      <c r="C261" s="61" t="s">
        <v>46</v>
      </c>
      <c r="D261" s="62" t="s">
        <v>4</v>
      </c>
      <c r="E261" s="58">
        <v>0.0021</v>
      </c>
      <c r="F261" s="51">
        <f>F258*E261</f>
        <v>0.09765</v>
      </c>
      <c r="G261" s="51"/>
      <c r="H261" s="51"/>
      <c r="I261" s="51"/>
      <c r="J261" s="51"/>
      <c r="K261" s="51"/>
      <c r="L261" s="51"/>
      <c r="M261" s="112"/>
    </row>
    <row r="262" spans="1:13" ht="18">
      <c r="A262" s="59">
        <v>2</v>
      </c>
      <c r="B262" s="60" t="s">
        <v>76</v>
      </c>
      <c r="C262" s="164" t="s">
        <v>78</v>
      </c>
      <c r="D262" s="62" t="s">
        <v>49</v>
      </c>
      <c r="E262" s="52" t="s">
        <v>2</v>
      </c>
      <c r="F262" s="53">
        <v>0.4</v>
      </c>
      <c r="G262" s="51"/>
      <c r="H262" s="51"/>
      <c r="I262" s="51"/>
      <c r="J262" s="51"/>
      <c r="K262" s="51"/>
      <c r="L262" s="51"/>
      <c r="M262" s="123"/>
    </row>
    <row r="263" spans="1:13" ht="18">
      <c r="A263" s="59"/>
      <c r="B263" s="62"/>
      <c r="C263" s="61" t="s">
        <v>45</v>
      </c>
      <c r="D263" s="62" t="s">
        <v>52</v>
      </c>
      <c r="E263" s="52">
        <v>2.06</v>
      </c>
      <c r="F263" s="51">
        <f>F262*E263</f>
        <v>0.8240000000000001</v>
      </c>
      <c r="G263" s="51"/>
      <c r="H263" s="51"/>
      <c r="I263" s="51"/>
      <c r="J263" s="51"/>
      <c r="K263" s="51"/>
      <c r="L263" s="51"/>
      <c r="M263" s="112"/>
    </row>
    <row r="264" spans="1:13" ht="18">
      <c r="A264" s="59">
        <v>3</v>
      </c>
      <c r="B264" s="60" t="s">
        <v>10</v>
      </c>
      <c r="C264" s="164" t="s">
        <v>47</v>
      </c>
      <c r="D264" s="62" t="s">
        <v>49</v>
      </c>
      <c r="E264" s="52" t="s">
        <v>2</v>
      </c>
      <c r="F264" s="53">
        <f>F262</f>
        <v>0.4</v>
      </c>
      <c r="G264" s="51"/>
      <c r="H264" s="51"/>
      <c r="I264" s="51"/>
      <c r="J264" s="51"/>
      <c r="K264" s="51"/>
      <c r="L264" s="51"/>
      <c r="M264" s="123"/>
    </row>
    <row r="265" spans="1:13" ht="18">
      <c r="A265" s="64"/>
      <c r="B265" s="62"/>
      <c r="C265" s="61" t="s">
        <v>45</v>
      </c>
      <c r="D265" s="62" t="s">
        <v>52</v>
      </c>
      <c r="E265" s="52">
        <v>0.87</v>
      </c>
      <c r="F265" s="51">
        <f>F264*E265</f>
        <v>0.34800000000000003</v>
      </c>
      <c r="G265" s="51"/>
      <c r="H265" s="51"/>
      <c r="I265" s="51"/>
      <c r="J265" s="51"/>
      <c r="K265" s="51"/>
      <c r="L265" s="51"/>
      <c r="M265" s="112"/>
    </row>
    <row r="266" spans="1:13" ht="47.25">
      <c r="A266" s="59">
        <v>4</v>
      </c>
      <c r="B266" s="177" t="s">
        <v>127</v>
      </c>
      <c r="C266" s="178" t="s">
        <v>129</v>
      </c>
      <c r="D266" s="55" t="s">
        <v>97</v>
      </c>
      <c r="E266" s="62" t="s">
        <v>2</v>
      </c>
      <c r="F266" s="53">
        <v>31</v>
      </c>
      <c r="G266" s="67"/>
      <c r="H266" s="68"/>
      <c r="I266" s="67"/>
      <c r="J266" s="68"/>
      <c r="K266" s="62"/>
      <c r="L266" s="68"/>
      <c r="M266" s="163"/>
    </row>
    <row r="267" spans="1:13" ht="18">
      <c r="A267" s="64"/>
      <c r="B267" s="62"/>
      <c r="C267" s="179" t="s">
        <v>128</v>
      </c>
      <c r="D267" s="55" t="s">
        <v>110</v>
      </c>
      <c r="E267" s="52">
        <v>0.1633</v>
      </c>
      <c r="F267" s="58">
        <f>E267*F266</f>
        <v>5.0623000000000005</v>
      </c>
      <c r="G267" s="51"/>
      <c r="H267" s="51"/>
      <c r="I267" s="51"/>
      <c r="J267" s="51"/>
      <c r="K267" s="51"/>
      <c r="L267" s="51"/>
      <c r="M267" s="112"/>
    </row>
    <row r="268" spans="1:13" ht="30">
      <c r="A268" s="59">
        <v>5</v>
      </c>
      <c r="B268" s="66" t="s">
        <v>130</v>
      </c>
      <c r="C268" s="164" t="s">
        <v>131</v>
      </c>
      <c r="D268" s="62" t="s">
        <v>49</v>
      </c>
      <c r="E268" s="62" t="s">
        <v>2</v>
      </c>
      <c r="F268" s="53">
        <f>F266</f>
        <v>31</v>
      </c>
      <c r="G268" s="67"/>
      <c r="H268" s="68"/>
      <c r="I268" s="67"/>
      <c r="J268" s="68"/>
      <c r="K268" s="62"/>
      <c r="L268" s="68"/>
      <c r="M268" s="163"/>
    </row>
    <row r="269" spans="1:13" ht="18">
      <c r="A269" s="64"/>
      <c r="B269" s="62"/>
      <c r="C269" s="61" t="s">
        <v>45</v>
      </c>
      <c r="D269" s="62" t="s">
        <v>50</v>
      </c>
      <c r="E269" s="69">
        <v>0.027</v>
      </c>
      <c r="F269" s="51">
        <f>E269*F268</f>
        <v>0.837</v>
      </c>
      <c r="G269" s="51"/>
      <c r="H269" s="51"/>
      <c r="I269" s="51"/>
      <c r="J269" s="51"/>
      <c r="K269" s="51"/>
      <c r="L269" s="51"/>
      <c r="M269" s="112"/>
    </row>
    <row r="270" spans="1:13" ht="18">
      <c r="A270" s="64"/>
      <c r="B270" s="62"/>
      <c r="C270" s="61" t="s">
        <v>63</v>
      </c>
      <c r="D270" s="62" t="s">
        <v>51</v>
      </c>
      <c r="E270" s="52">
        <v>0.0605</v>
      </c>
      <c r="F270" s="51">
        <f>E270*F268</f>
        <v>1.8755</v>
      </c>
      <c r="G270" s="51"/>
      <c r="H270" s="51"/>
      <c r="I270" s="51"/>
      <c r="J270" s="51"/>
      <c r="K270" s="51"/>
      <c r="L270" s="51"/>
      <c r="M270" s="112"/>
    </row>
    <row r="271" spans="1:13" ht="18">
      <c r="A271" s="64"/>
      <c r="B271" s="65"/>
      <c r="C271" s="61" t="s">
        <v>46</v>
      </c>
      <c r="D271" s="62" t="s">
        <v>4</v>
      </c>
      <c r="E271" s="113">
        <v>0.00221</v>
      </c>
      <c r="F271" s="51">
        <f>F268*E271</f>
        <v>0.06851</v>
      </c>
      <c r="G271" s="51"/>
      <c r="H271" s="51"/>
      <c r="I271" s="51"/>
      <c r="J271" s="51"/>
      <c r="K271" s="51"/>
      <c r="L271" s="51"/>
      <c r="M271" s="112"/>
    </row>
    <row r="272" spans="1:13" ht="31.5">
      <c r="A272" s="59">
        <v>6</v>
      </c>
      <c r="B272" s="177" t="s">
        <v>132</v>
      </c>
      <c r="C272" s="167" t="s">
        <v>134</v>
      </c>
      <c r="D272" s="55" t="s">
        <v>88</v>
      </c>
      <c r="E272" s="52"/>
      <c r="F272" s="51">
        <v>1.6</v>
      </c>
      <c r="G272" s="52"/>
      <c r="H272" s="51"/>
      <c r="I272" s="52"/>
      <c r="J272" s="51"/>
      <c r="K272" s="52"/>
      <c r="L272" s="51"/>
      <c r="M272" s="112"/>
    </row>
    <row r="273" spans="1:13" ht="18">
      <c r="A273" s="59"/>
      <c r="B273" s="168"/>
      <c r="C273" s="167" t="s">
        <v>91</v>
      </c>
      <c r="D273" s="55" t="s">
        <v>89</v>
      </c>
      <c r="E273" s="180">
        <v>7.06</v>
      </c>
      <c r="F273" s="51">
        <f>F272*E273</f>
        <v>11.296</v>
      </c>
      <c r="G273" s="52"/>
      <c r="H273" s="51"/>
      <c r="I273" s="51"/>
      <c r="J273" s="51"/>
      <c r="K273" s="52"/>
      <c r="L273" s="51"/>
      <c r="M273" s="112"/>
    </row>
    <row r="274" spans="1:13" ht="18">
      <c r="A274" s="59"/>
      <c r="B274" s="168"/>
      <c r="C274" s="167" t="s">
        <v>133</v>
      </c>
      <c r="D274" s="55" t="s">
        <v>94</v>
      </c>
      <c r="E274" s="51">
        <v>5.2</v>
      </c>
      <c r="F274" s="51">
        <f>F272*E274</f>
        <v>8.32</v>
      </c>
      <c r="G274" s="52"/>
      <c r="H274" s="51"/>
      <c r="I274" s="52"/>
      <c r="J274" s="51"/>
      <c r="K274" s="52"/>
      <c r="L274" s="51"/>
      <c r="M274" s="112"/>
    </row>
    <row r="275" spans="1:13" ht="18">
      <c r="A275" s="59">
        <v>7</v>
      </c>
      <c r="B275" s="60" t="s">
        <v>10</v>
      </c>
      <c r="C275" s="164" t="s">
        <v>47</v>
      </c>
      <c r="D275" s="62" t="s">
        <v>49</v>
      </c>
      <c r="E275" s="52" t="s">
        <v>2</v>
      </c>
      <c r="F275" s="53">
        <f>F272</f>
        <v>1.6</v>
      </c>
      <c r="G275" s="51"/>
      <c r="H275" s="51"/>
      <c r="I275" s="51"/>
      <c r="J275" s="51"/>
      <c r="K275" s="51"/>
      <c r="L275" s="51"/>
      <c r="M275" s="123"/>
    </row>
    <row r="276" spans="1:13" ht="18">
      <c r="A276" s="64"/>
      <c r="B276" s="62"/>
      <c r="C276" s="61" t="s">
        <v>45</v>
      </c>
      <c r="D276" s="62" t="s">
        <v>52</v>
      </c>
      <c r="E276" s="52">
        <v>0.87</v>
      </c>
      <c r="F276" s="51">
        <f>F275*E276</f>
        <v>1.3920000000000001</v>
      </c>
      <c r="G276" s="51"/>
      <c r="H276" s="51"/>
      <c r="I276" s="51"/>
      <c r="J276" s="51"/>
      <c r="K276" s="51"/>
      <c r="L276" s="51"/>
      <c r="M276" s="112"/>
    </row>
    <row r="277" spans="1:13" ht="18">
      <c r="A277" s="59">
        <v>8</v>
      </c>
      <c r="B277" s="65" t="s">
        <v>53</v>
      </c>
      <c r="C277" s="164" t="s">
        <v>126</v>
      </c>
      <c r="D277" s="62" t="s">
        <v>11</v>
      </c>
      <c r="E277" s="51"/>
      <c r="F277" s="53">
        <f>(F258+F264)*1.95+(F268+F275)*2.4</f>
        <v>169.695</v>
      </c>
      <c r="G277" s="51"/>
      <c r="H277" s="51"/>
      <c r="I277" s="51"/>
      <c r="J277" s="51"/>
      <c r="K277" s="51"/>
      <c r="L277" s="51"/>
      <c r="M277" s="112"/>
    </row>
    <row r="278" spans="1:13" ht="30">
      <c r="A278" s="59">
        <v>9</v>
      </c>
      <c r="B278" s="115" t="s">
        <v>84</v>
      </c>
      <c r="C278" s="164" t="s">
        <v>168</v>
      </c>
      <c r="D278" s="65" t="s">
        <v>48</v>
      </c>
      <c r="E278" s="118"/>
      <c r="F278" s="53">
        <v>272</v>
      </c>
      <c r="G278" s="118"/>
      <c r="H278" s="119"/>
      <c r="I278" s="120"/>
      <c r="J278" s="119"/>
      <c r="K278" s="120"/>
      <c r="L278" s="119"/>
      <c r="M278" s="121"/>
    </row>
    <row r="279" spans="1:13" ht="18">
      <c r="A279" s="122"/>
      <c r="B279" s="116"/>
      <c r="C279" s="117" t="s">
        <v>42</v>
      </c>
      <c r="D279" s="25" t="s">
        <v>6</v>
      </c>
      <c r="E279" s="69">
        <v>0.033</v>
      </c>
      <c r="F279" s="51">
        <f>F278*E279</f>
        <v>8.976</v>
      </c>
      <c r="G279" s="51"/>
      <c r="H279" s="51"/>
      <c r="I279" s="51"/>
      <c r="J279" s="51"/>
      <c r="K279" s="51"/>
      <c r="L279" s="51"/>
      <c r="M279" s="112"/>
    </row>
    <row r="280" spans="1:13" ht="18">
      <c r="A280" s="122"/>
      <c r="B280" s="116"/>
      <c r="C280" s="117" t="s">
        <v>58</v>
      </c>
      <c r="D280" s="25" t="s">
        <v>62</v>
      </c>
      <c r="E280" s="113">
        <v>0.00042</v>
      </c>
      <c r="F280" s="51">
        <f>F278*E280</f>
        <v>0.11424000000000001</v>
      </c>
      <c r="G280" s="51"/>
      <c r="H280" s="51"/>
      <c r="I280" s="51"/>
      <c r="J280" s="51"/>
      <c r="K280" s="51"/>
      <c r="L280" s="51"/>
      <c r="M280" s="112"/>
    </row>
    <row r="281" spans="1:13" ht="18">
      <c r="A281" s="122"/>
      <c r="B281" s="116"/>
      <c r="C281" s="117" t="s">
        <v>83</v>
      </c>
      <c r="D281" s="25" t="s">
        <v>62</v>
      </c>
      <c r="E281" s="113">
        <v>0.00258</v>
      </c>
      <c r="F281" s="51">
        <f>F278*E281</f>
        <v>0.7017599999999999</v>
      </c>
      <c r="G281" s="51"/>
      <c r="H281" s="51"/>
      <c r="I281" s="51"/>
      <c r="J281" s="51"/>
      <c r="K281" s="51"/>
      <c r="L281" s="51"/>
      <c r="M281" s="112"/>
    </row>
    <row r="282" spans="1:13" ht="18">
      <c r="A282" s="122"/>
      <c r="B282" s="116"/>
      <c r="C282" s="117" t="s">
        <v>59</v>
      </c>
      <c r="D282" s="25" t="s">
        <v>62</v>
      </c>
      <c r="E282" s="58">
        <v>0.0112</v>
      </c>
      <c r="F282" s="51">
        <f>F278*E282</f>
        <v>3.0463999999999998</v>
      </c>
      <c r="G282" s="51"/>
      <c r="H282" s="51"/>
      <c r="I282" s="51"/>
      <c r="J282" s="51"/>
      <c r="K282" s="51"/>
      <c r="L282" s="51"/>
      <c r="M282" s="112"/>
    </row>
    <row r="283" spans="1:13" ht="18">
      <c r="A283" s="122"/>
      <c r="B283" s="116"/>
      <c r="C283" s="117" t="s">
        <v>60</v>
      </c>
      <c r="D283" s="25" t="s">
        <v>62</v>
      </c>
      <c r="E283" s="58">
        <v>0.0248</v>
      </c>
      <c r="F283" s="51">
        <f>F278*E283</f>
        <v>6.7456</v>
      </c>
      <c r="G283" s="51"/>
      <c r="H283" s="51"/>
      <c r="I283" s="51"/>
      <c r="J283" s="51"/>
      <c r="K283" s="51"/>
      <c r="L283" s="51"/>
      <c r="M283" s="112"/>
    </row>
    <row r="284" spans="1:13" ht="18">
      <c r="A284" s="122"/>
      <c r="B284" s="116"/>
      <c r="C284" s="117" t="s">
        <v>43</v>
      </c>
      <c r="D284" s="25" t="s">
        <v>62</v>
      </c>
      <c r="E284" s="58">
        <v>0.00414</v>
      </c>
      <c r="F284" s="51">
        <f>F278*E284</f>
        <v>1.12608</v>
      </c>
      <c r="G284" s="51"/>
      <c r="H284" s="51"/>
      <c r="I284" s="51"/>
      <c r="J284" s="51"/>
      <c r="K284" s="51"/>
      <c r="L284" s="51"/>
      <c r="M284" s="112"/>
    </row>
    <row r="285" spans="1:13" ht="18">
      <c r="A285" s="122"/>
      <c r="B285" s="116"/>
      <c r="C285" s="117" t="s">
        <v>61</v>
      </c>
      <c r="D285" s="25" t="s">
        <v>62</v>
      </c>
      <c r="E285" s="113">
        <v>0.00053</v>
      </c>
      <c r="F285" s="51">
        <f>F278*E285</f>
        <v>0.14415999999999998</v>
      </c>
      <c r="G285" s="51"/>
      <c r="H285" s="51"/>
      <c r="I285" s="51"/>
      <c r="J285" s="51"/>
      <c r="K285" s="51"/>
      <c r="L285" s="51"/>
      <c r="M285" s="112"/>
    </row>
    <row r="286" spans="1:13" ht="18">
      <c r="A286" s="122"/>
      <c r="B286" s="116"/>
      <c r="C286" s="65" t="s">
        <v>54</v>
      </c>
      <c r="D286" s="25"/>
      <c r="E286" s="58"/>
      <c r="F286" s="51"/>
      <c r="G286" s="51"/>
      <c r="H286" s="51"/>
      <c r="I286" s="51"/>
      <c r="J286" s="51"/>
      <c r="K286" s="51"/>
      <c r="L286" s="51"/>
      <c r="M286" s="112"/>
    </row>
    <row r="287" spans="1:13" ht="18">
      <c r="A287" s="122"/>
      <c r="B287" s="116"/>
      <c r="C287" s="117" t="s">
        <v>169</v>
      </c>
      <c r="D287" s="65" t="s">
        <v>49</v>
      </c>
      <c r="E287" s="58">
        <v>0.1008</v>
      </c>
      <c r="F287" s="51">
        <f>F278*E287</f>
        <v>27.4176</v>
      </c>
      <c r="G287" s="51"/>
      <c r="H287" s="51"/>
      <c r="I287" s="51"/>
      <c r="J287" s="51"/>
      <c r="K287" s="51"/>
      <c r="L287" s="51"/>
      <c r="M287" s="112"/>
    </row>
    <row r="288" spans="1:13" ht="18">
      <c r="A288" s="122"/>
      <c r="B288" s="116"/>
      <c r="C288" s="117" t="s">
        <v>44</v>
      </c>
      <c r="D288" s="25" t="s">
        <v>49</v>
      </c>
      <c r="E288" s="69">
        <v>0.03</v>
      </c>
      <c r="F288" s="51">
        <f>F278*E288</f>
        <v>8.16</v>
      </c>
      <c r="G288" s="51"/>
      <c r="H288" s="51"/>
      <c r="I288" s="51"/>
      <c r="J288" s="51"/>
      <c r="K288" s="51"/>
      <c r="L288" s="51"/>
      <c r="M288" s="112"/>
    </row>
    <row r="289" spans="1:13" ht="18">
      <c r="A289" s="122"/>
      <c r="B289" s="65" t="s">
        <v>138</v>
      </c>
      <c r="C289" s="164" t="s">
        <v>139</v>
      </c>
      <c r="D289" s="62" t="s">
        <v>11</v>
      </c>
      <c r="E289" s="51">
        <v>1.6</v>
      </c>
      <c r="F289" s="53">
        <f>F287*E289</f>
        <v>43.86816</v>
      </c>
      <c r="G289" s="51"/>
      <c r="H289" s="51"/>
      <c r="I289" s="51"/>
      <c r="J289" s="51"/>
      <c r="K289" s="51"/>
      <c r="L289" s="51"/>
      <c r="M289" s="112"/>
    </row>
    <row r="290" spans="1:13" ht="61.5">
      <c r="A290" s="59">
        <v>10</v>
      </c>
      <c r="B290" s="177" t="s">
        <v>112</v>
      </c>
      <c r="C290" s="178" t="s">
        <v>170</v>
      </c>
      <c r="D290" s="168" t="s">
        <v>93</v>
      </c>
      <c r="E290" s="51"/>
      <c r="F290" s="51">
        <f>F278</f>
        <v>272</v>
      </c>
      <c r="G290" s="52"/>
      <c r="H290" s="51"/>
      <c r="I290" s="52"/>
      <c r="J290" s="51"/>
      <c r="K290" s="52"/>
      <c r="L290" s="51"/>
      <c r="M290" s="57"/>
    </row>
    <row r="291" spans="1:13" ht="31.5">
      <c r="A291" s="59"/>
      <c r="B291" s="168"/>
      <c r="C291" s="167" t="s">
        <v>171</v>
      </c>
      <c r="D291" s="55" t="s">
        <v>6</v>
      </c>
      <c r="E291" s="113">
        <v>0.36788</v>
      </c>
      <c r="F291" s="51">
        <f>F290*E291</f>
        <v>100.06335999999999</v>
      </c>
      <c r="G291" s="52"/>
      <c r="H291" s="51"/>
      <c r="I291" s="51"/>
      <c r="J291" s="51"/>
      <c r="K291" s="52"/>
      <c r="L291" s="51"/>
      <c r="M291" s="57"/>
    </row>
    <row r="292" spans="1:13" ht="18">
      <c r="A292" s="59"/>
      <c r="B292" s="168"/>
      <c r="C292" s="167" t="s">
        <v>43</v>
      </c>
      <c r="D292" s="25" t="s">
        <v>62</v>
      </c>
      <c r="E292" s="58">
        <v>0.0226</v>
      </c>
      <c r="F292" s="51">
        <f>F290*E292</f>
        <v>6.1472</v>
      </c>
      <c r="G292" s="51"/>
      <c r="H292" s="51"/>
      <c r="I292" s="51"/>
      <c r="J292" s="51"/>
      <c r="K292" s="51"/>
      <c r="L292" s="51"/>
      <c r="M292" s="57"/>
    </row>
    <row r="293" spans="1:13" ht="18">
      <c r="A293" s="59"/>
      <c r="B293" s="168"/>
      <c r="C293" s="167" t="s">
        <v>113</v>
      </c>
      <c r="D293" s="55" t="s">
        <v>4</v>
      </c>
      <c r="E293" s="58">
        <v>0.0131</v>
      </c>
      <c r="F293" s="51">
        <f>E293*F290</f>
        <v>3.5632</v>
      </c>
      <c r="G293" s="52"/>
      <c r="H293" s="51"/>
      <c r="I293" s="52"/>
      <c r="J293" s="51"/>
      <c r="K293" s="51"/>
      <c r="L293" s="51"/>
      <c r="M293" s="57"/>
    </row>
    <row r="294" spans="1:13" ht="18">
      <c r="A294" s="59"/>
      <c r="B294" s="168"/>
      <c r="C294" s="65" t="s">
        <v>54</v>
      </c>
      <c r="D294" s="55"/>
      <c r="E294" s="51"/>
      <c r="F294" s="51"/>
      <c r="G294" s="52"/>
      <c r="H294" s="51"/>
      <c r="I294" s="52"/>
      <c r="J294" s="51"/>
      <c r="K294" s="52"/>
      <c r="L294" s="51"/>
      <c r="M294" s="57"/>
    </row>
    <row r="295" spans="1:13" ht="18">
      <c r="A295" s="59"/>
      <c r="B295" s="188"/>
      <c r="C295" s="167" t="s">
        <v>172</v>
      </c>
      <c r="D295" s="168" t="s">
        <v>88</v>
      </c>
      <c r="E295" s="58">
        <v>0.1224</v>
      </c>
      <c r="F295" s="51">
        <f>F290*E295</f>
        <v>33.2928</v>
      </c>
      <c r="G295" s="51"/>
      <c r="H295" s="51"/>
      <c r="I295" s="52"/>
      <c r="J295" s="51"/>
      <c r="K295" s="52"/>
      <c r="L295" s="51"/>
      <c r="M295" s="57"/>
    </row>
    <row r="296" spans="1:13" ht="18">
      <c r="A296" s="59"/>
      <c r="B296" s="188"/>
      <c r="C296" s="167" t="s">
        <v>121</v>
      </c>
      <c r="D296" s="168" t="s">
        <v>11</v>
      </c>
      <c r="E296" s="51"/>
      <c r="F296" s="58">
        <v>1.0744</v>
      </c>
      <c r="G296" s="51"/>
      <c r="H296" s="51"/>
      <c r="I296" s="52"/>
      <c r="J296" s="51"/>
      <c r="K296" s="52"/>
      <c r="L296" s="51"/>
      <c r="M296" s="57"/>
    </row>
    <row r="297" spans="1:13" ht="31.5">
      <c r="A297" s="59"/>
      <c r="B297" s="188"/>
      <c r="C297" s="167" t="s">
        <v>173</v>
      </c>
      <c r="D297" s="168" t="s">
        <v>11</v>
      </c>
      <c r="E297" s="113">
        <v>0.00015</v>
      </c>
      <c r="F297" s="58">
        <f>F290*E297</f>
        <v>0.040799999999999996</v>
      </c>
      <c r="G297" s="51"/>
      <c r="H297" s="51"/>
      <c r="I297" s="52"/>
      <c r="J297" s="51"/>
      <c r="K297" s="52"/>
      <c r="L297" s="51"/>
      <c r="M297" s="57"/>
    </row>
    <row r="298" spans="1:13" ht="18">
      <c r="A298" s="189"/>
      <c r="B298" s="190"/>
      <c r="C298" s="167" t="s">
        <v>174</v>
      </c>
      <c r="D298" s="168" t="s">
        <v>73</v>
      </c>
      <c r="E298" s="113">
        <v>0.00698</v>
      </c>
      <c r="F298" s="113">
        <f>F290*E298</f>
        <v>1.89856</v>
      </c>
      <c r="G298" s="51"/>
      <c r="H298" s="51"/>
      <c r="I298" s="52"/>
      <c r="J298" s="51"/>
      <c r="K298" s="52"/>
      <c r="L298" s="51"/>
      <c r="M298" s="57"/>
    </row>
    <row r="299" spans="1:13" ht="18">
      <c r="A299" s="189"/>
      <c r="B299" s="190"/>
      <c r="C299" s="191" t="s">
        <v>44</v>
      </c>
      <c r="D299" s="192" t="s">
        <v>88</v>
      </c>
      <c r="E299" s="69">
        <v>0.178</v>
      </c>
      <c r="F299" s="51">
        <f>F290*E299</f>
        <v>48.416</v>
      </c>
      <c r="G299" s="51"/>
      <c r="H299" s="51"/>
      <c r="I299" s="51"/>
      <c r="J299" s="51"/>
      <c r="K299" s="51"/>
      <c r="L299" s="51"/>
      <c r="M299" s="57"/>
    </row>
    <row r="300" spans="1:13" ht="18">
      <c r="A300" s="189"/>
      <c r="B300" s="190"/>
      <c r="C300" s="191" t="s">
        <v>175</v>
      </c>
      <c r="D300" s="192" t="s">
        <v>4</v>
      </c>
      <c r="E300" s="113">
        <v>0.00488</v>
      </c>
      <c r="F300" s="51">
        <f>F290*E300</f>
        <v>1.3273599999999999</v>
      </c>
      <c r="G300" s="51"/>
      <c r="H300" s="51"/>
      <c r="I300" s="51"/>
      <c r="J300" s="51"/>
      <c r="K300" s="51"/>
      <c r="L300" s="51"/>
      <c r="M300" s="57"/>
    </row>
    <row r="301" spans="1:13" ht="18">
      <c r="A301" s="189"/>
      <c r="B301" s="65" t="s">
        <v>138</v>
      </c>
      <c r="C301" s="164" t="s">
        <v>162</v>
      </c>
      <c r="D301" s="62" t="s">
        <v>11</v>
      </c>
      <c r="E301" s="51">
        <v>2.4</v>
      </c>
      <c r="F301" s="176">
        <f>F295*E301</f>
        <v>79.90272</v>
      </c>
      <c r="G301" s="51"/>
      <c r="H301" s="51"/>
      <c r="I301" s="51"/>
      <c r="J301" s="51"/>
      <c r="K301" s="51"/>
      <c r="L301" s="51"/>
      <c r="M301" s="112"/>
    </row>
    <row r="302" spans="1:13" ht="18">
      <c r="A302" s="189"/>
      <c r="B302" s="65" t="s">
        <v>138</v>
      </c>
      <c r="C302" s="164" t="s">
        <v>163</v>
      </c>
      <c r="D302" s="62" t="s">
        <v>11</v>
      </c>
      <c r="E302" s="51"/>
      <c r="F302" s="176">
        <f>F296</f>
        <v>1.0744</v>
      </c>
      <c r="G302" s="51"/>
      <c r="H302" s="51"/>
      <c r="I302" s="51"/>
      <c r="J302" s="51"/>
      <c r="K302" s="51"/>
      <c r="L302" s="51"/>
      <c r="M302" s="112"/>
    </row>
    <row r="303" spans="1:13" ht="18">
      <c r="A303" s="189"/>
      <c r="B303" s="65" t="s">
        <v>138</v>
      </c>
      <c r="C303" s="164" t="s">
        <v>143</v>
      </c>
      <c r="D303" s="62" t="s">
        <v>11</v>
      </c>
      <c r="E303" s="51"/>
      <c r="F303" s="176">
        <f>F297</f>
        <v>0.040799999999999996</v>
      </c>
      <c r="G303" s="51"/>
      <c r="H303" s="51"/>
      <c r="I303" s="51"/>
      <c r="J303" s="51"/>
      <c r="K303" s="51"/>
      <c r="L303" s="51"/>
      <c r="M303" s="112"/>
    </row>
    <row r="304" spans="1:13" ht="31.5">
      <c r="A304" s="59">
        <v>11</v>
      </c>
      <c r="B304" s="188" t="s">
        <v>122</v>
      </c>
      <c r="C304" s="178" t="s">
        <v>123</v>
      </c>
      <c r="D304" s="168" t="s">
        <v>73</v>
      </c>
      <c r="E304" s="162"/>
      <c r="F304" s="51">
        <f>F290</f>
        <v>272</v>
      </c>
      <c r="G304" s="162"/>
      <c r="H304" s="193"/>
      <c r="I304" s="162"/>
      <c r="J304" s="193"/>
      <c r="K304" s="162"/>
      <c r="L304" s="193"/>
      <c r="M304" s="194"/>
    </row>
    <row r="305" spans="1:13" ht="18">
      <c r="A305" s="195"/>
      <c r="B305" s="196"/>
      <c r="C305" s="70" t="s">
        <v>42</v>
      </c>
      <c r="D305" s="55" t="s">
        <v>6</v>
      </c>
      <c r="E305" s="165">
        <v>0.197</v>
      </c>
      <c r="F305" s="53">
        <f>E305*F304</f>
        <v>53.584</v>
      </c>
      <c r="G305" s="53"/>
      <c r="H305" s="53"/>
      <c r="I305" s="53"/>
      <c r="J305" s="53"/>
      <c r="K305" s="53"/>
      <c r="L305" s="53"/>
      <c r="M305" s="197"/>
    </row>
    <row r="306" spans="1:13" ht="18">
      <c r="A306" s="195"/>
      <c r="B306" s="196"/>
      <c r="C306" s="61" t="s">
        <v>46</v>
      </c>
      <c r="D306" s="192" t="s">
        <v>4</v>
      </c>
      <c r="E306" s="165">
        <v>0.0437</v>
      </c>
      <c r="F306" s="53">
        <f>E306*F304</f>
        <v>11.8864</v>
      </c>
      <c r="G306" s="53"/>
      <c r="H306" s="53"/>
      <c r="I306" s="53"/>
      <c r="J306" s="53"/>
      <c r="K306" s="53"/>
      <c r="L306" s="53"/>
      <c r="M306" s="197"/>
    </row>
    <row r="307" spans="1:13" ht="18">
      <c r="A307" s="195"/>
      <c r="B307" s="196"/>
      <c r="C307" s="65" t="s">
        <v>54</v>
      </c>
      <c r="D307" s="192"/>
      <c r="E307" s="53"/>
      <c r="F307" s="53"/>
      <c r="G307" s="53"/>
      <c r="H307" s="53"/>
      <c r="I307" s="53"/>
      <c r="J307" s="53"/>
      <c r="K307" s="53"/>
      <c r="L307" s="53"/>
      <c r="M307" s="197"/>
    </row>
    <row r="308" spans="1:13" ht="18">
      <c r="A308" s="195"/>
      <c r="B308" s="196"/>
      <c r="C308" s="167" t="s">
        <v>124</v>
      </c>
      <c r="D308" s="192" t="s">
        <v>114</v>
      </c>
      <c r="E308" s="53">
        <v>0.5</v>
      </c>
      <c r="F308" s="53">
        <f>E308*F304</f>
        <v>136</v>
      </c>
      <c r="G308" s="53"/>
      <c r="H308" s="53"/>
      <c r="I308" s="53"/>
      <c r="J308" s="53"/>
      <c r="K308" s="53"/>
      <c r="L308" s="53"/>
      <c r="M308" s="197"/>
    </row>
    <row r="309" spans="1:13" ht="18">
      <c r="A309" s="195"/>
      <c r="B309" s="196"/>
      <c r="C309" s="167" t="s">
        <v>55</v>
      </c>
      <c r="D309" s="192" t="s">
        <v>4</v>
      </c>
      <c r="E309" s="176">
        <v>0.072</v>
      </c>
      <c r="F309" s="53">
        <f>E309*F304</f>
        <v>19.584</v>
      </c>
      <c r="G309" s="53"/>
      <c r="H309" s="53"/>
      <c r="I309" s="53"/>
      <c r="J309" s="53"/>
      <c r="K309" s="53"/>
      <c r="L309" s="53"/>
      <c r="M309" s="197"/>
    </row>
    <row r="310" spans="1:13" ht="18">
      <c r="A310" s="195"/>
      <c r="B310" s="65" t="s">
        <v>138</v>
      </c>
      <c r="C310" s="164" t="s">
        <v>164</v>
      </c>
      <c r="D310" s="62" t="s">
        <v>11</v>
      </c>
      <c r="E310" s="51"/>
      <c r="F310" s="165">
        <f>F308/1000</f>
        <v>0.136</v>
      </c>
      <c r="G310" s="51"/>
      <c r="H310" s="51"/>
      <c r="I310" s="51"/>
      <c r="J310" s="51"/>
      <c r="K310" s="51"/>
      <c r="L310" s="51"/>
      <c r="M310" s="112"/>
    </row>
    <row r="311" spans="1:15" ht="18.75" thickBot="1">
      <c r="A311" s="124"/>
      <c r="B311" s="95"/>
      <c r="C311" s="125" t="s">
        <v>109</v>
      </c>
      <c r="D311" s="126" t="s">
        <v>4</v>
      </c>
      <c r="E311" s="127"/>
      <c r="F311" s="127"/>
      <c r="G311" s="128"/>
      <c r="H311" s="128"/>
      <c r="I311" s="128"/>
      <c r="J311" s="128"/>
      <c r="K311" s="128"/>
      <c r="L311" s="128"/>
      <c r="M311" s="129"/>
      <c r="N311" s="161"/>
      <c r="O311" s="161"/>
    </row>
    <row r="312" spans="1:13" ht="18">
      <c r="A312" s="130"/>
      <c r="B312" s="131"/>
      <c r="C312" s="132" t="s">
        <v>80</v>
      </c>
      <c r="D312" s="133" t="s">
        <v>4</v>
      </c>
      <c r="E312" s="134"/>
      <c r="F312" s="134"/>
      <c r="G312" s="135"/>
      <c r="H312" s="135"/>
      <c r="I312" s="135"/>
      <c r="J312" s="135"/>
      <c r="K312" s="135"/>
      <c r="L312" s="135"/>
      <c r="M312" s="136"/>
    </row>
    <row r="313" spans="1:13" ht="18">
      <c r="A313" s="137"/>
      <c r="B313" s="138"/>
      <c r="C313" s="139" t="s">
        <v>74</v>
      </c>
      <c r="D313" s="62" t="s">
        <v>0</v>
      </c>
      <c r="E313" s="53"/>
      <c r="F313" s="76"/>
      <c r="G313" s="76"/>
      <c r="H313" s="76"/>
      <c r="I313" s="76"/>
      <c r="J313" s="76"/>
      <c r="K313" s="76"/>
      <c r="L313" s="53"/>
      <c r="M313" s="77"/>
    </row>
    <row r="314" spans="1:13" ht="18">
      <c r="A314" s="137"/>
      <c r="B314" s="138"/>
      <c r="C314" s="140" t="s">
        <v>64</v>
      </c>
      <c r="D314" s="72" t="s">
        <v>4</v>
      </c>
      <c r="E314" s="53"/>
      <c r="F314" s="73"/>
      <c r="G314" s="73"/>
      <c r="H314" s="73"/>
      <c r="I314" s="73"/>
      <c r="J314" s="73"/>
      <c r="K314" s="73"/>
      <c r="L314" s="74"/>
      <c r="M314" s="75"/>
    </row>
    <row r="315" spans="1:13" ht="18">
      <c r="A315" s="137"/>
      <c r="B315" s="138"/>
      <c r="C315" s="141" t="s">
        <v>65</v>
      </c>
      <c r="D315" s="62" t="s">
        <v>0</v>
      </c>
      <c r="E315" s="53"/>
      <c r="F315" s="76"/>
      <c r="G315" s="76"/>
      <c r="H315" s="76"/>
      <c r="I315" s="76"/>
      <c r="J315" s="76"/>
      <c r="K315" s="76"/>
      <c r="L315" s="53"/>
      <c r="M315" s="77"/>
    </row>
    <row r="316" spans="1:13" ht="18.75" thickBot="1">
      <c r="A316" s="142"/>
      <c r="B316" s="143"/>
      <c r="C316" s="144" t="s">
        <v>64</v>
      </c>
      <c r="D316" s="126" t="s">
        <v>4</v>
      </c>
      <c r="E316" s="127"/>
      <c r="F316" s="127"/>
      <c r="G316" s="127"/>
      <c r="H316" s="127"/>
      <c r="I316" s="127"/>
      <c r="J316" s="127"/>
      <c r="K316" s="127"/>
      <c r="L316" s="128"/>
      <c r="M316" s="129"/>
    </row>
    <row r="317" spans="1:13" ht="18" customHeight="1">
      <c r="A317" s="145"/>
      <c r="B317" s="146"/>
      <c r="C317" s="147"/>
      <c r="D317" s="148"/>
      <c r="E317" s="149"/>
      <c r="F317" s="149"/>
      <c r="G317" s="149"/>
      <c r="H317" s="149"/>
      <c r="I317" s="149"/>
      <c r="J317" s="149"/>
      <c r="K317" s="149"/>
      <c r="L317" s="150"/>
      <c r="M317" s="150"/>
    </row>
    <row r="318" spans="1:13" s="151" customFormat="1" ht="18">
      <c r="A318" s="88"/>
      <c r="B318" s="89"/>
      <c r="C318" s="81"/>
      <c r="D318" s="223"/>
      <c r="E318" s="223"/>
      <c r="F318" s="223"/>
      <c r="G318" s="91"/>
      <c r="H318" s="91"/>
      <c r="I318" s="91"/>
      <c r="J318" s="91"/>
      <c r="K318" s="91"/>
      <c r="L318" s="91"/>
      <c r="M318" s="54"/>
    </row>
    <row r="319" spans="1:12" s="151" customFormat="1" ht="18">
      <c r="A319" s="88"/>
      <c r="B319" s="89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</row>
    <row r="320" spans="1:12" s="151" customFormat="1" ht="18">
      <c r="A320" s="88"/>
      <c r="B320" s="89"/>
      <c r="C320" s="152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1:12" s="151" customFormat="1" ht="18">
      <c r="A321" s="88"/>
      <c r="B321" s="89"/>
      <c r="C321" s="152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1:12" s="151" customFormat="1" ht="18">
      <c r="A322" s="88"/>
      <c r="B322" s="89"/>
      <c r="C322" s="152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1:12" s="151" customFormat="1" ht="18">
      <c r="A323" s="88"/>
      <c r="B323" s="89"/>
      <c r="C323" s="152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1:12" s="151" customFormat="1" ht="18">
      <c r="A324" s="88"/>
      <c r="B324" s="89"/>
      <c r="C324" s="152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1:12" s="151" customFormat="1" ht="18">
      <c r="A325" s="88"/>
      <c r="B325" s="89"/>
      <c r="C325" s="152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1:12" s="151" customFormat="1" ht="18">
      <c r="A326" s="88"/>
      <c r="B326" s="89"/>
      <c r="C326" s="152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1:12" s="151" customFormat="1" ht="18">
      <c r="A327" s="88"/>
      <c r="B327" s="89"/>
      <c r="C327" s="152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1:12" s="151" customFormat="1" ht="18">
      <c r="A328" s="88"/>
      <c r="B328" s="89"/>
      <c r="C328" s="152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1:12" s="151" customFormat="1" ht="18">
      <c r="A329" s="88"/>
      <c r="B329" s="89"/>
      <c r="C329" s="152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1:12" s="151" customFormat="1" ht="18">
      <c r="A330" s="88"/>
      <c r="B330" s="89"/>
      <c r="C330" s="152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1:12" s="151" customFormat="1" ht="18">
      <c r="A331" s="88"/>
      <c r="B331" s="89"/>
      <c r="C331" s="152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1:12" s="151" customFormat="1" ht="18">
      <c r="A332" s="88"/>
      <c r="B332" s="89"/>
      <c r="C332" s="152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1:12" s="151" customFormat="1" ht="18">
      <c r="A333" s="88"/>
      <c r="B333" s="89"/>
      <c r="C333" s="152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1:12" s="151" customFormat="1" ht="18">
      <c r="A334" s="88"/>
      <c r="B334" s="89"/>
      <c r="C334" s="152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1:12" s="151" customFormat="1" ht="18">
      <c r="A335" s="88"/>
      <c r="B335" s="89"/>
      <c r="C335" s="152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1:12" s="151" customFormat="1" ht="18">
      <c r="A336" s="88"/>
      <c r="B336" s="89"/>
      <c r="C336" s="152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1:12" s="151" customFormat="1" ht="18">
      <c r="A337" s="88"/>
      <c r="B337" s="89"/>
      <c r="C337" s="152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1:12" s="151" customFormat="1" ht="18">
      <c r="A338" s="88"/>
      <c r="B338" s="89"/>
      <c r="C338" s="152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1:12" s="151" customFormat="1" ht="18">
      <c r="A339" s="88"/>
      <c r="B339" s="89"/>
      <c r="C339" s="152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1:12" s="151" customFormat="1" ht="18">
      <c r="A340" s="88"/>
      <c r="B340" s="89"/>
      <c r="C340" s="152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1:12" s="151" customFormat="1" ht="18">
      <c r="A341" s="88"/>
      <c r="B341" s="89"/>
      <c r="C341" s="152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1:12" s="151" customFormat="1" ht="18">
      <c r="A342" s="88"/>
      <c r="B342" s="89"/>
      <c r="C342" s="152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1:12" s="151" customFormat="1" ht="18">
      <c r="A343" s="88"/>
      <c r="B343" s="89"/>
      <c r="C343" s="152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1:12" s="151" customFormat="1" ht="18">
      <c r="A344" s="88"/>
      <c r="B344" s="89"/>
      <c r="C344" s="152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1:12" s="151" customFormat="1" ht="18">
      <c r="A345" s="88"/>
      <c r="B345" s="89"/>
      <c r="C345" s="152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1:12" s="151" customFormat="1" ht="18">
      <c r="A346" s="88"/>
      <c r="B346" s="89"/>
      <c r="C346" s="152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1:12" s="151" customFormat="1" ht="18">
      <c r="A347" s="88"/>
      <c r="B347" s="89"/>
      <c r="C347" s="152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1:12" s="151" customFormat="1" ht="18">
      <c r="A348" s="88"/>
      <c r="B348" s="89"/>
      <c r="C348" s="152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1:12" s="151" customFormat="1" ht="18">
      <c r="A349" s="88"/>
      <c r="B349" s="89"/>
      <c r="C349" s="152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1:12" s="151" customFormat="1" ht="18">
      <c r="A350" s="88"/>
      <c r="B350" s="89"/>
      <c r="C350" s="152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1:12" s="151" customFormat="1" ht="18">
      <c r="A351" s="88"/>
      <c r="B351" s="89"/>
      <c r="C351" s="152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1:12" s="151" customFormat="1" ht="18">
      <c r="A352" s="88"/>
      <c r="B352" s="89"/>
      <c r="C352" s="152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1:12" s="151" customFormat="1" ht="18">
      <c r="A353" s="88"/>
      <c r="B353" s="89"/>
      <c r="C353" s="152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1:12" s="151" customFormat="1" ht="18">
      <c r="A354" s="88"/>
      <c r="B354" s="89"/>
      <c r="C354" s="152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1:12" s="151" customFormat="1" ht="18">
      <c r="A355" s="88"/>
      <c r="B355" s="89"/>
      <c r="C355" s="152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1:12" s="151" customFormat="1" ht="18">
      <c r="A356" s="88"/>
      <c r="B356" s="89"/>
      <c r="C356" s="152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1:12" s="151" customFormat="1" ht="18">
      <c r="A357" s="88"/>
      <c r="B357" s="89"/>
      <c r="C357" s="152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1:12" s="151" customFormat="1" ht="18">
      <c r="A358" s="88"/>
      <c r="B358" s="89"/>
      <c r="C358" s="152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1:12" s="151" customFormat="1" ht="18">
      <c r="A359" s="88"/>
      <c r="B359" s="89"/>
      <c r="C359" s="152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1:12" s="151" customFormat="1" ht="18">
      <c r="A360" s="88"/>
      <c r="B360" s="89"/>
      <c r="C360" s="152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1:12" s="151" customFormat="1" ht="18">
      <c r="A361" s="88"/>
      <c r="B361" s="89"/>
      <c r="C361" s="152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1:12" s="151" customFormat="1" ht="18">
      <c r="A362" s="88"/>
      <c r="B362" s="89"/>
      <c r="C362" s="152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1:12" s="151" customFormat="1" ht="18">
      <c r="A363" s="88"/>
      <c r="B363" s="89"/>
      <c r="C363" s="152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1:12" s="151" customFormat="1" ht="18">
      <c r="A364" s="88"/>
      <c r="B364" s="89"/>
      <c r="C364" s="152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1:12" s="151" customFormat="1" ht="18">
      <c r="A365" s="88"/>
      <c r="B365" s="89"/>
      <c r="C365" s="152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1:12" s="151" customFormat="1" ht="18">
      <c r="A366" s="88"/>
      <c r="B366" s="89"/>
      <c r="C366" s="152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1:12" s="151" customFormat="1" ht="18">
      <c r="A367" s="88"/>
      <c r="B367" s="89"/>
      <c r="C367" s="152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1:12" s="151" customFormat="1" ht="18">
      <c r="A368" s="88"/>
      <c r="B368" s="89"/>
      <c r="C368" s="152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1:12" s="151" customFormat="1" ht="18">
      <c r="A369" s="88"/>
      <c r="B369" s="89"/>
      <c r="C369" s="152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1:12" s="151" customFormat="1" ht="18">
      <c r="A370" s="88"/>
      <c r="B370" s="89"/>
      <c r="C370" s="152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1:12" s="151" customFormat="1" ht="18">
      <c r="A371" s="88"/>
      <c r="B371" s="89"/>
      <c r="C371" s="152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1:12" s="151" customFormat="1" ht="18">
      <c r="A372" s="88"/>
      <c r="B372" s="89"/>
      <c r="C372" s="152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1:12" s="151" customFormat="1" ht="18">
      <c r="A373" s="88"/>
      <c r="B373" s="89"/>
      <c r="C373" s="152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1:12" s="151" customFormat="1" ht="18">
      <c r="A374" s="88"/>
      <c r="B374" s="89"/>
      <c r="C374" s="152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1:12" s="151" customFormat="1" ht="18">
      <c r="A375" s="88"/>
      <c r="B375" s="89"/>
      <c r="C375" s="152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1:12" s="151" customFormat="1" ht="18">
      <c r="A376" s="88"/>
      <c r="B376" s="89"/>
      <c r="C376" s="152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1:12" s="151" customFormat="1" ht="18">
      <c r="A377" s="88"/>
      <c r="B377" s="89"/>
      <c r="C377" s="152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1:12" s="151" customFormat="1" ht="18">
      <c r="A378" s="88"/>
      <c r="B378" s="89"/>
      <c r="C378" s="152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1:12" s="151" customFormat="1" ht="18">
      <c r="A379" s="88"/>
      <c r="B379" s="89"/>
      <c r="C379" s="152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1:12" s="151" customFormat="1" ht="18">
      <c r="A380" s="88"/>
      <c r="B380" s="89"/>
      <c r="C380" s="152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1:12" s="151" customFormat="1" ht="18">
      <c r="A381" s="88"/>
      <c r="B381" s="89"/>
      <c r="C381" s="152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1:12" s="151" customFormat="1" ht="18">
      <c r="A382" s="88"/>
      <c r="B382" s="89"/>
      <c r="C382" s="152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1:12" s="151" customFormat="1" ht="18">
      <c r="A383" s="88"/>
      <c r="B383" s="89"/>
      <c r="C383" s="152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1:12" s="151" customFormat="1" ht="18">
      <c r="A384" s="88"/>
      <c r="B384" s="89"/>
      <c r="C384" s="152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1:12" s="151" customFormat="1" ht="18">
      <c r="A385" s="88"/>
      <c r="B385" s="89"/>
      <c r="C385" s="152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1:12" s="151" customFormat="1" ht="18">
      <c r="A386" s="88"/>
      <c r="B386" s="89"/>
      <c r="C386" s="152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1:12" s="151" customFormat="1" ht="18">
      <c r="A387" s="88"/>
      <c r="B387" s="89"/>
      <c r="C387" s="152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1:12" s="151" customFormat="1" ht="18">
      <c r="A388" s="88"/>
      <c r="B388" s="89"/>
      <c r="C388" s="152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1:12" s="151" customFormat="1" ht="18">
      <c r="A389" s="88"/>
      <c r="B389" s="89"/>
      <c r="C389" s="152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1:12" s="151" customFormat="1" ht="18">
      <c r="A390" s="88"/>
      <c r="B390" s="89"/>
      <c r="C390" s="152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1:12" s="151" customFormat="1" ht="18">
      <c r="A391" s="88"/>
      <c r="B391" s="89"/>
      <c r="C391" s="152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1:12" s="151" customFormat="1" ht="18">
      <c r="A392" s="88"/>
      <c r="B392" s="89"/>
      <c r="C392" s="152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1:12" s="151" customFormat="1" ht="18">
      <c r="A393" s="88"/>
      <c r="B393" s="89"/>
      <c r="C393" s="152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1:12" s="151" customFormat="1" ht="18">
      <c r="A394" s="88"/>
      <c r="B394" s="89"/>
      <c r="C394" s="152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1:12" s="151" customFormat="1" ht="18">
      <c r="A395" s="88"/>
      <c r="B395" s="89"/>
      <c r="C395" s="152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1:12" s="151" customFormat="1" ht="18">
      <c r="A396" s="88"/>
      <c r="B396" s="89"/>
      <c r="C396" s="152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1:12" s="151" customFormat="1" ht="18">
      <c r="A397" s="88"/>
      <c r="B397" s="89"/>
      <c r="C397" s="152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1:12" s="151" customFormat="1" ht="18">
      <c r="A398" s="88"/>
      <c r="B398" s="89"/>
      <c r="C398" s="152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1:12" s="151" customFormat="1" ht="18">
      <c r="A399" s="88"/>
      <c r="B399" s="89"/>
      <c r="C399" s="152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1:12" s="151" customFormat="1" ht="18">
      <c r="A400" s="88"/>
      <c r="B400" s="89"/>
      <c r="C400" s="152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1:12" s="151" customFormat="1" ht="18">
      <c r="A401" s="88"/>
      <c r="B401" s="89"/>
      <c r="C401" s="152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1:12" s="151" customFormat="1" ht="18">
      <c r="A402" s="88"/>
      <c r="B402" s="89"/>
      <c r="C402" s="152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1:12" s="151" customFormat="1" ht="18">
      <c r="A403" s="88"/>
      <c r="B403" s="89"/>
      <c r="C403" s="152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1:12" s="151" customFormat="1" ht="18">
      <c r="A404" s="88"/>
      <c r="B404" s="89"/>
      <c r="C404" s="152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1:12" s="151" customFormat="1" ht="18">
      <c r="A405" s="88"/>
      <c r="B405" s="89"/>
      <c r="C405" s="152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1:12" s="151" customFormat="1" ht="18">
      <c r="A406" s="88"/>
      <c r="B406" s="89"/>
      <c r="C406" s="152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1:12" s="151" customFormat="1" ht="18">
      <c r="A407" s="88"/>
      <c r="B407" s="89"/>
      <c r="C407" s="152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1:12" s="151" customFormat="1" ht="18">
      <c r="A408" s="88"/>
      <c r="B408" s="89"/>
      <c r="C408" s="152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1:12" s="151" customFormat="1" ht="18">
      <c r="A409" s="88"/>
      <c r="B409" s="89"/>
      <c r="C409" s="152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1:12" s="151" customFormat="1" ht="18">
      <c r="A410" s="88"/>
      <c r="B410" s="89"/>
      <c r="C410" s="152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1:12" s="151" customFormat="1" ht="18">
      <c r="A411" s="88"/>
      <c r="B411" s="89"/>
      <c r="C411" s="152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1:12" s="151" customFormat="1" ht="18">
      <c r="A412" s="88"/>
      <c r="B412" s="89"/>
      <c r="C412" s="152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1:12" s="151" customFormat="1" ht="18">
      <c r="A413" s="88"/>
      <c r="B413" s="89"/>
      <c r="C413" s="152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1:12" s="151" customFormat="1" ht="18">
      <c r="A414" s="88"/>
      <c r="B414" s="89"/>
      <c r="C414" s="152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1:12" s="151" customFormat="1" ht="18">
      <c r="A415" s="88"/>
      <c r="B415" s="89"/>
      <c r="C415" s="152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1:12" s="151" customFormat="1" ht="18">
      <c r="A416" s="88"/>
      <c r="B416" s="89"/>
      <c r="C416" s="152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1:12" s="151" customFormat="1" ht="18">
      <c r="A417" s="88"/>
      <c r="B417" s="89"/>
      <c r="C417" s="152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1:12" s="151" customFormat="1" ht="18">
      <c r="A418" s="88"/>
      <c r="B418" s="89"/>
      <c r="C418" s="152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1:12" s="151" customFormat="1" ht="18">
      <c r="A419" s="88"/>
      <c r="B419" s="89"/>
      <c r="C419" s="152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1:12" s="151" customFormat="1" ht="18">
      <c r="A420" s="88"/>
      <c r="B420" s="89"/>
      <c r="C420" s="152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1:12" s="151" customFormat="1" ht="18">
      <c r="A421" s="88"/>
      <c r="B421" s="89"/>
      <c r="C421" s="152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1:12" s="151" customFormat="1" ht="18">
      <c r="A422" s="88"/>
      <c r="B422" s="89"/>
      <c r="C422" s="152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1:12" s="151" customFormat="1" ht="18">
      <c r="A423" s="88"/>
      <c r="B423" s="89"/>
      <c r="C423" s="152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1:12" s="151" customFormat="1" ht="18">
      <c r="A424" s="88"/>
      <c r="B424" s="89"/>
      <c r="C424" s="152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1:12" s="151" customFormat="1" ht="18">
      <c r="A425" s="88"/>
      <c r="B425" s="89"/>
      <c r="C425" s="152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1:12" s="151" customFormat="1" ht="18">
      <c r="A426" s="88"/>
      <c r="B426" s="89"/>
      <c r="C426" s="152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1:12" s="151" customFormat="1" ht="18">
      <c r="A427" s="88"/>
      <c r="B427" s="89"/>
      <c r="C427" s="152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1:12" s="151" customFormat="1" ht="18">
      <c r="A428" s="88"/>
      <c r="B428" s="89"/>
      <c r="C428" s="152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1:12" s="151" customFormat="1" ht="18">
      <c r="A429" s="88"/>
      <c r="B429" s="89"/>
      <c r="C429" s="152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1:12" s="151" customFormat="1" ht="18">
      <c r="A430" s="88"/>
      <c r="B430" s="89"/>
      <c r="C430" s="152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1:12" s="151" customFormat="1" ht="18">
      <c r="A431" s="88"/>
      <c r="B431" s="89"/>
      <c r="C431" s="152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1:12" s="151" customFormat="1" ht="18">
      <c r="A432" s="88"/>
      <c r="B432" s="89"/>
      <c r="C432" s="152"/>
      <c r="D432" s="90"/>
      <c r="E432" s="90"/>
      <c r="F432" s="90"/>
      <c r="G432" s="90"/>
      <c r="H432" s="90"/>
      <c r="I432" s="90"/>
      <c r="J432" s="90"/>
      <c r="K432" s="90"/>
      <c r="L432" s="90"/>
    </row>
    <row r="433" spans="1:12" s="151" customFormat="1" ht="18">
      <c r="A433" s="88"/>
      <c r="B433" s="89"/>
      <c r="C433" s="152"/>
      <c r="D433" s="90"/>
      <c r="E433" s="90"/>
      <c r="F433" s="90"/>
      <c r="G433" s="90"/>
      <c r="H433" s="90"/>
      <c r="I433" s="90"/>
      <c r="J433" s="90"/>
      <c r="K433" s="90"/>
      <c r="L433" s="90"/>
    </row>
    <row r="434" spans="1:12" s="151" customFormat="1" ht="18">
      <c r="A434" s="88"/>
      <c r="B434" s="89"/>
      <c r="C434" s="152"/>
      <c r="D434" s="90"/>
      <c r="E434" s="90"/>
      <c r="F434" s="90"/>
      <c r="G434" s="90"/>
      <c r="H434" s="90"/>
      <c r="I434" s="90"/>
      <c r="J434" s="90"/>
      <c r="K434" s="90"/>
      <c r="L434" s="90"/>
    </row>
    <row r="435" spans="1:12" s="151" customFormat="1" ht="18">
      <c r="A435" s="88"/>
      <c r="B435" s="89"/>
      <c r="C435" s="152"/>
      <c r="D435" s="90"/>
      <c r="E435" s="90"/>
      <c r="F435" s="90"/>
      <c r="G435" s="90"/>
      <c r="H435" s="90"/>
      <c r="I435" s="90"/>
      <c r="J435" s="90"/>
      <c r="K435" s="90"/>
      <c r="L435" s="90"/>
    </row>
    <row r="436" spans="1:12" s="151" customFormat="1" ht="18">
      <c r="A436" s="88"/>
      <c r="B436" s="89"/>
      <c r="C436" s="152"/>
      <c r="D436" s="90"/>
      <c r="E436" s="90"/>
      <c r="F436" s="90"/>
      <c r="G436" s="90"/>
      <c r="H436" s="90"/>
      <c r="I436" s="90"/>
      <c r="J436" s="90"/>
      <c r="K436" s="90"/>
      <c r="L436" s="90"/>
    </row>
    <row r="437" spans="1:12" s="151" customFormat="1" ht="18">
      <c r="A437" s="88"/>
      <c r="B437" s="89"/>
      <c r="C437" s="152"/>
      <c r="D437" s="90"/>
      <c r="E437" s="90"/>
      <c r="F437" s="90"/>
      <c r="G437" s="90"/>
      <c r="H437" s="90"/>
      <c r="I437" s="90"/>
      <c r="J437" s="90"/>
      <c r="K437" s="90"/>
      <c r="L437" s="90"/>
    </row>
    <row r="438" spans="1:12" s="151" customFormat="1" ht="18">
      <c r="A438" s="88"/>
      <c r="B438" s="89"/>
      <c r="C438" s="152"/>
      <c r="D438" s="90"/>
      <c r="E438" s="90"/>
      <c r="F438" s="90"/>
      <c r="G438" s="90"/>
      <c r="H438" s="90"/>
      <c r="I438" s="90"/>
      <c r="J438" s="90"/>
      <c r="K438" s="90"/>
      <c r="L438" s="90"/>
    </row>
    <row r="439" spans="1:12" s="151" customFormat="1" ht="18">
      <c r="A439" s="88"/>
      <c r="B439" s="89"/>
      <c r="C439" s="152"/>
      <c r="D439" s="90"/>
      <c r="E439" s="90"/>
      <c r="F439" s="90"/>
      <c r="G439" s="90"/>
      <c r="H439" s="90"/>
      <c r="I439" s="90"/>
      <c r="J439" s="90"/>
      <c r="K439" s="90"/>
      <c r="L439" s="90"/>
    </row>
    <row r="440" spans="1:12" s="151" customFormat="1" ht="18">
      <c r="A440" s="88"/>
      <c r="B440" s="89"/>
      <c r="C440" s="152"/>
      <c r="D440" s="90"/>
      <c r="E440" s="90"/>
      <c r="F440" s="90"/>
      <c r="G440" s="90"/>
      <c r="H440" s="90"/>
      <c r="I440" s="90"/>
      <c r="J440" s="90"/>
      <c r="K440" s="90"/>
      <c r="L440" s="90"/>
    </row>
    <row r="441" spans="1:12" s="151" customFormat="1" ht="18">
      <c r="A441" s="88"/>
      <c r="B441" s="89"/>
      <c r="C441" s="152"/>
      <c r="D441" s="90"/>
      <c r="E441" s="90"/>
      <c r="F441" s="90"/>
      <c r="G441" s="90"/>
      <c r="H441" s="90"/>
      <c r="I441" s="90"/>
      <c r="J441" s="90"/>
      <c r="K441" s="90"/>
      <c r="L441" s="90"/>
    </row>
    <row r="442" spans="1:12" s="151" customFormat="1" ht="18">
      <c r="A442" s="88"/>
      <c r="B442" s="89"/>
      <c r="C442" s="152"/>
      <c r="D442" s="90"/>
      <c r="E442" s="90"/>
      <c r="F442" s="90"/>
      <c r="G442" s="90"/>
      <c r="H442" s="90"/>
      <c r="I442" s="90"/>
      <c r="J442" s="90"/>
      <c r="K442" s="90"/>
      <c r="L442" s="90"/>
    </row>
    <row r="443" spans="1:12" s="151" customFormat="1" ht="18">
      <c r="A443" s="88"/>
      <c r="B443" s="89"/>
      <c r="C443" s="152"/>
      <c r="D443" s="90"/>
      <c r="E443" s="90"/>
      <c r="F443" s="90"/>
      <c r="G443" s="90"/>
      <c r="H443" s="90"/>
      <c r="I443" s="90"/>
      <c r="J443" s="90"/>
      <c r="K443" s="90"/>
      <c r="L443" s="90"/>
    </row>
    <row r="444" spans="1:12" s="151" customFormat="1" ht="18">
      <c r="A444" s="88"/>
      <c r="B444" s="89"/>
      <c r="C444" s="152"/>
      <c r="D444" s="90"/>
      <c r="E444" s="90"/>
      <c r="F444" s="90"/>
      <c r="G444" s="90"/>
      <c r="H444" s="90"/>
      <c r="I444" s="90"/>
      <c r="J444" s="90"/>
      <c r="K444" s="90"/>
      <c r="L444" s="90"/>
    </row>
    <row r="445" spans="1:12" s="151" customFormat="1" ht="18">
      <c r="A445" s="88"/>
      <c r="B445" s="89"/>
      <c r="C445" s="152"/>
      <c r="D445" s="90"/>
      <c r="E445" s="90"/>
      <c r="F445" s="90"/>
      <c r="G445" s="90"/>
      <c r="H445" s="90"/>
      <c r="I445" s="90"/>
      <c r="J445" s="90"/>
      <c r="K445" s="90"/>
      <c r="L445" s="90"/>
    </row>
    <row r="446" spans="1:12" s="151" customFormat="1" ht="18">
      <c r="A446" s="88"/>
      <c r="B446" s="89"/>
      <c r="C446" s="152"/>
      <c r="D446" s="90"/>
      <c r="E446" s="90"/>
      <c r="F446" s="90"/>
      <c r="G446" s="90"/>
      <c r="H446" s="90"/>
      <c r="I446" s="90"/>
      <c r="J446" s="90"/>
      <c r="K446" s="90"/>
      <c r="L446" s="90"/>
    </row>
    <row r="447" spans="1:12" s="151" customFormat="1" ht="18">
      <c r="A447" s="88"/>
      <c r="B447" s="89"/>
      <c r="C447" s="152"/>
      <c r="D447" s="90"/>
      <c r="E447" s="90"/>
      <c r="F447" s="90"/>
      <c r="G447" s="90"/>
      <c r="H447" s="90"/>
      <c r="I447" s="90"/>
      <c r="J447" s="90"/>
      <c r="K447" s="90"/>
      <c r="L447" s="90"/>
    </row>
    <row r="448" spans="1:12" s="151" customFormat="1" ht="18">
      <c r="A448" s="88"/>
      <c r="B448" s="89"/>
      <c r="C448" s="152"/>
      <c r="D448" s="90"/>
      <c r="E448" s="90"/>
      <c r="F448" s="90"/>
      <c r="G448" s="90"/>
      <c r="H448" s="90"/>
      <c r="I448" s="90"/>
      <c r="J448" s="90"/>
      <c r="K448" s="90"/>
      <c r="L448" s="90"/>
    </row>
    <row r="449" spans="1:12" s="151" customFormat="1" ht="18">
      <c r="A449" s="88"/>
      <c r="B449" s="89"/>
      <c r="C449" s="152"/>
      <c r="D449" s="90"/>
      <c r="E449" s="90"/>
      <c r="F449" s="90"/>
      <c r="G449" s="90"/>
      <c r="H449" s="90"/>
      <c r="I449" s="90"/>
      <c r="J449" s="90"/>
      <c r="K449" s="90"/>
      <c r="L449" s="90"/>
    </row>
    <row r="450" spans="1:12" s="151" customFormat="1" ht="18">
      <c r="A450" s="88"/>
      <c r="B450" s="89"/>
      <c r="C450" s="152"/>
      <c r="D450" s="90"/>
      <c r="E450" s="90"/>
      <c r="F450" s="90"/>
      <c r="G450" s="90"/>
      <c r="H450" s="90"/>
      <c r="I450" s="90"/>
      <c r="J450" s="90"/>
      <c r="K450" s="90"/>
      <c r="L450" s="90"/>
    </row>
    <row r="451" spans="1:12" s="151" customFormat="1" ht="18">
      <c r="A451" s="88"/>
      <c r="B451" s="89"/>
      <c r="C451" s="152"/>
      <c r="D451" s="90"/>
      <c r="E451" s="90"/>
      <c r="F451" s="90"/>
      <c r="G451" s="90"/>
      <c r="H451" s="90"/>
      <c r="I451" s="90"/>
      <c r="J451" s="90"/>
      <c r="K451" s="90"/>
      <c r="L451" s="90"/>
    </row>
    <row r="452" spans="1:12" s="151" customFormat="1" ht="18">
      <c r="A452" s="88"/>
      <c r="B452" s="89"/>
      <c r="C452" s="152"/>
      <c r="D452" s="90"/>
      <c r="E452" s="90"/>
      <c r="F452" s="90"/>
      <c r="G452" s="90"/>
      <c r="H452" s="90"/>
      <c r="I452" s="90"/>
      <c r="J452" s="90"/>
      <c r="K452" s="90"/>
      <c r="L452" s="90"/>
    </row>
    <row r="453" spans="1:12" s="151" customFormat="1" ht="18">
      <c r="A453" s="88"/>
      <c r="B453" s="89"/>
      <c r="C453" s="152"/>
      <c r="D453" s="90"/>
      <c r="E453" s="90"/>
      <c r="F453" s="90"/>
      <c r="G453" s="90"/>
      <c r="H453" s="90"/>
      <c r="I453" s="90"/>
      <c r="J453" s="90"/>
      <c r="K453" s="90"/>
      <c r="L453" s="90"/>
    </row>
    <row r="454" spans="1:12" s="151" customFormat="1" ht="18">
      <c r="A454" s="88"/>
      <c r="B454" s="89"/>
      <c r="C454" s="152"/>
      <c r="D454" s="90"/>
      <c r="E454" s="90"/>
      <c r="F454" s="90"/>
      <c r="G454" s="90"/>
      <c r="H454" s="90"/>
      <c r="I454" s="90"/>
      <c r="J454" s="90"/>
      <c r="K454" s="90"/>
      <c r="L454" s="90"/>
    </row>
    <row r="455" spans="1:12" s="151" customFormat="1" ht="18">
      <c r="A455" s="88"/>
      <c r="B455" s="89"/>
      <c r="C455" s="152"/>
      <c r="D455" s="90"/>
      <c r="E455" s="90"/>
      <c r="F455" s="90"/>
      <c r="G455" s="90"/>
      <c r="H455" s="90"/>
      <c r="I455" s="90"/>
      <c r="J455" s="90"/>
      <c r="K455" s="90"/>
      <c r="L455" s="90"/>
    </row>
    <row r="456" spans="1:12" s="151" customFormat="1" ht="18">
      <c r="A456" s="88"/>
      <c r="B456" s="89"/>
      <c r="C456" s="152"/>
      <c r="D456" s="90"/>
      <c r="E456" s="90"/>
      <c r="F456" s="90"/>
      <c r="G456" s="90"/>
      <c r="H456" s="90"/>
      <c r="I456" s="90"/>
      <c r="J456" s="90"/>
      <c r="K456" s="90"/>
      <c r="L456" s="90"/>
    </row>
    <row r="457" spans="1:12" s="151" customFormat="1" ht="18">
      <c r="A457" s="88"/>
      <c r="B457" s="89"/>
      <c r="C457" s="152"/>
      <c r="D457" s="90"/>
      <c r="E457" s="90"/>
      <c r="F457" s="90"/>
      <c r="G457" s="90"/>
      <c r="H457" s="90"/>
      <c r="I457" s="90"/>
      <c r="J457" s="90"/>
      <c r="K457" s="90"/>
      <c r="L457" s="90"/>
    </row>
    <row r="458" spans="1:12" s="151" customFormat="1" ht="18">
      <c r="A458" s="88"/>
      <c r="B458" s="89"/>
      <c r="C458" s="152"/>
      <c r="D458" s="90"/>
      <c r="E458" s="90"/>
      <c r="F458" s="90"/>
      <c r="G458" s="90"/>
      <c r="H458" s="90"/>
      <c r="I458" s="90"/>
      <c r="J458" s="90"/>
      <c r="K458" s="90"/>
      <c r="L458" s="90"/>
    </row>
    <row r="459" spans="1:12" s="151" customFormat="1" ht="18">
      <c r="A459" s="88"/>
      <c r="B459" s="89"/>
      <c r="C459" s="152"/>
      <c r="D459" s="90"/>
      <c r="E459" s="90"/>
      <c r="F459" s="90"/>
      <c r="G459" s="90"/>
      <c r="H459" s="90"/>
      <c r="I459" s="90"/>
      <c r="J459" s="90"/>
      <c r="K459" s="90"/>
      <c r="L459" s="90"/>
    </row>
    <row r="460" spans="1:12" s="151" customFormat="1" ht="18">
      <c r="A460" s="88"/>
      <c r="B460" s="89"/>
      <c r="C460" s="152"/>
      <c r="D460" s="90"/>
      <c r="E460" s="90"/>
      <c r="F460" s="90"/>
      <c r="G460" s="90"/>
      <c r="H460" s="90"/>
      <c r="I460" s="90"/>
      <c r="J460" s="90"/>
      <c r="K460" s="90"/>
      <c r="L460" s="90"/>
    </row>
    <row r="461" spans="1:12" s="151" customFormat="1" ht="18">
      <c r="A461" s="88"/>
      <c r="B461" s="89"/>
      <c r="C461" s="152"/>
      <c r="D461" s="90"/>
      <c r="E461" s="90"/>
      <c r="F461" s="90"/>
      <c r="G461" s="90"/>
      <c r="H461" s="90"/>
      <c r="I461" s="90"/>
      <c r="J461" s="90"/>
      <c r="K461" s="90"/>
      <c r="L461" s="90"/>
    </row>
    <row r="462" spans="1:12" s="151" customFormat="1" ht="18">
      <c r="A462" s="88"/>
      <c r="B462" s="89"/>
      <c r="C462" s="152"/>
      <c r="D462" s="90"/>
      <c r="E462" s="90"/>
      <c r="F462" s="90"/>
      <c r="G462" s="90"/>
      <c r="H462" s="90"/>
      <c r="I462" s="90"/>
      <c r="J462" s="90"/>
      <c r="K462" s="90"/>
      <c r="L462" s="90"/>
    </row>
    <row r="463" spans="1:12" s="151" customFormat="1" ht="18">
      <c r="A463" s="88"/>
      <c r="B463" s="89"/>
      <c r="C463" s="152"/>
      <c r="D463" s="90"/>
      <c r="E463" s="90"/>
      <c r="F463" s="90"/>
      <c r="G463" s="90"/>
      <c r="H463" s="90"/>
      <c r="I463" s="90"/>
      <c r="J463" s="90"/>
      <c r="K463" s="90"/>
      <c r="L463" s="90"/>
    </row>
    <row r="464" spans="1:12" s="151" customFormat="1" ht="18">
      <c r="A464" s="88"/>
      <c r="B464" s="89"/>
      <c r="C464" s="152"/>
      <c r="D464" s="90"/>
      <c r="E464" s="90"/>
      <c r="F464" s="90"/>
      <c r="G464" s="90"/>
      <c r="H464" s="90"/>
      <c r="I464" s="90"/>
      <c r="J464" s="90"/>
      <c r="K464" s="90"/>
      <c r="L464" s="90"/>
    </row>
    <row r="465" spans="1:12" s="151" customFormat="1" ht="18">
      <c r="A465" s="88"/>
      <c r="B465" s="89"/>
      <c r="C465" s="152"/>
      <c r="D465" s="90"/>
      <c r="E465" s="90"/>
      <c r="F465" s="90"/>
      <c r="G465" s="90"/>
      <c r="H465" s="90"/>
      <c r="I465" s="90"/>
      <c r="J465" s="90"/>
      <c r="K465" s="90"/>
      <c r="L465" s="90"/>
    </row>
    <row r="466" spans="1:12" s="151" customFormat="1" ht="18">
      <c r="A466" s="88"/>
      <c r="B466" s="89"/>
      <c r="C466" s="152"/>
      <c r="D466" s="90"/>
      <c r="E466" s="90"/>
      <c r="F466" s="90"/>
      <c r="G466" s="90"/>
      <c r="H466" s="90"/>
      <c r="I466" s="90"/>
      <c r="J466" s="90"/>
      <c r="K466" s="90"/>
      <c r="L466" s="90"/>
    </row>
    <row r="467" spans="1:12" s="151" customFormat="1" ht="18">
      <c r="A467" s="88"/>
      <c r="B467" s="89"/>
      <c r="C467" s="152"/>
      <c r="D467" s="90"/>
      <c r="E467" s="90"/>
      <c r="F467" s="90"/>
      <c r="G467" s="90"/>
      <c r="H467" s="90"/>
      <c r="I467" s="90"/>
      <c r="J467" s="90"/>
      <c r="K467" s="90"/>
      <c r="L467" s="90"/>
    </row>
    <row r="468" spans="1:12" s="151" customFormat="1" ht="18">
      <c r="A468" s="88"/>
      <c r="B468" s="89"/>
      <c r="C468" s="152"/>
      <c r="D468" s="90"/>
      <c r="E468" s="90"/>
      <c r="F468" s="90"/>
      <c r="G468" s="90"/>
      <c r="H468" s="90"/>
      <c r="I468" s="90"/>
      <c r="J468" s="90"/>
      <c r="K468" s="90"/>
      <c r="L468" s="90"/>
    </row>
    <row r="469" spans="1:12" s="151" customFormat="1" ht="18">
      <c r="A469" s="88"/>
      <c r="B469" s="89"/>
      <c r="C469" s="152"/>
      <c r="D469" s="90"/>
      <c r="E469" s="90"/>
      <c r="F469" s="90"/>
      <c r="G469" s="90"/>
      <c r="H469" s="90"/>
      <c r="I469" s="90"/>
      <c r="J469" s="90"/>
      <c r="K469" s="90"/>
      <c r="L469" s="90"/>
    </row>
    <row r="470" spans="1:12" s="151" customFormat="1" ht="18">
      <c r="A470" s="88"/>
      <c r="B470" s="89"/>
      <c r="C470" s="152"/>
      <c r="D470" s="90"/>
      <c r="E470" s="90"/>
      <c r="F470" s="90"/>
      <c r="G470" s="90"/>
      <c r="H470" s="90"/>
      <c r="I470" s="90"/>
      <c r="J470" s="90"/>
      <c r="K470" s="90"/>
      <c r="L470" s="90"/>
    </row>
    <row r="471" spans="1:12" s="151" customFormat="1" ht="18">
      <c r="A471" s="88"/>
      <c r="B471" s="89"/>
      <c r="C471" s="152"/>
      <c r="D471" s="90"/>
      <c r="E471" s="90"/>
      <c r="F471" s="90"/>
      <c r="G471" s="90"/>
      <c r="H471" s="90"/>
      <c r="I471" s="90"/>
      <c r="J471" s="90"/>
      <c r="K471" s="90"/>
      <c r="L471" s="90"/>
    </row>
    <row r="472" spans="1:12" s="151" customFormat="1" ht="18">
      <c r="A472" s="88"/>
      <c r="B472" s="89"/>
      <c r="C472" s="152"/>
      <c r="D472" s="90"/>
      <c r="E472" s="90"/>
      <c r="F472" s="90"/>
      <c r="G472" s="90"/>
      <c r="H472" s="90"/>
      <c r="I472" s="90"/>
      <c r="J472" s="90"/>
      <c r="K472" s="90"/>
      <c r="L472" s="90"/>
    </row>
    <row r="473" spans="1:12" s="151" customFormat="1" ht="18">
      <c r="A473" s="88"/>
      <c r="B473" s="89"/>
      <c r="C473" s="152"/>
      <c r="D473" s="90"/>
      <c r="E473" s="90"/>
      <c r="F473" s="90"/>
      <c r="G473" s="90"/>
      <c r="H473" s="90"/>
      <c r="I473" s="90"/>
      <c r="J473" s="90"/>
      <c r="K473" s="90"/>
      <c r="L473" s="90"/>
    </row>
    <row r="474" spans="1:12" s="151" customFormat="1" ht="18">
      <c r="A474" s="88"/>
      <c r="B474" s="89"/>
      <c r="C474" s="152"/>
      <c r="D474" s="90"/>
      <c r="E474" s="90"/>
      <c r="F474" s="90"/>
      <c r="G474" s="90"/>
      <c r="H474" s="90"/>
      <c r="I474" s="90"/>
      <c r="J474" s="90"/>
      <c r="K474" s="90"/>
      <c r="L474" s="90"/>
    </row>
    <row r="475" spans="1:12" s="151" customFormat="1" ht="18">
      <c r="A475" s="88"/>
      <c r="B475" s="89"/>
      <c r="C475" s="152"/>
      <c r="D475" s="90"/>
      <c r="E475" s="90"/>
      <c r="F475" s="90"/>
      <c r="G475" s="90"/>
      <c r="H475" s="90"/>
      <c r="I475" s="90"/>
      <c r="J475" s="90"/>
      <c r="K475" s="90"/>
      <c r="L475" s="90"/>
    </row>
    <row r="476" spans="1:12" s="151" customFormat="1" ht="18">
      <c r="A476" s="88"/>
      <c r="B476" s="89"/>
      <c r="C476" s="152"/>
      <c r="D476" s="90"/>
      <c r="E476" s="90"/>
      <c r="F476" s="90"/>
      <c r="G476" s="90"/>
      <c r="H476" s="90"/>
      <c r="I476" s="90"/>
      <c r="J476" s="90"/>
      <c r="K476" s="90"/>
      <c r="L476" s="90"/>
    </row>
    <row r="477" spans="1:12" s="151" customFormat="1" ht="18">
      <c r="A477" s="88"/>
      <c r="B477" s="89"/>
      <c r="C477" s="152"/>
      <c r="D477" s="90"/>
      <c r="E477" s="90"/>
      <c r="F477" s="90"/>
      <c r="G477" s="90"/>
      <c r="H477" s="90"/>
      <c r="I477" s="90"/>
      <c r="J477" s="90"/>
      <c r="K477" s="90"/>
      <c r="L477" s="90"/>
    </row>
    <row r="478" spans="1:12" s="151" customFormat="1" ht="18">
      <c r="A478" s="88"/>
      <c r="B478" s="89"/>
      <c r="C478" s="152"/>
      <c r="D478" s="90"/>
      <c r="E478" s="90"/>
      <c r="F478" s="90"/>
      <c r="G478" s="90"/>
      <c r="H478" s="90"/>
      <c r="I478" s="90"/>
      <c r="J478" s="90"/>
      <c r="K478" s="90"/>
      <c r="L478" s="90"/>
    </row>
    <row r="479" spans="1:12" s="151" customFormat="1" ht="18">
      <c r="A479" s="88"/>
      <c r="B479" s="89"/>
      <c r="C479" s="152"/>
      <c r="D479" s="90"/>
      <c r="E479" s="90"/>
      <c r="F479" s="90"/>
      <c r="G479" s="90"/>
      <c r="H479" s="90"/>
      <c r="I479" s="90"/>
      <c r="J479" s="90"/>
      <c r="K479" s="90"/>
      <c r="L479" s="90"/>
    </row>
    <row r="480" spans="1:12" s="151" customFormat="1" ht="18">
      <c r="A480" s="88"/>
      <c r="B480" s="89"/>
      <c r="C480" s="152"/>
      <c r="D480" s="90"/>
      <c r="E480" s="90"/>
      <c r="F480" s="90"/>
      <c r="G480" s="90"/>
      <c r="H480" s="90"/>
      <c r="I480" s="90"/>
      <c r="J480" s="90"/>
      <c r="K480" s="90"/>
      <c r="L480" s="90"/>
    </row>
    <row r="481" spans="1:12" s="151" customFormat="1" ht="18">
      <c r="A481" s="88"/>
      <c r="B481" s="89"/>
      <c r="C481" s="152"/>
      <c r="D481" s="90"/>
      <c r="E481" s="90"/>
      <c r="F481" s="90"/>
      <c r="G481" s="90"/>
      <c r="H481" s="90"/>
      <c r="I481" s="90"/>
      <c r="J481" s="90"/>
      <c r="K481" s="90"/>
      <c r="L481" s="90"/>
    </row>
    <row r="482" spans="1:12" s="151" customFormat="1" ht="18">
      <c r="A482" s="88"/>
      <c r="B482" s="89"/>
      <c r="C482" s="152"/>
      <c r="D482" s="90"/>
      <c r="E482" s="90"/>
      <c r="F482" s="90"/>
      <c r="G482" s="90"/>
      <c r="H482" s="90"/>
      <c r="I482" s="90"/>
      <c r="J482" s="90"/>
      <c r="K482" s="90"/>
      <c r="L482" s="90"/>
    </row>
    <row r="483" spans="1:12" s="151" customFormat="1" ht="18">
      <c r="A483" s="88"/>
      <c r="B483" s="89"/>
      <c r="C483" s="152"/>
      <c r="D483" s="90"/>
      <c r="E483" s="90"/>
      <c r="F483" s="90"/>
      <c r="G483" s="90"/>
      <c r="H483" s="90"/>
      <c r="I483" s="90"/>
      <c r="J483" s="90"/>
      <c r="K483" s="90"/>
      <c r="L483" s="90"/>
    </row>
    <row r="484" spans="1:12" s="151" customFormat="1" ht="18">
      <c r="A484" s="88"/>
      <c r="B484" s="89"/>
      <c r="C484" s="152"/>
      <c r="D484" s="90"/>
      <c r="E484" s="90"/>
      <c r="F484" s="90"/>
      <c r="G484" s="90"/>
      <c r="H484" s="90"/>
      <c r="I484" s="90"/>
      <c r="J484" s="90"/>
      <c r="K484" s="90"/>
      <c r="L484" s="90"/>
    </row>
    <row r="485" spans="1:12" s="151" customFormat="1" ht="18">
      <c r="A485" s="88"/>
      <c r="B485" s="89"/>
      <c r="C485" s="152"/>
      <c r="D485" s="90"/>
      <c r="E485" s="90"/>
      <c r="F485" s="90"/>
      <c r="G485" s="90"/>
      <c r="H485" s="90"/>
      <c r="I485" s="90"/>
      <c r="J485" s="90"/>
      <c r="K485" s="90"/>
      <c r="L485" s="90"/>
    </row>
    <row r="486" spans="1:12" s="151" customFormat="1" ht="18">
      <c r="A486" s="88"/>
      <c r="B486" s="89"/>
      <c r="C486" s="152"/>
      <c r="D486" s="90"/>
      <c r="E486" s="90"/>
      <c r="F486" s="90"/>
      <c r="G486" s="90"/>
      <c r="H486" s="90"/>
      <c r="I486" s="90"/>
      <c r="J486" s="90"/>
      <c r="K486" s="90"/>
      <c r="L486" s="90"/>
    </row>
    <row r="487" spans="1:12" s="151" customFormat="1" ht="18">
      <c r="A487" s="88"/>
      <c r="B487" s="89"/>
      <c r="C487" s="152"/>
      <c r="D487" s="90"/>
      <c r="E487" s="90"/>
      <c r="F487" s="90"/>
      <c r="G487" s="90"/>
      <c r="H487" s="90"/>
      <c r="I487" s="90"/>
      <c r="J487" s="90"/>
      <c r="K487" s="90"/>
      <c r="L487" s="90"/>
    </row>
    <row r="488" spans="1:12" s="151" customFormat="1" ht="18">
      <c r="A488" s="88"/>
      <c r="B488" s="89"/>
      <c r="C488" s="152"/>
      <c r="D488" s="90"/>
      <c r="E488" s="90"/>
      <c r="F488" s="90"/>
      <c r="G488" s="90"/>
      <c r="H488" s="90"/>
      <c r="I488" s="90"/>
      <c r="J488" s="90"/>
      <c r="K488" s="90"/>
      <c r="L488" s="90"/>
    </row>
    <row r="489" spans="1:12" s="151" customFormat="1" ht="18">
      <c r="A489" s="88"/>
      <c r="B489" s="89"/>
      <c r="C489" s="152"/>
      <c r="D489" s="90"/>
      <c r="E489" s="90"/>
      <c r="F489" s="90"/>
      <c r="G489" s="90"/>
      <c r="H489" s="90"/>
      <c r="I489" s="90"/>
      <c r="J489" s="90"/>
      <c r="K489" s="90"/>
      <c r="L489" s="90"/>
    </row>
    <row r="490" spans="1:12" s="151" customFormat="1" ht="18">
      <c r="A490" s="88"/>
      <c r="B490" s="89"/>
      <c r="C490" s="152"/>
      <c r="D490" s="90"/>
      <c r="E490" s="90"/>
      <c r="F490" s="90"/>
      <c r="G490" s="90"/>
      <c r="H490" s="90"/>
      <c r="I490" s="90"/>
      <c r="J490" s="90"/>
      <c r="K490" s="90"/>
      <c r="L490" s="90"/>
    </row>
    <row r="491" spans="1:12" s="151" customFormat="1" ht="18">
      <c r="A491" s="88"/>
      <c r="B491" s="89"/>
      <c r="C491" s="152"/>
      <c r="D491" s="90"/>
      <c r="E491" s="90"/>
      <c r="F491" s="90"/>
      <c r="G491" s="90"/>
      <c r="H491" s="90"/>
      <c r="I491" s="90"/>
      <c r="J491" s="90"/>
      <c r="K491" s="90"/>
      <c r="L491" s="90"/>
    </row>
    <row r="492" spans="1:12" s="151" customFormat="1" ht="18">
      <c r="A492" s="88"/>
      <c r="B492" s="89"/>
      <c r="C492" s="152"/>
      <c r="D492" s="90"/>
      <c r="E492" s="90"/>
      <c r="F492" s="90"/>
      <c r="G492" s="90"/>
      <c r="H492" s="90"/>
      <c r="I492" s="90"/>
      <c r="J492" s="90"/>
      <c r="K492" s="90"/>
      <c r="L492" s="90"/>
    </row>
    <row r="493" spans="1:12" s="151" customFormat="1" ht="18">
      <c r="A493" s="88"/>
      <c r="B493" s="89"/>
      <c r="C493" s="152"/>
      <c r="D493" s="90"/>
      <c r="E493" s="90"/>
      <c r="F493" s="90"/>
      <c r="G493" s="90"/>
      <c r="H493" s="90"/>
      <c r="I493" s="90"/>
      <c r="J493" s="90"/>
      <c r="K493" s="90"/>
      <c r="L493" s="90"/>
    </row>
    <row r="494" spans="1:12" s="151" customFormat="1" ht="18">
      <c r="A494" s="88"/>
      <c r="B494" s="89"/>
      <c r="C494" s="152"/>
      <c r="D494" s="90"/>
      <c r="E494" s="90"/>
      <c r="F494" s="90"/>
      <c r="G494" s="90"/>
      <c r="H494" s="90"/>
      <c r="I494" s="90"/>
      <c r="J494" s="90"/>
      <c r="K494" s="90"/>
      <c r="L494" s="90"/>
    </row>
    <row r="495" spans="1:12" s="151" customFormat="1" ht="18">
      <c r="A495" s="88"/>
      <c r="B495" s="89"/>
      <c r="C495" s="152"/>
      <c r="D495" s="90"/>
      <c r="E495" s="90"/>
      <c r="F495" s="90"/>
      <c r="G495" s="90"/>
      <c r="H495" s="90"/>
      <c r="I495" s="90"/>
      <c r="J495" s="90"/>
      <c r="K495" s="90"/>
      <c r="L495" s="90"/>
    </row>
    <row r="496" spans="1:12" s="151" customFormat="1" ht="18">
      <c r="A496" s="88"/>
      <c r="B496" s="89"/>
      <c r="C496" s="152"/>
      <c r="D496" s="90"/>
      <c r="E496" s="90"/>
      <c r="F496" s="90"/>
      <c r="G496" s="90"/>
      <c r="H496" s="90"/>
      <c r="I496" s="90"/>
      <c r="J496" s="90"/>
      <c r="K496" s="90"/>
      <c r="L496" s="90"/>
    </row>
    <row r="497" spans="1:12" s="151" customFormat="1" ht="18">
      <c r="A497" s="88"/>
      <c r="B497" s="89"/>
      <c r="C497" s="152"/>
      <c r="D497" s="90"/>
      <c r="E497" s="90"/>
      <c r="F497" s="90"/>
      <c r="G497" s="90"/>
      <c r="H497" s="90"/>
      <c r="I497" s="90"/>
      <c r="J497" s="90"/>
      <c r="K497" s="90"/>
      <c r="L497" s="90"/>
    </row>
    <row r="498" spans="1:12" s="151" customFormat="1" ht="18">
      <c r="A498" s="88"/>
      <c r="B498" s="89"/>
      <c r="C498" s="152"/>
      <c r="D498" s="90"/>
      <c r="E498" s="90"/>
      <c r="F498" s="90"/>
      <c r="G498" s="90"/>
      <c r="H498" s="90"/>
      <c r="I498" s="90"/>
      <c r="J498" s="90"/>
      <c r="K498" s="90"/>
      <c r="L498" s="90"/>
    </row>
    <row r="499" spans="1:12" s="151" customFormat="1" ht="18">
      <c r="A499" s="88"/>
      <c r="B499" s="89"/>
      <c r="C499" s="152"/>
      <c r="D499" s="90"/>
      <c r="E499" s="90"/>
      <c r="F499" s="90"/>
      <c r="G499" s="90"/>
      <c r="H499" s="90"/>
      <c r="I499" s="90"/>
      <c r="J499" s="90"/>
      <c r="K499" s="90"/>
      <c r="L499" s="90"/>
    </row>
    <row r="500" spans="1:12" s="151" customFormat="1" ht="18">
      <c r="A500" s="88"/>
      <c r="B500" s="89"/>
      <c r="C500" s="152"/>
      <c r="D500" s="90"/>
      <c r="E500" s="90"/>
      <c r="F500" s="90"/>
      <c r="G500" s="90"/>
      <c r="H500" s="90"/>
      <c r="I500" s="90"/>
      <c r="J500" s="90"/>
      <c r="K500" s="90"/>
      <c r="L500" s="90"/>
    </row>
    <row r="501" spans="1:12" s="151" customFormat="1" ht="18">
      <c r="A501" s="88"/>
      <c r="B501" s="89"/>
      <c r="C501" s="152"/>
      <c r="D501" s="90"/>
      <c r="E501" s="90"/>
      <c r="F501" s="90"/>
      <c r="G501" s="90"/>
      <c r="H501" s="90"/>
      <c r="I501" s="90"/>
      <c r="J501" s="90"/>
      <c r="K501" s="90"/>
      <c r="L501" s="90"/>
    </row>
    <row r="502" spans="1:12" s="151" customFormat="1" ht="18">
      <c r="A502" s="88"/>
      <c r="B502" s="89"/>
      <c r="C502" s="152"/>
      <c r="D502" s="90"/>
      <c r="E502" s="90"/>
      <c r="F502" s="90"/>
      <c r="G502" s="90"/>
      <c r="H502" s="90"/>
      <c r="I502" s="90"/>
      <c r="J502" s="90"/>
      <c r="K502" s="90"/>
      <c r="L502" s="90"/>
    </row>
    <row r="503" spans="1:12" s="151" customFormat="1" ht="18">
      <c r="A503" s="88"/>
      <c r="B503" s="89"/>
      <c r="C503" s="152"/>
      <c r="D503" s="90"/>
      <c r="E503" s="90"/>
      <c r="F503" s="90"/>
      <c r="G503" s="90"/>
      <c r="H503" s="90"/>
      <c r="I503" s="90"/>
      <c r="J503" s="90"/>
      <c r="K503" s="90"/>
      <c r="L503" s="90"/>
    </row>
    <row r="504" spans="1:12" s="151" customFormat="1" ht="18">
      <c r="A504" s="88"/>
      <c r="B504" s="89"/>
      <c r="C504" s="152"/>
      <c r="D504" s="90"/>
      <c r="E504" s="90"/>
      <c r="F504" s="90"/>
      <c r="G504" s="90"/>
      <c r="H504" s="90"/>
      <c r="I504" s="90"/>
      <c r="J504" s="90"/>
      <c r="K504" s="90"/>
      <c r="L504" s="90"/>
    </row>
    <row r="505" spans="1:12" s="151" customFormat="1" ht="18">
      <c r="A505" s="88"/>
      <c r="B505" s="89"/>
      <c r="C505" s="152"/>
      <c r="D505" s="90"/>
      <c r="E505" s="90"/>
      <c r="F505" s="90"/>
      <c r="G505" s="90"/>
      <c r="H505" s="90"/>
      <c r="I505" s="90"/>
      <c r="J505" s="90"/>
      <c r="K505" s="90"/>
      <c r="L505" s="90"/>
    </row>
    <row r="506" spans="1:12" s="151" customFormat="1" ht="18">
      <c r="A506" s="88"/>
      <c r="B506" s="89"/>
      <c r="C506" s="152"/>
      <c r="D506" s="90"/>
      <c r="E506" s="90"/>
      <c r="F506" s="90"/>
      <c r="G506" s="90"/>
      <c r="H506" s="90"/>
      <c r="I506" s="90"/>
      <c r="J506" s="90"/>
      <c r="K506" s="90"/>
      <c r="L506" s="90"/>
    </row>
    <row r="507" spans="1:12" s="151" customFormat="1" ht="18">
      <c r="A507" s="88"/>
      <c r="B507" s="89"/>
      <c r="C507" s="152"/>
      <c r="D507" s="90"/>
      <c r="E507" s="90"/>
      <c r="F507" s="90"/>
      <c r="G507" s="90"/>
      <c r="H507" s="90"/>
      <c r="I507" s="90"/>
      <c r="J507" s="90"/>
      <c r="K507" s="90"/>
      <c r="L507" s="90"/>
    </row>
    <row r="508" spans="1:12" s="151" customFormat="1" ht="18">
      <c r="A508" s="88"/>
      <c r="B508" s="89"/>
      <c r="C508" s="152"/>
      <c r="D508" s="90"/>
      <c r="E508" s="90"/>
      <c r="F508" s="90"/>
      <c r="G508" s="90"/>
      <c r="H508" s="90"/>
      <c r="I508" s="90"/>
      <c r="J508" s="90"/>
      <c r="K508" s="90"/>
      <c r="L508" s="90"/>
    </row>
    <row r="509" spans="1:12" s="151" customFormat="1" ht="18">
      <c r="A509" s="88"/>
      <c r="B509" s="89"/>
      <c r="C509" s="152"/>
      <c r="D509" s="90"/>
      <c r="E509" s="90"/>
      <c r="F509" s="90"/>
      <c r="G509" s="90"/>
      <c r="H509" s="90"/>
      <c r="I509" s="90"/>
      <c r="J509" s="90"/>
      <c r="K509" s="90"/>
      <c r="L509" s="90"/>
    </row>
    <row r="510" spans="1:12" s="151" customFormat="1" ht="18">
      <c r="A510" s="88"/>
      <c r="B510" s="89"/>
      <c r="C510" s="152"/>
      <c r="D510" s="90"/>
      <c r="E510" s="90"/>
      <c r="F510" s="90"/>
      <c r="G510" s="90"/>
      <c r="H510" s="90"/>
      <c r="I510" s="90"/>
      <c r="J510" s="90"/>
      <c r="K510" s="90"/>
      <c r="L510" s="90"/>
    </row>
    <row r="511" spans="1:12" s="151" customFormat="1" ht="18">
      <c r="A511" s="88"/>
      <c r="B511" s="89"/>
      <c r="C511" s="152"/>
      <c r="D511" s="90"/>
      <c r="E511" s="90"/>
      <c r="F511" s="90"/>
      <c r="G511" s="90"/>
      <c r="H511" s="90"/>
      <c r="I511" s="90"/>
      <c r="J511" s="90"/>
      <c r="K511" s="90"/>
      <c r="L511" s="90"/>
    </row>
    <row r="512" spans="1:12" s="151" customFormat="1" ht="18">
      <c r="A512" s="88"/>
      <c r="B512" s="89"/>
      <c r="C512" s="152"/>
      <c r="D512" s="90"/>
      <c r="E512" s="90"/>
      <c r="F512" s="90"/>
      <c r="G512" s="90"/>
      <c r="H512" s="90"/>
      <c r="I512" s="90"/>
      <c r="J512" s="90"/>
      <c r="K512" s="90"/>
      <c r="L512" s="90"/>
    </row>
    <row r="513" spans="1:12" s="151" customFormat="1" ht="18">
      <c r="A513" s="88"/>
      <c r="B513" s="89"/>
      <c r="C513" s="152"/>
      <c r="D513" s="90"/>
      <c r="E513" s="90"/>
      <c r="F513" s="90"/>
      <c r="G513" s="90"/>
      <c r="H513" s="90"/>
      <c r="I513" s="90"/>
      <c r="J513" s="90"/>
      <c r="K513" s="90"/>
      <c r="L513" s="90"/>
    </row>
    <row r="514" spans="1:12" s="151" customFormat="1" ht="18">
      <c r="A514" s="88"/>
      <c r="B514" s="89"/>
      <c r="C514" s="152"/>
      <c r="D514" s="90"/>
      <c r="E514" s="90"/>
      <c r="F514" s="90"/>
      <c r="G514" s="90"/>
      <c r="H514" s="90"/>
      <c r="I514" s="90"/>
      <c r="J514" s="90"/>
      <c r="K514" s="90"/>
      <c r="L514" s="90"/>
    </row>
    <row r="515" spans="1:12" s="151" customFormat="1" ht="18">
      <c r="A515" s="88"/>
      <c r="B515" s="89"/>
      <c r="C515" s="152"/>
      <c r="D515" s="90"/>
      <c r="E515" s="90"/>
      <c r="F515" s="90"/>
      <c r="G515" s="90"/>
      <c r="H515" s="90"/>
      <c r="I515" s="90"/>
      <c r="J515" s="90"/>
      <c r="K515" s="90"/>
      <c r="L515" s="90"/>
    </row>
    <row r="516" spans="1:12" s="151" customFormat="1" ht="18">
      <c r="A516" s="88"/>
      <c r="B516" s="89"/>
      <c r="C516" s="152"/>
      <c r="D516" s="90"/>
      <c r="E516" s="90"/>
      <c r="F516" s="90"/>
      <c r="G516" s="90"/>
      <c r="H516" s="90"/>
      <c r="I516" s="90"/>
      <c r="J516" s="90"/>
      <c r="K516" s="90"/>
      <c r="L516" s="90"/>
    </row>
    <row r="517" spans="1:12" s="151" customFormat="1" ht="18">
      <c r="A517" s="88"/>
      <c r="B517" s="89"/>
      <c r="C517" s="152"/>
      <c r="D517" s="90"/>
      <c r="E517" s="90"/>
      <c r="F517" s="90"/>
      <c r="G517" s="90"/>
      <c r="H517" s="90"/>
      <c r="I517" s="90"/>
      <c r="J517" s="90"/>
      <c r="K517" s="90"/>
      <c r="L517" s="90"/>
    </row>
    <row r="518" spans="1:12" s="151" customFormat="1" ht="18">
      <c r="A518" s="88"/>
      <c r="B518" s="89"/>
      <c r="C518" s="152"/>
      <c r="D518" s="90"/>
      <c r="E518" s="90"/>
      <c r="F518" s="90"/>
      <c r="G518" s="90"/>
      <c r="H518" s="90"/>
      <c r="I518" s="90"/>
      <c r="J518" s="90"/>
      <c r="K518" s="90"/>
      <c r="L518" s="90"/>
    </row>
    <row r="519" spans="1:12" s="151" customFormat="1" ht="18">
      <c r="A519" s="88"/>
      <c r="B519" s="89"/>
      <c r="C519" s="152"/>
      <c r="D519" s="90"/>
      <c r="E519" s="90"/>
      <c r="F519" s="90"/>
      <c r="G519" s="90"/>
      <c r="H519" s="90"/>
      <c r="I519" s="90"/>
      <c r="J519" s="90"/>
      <c r="K519" s="90"/>
      <c r="L519" s="90"/>
    </row>
    <row r="520" spans="1:12" s="151" customFormat="1" ht="18">
      <c r="A520" s="88"/>
      <c r="B520" s="89"/>
      <c r="C520" s="152"/>
      <c r="D520" s="90"/>
      <c r="E520" s="90"/>
      <c r="F520" s="90"/>
      <c r="G520" s="90"/>
      <c r="H520" s="90"/>
      <c r="I520" s="90"/>
      <c r="J520" s="90"/>
      <c r="K520" s="90"/>
      <c r="L520" s="90"/>
    </row>
    <row r="521" spans="1:12" s="151" customFormat="1" ht="18">
      <c r="A521" s="88"/>
      <c r="B521" s="89"/>
      <c r="C521" s="152"/>
      <c r="D521" s="90"/>
      <c r="E521" s="90"/>
      <c r="F521" s="90"/>
      <c r="G521" s="90"/>
      <c r="H521" s="90"/>
      <c r="I521" s="90"/>
      <c r="J521" s="90"/>
      <c r="K521" s="90"/>
      <c r="L521" s="90"/>
    </row>
    <row r="522" spans="1:12" s="151" customFormat="1" ht="18">
      <c r="A522" s="88"/>
      <c r="B522" s="89"/>
      <c r="C522" s="152"/>
      <c r="D522" s="90"/>
      <c r="E522" s="90"/>
      <c r="F522" s="90"/>
      <c r="G522" s="90"/>
      <c r="H522" s="90"/>
      <c r="I522" s="90"/>
      <c r="J522" s="90"/>
      <c r="K522" s="90"/>
      <c r="L522" s="90"/>
    </row>
    <row r="523" spans="1:12" s="151" customFormat="1" ht="18">
      <c r="A523" s="88"/>
      <c r="B523" s="89"/>
      <c r="C523" s="152"/>
      <c r="D523" s="90"/>
      <c r="E523" s="90"/>
      <c r="F523" s="90"/>
      <c r="G523" s="90"/>
      <c r="H523" s="90"/>
      <c r="I523" s="90"/>
      <c r="J523" s="90"/>
      <c r="K523" s="90"/>
      <c r="L523" s="90"/>
    </row>
    <row r="524" spans="1:12" s="151" customFormat="1" ht="18">
      <c r="A524" s="88"/>
      <c r="B524" s="89"/>
      <c r="C524" s="152"/>
      <c r="D524" s="90"/>
      <c r="E524" s="90"/>
      <c r="F524" s="90"/>
      <c r="G524" s="90"/>
      <c r="H524" s="90"/>
      <c r="I524" s="90"/>
      <c r="J524" s="90"/>
      <c r="K524" s="90"/>
      <c r="L524" s="90"/>
    </row>
    <row r="525" spans="1:12" s="151" customFormat="1" ht="18">
      <c r="A525" s="88"/>
      <c r="B525" s="89"/>
      <c r="C525" s="152"/>
      <c r="D525" s="90"/>
      <c r="E525" s="90"/>
      <c r="F525" s="90"/>
      <c r="G525" s="90"/>
      <c r="H525" s="90"/>
      <c r="I525" s="90"/>
      <c r="J525" s="90"/>
      <c r="K525" s="90"/>
      <c r="L525" s="90"/>
    </row>
    <row r="526" spans="1:12" s="151" customFormat="1" ht="18">
      <c r="A526" s="88"/>
      <c r="B526" s="89"/>
      <c r="C526" s="152"/>
      <c r="D526" s="90"/>
      <c r="E526" s="90"/>
      <c r="F526" s="90"/>
      <c r="G526" s="90"/>
      <c r="H526" s="90"/>
      <c r="I526" s="90"/>
      <c r="J526" s="90"/>
      <c r="K526" s="90"/>
      <c r="L526" s="90"/>
    </row>
    <row r="527" spans="1:12" s="151" customFormat="1" ht="18">
      <c r="A527" s="88"/>
      <c r="B527" s="89"/>
      <c r="C527" s="152"/>
      <c r="D527" s="90"/>
      <c r="E527" s="90"/>
      <c r="F527" s="90"/>
      <c r="G527" s="90"/>
      <c r="H527" s="90"/>
      <c r="I527" s="90"/>
      <c r="J527" s="90"/>
      <c r="K527" s="90"/>
      <c r="L527" s="90"/>
    </row>
    <row r="528" spans="1:12" s="151" customFormat="1" ht="18">
      <c r="A528" s="88"/>
      <c r="B528" s="89"/>
      <c r="C528" s="152"/>
      <c r="D528" s="90"/>
      <c r="E528" s="90"/>
      <c r="F528" s="90"/>
      <c r="G528" s="90"/>
      <c r="H528" s="90"/>
      <c r="I528" s="90"/>
      <c r="J528" s="90"/>
      <c r="K528" s="90"/>
      <c r="L528" s="90"/>
    </row>
    <row r="529" spans="1:12" s="151" customFormat="1" ht="18">
      <c r="A529" s="88"/>
      <c r="B529" s="89"/>
      <c r="C529" s="152"/>
      <c r="D529" s="90"/>
      <c r="E529" s="90"/>
      <c r="F529" s="90"/>
      <c r="G529" s="90"/>
      <c r="H529" s="90"/>
      <c r="I529" s="90"/>
      <c r="J529" s="90"/>
      <c r="K529" s="90"/>
      <c r="L529" s="90"/>
    </row>
    <row r="530" spans="1:12" s="151" customFormat="1" ht="18">
      <c r="A530" s="88"/>
      <c r="B530" s="89"/>
      <c r="C530" s="152"/>
      <c r="D530" s="90"/>
      <c r="E530" s="90"/>
      <c r="F530" s="90"/>
      <c r="G530" s="90"/>
      <c r="H530" s="90"/>
      <c r="I530" s="90"/>
      <c r="J530" s="90"/>
      <c r="K530" s="90"/>
      <c r="L530" s="90"/>
    </row>
    <row r="531" spans="1:12" s="151" customFormat="1" ht="18">
      <c r="A531" s="88"/>
      <c r="B531" s="89"/>
      <c r="C531" s="152"/>
      <c r="D531" s="90"/>
      <c r="E531" s="90"/>
      <c r="F531" s="90"/>
      <c r="G531" s="90"/>
      <c r="H531" s="90"/>
      <c r="I531" s="90"/>
      <c r="J531" s="90"/>
      <c r="K531" s="90"/>
      <c r="L531" s="90"/>
    </row>
    <row r="532" spans="1:12" s="151" customFormat="1" ht="18">
      <c r="A532" s="88"/>
      <c r="B532" s="89"/>
      <c r="C532" s="152"/>
      <c r="D532" s="90"/>
      <c r="E532" s="90"/>
      <c r="F532" s="90"/>
      <c r="G532" s="90"/>
      <c r="H532" s="90"/>
      <c r="I532" s="90"/>
      <c r="J532" s="90"/>
      <c r="K532" s="90"/>
      <c r="L532" s="90"/>
    </row>
    <row r="533" spans="1:12" s="151" customFormat="1" ht="18">
      <c r="A533" s="88"/>
      <c r="B533" s="89"/>
      <c r="C533" s="152"/>
      <c r="D533" s="90"/>
      <c r="E533" s="90"/>
      <c r="F533" s="90"/>
      <c r="G533" s="90"/>
      <c r="H533" s="90"/>
      <c r="I533" s="90"/>
      <c r="J533" s="90"/>
      <c r="K533" s="90"/>
      <c r="L533" s="90"/>
    </row>
    <row r="534" spans="1:12" s="151" customFormat="1" ht="18">
      <c r="A534" s="88"/>
      <c r="B534" s="89"/>
      <c r="C534" s="152"/>
      <c r="D534" s="90"/>
      <c r="E534" s="90"/>
      <c r="F534" s="90"/>
      <c r="G534" s="90"/>
      <c r="H534" s="90"/>
      <c r="I534" s="90"/>
      <c r="J534" s="90"/>
      <c r="K534" s="90"/>
      <c r="L534" s="90"/>
    </row>
    <row r="535" spans="1:12" s="151" customFormat="1" ht="18">
      <c r="A535" s="88"/>
      <c r="B535" s="89"/>
      <c r="C535" s="152"/>
      <c r="D535" s="90"/>
      <c r="E535" s="90"/>
      <c r="F535" s="90"/>
      <c r="G535" s="90"/>
      <c r="H535" s="90"/>
      <c r="I535" s="90"/>
      <c r="J535" s="90"/>
      <c r="K535" s="90"/>
      <c r="L535" s="90"/>
    </row>
    <row r="536" spans="1:12" s="151" customFormat="1" ht="18">
      <c r="A536" s="88"/>
      <c r="B536" s="89"/>
      <c r="C536" s="152"/>
      <c r="D536" s="90"/>
      <c r="E536" s="90"/>
      <c r="F536" s="90"/>
      <c r="G536" s="90"/>
      <c r="H536" s="90"/>
      <c r="I536" s="90"/>
      <c r="J536" s="90"/>
      <c r="K536" s="90"/>
      <c r="L536" s="90"/>
    </row>
    <row r="537" spans="1:12" s="151" customFormat="1" ht="18">
      <c r="A537" s="88"/>
      <c r="B537" s="89"/>
      <c r="C537" s="152"/>
      <c r="D537" s="90"/>
      <c r="E537" s="90"/>
      <c r="F537" s="90"/>
      <c r="G537" s="90"/>
      <c r="H537" s="90"/>
      <c r="I537" s="90"/>
      <c r="J537" s="90"/>
      <c r="K537" s="90"/>
      <c r="L537" s="90"/>
    </row>
    <row r="538" spans="1:12" s="151" customFormat="1" ht="18">
      <c r="A538" s="88"/>
      <c r="B538" s="89"/>
      <c r="C538" s="152"/>
      <c r="D538" s="90"/>
      <c r="E538" s="90"/>
      <c r="F538" s="90"/>
      <c r="G538" s="90"/>
      <c r="H538" s="90"/>
      <c r="I538" s="90"/>
      <c r="J538" s="90"/>
      <c r="K538" s="90"/>
      <c r="L538" s="90"/>
    </row>
    <row r="539" spans="1:12" s="151" customFormat="1" ht="18">
      <c r="A539" s="88"/>
      <c r="B539" s="89"/>
      <c r="C539" s="152"/>
      <c r="D539" s="90"/>
      <c r="E539" s="90"/>
      <c r="F539" s="90"/>
      <c r="G539" s="90"/>
      <c r="H539" s="90"/>
      <c r="I539" s="90"/>
      <c r="J539" s="90"/>
      <c r="K539" s="90"/>
      <c r="L539" s="90"/>
    </row>
    <row r="540" spans="1:12" s="151" customFormat="1" ht="18">
      <c r="A540" s="88"/>
      <c r="B540" s="89"/>
      <c r="C540" s="152"/>
      <c r="D540" s="90"/>
      <c r="E540" s="90"/>
      <c r="F540" s="90"/>
      <c r="G540" s="90"/>
      <c r="H540" s="90"/>
      <c r="I540" s="90"/>
      <c r="J540" s="90"/>
      <c r="K540" s="90"/>
      <c r="L540" s="90"/>
    </row>
    <row r="541" spans="1:12" s="151" customFormat="1" ht="18">
      <c r="A541" s="88"/>
      <c r="B541" s="89"/>
      <c r="C541" s="152"/>
      <c r="D541" s="90"/>
      <c r="E541" s="90"/>
      <c r="F541" s="90"/>
      <c r="G541" s="90"/>
      <c r="H541" s="90"/>
      <c r="I541" s="90"/>
      <c r="J541" s="90"/>
      <c r="K541" s="90"/>
      <c r="L541" s="90"/>
    </row>
    <row r="542" spans="1:12" s="151" customFormat="1" ht="18">
      <c r="A542" s="88"/>
      <c r="B542" s="89"/>
      <c r="C542" s="152"/>
      <c r="D542" s="90"/>
      <c r="E542" s="90"/>
      <c r="F542" s="90"/>
      <c r="G542" s="90"/>
      <c r="H542" s="90"/>
      <c r="I542" s="90"/>
      <c r="J542" s="90"/>
      <c r="K542" s="90"/>
      <c r="L542" s="90"/>
    </row>
    <row r="543" spans="1:12" s="151" customFormat="1" ht="18">
      <c r="A543" s="88"/>
      <c r="B543" s="89"/>
      <c r="C543" s="152"/>
      <c r="D543" s="90"/>
      <c r="E543" s="90"/>
      <c r="F543" s="90"/>
      <c r="G543" s="90"/>
      <c r="H543" s="90"/>
      <c r="I543" s="90"/>
      <c r="J543" s="90"/>
      <c r="K543" s="90"/>
      <c r="L543" s="90"/>
    </row>
    <row r="544" spans="1:12" s="151" customFormat="1" ht="18">
      <c r="A544" s="88"/>
      <c r="B544" s="89"/>
      <c r="C544" s="152"/>
      <c r="D544" s="90"/>
      <c r="E544" s="90"/>
      <c r="F544" s="90"/>
      <c r="G544" s="90"/>
      <c r="H544" s="90"/>
      <c r="I544" s="90"/>
      <c r="J544" s="90"/>
      <c r="K544" s="90"/>
      <c r="L544" s="90"/>
    </row>
    <row r="545" spans="1:12" s="151" customFormat="1" ht="18">
      <c r="A545" s="88"/>
      <c r="B545" s="89"/>
      <c r="C545" s="152"/>
      <c r="D545" s="90"/>
      <c r="E545" s="90"/>
      <c r="F545" s="90"/>
      <c r="G545" s="90"/>
      <c r="H545" s="90"/>
      <c r="I545" s="90"/>
      <c r="J545" s="90"/>
      <c r="K545" s="90"/>
      <c r="L545" s="90"/>
    </row>
    <row r="546" spans="1:12" s="151" customFormat="1" ht="18">
      <c r="A546" s="88"/>
      <c r="B546" s="89"/>
      <c r="C546" s="152"/>
      <c r="D546" s="90"/>
      <c r="E546" s="90"/>
      <c r="F546" s="90"/>
      <c r="G546" s="90"/>
      <c r="H546" s="90"/>
      <c r="I546" s="90"/>
      <c r="J546" s="90"/>
      <c r="K546" s="90"/>
      <c r="L546" s="90"/>
    </row>
    <row r="547" spans="1:12" s="151" customFormat="1" ht="18">
      <c r="A547" s="88"/>
      <c r="B547" s="89"/>
      <c r="C547" s="152"/>
      <c r="D547" s="90"/>
      <c r="E547" s="90"/>
      <c r="F547" s="90"/>
      <c r="G547" s="90"/>
      <c r="H547" s="90"/>
      <c r="I547" s="90"/>
      <c r="J547" s="90"/>
      <c r="K547" s="90"/>
      <c r="L547" s="90"/>
    </row>
    <row r="548" spans="1:12" s="151" customFormat="1" ht="18">
      <c r="A548" s="88"/>
      <c r="B548" s="89"/>
      <c r="C548" s="152"/>
      <c r="D548" s="90"/>
      <c r="E548" s="90"/>
      <c r="F548" s="90"/>
      <c r="G548" s="90"/>
      <c r="H548" s="90"/>
      <c r="I548" s="90"/>
      <c r="J548" s="90"/>
      <c r="K548" s="90"/>
      <c r="L548" s="90"/>
    </row>
    <row r="549" spans="1:12" s="151" customFormat="1" ht="18">
      <c r="A549" s="88"/>
      <c r="B549" s="89"/>
      <c r="C549" s="152"/>
      <c r="D549" s="90"/>
      <c r="E549" s="90"/>
      <c r="F549" s="90"/>
      <c r="G549" s="90"/>
      <c r="H549" s="90"/>
      <c r="I549" s="90"/>
      <c r="J549" s="90"/>
      <c r="K549" s="90"/>
      <c r="L549" s="90"/>
    </row>
    <row r="550" spans="1:12" s="151" customFormat="1" ht="18">
      <c r="A550" s="88"/>
      <c r="B550" s="89"/>
      <c r="C550" s="152"/>
      <c r="D550" s="90"/>
      <c r="E550" s="90"/>
      <c r="F550" s="90"/>
      <c r="G550" s="90"/>
      <c r="H550" s="90"/>
      <c r="I550" s="90"/>
      <c r="J550" s="90"/>
      <c r="K550" s="90"/>
      <c r="L550" s="90"/>
    </row>
    <row r="551" spans="1:12" s="151" customFormat="1" ht="18">
      <c r="A551" s="88"/>
      <c r="B551" s="89"/>
      <c r="C551" s="152"/>
      <c r="D551" s="90"/>
      <c r="E551" s="90"/>
      <c r="F551" s="90"/>
      <c r="G551" s="90"/>
      <c r="H551" s="90"/>
      <c r="I551" s="90"/>
      <c r="J551" s="90"/>
      <c r="K551" s="90"/>
      <c r="L551" s="90"/>
    </row>
    <row r="552" spans="1:12" s="151" customFormat="1" ht="18">
      <c r="A552" s="88"/>
      <c r="B552" s="89"/>
      <c r="C552" s="152"/>
      <c r="D552" s="90"/>
      <c r="E552" s="90"/>
      <c r="F552" s="90"/>
      <c r="G552" s="90"/>
      <c r="H552" s="90"/>
      <c r="I552" s="90"/>
      <c r="J552" s="90"/>
      <c r="K552" s="90"/>
      <c r="L552" s="90"/>
    </row>
    <row r="553" spans="1:12" s="151" customFormat="1" ht="18">
      <c r="A553" s="88"/>
      <c r="B553" s="89"/>
      <c r="C553" s="152"/>
      <c r="D553" s="90"/>
      <c r="E553" s="90"/>
      <c r="F553" s="90"/>
      <c r="G553" s="90"/>
      <c r="H553" s="90"/>
      <c r="I553" s="90"/>
      <c r="J553" s="90"/>
      <c r="K553" s="90"/>
      <c r="L553" s="90"/>
    </row>
    <row r="554" spans="1:12" s="151" customFormat="1" ht="18">
      <c r="A554" s="88"/>
      <c r="B554" s="89"/>
      <c r="C554" s="152"/>
      <c r="D554" s="90"/>
      <c r="E554" s="90"/>
      <c r="F554" s="90"/>
      <c r="G554" s="90"/>
      <c r="H554" s="90"/>
      <c r="I554" s="90"/>
      <c r="J554" s="90"/>
      <c r="K554" s="90"/>
      <c r="L554" s="90"/>
    </row>
    <row r="555" spans="1:12" s="151" customFormat="1" ht="18">
      <c r="A555" s="88"/>
      <c r="B555" s="89"/>
      <c r="C555" s="152"/>
      <c r="D555" s="90"/>
      <c r="E555" s="90"/>
      <c r="F555" s="90"/>
      <c r="G555" s="90"/>
      <c r="H555" s="90"/>
      <c r="I555" s="90"/>
      <c r="J555" s="90"/>
      <c r="K555" s="90"/>
      <c r="L555" s="90"/>
    </row>
    <row r="556" spans="1:12" s="151" customFormat="1" ht="18">
      <c r="A556" s="88"/>
      <c r="B556" s="89"/>
      <c r="C556" s="152"/>
      <c r="D556" s="90"/>
      <c r="E556" s="90"/>
      <c r="F556" s="90"/>
      <c r="G556" s="90"/>
      <c r="H556" s="90"/>
      <c r="I556" s="90"/>
      <c r="J556" s="90"/>
      <c r="K556" s="90"/>
      <c r="L556" s="90"/>
    </row>
    <row r="557" spans="1:12" s="151" customFormat="1" ht="18">
      <c r="A557" s="88"/>
      <c r="B557" s="89"/>
      <c r="C557" s="152"/>
      <c r="D557" s="90"/>
      <c r="E557" s="90"/>
      <c r="F557" s="90"/>
      <c r="G557" s="90"/>
      <c r="H557" s="90"/>
      <c r="I557" s="90"/>
      <c r="J557" s="90"/>
      <c r="K557" s="90"/>
      <c r="L557" s="90"/>
    </row>
    <row r="558" spans="1:12" s="151" customFormat="1" ht="18">
      <c r="A558" s="88"/>
      <c r="B558" s="89"/>
      <c r="C558" s="152"/>
      <c r="D558" s="90"/>
      <c r="E558" s="90"/>
      <c r="F558" s="90"/>
      <c r="G558" s="90"/>
      <c r="H558" s="90"/>
      <c r="I558" s="90"/>
      <c r="J558" s="90"/>
      <c r="K558" s="90"/>
      <c r="L558" s="90"/>
    </row>
    <row r="559" spans="1:12" s="151" customFormat="1" ht="18">
      <c r="A559" s="88"/>
      <c r="B559" s="89"/>
      <c r="C559" s="152"/>
      <c r="D559" s="90"/>
      <c r="E559" s="90"/>
      <c r="F559" s="90"/>
      <c r="G559" s="90"/>
      <c r="H559" s="90"/>
      <c r="I559" s="90"/>
      <c r="J559" s="90"/>
      <c r="K559" s="90"/>
      <c r="L559" s="90"/>
    </row>
    <row r="560" spans="1:12" s="151" customFormat="1" ht="18">
      <c r="A560" s="88"/>
      <c r="B560" s="89"/>
      <c r="C560" s="152"/>
      <c r="D560" s="90"/>
      <c r="E560" s="90"/>
      <c r="F560" s="90"/>
      <c r="G560" s="90"/>
      <c r="H560" s="90"/>
      <c r="I560" s="90"/>
      <c r="J560" s="90"/>
      <c r="K560" s="90"/>
      <c r="L560" s="90"/>
    </row>
    <row r="561" spans="1:12" s="151" customFormat="1" ht="18">
      <c r="A561" s="88"/>
      <c r="B561" s="89"/>
      <c r="C561" s="152"/>
      <c r="D561" s="90"/>
      <c r="E561" s="90"/>
      <c r="F561" s="90"/>
      <c r="G561" s="90"/>
      <c r="H561" s="90"/>
      <c r="I561" s="90"/>
      <c r="J561" s="90"/>
      <c r="K561" s="90"/>
      <c r="L561" s="90"/>
    </row>
    <row r="562" spans="1:12" s="151" customFormat="1" ht="18">
      <c r="A562" s="88"/>
      <c r="B562" s="89"/>
      <c r="C562" s="152"/>
      <c r="D562" s="90"/>
      <c r="E562" s="90"/>
      <c r="F562" s="90"/>
      <c r="G562" s="90"/>
      <c r="H562" s="90"/>
      <c r="I562" s="90"/>
      <c r="J562" s="90"/>
      <c r="K562" s="90"/>
      <c r="L562" s="90"/>
    </row>
    <row r="563" spans="1:12" s="151" customFormat="1" ht="18">
      <c r="A563" s="88"/>
      <c r="B563" s="89"/>
      <c r="C563" s="152"/>
      <c r="D563" s="90"/>
      <c r="E563" s="90"/>
      <c r="F563" s="90"/>
      <c r="G563" s="90"/>
      <c r="H563" s="90"/>
      <c r="I563" s="90"/>
      <c r="J563" s="90"/>
      <c r="K563" s="90"/>
      <c r="L563" s="90"/>
    </row>
    <row r="564" spans="1:12" s="151" customFormat="1" ht="18">
      <c r="A564" s="88"/>
      <c r="B564" s="89"/>
      <c r="C564" s="152"/>
      <c r="D564" s="90"/>
      <c r="E564" s="90"/>
      <c r="F564" s="90"/>
      <c r="G564" s="90"/>
      <c r="H564" s="90"/>
      <c r="I564" s="90"/>
      <c r="J564" s="90"/>
      <c r="K564" s="90"/>
      <c r="L564" s="90"/>
    </row>
    <row r="565" spans="1:12" s="151" customFormat="1" ht="18">
      <c r="A565" s="88"/>
      <c r="B565" s="89"/>
      <c r="C565" s="152"/>
      <c r="D565" s="90"/>
      <c r="E565" s="90"/>
      <c r="F565" s="90"/>
      <c r="G565" s="90"/>
      <c r="H565" s="90"/>
      <c r="I565" s="90"/>
      <c r="J565" s="90"/>
      <c r="K565" s="90"/>
      <c r="L565" s="90"/>
    </row>
    <row r="566" spans="1:12" s="151" customFormat="1" ht="18">
      <c r="A566" s="88"/>
      <c r="B566" s="89"/>
      <c r="C566" s="152"/>
      <c r="D566" s="90"/>
      <c r="E566" s="90"/>
      <c r="F566" s="90"/>
      <c r="G566" s="90"/>
      <c r="H566" s="90"/>
      <c r="I566" s="90"/>
      <c r="J566" s="90"/>
      <c r="K566" s="90"/>
      <c r="L566" s="90"/>
    </row>
    <row r="567" spans="1:12" s="151" customFormat="1" ht="18">
      <c r="A567" s="88"/>
      <c r="B567" s="89"/>
      <c r="C567" s="152"/>
      <c r="D567" s="90"/>
      <c r="E567" s="90"/>
      <c r="F567" s="90"/>
      <c r="G567" s="90"/>
      <c r="H567" s="90"/>
      <c r="I567" s="90"/>
      <c r="J567" s="90"/>
      <c r="K567" s="90"/>
      <c r="L567" s="90"/>
    </row>
    <row r="568" spans="1:12" s="151" customFormat="1" ht="18">
      <c r="A568" s="88"/>
      <c r="B568" s="89"/>
      <c r="C568" s="152"/>
      <c r="D568" s="90"/>
      <c r="E568" s="90"/>
      <c r="F568" s="90"/>
      <c r="G568" s="90"/>
      <c r="H568" s="90"/>
      <c r="I568" s="90"/>
      <c r="J568" s="90"/>
      <c r="K568" s="90"/>
      <c r="L568" s="90"/>
    </row>
    <row r="569" spans="1:12" s="151" customFormat="1" ht="18">
      <c r="A569" s="88"/>
      <c r="B569" s="89"/>
      <c r="C569" s="152"/>
      <c r="D569" s="90"/>
      <c r="E569" s="90"/>
      <c r="F569" s="90"/>
      <c r="G569" s="90"/>
      <c r="H569" s="90"/>
      <c r="I569" s="90"/>
      <c r="J569" s="90"/>
      <c r="K569" s="90"/>
      <c r="L569" s="90"/>
    </row>
    <row r="570" spans="1:12" s="151" customFormat="1" ht="18">
      <c r="A570" s="88"/>
      <c r="B570" s="89"/>
      <c r="C570" s="152"/>
      <c r="D570" s="90"/>
      <c r="E570" s="90"/>
      <c r="F570" s="90"/>
      <c r="G570" s="90"/>
      <c r="H570" s="90"/>
      <c r="I570" s="90"/>
      <c r="J570" s="90"/>
      <c r="K570" s="90"/>
      <c r="L570" s="90"/>
    </row>
    <row r="571" spans="1:12" s="151" customFormat="1" ht="18">
      <c r="A571" s="88"/>
      <c r="B571" s="89"/>
      <c r="C571" s="152"/>
      <c r="D571" s="90"/>
      <c r="E571" s="90"/>
      <c r="F571" s="90"/>
      <c r="G571" s="90"/>
      <c r="H571" s="90"/>
      <c r="I571" s="90"/>
      <c r="J571" s="90"/>
      <c r="K571" s="90"/>
      <c r="L571" s="90"/>
    </row>
    <row r="572" spans="1:12" s="151" customFormat="1" ht="18">
      <c r="A572" s="88"/>
      <c r="B572" s="89"/>
      <c r="C572" s="152"/>
      <c r="D572" s="90"/>
      <c r="E572" s="90"/>
      <c r="F572" s="90"/>
      <c r="G572" s="90"/>
      <c r="H572" s="90"/>
      <c r="I572" s="90"/>
      <c r="J572" s="90"/>
      <c r="K572" s="90"/>
      <c r="L572" s="90"/>
    </row>
    <row r="573" spans="1:12" s="151" customFormat="1" ht="18">
      <c r="A573" s="88"/>
      <c r="B573" s="89"/>
      <c r="C573" s="152"/>
      <c r="D573" s="90"/>
      <c r="E573" s="90"/>
      <c r="F573" s="90"/>
      <c r="G573" s="90"/>
      <c r="H573" s="90"/>
      <c r="I573" s="90"/>
      <c r="J573" s="90"/>
      <c r="K573" s="90"/>
      <c r="L573" s="90"/>
    </row>
    <row r="574" spans="1:12" s="151" customFormat="1" ht="18">
      <c r="A574" s="88"/>
      <c r="B574" s="89"/>
      <c r="C574" s="152"/>
      <c r="D574" s="90"/>
      <c r="E574" s="90"/>
      <c r="F574" s="90"/>
      <c r="G574" s="90"/>
      <c r="H574" s="90"/>
      <c r="I574" s="90"/>
      <c r="J574" s="90"/>
      <c r="K574" s="90"/>
      <c r="L574" s="90"/>
    </row>
    <row r="575" spans="1:12" s="151" customFormat="1" ht="18">
      <c r="A575" s="88"/>
      <c r="B575" s="89"/>
      <c r="C575" s="152"/>
      <c r="D575" s="90"/>
      <c r="E575" s="90"/>
      <c r="F575" s="90"/>
      <c r="G575" s="90"/>
      <c r="H575" s="90"/>
      <c r="I575" s="90"/>
      <c r="J575" s="90"/>
      <c r="K575" s="90"/>
      <c r="L575" s="90"/>
    </row>
    <row r="576" spans="1:12" s="151" customFormat="1" ht="18">
      <c r="A576" s="88"/>
      <c r="B576" s="89"/>
      <c r="C576" s="152"/>
      <c r="D576" s="90"/>
      <c r="E576" s="90"/>
      <c r="F576" s="90"/>
      <c r="G576" s="90"/>
      <c r="H576" s="90"/>
      <c r="I576" s="90"/>
      <c r="J576" s="90"/>
      <c r="K576" s="90"/>
      <c r="L576" s="90"/>
    </row>
    <row r="577" spans="1:12" s="151" customFormat="1" ht="18">
      <c r="A577" s="88"/>
      <c r="B577" s="89"/>
      <c r="C577" s="152"/>
      <c r="D577" s="90"/>
      <c r="E577" s="90"/>
      <c r="F577" s="90"/>
      <c r="G577" s="90"/>
      <c r="H577" s="90"/>
      <c r="I577" s="90"/>
      <c r="J577" s="90"/>
      <c r="K577" s="90"/>
      <c r="L577" s="90"/>
    </row>
    <row r="578" spans="1:12" s="151" customFormat="1" ht="18">
      <c r="A578" s="88"/>
      <c r="B578" s="89"/>
      <c r="C578" s="152"/>
      <c r="D578" s="90"/>
      <c r="E578" s="90"/>
      <c r="F578" s="90"/>
      <c r="G578" s="90"/>
      <c r="H578" s="90"/>
      <c r="I578" s="90"/>
      <c r="J578" s="90"/>
      <c r="K578" s="90"/>
      <c r="L578" s="90"/>
    </row>
    <row r="579" spans="1:12" s="151" customFormat="1" ht="18">
      <c r="A579" s="88"/>
      <c r="B579" s="89"/>
      <c r="C579" s="152"/>
      <c r="D579" s="90"/>
      <c r="E579" s="90"/>
      <c r="F579" s="90"/>
      <c r="G579" s="90"/>
      <c r="H579" s="90"/>
      <c r="I579" s="90"/>
      <c r="J579" s="90"/>
      <c r="K579" s="90"/>
      <c r="L579" s="90"/>
    </row>
    <row r="580" spans="1:12" s="151" customFormat="1" ht="18">
      <c r="A580" s="88"/>
      <c r="B580" s="89"/>
      <c r="C580" s="152"/>
      <c r="D580" s="90"/>
      <c r="E580" s="90"/>
      <c r="F580" s="90"/>
      <c r="G580" s="90"/>
      <c r="H580" s="90"/>
      <c r="I580" s="90"/>
      <c r="J580" s="90"/>
      <c r="K580" s="90"/>
      <c r="L580" s="90"/>
    </row>
    <row r="581" spans="1:12" s="151" customFormat="1" ht="18">
      <c r="A581" s="88"/>
      <c r="B581" s="89"/>
      <c r="C581" s="152"/>
      <c r="D581" s="90"/>
      <c r="E581" s="90"/>
      <c r="F581" s="90"/>
      <c r="G581" s="90"/>
      <c r="H581" s="90"/>
      <c r="I581" s="90"/>
      <c r="J581" s="90"/>
      <c r="K581" s="90"/>
      <c r="L581" s="90"/>
    </row>
    <row r="582" spans="1:12" s="151" customFormat="1" ht="18">
      <c r="A582" s="88"/>
      <c r="B582" s="89"/>
      <c r="C582" s="152"/>
      <c r="D582" s="90"/>
      <c r="E582" s="90"/>
      <c r="F582" s="90"/>
      <c r="G582" s="90"/>
      <c r="H582" s="90"/>
      <c r="I582" s="90"/>
      <c r="J582" s="90"/>
      <c r="K582" s="90"/>
      <c r="L582" s="90"/>
    </row>
    <row r="583" spans="1:12" s="151" customFormat="1" ht="18">
      <c r="A583" s="88"/>
      <c r="B583" s="89"/>
      <c r="C583" s="152"/>
      <c r="D583" s="90"/>
      <c r="E583" s="90"/>
      <c r="F583" s="90"/>
      <c r="G583" s="90"/>
      <c r="H583" s="90"/>
      <c r="I583" s="90"/>
      <c r="J583" s="90"/>
      <c r="K583" s="90"/>
      <c r="L583" s="90"/>
    </row>
    <row r="584" spans="1:12" s="151" customFormat="1" ht="18">
      <c r="A584" s="88"/>
      <c r="B584" s="89"/>
      <c r="C584" s="152"/>
      <c r="D584" s="90"/>
      <c r="E584" s="90"/>
      <c r="F584" s="90"/>
      <c r="G584" s="90"/>
      <c r="H584" s="90"/>
      <c r="I584" s="90"/>
      <c r="J584" s="90"/>
      <c r="K584" s="90"/>
      <c r="L584" s="90"/>
    </row>
    <row r="585" spans="1:12" s="151" customFormat="1" ht="18">
      <c r="A585" s="88"/>
      <c r="B585" s="89"/>
      <c r="C585" s="152"/>
      <c r="D585" s="90"/>
      <c r="E585" s="90"/>
      <c r="F585" s="90"/>
      <c r="G585" s="90"/>
      <c r="H585" s="90"/>
      <c r="I585" s="90"/>
      <c r="J585" s="90"/>
      <c r="K585" s="90"/>
      <c r="L585" s="90"/>
    </row>
    <row r="586" spans="1:12" s="151" customFormat="1" ht="18">
      <c r="A586" s="88"/>
      <c r="B586" s="89"/>
      <c r="C586" s="152"/>
      <c r="D586" s="90"/>
      <c r="E586" s="90"/>
      <c r="F586" s="90"/>
      <c r="G586" s="90"/>
      <c r="H586" s="90"/>
      <c r="I586" s="90"/>
      <c r="J586" s="90"/>
      <c r="K586" s="90"/>
      <c r="L586" s="90"/>
    </row>
    <row r="587" spans="1:12" s="151" customFormat="1" ht="18">
      <c r="A587" s="88"/>
      <c r="B587" s="89"/>
      <c r="C587" s="152"/>
      <c r="D587" s="90"/>
      <c r="E587" s="90"/>
      <c r="F587" s="90"/>
      <c r="G587" s="90"/>
      <c r="H587" s="90"/>
      <c r="I587" s="90"/>
      <c r="J587" s="90"/>
      <c r="K587" s="90"/>
      <c r="L587" s="90"/>
    </row>
    <row r="588" spans="1:12" s="151" customFormat="1" ht="18">
      <c r="A588" s="88"/>
      <c r="B588" s="89"/>
      <c r="C588" s="152"/>
      <c r="D588" s="90"/>
      <c r="E588" s="90"/>
      <c r="F588" s="90"/>
      <c r="G588" s="90"/>
      <c r="H588" s="90"/>
      <c r="I588" s="90"/>
      <c r="J588" s="90"/>
      <c r="K588" s="90"/>
      <c r="L588" s="90"/>
    </row>
    <row r="589" spans="1:12" s="151" customFormat="1" ht="18">
      <c r="A589" s="88"/>
      <c r="B589" s="89"/>
      <c r="C589" s="152"/>
      <c r="D589" s="90"/>
      <c r="E589" s="90"/>
      <c r="F589" s="90"/>
      <c r="G589" s="90"/>
      <c r="H589" s="90"/>
      <c r="I589" s="90"/>
      <c r="J589" s="90"/>
      <c r="K589" s="90"/>
      <c r="L589" s="90"/>
    </row>
    <row r="590" spans="1:12" s="151" customFormat="1" ht="18">
      <c r="A590" s="88"/>
      <c r="B590" s="89"/>
      <c r="C590" s="152"/>
      <c r="D590" s="90"/>
      <c r="E590" s="90"/>
      <c r="F590" s="90"/>
      <c r="G590" s="90"/>
      <c r="H590" s="90"/>
      <c r="I590" s="90"/>
      <c r="J590" s="90"/>
      <c r="K590" s="90"/>
      <c r="L590" s="90"/>
    </row>
    <row r="591" spans="1:12" s="151" customFormat="1" ht="18">
      <c r="A591" s="88"/>
      <c r="B591" s="89"/>
      <c r="C591" s="152"/>
      <c r="D591" s="90"/>
      <c r="E591" s="90"/>
      <c r="F591" s="90"/>
      <c r="G591" s="90"/>
      <c r="H591" s="90"/>
      <c r="I591" s="90"/>
      <c r="J591" s="90"/>
      <c r="K591" s="90"/>
      <c r="L591" s="90"/>
    </row>
    <row r="592" spans="1:12" s="151" customFormat="1" ht="18">
      <c r="A592" s="88"/>
      <c r="B592" s="89"/>
      <c r="C592" s="152"/>
      <c r="D592" s="90"/>
      <c r="E592" s="90"/>
      <c r="F592" s="90"/>
      <c r="G592" s="90"/>
      <c r="H592" s="90"/>
      <c r="I592" s="90"/>
      <c r="J592" s="90"/>
      <c r="K592" s="90"/>
      <c r="L592" s="90"/>
    </row>
    <row r="593" spans="1:12" s="151" customFormat="1" ht="18">
      <c r="A593" s="88"/>
      <c r="B593" s="89"/>
      <c r="C593" s="152"/>
      <c r="D593" s="90"/>
      <c r="E593" s="90"/>
      <c r="F593" s="90"/>
      <c r="G593" s="90"/>
      <c r="H593" s="90"/>
      <c r="I593" s="90"/>
      <c r="J593" s="90"/>
      <c r="K593" s="90"/>
      <c r="L593" s="90"/>
    </row>
    <row r="594" spans="1:12" s="151" customFormat="1" ht="18">
      <c r="A594" s="88"/>
      <c r="B594" s="89"/>
      <c r="C594" s="152"/>
      <c r="D594" s="90"/>
      <c r="E594" s="90"/>
      <c r="F594" s="90"/>
      <c r="G594" s="90"/>
      <c r="H594" s="90"/>
      <c r="I594" s="90"/>
      <c r="J594" s="90"/>
      <c r="K594" s="90"/>
      <c r="L594" s="90"/>
    </row>
    <row r="595" spans="1:12" s="151" customFormat="1" ht="18">
      <c r="A595" s="88"/>
      <c r="B595" s="89"/>
      <c r="C595" s="152"/>
      <c r="D595" s="90"/>
      <c r="E595" s="90"/>
      <c r="F595" s="90"/>
      <c r="G595" s="90"/>
      <c r="H595" s="90"/>
      <c r="I595" s="90"/>
      <c r="J595" s="90"/>
      <c r="K595" s="90"/>
      <c r="L595" s="90"/>
    </row>
    <row r="596" spans="1:12" s="151" customFormat="1" ht="18">
      <c r="A596" s="88"/>
      <c r="B596" s="89"/>
      <c r="C596" s="152"/>
      <c r="D596" s="90"/>
      <c r="E596" s="90"/>
      <c r="F596" s="90"/>
      <c r="G596" s="90"/>
      <c r="H596" s="90"/>
      <c r="I596" s="90"/>
      <c r="J596" s="90"/>
      <c r="K596" s="90"/>
      <c r="L596" s="90"/>
    </row>
    <row r="597" spans="1:12" s="151" customFormat="1" ht="18">
      <c r="A597" s="88"/>
      <c r="B597" s="89"/>
      <c r="C597" s="152"/>
      <c r="D597" s="90"/>
      <c r="E597" s="90"/>
      <c r="F597" s="90"/>
      <c r="G597" s="90"/>
      <c r="H597" s="90"/>
      <c r="I597" s="90"/>
      <c r="J597" s="90"/>
      <c r="K597" s="90"/>
      <c r="L597" s="90"/>
    </row>
    <row r="598" spans="1:12" s="151" customFormat="1" ht="18">
      <c r="A598" s="88"/>
      <c r="B598" s="89"/>
      <c r="C598" s="152"/>
      <c r="D598" s="90"/>
      <c r="E598" s="90"/>
      <c r="F598" s="90"/>
      <c r="G598" s="90"/>
      <c r="H598" s="90"/>
      <c r="I598" s="90"/>
      <c r="J598" s="90"/>
      <c r="K598" s="90"/>
      <c r="L598" s="90"/>
    </row>
    <row r="599" spans="1:12" s="151" customFormat="1" ht="18">
      <c r="A599" s="88"/>
      <c r="B599" s="89"/>
      <c r="C599" s="152"/>
      <c r="D599" s="90"/>
      <c r="E599" s="90"/>
      <c r="F599" s="90"/>
      <c r="G599" s="90"/>
      <c r="H599" s="90"/>
      <c r="I599" s="90"/>
      <c r="J599" s="90"/>
      <c r="K599" s="90"/>
      <c r="L599" s="90"/>
    </row>
    <row r="600" spans="1:12" s="151" customFormat="1" ht="18">
      <c r="A600" s="88"/>
      <c r="B600" s="89"/>
      <c r="C600" s="152"/>
      <c r="D600" s="90"/>
      <c r="E600" s="90"/>
      <c r="F600" s="90"/>
      <c r="G600" s="90"/>
      <c r="H600" s="90"/>
      <c r="I600" s="90"/>
      <c r="J600" s="90"/>
      <c r="K600" s="90"/>
      <c r="L600" s="90"/>
    </row>
    <row r="601" spans="1:12" s="151" customFormat="1" ht="18">
      <c r="A601" s="88"/>
      <c r="B601" s="89"/>
      <c r="C601" s="152"/>
      <c r="D601" s="90"/>
      <c r="E601" s="90"/>
      <c r="F601" s="90"/>
      <c r="G601" s="90"/>
      <c r="H601" s="90"/>
      <c r="I601" s="90"/>
      <c r="J601" s="90"/>
      <c r="K601" s="90"/>
      <c r="L601" s="90"/>
    </row>
    <row r="602" spans="1:12" s="151" customFormat="1" ht="18">
      <c r="A602" s="88"/>
      <c r="B602" s="89"/>
      <c r="C602" s="152"/>
      <c r="D602" s="90"/>
      <c r="E602" s="90"/>
      <c r="F602" s="90"/>
      <c r="G602" s="90"/>
      <c r="H602" s="90"/>
      <c r="I602" s="90"/>
      <c r="J602" s="90"/>
      <c r="K602" s="90"/>
      <c r="L602" s="90"/>
    </row>
    <row r="603" spans="1:12" s="151" customFormat="1" ht="18">
      <c r="A603" s="88"/>
      <c r="B603" s="89"/>
      <c r="C603" s="152"/>
      <c r="D603" s="90"/>
      <c r="E603" s="90"/>
      <c r="F603" s="90"/>
      <c r="G603" s="90"/>
      <c r="H603" s="90"/>
      <c r="I603" s="90"/>
      <c r="J603" s="90"/>
      <c r="K603" s="90"/>
      <c r="L603" s="90"/>
    </row>
    <row r="604" spans="1:12" s="151" customFormat="1" ht="18">
      <c r="A604" s="88"/>
      <c r="B604" s="89"/>
      <c r="C604" s="152"/>
      <c r="D604" s="90"/>
      <c r="E604" s="90"/>
      <c r="F604" s="90"/>
      <c r="G604" s="90"/>
      <c r="H604" s="90"/>
      <c r="I604" s="90"/>
      <c r="J604" s="90"/>
      <c r="K604" s="90"/>
      <c r="L604" s="90"/>
    </row>
    <row r="605" spans="1:12" s="151" customFormat="1" ht="18">
      <c r="A605" s="88"/>
      <c r="B605" s="89"/>
      <c r="C605" s="152"/>
      <c r="D605" s="90"/>
      <c r="E605" s="90"/>
      <c r="F605" s="90"/>
      <c r="G605" s="90"/>
      <c r="H605" s="90"/>
      <c r="I605" s="90"/>
      <c r="J605" s="90"/>
      <c r="K605" s="90"/>
      <c r="L605" s="90"/>
    </row>
    <row r="606" spans="1:12" s="151" customFormat="1" ht="18">
      <c r="A606" s="88"/>
      <c r="B606" s="89"/>
      <c r="C606" s="152"/>
      <c r="D606" s="90"/>
      <c r="E606" s="90"/>
      <c r="F606" s="90"/>
      <c r="G606" s="90"/>
      <c r="H606" s="90"/>
      <c r="I606" s="90"/>
      <c r="J606" s="90"/>
      <c r="K606" s="90"/>
      <c r="L606" s="90"/>
    </row>
    <row r="607" spans="1:12" s="151" customFormat="1" ht="18">
      <c r="A607" s="88"/>
      <c r="B607" s="89"/>
      <c r="C607" s="152"/>
      <c r="D607" s="90"/>
      <c r="E607" s="90"/>
      <c r="F607" s="90"/>
      <c r="G607" s="90"/>
      <c r="H607" s="90"/>
      <c r="I607" s="90"/>
      <c r="J607" s="90"/>
      <c r="K607" s="90"/>
      <c r="L607" s="90"/>
    </row>
    <row r="608" spans="1:12" s="151" customFormat="1" ht="18">
      <c r="A608" s="88"/>
      <c r="B608" s="89"/>
      <c r="C608" s="152"/>
      <c r="D608" s="90"/>
      <c r="E608" s="90"/>
      <c r="F608" s="90"/>
      <c r="G608" s="90"/>
      <c r="H608" s="90"/>
      <c r="I608" s="90"/>
      <c r="J608" s="90"/>
      <c r="K608" s="90"/>
      <c r="L608" s="90"/>
    </row>
    <row r="609" spans="1:12" s="151" customFormat="1" ht="18">
      <c r="A609" s="88"/>
      <c r="B609" s="89"/>
      <c r="C609" s="152"/>
      <c r="D609" s="90"/>
      <c r="E609" s="90"/>
      <c r="F609" s="90"/>
      <c r="G609" s="90"/>
      <c r="H609" s="90"/>
      <c r="I609" s="90"/>
      <c r="J609" s="90"/>
      <c r="K609" s="90"/>
      <c r="L609" s="90"/>
    </row>
    <row r="610" spans="1:12" s="151" customFormat="1" ht="18">
      <c r="A610" s="88"/>
      <c r="B610" s="89"/>
      <c r="C610" s="152"/>
      <c r="D610" s="90"/>
      <c r="E610" s="90"/>
      <c r="F610" s="90"/>
      <c r="G610" s="90"/>
      <c r="H610" s="90"/>
      <c r="I610" s="90"/>
      <c r="J610" s="90"/>
      <c r="K610" s="90"/>
      <c r="L610" s="90"/>
    </row>
    <row r="611" spans="1:12" s="151" customFormat="1" ht="18">
      <c r="A611" s="88"/>
      <c r="B611" s="89"/>
      <c r="C611" s="152"/>
      <c r="D611" s="90"/>
      <c r="E611" s="90"/>
      <c r="F611" s="90"/>
      <c r="G611" s="90"/>
      <c r="H611" s="90"/>
      <c r="I611" s="90"/>
      <c r="J611" s="90"/>
      <c r="K611" s="90"/>
      <c r="L611" s="90"/>
    </row>
    <row r="612" spans="1:12" s="151" customFormat="1" ht="18">
      <c r="A612" s="88"/>
      <c r="B612" s="89"/>
      <c r="C612" s="152"/>
      <c r="D612" s="90"/>
      <c r="E612" s="90"/>
      <c r="F612" s="90"/>
      <c r="G612" s="90"/>
      <c r="H612" s="90"/>
      <c r="I612" s="90"/>
      <c r="J612" s="90"/>
      <c r="K612" s="90"/>
      <c r="L612" s="90"/>
    </row>
    <row r="613" spans="1:12" s="151" customFormat="1" ht="18">
      <c r="A613" s="88"/>
      <c r="B613" s="89"/>
      <c r="C613" s="152"/>
      <c r="D613" s="90"/>
      <c r="E613" s="90"/>
      <c r="F613" s="90"/>
      <c r="G613" s="90"/>
      <c r="H613" s="90"/>
      <c r="I613" s="90"/>
      <c r="J613" s="90"/>
      <c r="K613" s="90"/>
      <c r="L613" s="90"/>
    </row>
    <row r="614" spans="1:12" s="151" customFormat="1" ht="18">
      <c r="A614" s="88"/>
      <c r="B614" s="89"/>
      <c r="C614" s="152"/>
      <c r="D614" s="90"/>
      <c r="E614" s="90"/>
      <c r="F614" s="90"/>
      <c r="G614" s="90"/>
      <c r="H614" s="90"/>
      <c r="I614" s="90"/>
      <c r="J614" s="90"/>
      <c r="K614" s="90"/>
      <c r="L614" s="90"/>
    </row>
    <row r="615" spans="1:12" s="151" customFormat="1" ht="18">
      <c r="A615" s="88"/>
      <c r="B615" s="89"/>
      <c r="C615" s="152"/>
      <c r="D615" s="90"/>
      <c r="E615" s="90"/>
      <c r="F615" s="90"/>
      <c r="G615" s="90"/>
      <c r="H615" s="90"/>
      <c r="I615" s="90"/>
      <c r="J615" s="90"/>
      <c r="K615" s="90"/>
      <c r="L615" s="90"/>
    </row>
    <row r="616" spans="1:12" s="151" customFormat="1" ht="18">
      <c r="A616" s="88"/>
      <c r="B616" s="89"/>
      <c r="C616" s="152"/>
      <c r="D616" s="90"/>
      <c r="E616" s="90"/>
      <c r="F616" s="90"/>
      <c r="G616" s="90"/>
      <c r="H616" s="90"/>
      <c r="I616" s="90"/>
      <c r="J616" s="90"/>
      <c r="K616" s="90"/>
      <c r="L616" s="90"/>
    </row>
    <row r="617" spans="1:12" s="151" customFormat="1" ht="18">
      <c r="A617" s="88"/>
      <c r="B617" s="89"/>
      <c r="C617" s="152"/>
      <c r="D617" s="90"/>
      <c r="E617" s="90"/>
      <c r="F617" s="90"/>
      <c r="G617" s="90"/>
      <c r="H617" s="90"/>
      <c r="I617" s="90"/>
      <c r="J617" s="90"/>
      <c r="K617" s="90"/>
      <c r="L617" s="90"/>
    </row>
    <row r="618" spans="1:12" s="151" customFormat="1" ht="18">
      <c r="A618" s="88"/>
      <c r="B618" s="89"/>
      <c r="C618" s="152"/>
      <c r="D618" s="90"/>
      <c r="E618" s="90"/>
      <c r="F618" s="90"/>
      <c r="G618" s="90"/>
      <c r="H618" s="90"/>
      <c r="I618" s="90"/>
      <c r="J618" s="90"/>
      <c r="K618" s="90"/>
      <c r="L618" s="90"/>
    </row>
    <row r="619" spans="1:12" s="151" customFormat="1" ht="18">
      <c r="A619" s="88"/>
      <c r="B619" s="89"/>
      <c r="C619" s="152"/>
      <c r="D619" s="90"/>
      <c r="E619" s="90"/>
      <c r="F619" s="90"/>
      <c r="G619" s="90"/>
      <c r="H619" s="90"/>
      <c r="I619" s="90"/>
      <c r="J619" s="90"/>
      <c r="K619" s="90"/>
      <c r="L619" s="90"/>
    </row>
    <row r="620" spans="1:12" s="151" customFormat="1" ht="18">
      <c r="A620" s="88"/>
      <c r="B620" s="89"/>
      <c r="C620" s="152"/>
      <c r="D620" s="90"/>
      <c r="E620" s="90"/>
      <c r="F620" s="90"/>
      <c r="G620" s="90"/>
      <c r="H620" s="90"/>
      <c r="I620" s="90"/>
      <c r="J620" s="90"/>
      <c r="K620" s="90"/>
      <c r="L620" s="90"/>
    </row>
    <row r="621" spans="1:12" s="151" customFormat="1" ht="18">
      <c r="A621" s="88"/>
      <c r="B621" s="89"/>
      <c r="C621" s="152"/>
      <c r="D621" s="90"/>
      <c r="E621" s="90"/>
      <c r="F621" s="90"/>
      <c r="G621" s="90"/>
      <c r="H621" s="90"/>
      <c r="I621" s="90"/>
      <c r="J621" s="90"/>
      <c r="K621" s="90"/>
      <c r="L621" s="90"/>
    </row>
    <row r="622" spans="1:12" s="151" customFormat="1" ht="18">
      <c r="A622" s="88"/>
      <c r="B622" s="89"/>
      <c r="C622" s="152"/>
      <c r="D622" s="90"/>
      <c r="E622" s="90"/>
      <c r="F622" s="90"/>
      <c r="G622" s="90"/>
      <c r="H622" s="90"/>
      <c r="I622" s="90"/>
      <c r="J622" s="90"/>
      <c r="K622" s="90"/>
      <c r="L622" s="90"/>
    </row>
    <row r="623" spans="1:12" s="151" customFormat="1" ht="18">
      <c r="A623" s="88"/>
      <c r="B623" s="89"/>
      <c r="C623" s="152"/>
      <c r="D623" s="90"/>
      <c r="E623" s="90"/>
      <c r="F623" s="90"/>
      <c r="G623" s="90"/>
      <c r="H623" s="90"/>
      <c r="I623" s="90"/>
      <c r="J623" s="90"/>
      <c r="K623" s="90"/>
      <c r="L623" s="90"/>
    </row>
    <row r="624" spans="1:12" s="151" customFormat="1" ht="18">
      <c r="A624" s="88"/>
      <c r="B624" s="89"/>
      <c r="C624" s="152"/>
      <c r="D624" s="90"/>
      <c r="E624" s="90"/>
      <c r="F624" s="90"/>
      <c r="G624" s="90"/>
      <c r="H624" s="90"/>
      <c r="I624" s="90"/>
      <c r="J624" s="90"/>
      <c r="K624" s="90"/>
      <c r="L624" s="90"/>
    </row>
    <row r="625" spans="1:12" s="151" customFormat="1" ht="18">
      <c r="A625" s="88"/>
      <c r="B625" s="89"/>
      <c r="C625" s="152"/>
      <c r="D625" s="90"/>
      <c r="E625" s="90"/>
      <c r="F625" s="90"/>
      <c r="G625" s="90"/>
      <c r="H625" s="90"/>
      <c r="I625" s="90"/>
      <c r="J625" s="90"/>
      <c r="K625" s="90"/>
      <c r="L625" s="90"/>
    </row>
    <row r="626" spans="1:12" s="151" customFormat="1" ht="18">
      <c r="A626" s="88"/>
      <c r="B626" s="89"/>
      <c r="C626" s="152"/>
      <c r="D626" s="90"/>
      <c r="E626" s="90"/>
      <c r="F626" s="90"/>
      <c r="G626" s="90"/>
      <c r="H626" s="90"/>
      <c r="I626" s="90"/>
      <c r="J626" s="90"/>
      <c r="K626" s="90"/>
      <c r="L626" s="90"/>
    </row>
    <row r="627" spans="1:12" s="151" customFormat="1" ht="18">
      <c r="A627" s="88"/>
      <c r="B627" s="89"/>
      <c r="C627" s="152"/>
      <c r="D627" s="90"/>
      <c r="E627" s="90"/>
      <c r="F627" s="90"/>
      <c r="G627" s="90"/>
      <c r="H627" s="90"/>
      <c r="I627" s="90"/>
      <c r="J627" s="90"/>
      <c r="K627" s="90"/>
      <c r="L627" s="90"/>
    </row>
    <row r="628" spans="1:12" s="151" customFormat="1" ht="18">
      <c r="A628" s="88"/>
      <c r="B628" s="89"/>
      <c r="C628" s="152"/>
      <c r="D628" s="90"/>
      <c r="E628" s="90"/>
      <c r="F628" s="90"/>
      <c r="G628" s="90"/>
      <c r="H628" s="90"/>
      <c r="I628" s="90"/>
      <c r="J628" s="90"/>
      <c r="K628" s="90"/>
      <c r="L628" s="90"/>
    </row>
    <row r="629" spans="1:12" s="151" customFormat="1" ht="18">
      <c r="A629" s="88"/>
      <c r="B629" s="89"/>
      <c r="C629" s="152"/>
      <c r="D629" s="90"/>
      <c r="E629" s="90"/>
      <c r="F629" s="90"/>
      <c r="G629" s="90"/>
      <c r="H629" s="90"/>
      <c r="I629" s="90"/>
      <c r="J629" s="90"/>
      <c r="K629" s="90"/>
      <c r="L629" s="90"/>
    </row>
    <row r="630" spans="1:12" s="151" customFormat="1" ht="18">
      <c r="A630" s="88"/>
      <c r="B630" s="89"/>
      <c r="C630" s="152"/>
      <c r="D630" s="90"/>
      <c r="E630" s="90"/>
      <c r="F630" s="90"/>
      <c r="G630" s="90"/>
      <c r="H630" s="90"/>
      <c r="I630" s="90"/>
      <c r="J630" s="90"/>
      <c r="K630" s="90"/>
      <c r="L630" s="90"/>
    </row>
    <row r="631" spans="1:12" s="151" customFormat="1" ht="18">
      <c r="A631" s="88"/>
      <c r="B631" s="89"/>
      <c r="C631" s="152"/>
      <c r="D631" s="90"/>
      <c r="E631" s="90"/>
      <c r="F631" s="90"/>
      <c r="G631" s="90"/>
      <c r="H631" s="90"/>
      <c r="I631" s="90"/>
      <c r="J631" s="90"/>
      <c r="K631" s="90"/>
      <c r="L631" s="90"/>
    </row>
    <row r="632" spans="1:12" s="151" customFormat="1" ht="18">
      <c r="A632" s="88"/>
      <c r="B632" s="89"/>
      <c r="C632" s="152"/>
      <c r="D632" s="90"/>
      <c r="E632" s="90"/>
      <c r="F632" s="90"/>
      <c r="G632" s="90"/>
      <c r="H632" s="90"/>
      <c r="I632" s="90"/>
      <c r="J632" s="90"/>
      <c r="K632" s="90"/>
      <c r="L632" s="90"/>
    </row>
    <row r="633" spans="1:12" s="151" customFormat="1" ht="18">
      <c r="A633" s="88"/>
      <c r="B633" s="89"/>
      <c r="C633" s="152"/>
      <c r="D633" s="90"/>
      <c r="E633" s="90"/>
      <c r="F633" s="90"/>
      <c r="G633" s="90"/>
      <c r="H633" s="90"/>
      <c r="I633" s="90"/>
      <c r="J633" s="90"/>
      <c r="K633" s="90"/>
      <c r="L633" s="90"/>
    </row>
    <row r="634" spans="1:12" s="151" customFormat="1" ht="18">
      <c r="A634" s="88"/>
      <c r="B634" s="89"/>
      <c r="C634" s="152"/>
      <c r="D634" s="90"/>
      <c r="E634" s="90"/>
      <c r="F634" s="90"/>
      <c r="G634" s="90"/>
      <c r="H634" s="90"/>
      <c r="I634" s="90"/>
      <c r="J634" s="90"/>
      <c r="K634" s="90"/>
      <c r="L634" s="90"/>
    </row>
    <row r="635" spans="1:12" s="151" customFormat="1" ht="18">
      <c r="A635" s="88"/>
      <c r="B635" s="89"/>
      <c r="C635" s="152"/>
      <c r="D635" s="90"/>
      <c r="E635" s="90"/>
      <c r="F635" s="90"/>
      <c r="G635" s="90"/>
      <c r="H635" s="90"/>
      <c r="I635" s="90"/>
      <c r="J635" s="90"/>
      <c r="K635" s="90"/>
      <c r="L635" s="90"/>
    </row>
    <row r="636" spans="1:12" s="151" customFormat="1" ht="18">
      <c r="A636" s="88"/>
      <c r="B636" s="89"/>
      <c r="C636" s="152"/>
      <c r="D636" s="90"/>
      <c r="E636" s="90"/>
      <c r="F636" s="90"/>
      <c r="G636" s="90"/>
      <c r="H636" s="90"/>
      <c r="I636" s="90"/>
      <c r="J636" s="90"/>
      <c r="K636" s="90"/>
      <c r="L636" s="90"/>
    </row>
    <row r="637" spans="1:12" s="151" customFormat="1" ht="18">
      <c r="A637" s="88"/>
      <c r="B637" s="89"/>
      <c r="C637" s="152"/>
      <c r="D637" s="90"/>
      <c r="E637" s="90"/>
      <c r="F637" s="90"/>
      <c r="G637" s="90"/>
      <c r="H637" s="90"/>
      <c r="I637" s="90"/>
      <c r="J637" s="90"/>
      <c r="K637" s="90"/>
      <c r="L637" s="90"/>
    </row>
    <row r="638" spans="1:12" s="151" customFormat="1" ht="18">
      <c r="A638" s="88"/>
      <c r="B638" s="89"/>
      <c r="C638" s="152"/>
      <c r="D638" s="90"/>
      <c r="E638" s="90"/>
      <c r="F638" s="90"/>
      <c r="G638" s="90"/>
      <c r="H638" s="90"/>
      <c r="I638" s="90"/>
      <c r="J638" s="90"/>
      <c r="K638" s="90"/>
      <c r="L638" s="90"/>
    </row>
    <row r="639" spans="1:12" s="151" customFormat="1" ht="18">
      <c r="A639" s="88"/>
      <c r="B639" s="89"/>
      <c r="C639" s="152"/>
      <c r="D639" s="90"/>
      <c r="E639" s="90"/>
      <c r="F639" s="90"/>
      <c r="G639" s="90"/>
      <c r="H639" s="90"/>
      <c r="I639" s="90"/>
      <c r="J639" s="90"/>
      <c r="K639" s="90"/>
      <c r="L639" s="90"/>
    </row>
    <row r="640" spans="1:12" s="151" customFormat="1" ht="18">
      <c r="A640" s="88"/>
      <c r="B640" s="89"/>
      <c r="C640" s="152"/>
      <c r="D640" s="90"/>
      <c r="E640" s="90"/>
      <c r="F640" s="90"/>
      <c r="G640" s="90"/>
      <c r="H640" s="90"/>
      <c r="I640" s="90"/>
      <c r="J640" s="90"/>
      <c r="K640" s="90"/>
      <c r="L640" s="90"/>
    </row>
    <row r="641" spans="1:12" s="151" customFormat="1" ht="18">
      <c r="A641" s="88"/>
      <c r="B641" s="89"/>
      <c r="C641" s="152"/>
      <c r="D641" s="90"/>
      <c r="E641" s="90"/>
      <c r="F641" s="90"/>
      <c r="G641" s="90"/>
      <c r="H641" s="90"/>
      <c r="I641" s="90"/>
      <c r="J641" s="90"/>
      <c r="K641" s="90"/>
      <c r="L641" s="90"/>
    </row>
    <row r="642" spans="1:12" s="151" customFormat="1" ht="18">
      <c r="A642" s="88"/>
      <c r="B642" s="89"/>
      <c r="C642" s="152"/>
      <c r="D642" s="90"/>
      <c r="E642" s="90"/>
      <c r="F642" s="90"/>
      <c r="G642" s="90"/>
      <c r="H642" s="90"/>
      <c r="I642" s="90"/>
      <c r="J642" s="90"/>
      <c r="K642" s="90"/>
      <c r="L642" s="90"/>
    </row>
    <row r="643" spans="1:12" s="151" customFormat="1" ht="18">
      <c r="A643" s="88"/>
      <c r="B643" s="89"/>
      <c r="C643" s="152"/>
      <c r="D643" s="90"/>
      <c r="E643" s="90"/>
      <c r="F643" s="90"/>
      <c r="G643" s="90"/>
      <c r="H643" s="90"/>
      <c r="I643" s="90"/>
      <c r="J643" s="90"/>
      <c r="K643" s="90"/>
      <c r="L643" s="90"/>
    </row>
    <row r="644" spans="1:12" s="151" customFormat="1" ht="18">
      <c r="A644" s="88"/>
      <c r="B644" s="89"/>
      <c r="C644" s="152"/>
      <c r="D644" s="90"/>
      <c r="E644" s="90"/>
      <c r="F644" s="90"/>
      <c r="G644" s="90"/>
      <c r="H644" s="90"/>
      <c r="I644" s="90"/>
      <c r="J644" s="90"/>
      <c r="K644" s="90"/>
      <c r="L644" s="90"/>
    </row>
    <row r="645" spans="1:12" s="151" customFormat="1" ht="18">
      <c r="A645" s="88"/>
      <c r="B645" s="89"/>
      <c r="C645" s="152"/>
      <c r="D645" s="90"/>
      <c r="E645" s="90"/>
      <c r="F645" s="90"/>
      <c r="G645" s="90"/>
      <c r="H645" s="90"/>
      <c r="I645" s="90"/>
      <c r="J645" s="90"/>
      <c r="K645" s="90"/>
      <c r="L645" s="90"/>
    </row>
    <row r="646" spans="1:12" s="151" customFormat="1" ht="18">
      <c r="A646" s="88"/>
      <c r="B646" s="89"/>
      <c r="C646" s="152"/>
      <c r="D646" s="90"/>
      <c r="E646" s="90"/>
      <c r="F646" s="90"/>
      <c r="G646" s="90"/>
      <c r="H646" s="90"/>
      <c r="I646" s="90"/>
      <c r="J646" s="90"/>
      <c r="K646" s="90"/>
      <c r="L646" s="90"/>
    </row>
    <row r="647" spans="1:12" s="151" customFormat="1" ht="18">
      <c r="A647" s="88"/>
      <c r="B647" s="89"/>
      <c r="C647" s="152"/>
      <c r="D647" s="90"/>
      <c r="E647" s="90"/>
      <c r="F647" s="90"/>
      <c r="G647" s="90"/>
      <c r="H647" s="90"/>
      <c r="I647" s="90"/>
      <c r="J647" s="90"/>
      <c r="K647" s="90"/>
      <c r="L647" s="90"/>
    </row>
    <row r="648" spans="1:12" s="151" customFormat="1" ht="18">
      <c r="A648" s="88"/>
      <c r="B648" s="89"/>
      <c r="C648" s="152"/>
      <c r="D648" s="90"/>
      <c r="E648" s="90"/>
      <c r="F648" s="90"/>
      <c r="G648" s="90"/>
      <c r="H648" s="90"/>
      <c r="I648" s="90"/>
      <c r="J648" s="90"/>
      <c r="K648" s="90"/>
      <c r="L648" s="90"/>
    </row>
    <row r="649" spans="1:12" s="151" customFormat="1" ht="18">
      <c r="A649" s="88"/>
      <c r="B649" s="89"/>
      <c r="C649" s="152"/>
      <c r="D649" s="90"/>
      <c r="E649" s="90"/>
      <c r="F649" s="90"/>
      <c r="G649" s="90"/>
      <c r="H649" s="90"/>
      <c r="I649" s="90"/>
      <c r="J649" s="90"/>
      <c r="K649" s="90"/>
      <c r="L649" s="90"/>
    </row>
    <row r="650" spans="1:12" s="151" customFormat="1" ht="18">
      <c r="A650" s="88"/>
      <c r="B650" s="89"/>
      <c r="C650" s="152"/>
      <c r="D650" s="90"/>
      <c r="E650" s="90"/>
      <c r="F650" s="90"/>
      <c r="G650" s="90"/>
      <c r="H650" s="90"/>
      <c r="I650" s="90"/>
      <c r="J650" s="90"/>
      <c r="K650" s="90"/>
      <c r="L650" s="90"/>
    </row>
    <row r="651" spans="1:12" s="151" customFormat="1" ht="18">
      <c r="A651" s="88"/>
      <c r="B651" s="89"/>
      <c r="C651" s="152"/>
      <c r="D651" s="90"/>
      <c r="E651" s="90"/>
      <c r="F651" s="90"/>
      <c r="G651" s="90"/>
      <c r="H651" s="90"/>
      <c r="I651" s="90"/>
      <c r="J651" s="90"/>
      <c r="K651" s="90"/>
      <c r="L651" s="90"/>
    </row>
  </sheetData>
  <sheetProtection password="CC3D" sheet="1"/>
  <protectedRanges>
    <protectedRange sqref="E312:F316" name="Range2"/>
    <protectedRange sqref="G8:M316" name="Range1"/>
  </protectedRanges>
  <mergeCells count="13">
    <mergeCell ref="K5:L5"/>
    <mergeCell ref="C319:L319"/>
    <mergeCell ref="D318:F318"/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J5"/>
  </mergeCells>
  <conditionalFormatting sqref="E17 C18:F20 C9 C146:F147 C48:H48 C193:H193 C22:F22 D21:E21 C24:F24 D23:E23 D36:E36 C149:F155 D148:E148 D157:E157 C158:F167 C31:F33 C69:H72 C74:H79 C81:H89 C91:H94">
    <cfRule type="cellIs" priority="1518" dxfId="358" operator="equal" stopIfTrue="1">
      <formula>0</formula>
    </cfRule>
  </conditionalFormatting>
  <conditionalFormatting sqref="A48:M48 A193:M193 E149:M149 E148 G148:M148 E153:M155 E150:J152 L150:M152 E158:M158 E157 G157:M157 E159:J164 L159:M164 E165:M167 A69:M72 A74:M79 A73 A81:M89 A80 A91:M94 A90 A95 A104:A105 E146:M147">
    <cfRule type="cellIs" priority="1517" dxfId="359" operator="equal" stopIfTrue="1">
      <formula>8223.307275</formula>
    </cfRule>
  </conditionalFormatting>
  <conditionalFormatting sqref="C48:M48 C193:M193 C69:M72 C74:M79 C81:M89 C91:M94">
    <cfRule type="cellIs" priority="1487" dxfId="360" operator="equal">
      <formula>0</formula>
    </cfRule>
  </conditionalFormatting>
  <conditionalFormatting sqref="F17">
    <cfRule type="cellIs" priority="1102" dxfId="359" operator="equal" stopIfTrue="1">
      <formula>8223.307275</formula>
    </cfRule>
  </conditionalFormatting>
  <conditionalFormatting sqref="C17">
    <cfRule type="cellIs" priority="1105" dxfId="358" operator="equal" stopIfTrue="1">
      <formula>0</formula>
    </cfRule>
  </conditionalFormatting>
  <conditionalFormatting sqref="C17">
    <cfRule type="cellIs" priority="1104" dxfId="359" operator="equal" stopIfTrue="1">
      <formula>8223.307275</formula>
    </cfRule>
  </conditionalFormatting>
  <conditionalFormatting sqref="F17">
    <cfRule type="cellIs" priority="1103" dxfId="358" operator="equal" stopIfTrue="1">
      <formula>0</formula>
    </cfRule>
  </conditionalFormatting>
  <conditionalFormatting sqref="C21">
    <cfRule type="cellIs" priority="1101" dxfId="358" operator="equal" stopIfTrue="1">
      <formula>0</formula>
    </cfRule>
  </conditionalFormatting>
  <conditionalFormatting sqref="C21">
    <cfRule type="cellIs" priority="1100" dxfId="359" operator="equal" stopIfTrue="1">
      <formula>8223.307275</formula>
    </cfRule>
  </conditionalFormatting>
  <conditionalFormatting sqref="F21">
    <cfRule type="cellIs" priority="1099" dxfId="358" operator="equal" stopIfTrue="1">
      <formula>0</formula>
    </cfRule>
  </conditionalFormatting>
  <conditionalFormatting sqref="F21">
    <cfRule type="cellIs" priority="1098" dxfId="359" operator="equal" stopIfTrue="1">
      <formula>8223.307275</formula>
    </cfRule>
  </conditionalFormatting>
  <conditionalFormatting sqref="C23">
    <cfRule type="cellIs" priority="1097" dxfId="358" operator="equal" stopIfTrue="1">
      <formula>0</formula>
    </cfRule>
  </conditionalFormatting>
  <conditionalFormatting sqref="C23">
    <cfRule type="cellIs" priority="1096" dxfId="359" operator="equal" stopIfTrue="1">
      <formula>8223.307275</formula>
    </cfRule>
  </conditionalFormatting>
  <conditionalFormatting sqref="F23">
    <cfRule type="cellIs" priority="1095" dxfId="358" operator="equal" stopIfTrue="1">
      <formula>0</formula>
    </cfRule>
  </conditionalFormatting>
  <conditionalFormatting sqref="F23">
    <cfRule type="cellIs" priority="1094" dxfId="359" operator="equal" stopIfTrue="1">
      <formula>8223.307275</formula>
    </cfRule>
  </conditionalFormatting>
  <conditionalFormatting sqref="C36">
    <cfRule type="cellIs" priority="1093" dxfId="358" operator="equal" stopIfTrue="1">
      <formula>0</formula>
    </cfRule>
  </conditionalFormatting>
  <conditionalFormatting sqref="C36">
    <cfRule type="cellIs" priority="1092" dxfId="359" operator="equal" stopIfTrue="1">
      <formula>8223.307275</formula>
    </cfRule>
  </conditionalFormatting>
  <conditionalFormatting sqref="F36">
    <cfRule type="cellIs" priority="1091" dxfId="358" operator="equal" stopIfTrue="1">
      <formula>0</formula>
    </cfRule>
  </conditionalFormatting>
  <conditionalFormatting sqref="F36">
    <cfRule type="cellIs" priority="1090" dxfId="359" operator="equal" stopIfTrue="1">
      <formula>8223.307275</formula>
    </cfRule>
  </conditionalFormatting>
  <conditionalFormatting sqref="C148">
    <cfRule type="cellIs" priority="950" dxfId="358" operator="equal" stopIfTrue="1">
      <formula>0</formula>
    </cfRule>
  </conditionalFormatting>
  <conditionalFormatting sqref="C148">
    <cfRule type="cellIs" priority="949" dxfId="359" operator="equal" stopIfTrue="1">
      <formula>8223.307275</formula>
    </cfRule>
  </conditionalFormatting>
  <conditionalFormatting sqref="F148">
    <cfRule type="cellIs" priority="947" dxfId="359" operator="equal" stopIfTrue="1">
      <formula>8223.307275</formula>
    </cfRule>
  </conditionalFormatting>
  <conditionalFormatting sqref="F148">
    <cfRule type="cellIs" priority="948" dxfId="358" operator="equal" stopIfTrue="1">
      <formula>0</formula>
    </cfRule>
  </conditionalFormatting>
  <conditionalFormatting sqref="K150:K152">
    <cfRule type="cellIs" priority="946" dxfId="359" operator="equal" stopIfTrue="1">
      <formula>8223.307275</formula>
    </cfRule>
  </conditionalFormatting>
  <conditionalFormatting sqref="K150:K152">
    <cfRule type="cellIs" priority="945" dxfId="360" operator="equal">
      <formula>0</formula>
    </cfRule>
  </conditionalFormatting>
  <conditionalFormatting sqref="C157">
    <cfRule type="cellIs" priority="944" dxfId="358" operator="equal" stopIfTrue="1">
      <formula>0</formula>
    </cfRule>
  </conditionalFormatting>
  <conditionalFormatting sqref="C157">
    <cfRule type="cellIs" priority="943" dxfId="359" operator="equal" stopIfTrue="1">
      <formula>8223.307275</formula>
    </cfRule>
  </conditionalFormatting>
  <conditionalFormatting sqref="F157">
    <cfRule type="cellIs" priority="941" dxfId="359" operator="equal" stopIfTrue="1">
      <formula>8223.307275</formula>
    </cfRule>
  </conditionalFormatting>
  <conditionalFormatting sqref="F157">
    <cfRule type="cellIs" priority="942" dxfId="358" operator="equal" stopIfTrue="1">
      <formula>0</formula>
    </cfRule>
  </conditionalFormatting>
  <conditionalFormatting sqref="K159:K164">
    <cfRule type="cellIs" priority="940" dxfId="359" operator="equal" stopIfTrue="1">
      <formula>8223.307275</formula>
    </cfRule>
  </conditionalFormatting>
  <conditionalFormatting sqref="K159:K164">
    <cfRule type="cellIs" priority="939" dxfId="360" operator="equal">
      <formula>0</formula>
    </cfRule>
  </conditionalFormatting>
  <conditionalFormatting sqref="C184:H189 C169:F169 C177:D180 F177:F180 C170:D175 F170:F175">
    <cfRule type="cellIs" priority="478" dxfId="358" operator="equal" stopIfTrue="1">
      <formula>0</formula>
    </cfRule>
  </conditionalFormatting>
  <conditionalFormatting sqref="C184:C189 E169:M169 E184:M189 F177:M180 F170:M175">
    <cfRule type="cellIs" priority="477" dxfId="359" operator="equal" stopIfTrue="1">
      <formula>8223.307275</formula>
    </cfRule>
  </conditionalFormatting>
  <conditionalFormatting sqref="C27">
    <cfRule type="cellIs" priority="323" dxfId="359" operator="equal" stopIfTrue="1">
      <formula>8223.307275</formula>
    </cfRule>
  </conditionalFormatting>
  <conditionalFormatting sqref="F53">
    <cfRule type="cellIs" priority="308" dxfId="358" operator="equal" stopIfTrue="1">
      <formula>0</formula>
    </cfRule>
  </conditionalFormatting>
  <conditionalFormatting sqref="F53">
    <cfRule type="cellIs" priority="307" dxfId="359" operator="equal" stopIfTrue="1">
      <formula>8223.307275</formula>
    </cfRule>
  </conditionalFormatting>
  <conditionalFormatting sqref="E11 C12:F13">
    <cfRule type="cellIs" priority="337" dxfId="358" operator="equal" stopIfTrue="1">
      <formula>0</formula>
    </cfRule>
  </conditionalFormatting>
  <conditionalFormatting sqref="F11">
    <cfRule type="cellIs" priority="333" dxfId="359" operator="equal" stopIfTrue="1">
      <formula>8223.307275</formula>
    </cfRule>
  </conditionalFormatting>
  <conditionalFormatting sqref="C11">
    <cfRule type="cellIs" priority="336" dxfId="358" operator="equal" stopIfTrue="1">
      <formula>0</formula>
    </cfRule>
  </conditionalFormatting>
  <conditionalFormatting sqref="C11">
    <cfRule type="cellIs" priority="335" dxfId="359" operator="equal" stopIfTrue="1">
      <formula>8223.307275</formula>
    </cfRule>
  </conditionalFormatting>
  <conditionalFormatting sqref="F11">
    <cfRule type="cellIs" priority="334" dxfId="358" operator="equal" stopIfTrue="1">
      <formula>0</formula>
    </cfRule>
  </conditionalFormatting>
  <conditionalFormatting sqref="C25:F26">
    <cfRule type="cellIs" priority="327" dxfId="358" operator="equal" stopIfTrue="1">
      <formula>0</formula>
    </cfRule>
  </conditionalFormatting>
  <conditionalFormatting sqref="C27">
    <cfRule type="cellIs" priority="324" dxfId="358" operator="equal" stopIfTrue="1">
      <formula>0</formula>
    </cfRule>
  </conditionalFormatting>
  <conditionalFormatting sqref="C49">
    <cfRule type="cellIs" priority="314" dxfId="358" operator="equal" stopIfTrue="1">
      <formula>0</formula>
    </cfRule>
  </conditionalFormatting>
  <conditionalFormatting sqref="B25:M26">
    <cfRule type="cellIs" priority="326" dxfId="359" operator="equal" stopIfTrue="1">
      <formula>8223.307275</formula>
    </cfRule>
  </conditionalFormatting>
  <conditionalFormatting sqref="E27 C28:F30">
    <cfRule type="cellIs" priority="325" dxfId="358" operator="equal" stopIfTrue="1">
      <formula>0</formula>
    </cfRule>
  </conditionalFormatting>
  <conditionalFormatting sqref="F27">
    <cfRule type="cellIs" priority="321" dxfId="359" operator="equal" stopIfTrue="1">
      <formula>8223.307275</formula>
    </cfRule>
  </conditionalFormatting>
  <conditionalFormatting sqref="F27">
    <cfRule type="cellIs" priority="322" dxfId="358" operator="equal" stopIfTrue="1">
      <formula>0</formula>
    </cfRule>
  </conditionalFormatting>
  <conditionalFormatting sqref="C35:F35 D34:E34">
    <cfRule type="cellIs" priority="320" dxfId="358" operator="equal" stopIfTrue="1">
      <formula>0</formula>
    </cfRule>
  </conditionalFormatting>
  <conditionalFormatting sqref="C34">
    <cfRule type="cellIs" priority="319" dxfId="358" operator="equal" stopIfTrue="1">
      <formula>0</formula>
    </cfRule>
  </conditionalFormatting>
  <conditionalFormatting sqref="C34">
    <cfRule type="cellIs" priority="318" dxfId="359" operator="equal" stopIfTrue="1">
      <formula>8223.307275</formula>
    </cfRule>
  </conditionalFormatting>
  <conditionalFormatting sqref="F34">
    <cfRule type="cellIs" priority="317" dxfId="358" operator="equal" stopIfTrue="1">
      <formula>0</formula>
    </cfRule>
  </conditionalFormatting>
  <conditionalFormatting sqref="F34">
    <cfRule type="cellIs" priority="316" dxfId="359" operator="equal" stopIfTrue="1">
      <formula>8223.307275</formula>
    </cfRule>
  </conditionalFormatting>
  <conditionalFormatting sqref="E49 C50:F52 C54:F54 D53:E53 C56:F56 D55:E55 D68:E68 C63:F65">
    <cfRule type="cellIs" priority="315" dxfId="358" operator="equal" stopIfTrue="1">
      <formula>0</formula>
    </cfRule>
  </conditionalFormatting>
  <conditionalFormatting sqref="F49">
    <cfRule type="cellIs" priority="311" dxfId="359" operator="equal" stopIfTrue="1">
      <formula>8223.307275</formula>
    </cfRule>
  </conditionalFormatting>
  <conditionalFormatting sqref="C49">
    <cfRule type="cellIs" priority="313" dxfId="359" operator="equal" stopIfTrue="1">
      <formula>8223.307275</formula>
    </cfRule>
  </conditionalFormatting>
  <conditionalFormatting sqref="F49">
    <cfRule type="cellIs" priority="312" dxfId="358" operator="equal" stopIfTrue="1">
      <formula>0</formula>
    </cfRule>
  </conditionalFormatting>
  <conditionalFormatting sqref="C53">
    <cfRule type="cellIs" priority="310" dxfId="358" operator="equal" stopIfTrue="1">
      <formula>0</formula>
    </cfRule>
  </conditionalFormatting>
  <conditionalFormatting sqref="C53">
    <cfRule type="cellIs" priority="309" dxfId="359" operator="equal" stopIfTrue="1">
      <formula>8223.307275</formula>
    </cfRule>
  </conditionalFormatting>
  <conditionalFormatting sqref="C55">
    <cfRule type="cellIs" priority="306" dxfId="358" operator="equal" stopIfTrue="1">
      <formula>0</formula>
    </cfRule>
  </conditionalFormatting>
  <conditionalFormatting sqref="C55">
    <cfRule type="cellIs" priority="305" dxfId="359" operator="equal" stopIfTrue="1">
      <formula>8223.307275</formula>
    </cfRule>
  </conditionalFormatting>
  <conditionalFormatting sqref="F55">
    <cfRule type="cellIs" priority="304" dxfId="358" operator="equal" stopIfTrue="1">
      <formula>0</formula>
    </cfRule>
  </conditionalFormatting>
  <conditionalFormatting sqref="F55">
    <cfRule type="cellIs" priority="303" dxfId="359" operator="equal" stopIfTrue="1">
      <formula>8223.307275</formula>
    </cfRule>
  </conditionalFormatting>
  <conditionalFormatting sqref="C68">
    <cfRule type="cellIs" priority="302" dxfId="358" operator="equal" stopIfTrue="1">
      <formula>0</formula>
    </cfRule>
  </conditionalFormatting>
  <conditionalFormatting sqref="C68">
    <cfRule type="cellIs" priority="301" dxfId="359" operator="equal" stopIfTrue="1">
      <formula>8223.307275</formula>
    </cfRule>
  </conditionalFormatting>
  <conditionalFormatting sqref="F68">
    <cfRule type="cellIs" priority="300" dxfId="358" operator="equal" stopIfTrue="1">
      <formula>0</formula>
    </cfRule>
  </conditionalFormatting>
  <conditionalFormatting sqref="F68">
    <cfRule type="cellIs" priority="299" dxfId="359" operator="equal" stopIfTrue="1">
      <formula>8223.307275</formula>
    </cfRule>
  </conditionalFormatting>
  <conditionalFormatting sqref="C57:F58">
    <cfRule type="cellIs" priority="298" dxfId="358" operator="equal" stopIfTrue="1">
      <formula>0</formula>
    </cfRule>
  </conditionalFormatting>
  <conditionalFormatting sqref="B57:M58">
    <cfRule type="cellIs" priority="297" dxfId="359" operator="equal" stopIfTrue="1">
      <formula>8223.307275</formula>
    </cfRule>
  </conditionalFormatting>
  <conditionalFormatting sqref="E59 C60:F62">
    <cfRule type="cellIs" priority="296" dxfId="358" operator="equal" stopIfTrue="1">
      <formula>0</formula>
    </cfRule>
  </conditionalFormatting>
  <conditionalFormatting sqref="F59">
    <cfRule type="cellIs" priority="292" dxfId="359" operator="equal" stopIfTrue="1">
      <formula>8223.307275</formula>
    </cfRule>
  </conditionalFormatting>
  <conditionalFormatting sqref="C59">
    <cfRule type="cellIs" priority="295" dxfId="358" operator="equal" stopIfTrue="1">
      <formula>0</formula>
    </cfRule>
  </conditionalFormatting>
  <conditionalFormatting sqref="C59">
    <cfRule type="cellIs" priority="294" dxfId="359" operator="equal" stopIfTrue="1">
      <formula>8223.307275</formula>
    </cfRule>
  </conditionalFormatting>
  <conditionalFormatting sqref="F59">
    <cfRule type="cellIs" priority="293" dxfId="358" operator="equal" stopIfTrue="1">
      <formula>0</formula>
    </cfRule>
  </conditionalFormatting>
  <conditionalFormatting sqref="C67:F67 D66:E66">
    <cfRule type="cellIs" priority="291" dxfId="358" operator="equal" stopIfTrue="1">
      <formula>0</formula>
    </cfRule>
  </conditionalFormatting>
  <conditionalFormatting sqref="C66">
    <cfRule type="cellIs" priority="290" dxfId="358" operator="equal" stopIfTrue="1">
      <formula>0</formula>
    </cfRule>
  </conditionalFormatting>
  <conditionalFormatting sqref="C66">
    <cfRule type="cellIs" priority="289" dxfId="359" operator="equal" stopIfTrue="1">
      <formula>8223.307275</formula>
    </cfRule>
  </conditionalFormatting>
  <conditionalFormatting sqref="F66">
    <cfRule type="cellIs" priority="288" dxfId="358" operator="equal" stopIfTrue="1">
      <formula>0</formula>
    </cfRule>
  </conditionalFormatting>
  <conditionalFormatting sqref="F66">
    <cfRule type="cellIs" priority="287" dxfId="359" operator="equal" stopIfTrue="1">
      <formula>8223.307275</formula>
    </cfRule>
  </conditionalFormatting>
  <conditionalFormatting sqref="F80">
    <cfRule type="cellIs" priority="277" dxfId="359" operator="equal" stopIfTrue="1">
      <formula>8223.307275</formula>
    </cfRule>
  </conditionalFormatting>
  <conditionalFormatting sqref="F90">
    <cfRule type="cellIs" priority="272" dxfId="359" operator="equal" stopIfTrue="1">
      <formula>8223.307275</formula>
    </cfRule>
  </conditionalFormatting>
  <conditionalFormatting sqref="D73:E73">
    <cfRule type="cellIs" priority="286" dxfId="358" operator="equal" stopIfTrue="1">
      <formula>0</formula>
    </cfRule>
  </conditionalFormatting>
  <conditionalFormatting sqref="C73">
    <cfRule type="cellIs" priority="285" dxfId="358" operator="equal" stopIfTrue="1">
      <formula>0</formula>
    </cfRule>
  </conditionalFormatting>
  <conditionalFormatting sqref="C73">
    <cfRule type="cellIs" priority="284" dxfId="359" operator="equal" stopIfTrue="1">
      <formula>8223.307275</formula>
    </cfRule>
  </conditionalFormatting>
  <conditionalFormatting sqref="F73">
    <cfRule type="cellIs" priority="283" dxfId="358" operator="equal" stopIfTrue="1">
      <formula>0</formula>
    </cfRule>
  </conditionalFormatting>
  <conditionalFormatting sqref="F73">
    <cfRule type="cellIs" priority="282" dxfId="359" operator="equal" stopIfTrue="1">
      <formula>8223.307275</formula>
    </cfRule>
  </conditionalFormatting>
  <conditionalFormatting sqref="D80:E80">
    <cfRule type="cellIs" priority="281" dxfId="358" operator="equal" stopIfTrue="1">
      <formula>0</formula>
    </cfRule>
  </conditionalFormatting>
  <conditionalFormatting sqref="C80">
    <cfRule type="cellIs" priority="280" dxfId="358" operator="equal" stopIfTrue="1">
      <formula>0</formula>
    </cfRule>
  </conditionalFormatting>
  <conditionalFormatting sqref="C80">
    <cfRule type="cellIs" priority="279" dxfId="359" operator="equal" stopIfTrue="1">
      <formula>8223.307275</formula>
    </cfRule>
  </conditionalFormatting>
  <conditionalFormatting sqref="F80">
    <cfRule type="cellIs" priority="278" dxfId="358" operator="equal" stopIfTrue="1">
      <formula>0</formula>
    </cfRule>
  </conditionalFormatting>
  <conditionalFormatting sqref="F95">
    <cfRule type="cellIs" priority="267" dxfId="359" operator="equal" stopIfTrue="1">
      <formula>8223.307275</formula>
    </cfRule>
  </conditionalFormatting>
  <conditionalFormatting sqref="F104">
    <cfRule type="cellIs" priority="260" dxfId="359" operator="equal" stopIfTrue="1">
      <formula>8223.307275</formula>
    </cfRule>
  </conditionalFormatting>
  <conditionalFormatting sqref="D90:E90">
    <cfRule type="cellIs" priority="276" dxfId="358" operator="equal" stopIfTrue="1">
      <formula>0</formula>
    </cfRule>
  </conditionalFormatting>
  <conditionalFormatting sqref="C90">
    <cfRule type="cellIs" priority="275" dxfId="358" operator="equal" stopIfTrue="1">
      <formula>0</formula>
    </cfRule>
  </conditionalFormatting>
  <conditionalFormatting sqref="C90">
    <cfRule type="cellIs" priority="274" dxfId="359" operator="equal" stopIfTrue="1">
      <formula>8223.307275</formula>
    </cfRule>
  </conditionalFormatting>
  <conditionalFormatting sqref="F90">
    <cfRule type="cellIs" priority="273" dxfId="358" operator="equal" stopIfTrue="1">
      <formula>0</formula>
    </cfRule>
  </conditionalFormatting>
  <conditionalFormatting sqref="D95:E95">
    <cfRule type="cellIs" priority="271" dxfId="358" operator="equal" stopIfTrue="1">
      <formula>0</formula>
    </cfRule>
  </conditionalFormatting>
  <conditionalFormatting sqref="C95">
    <cfRule type="cellIs" priority="270" dxfId="358" operator="equal" stopIfTrue="1">
      <formula>0</formula>
    </cfRule>
  </conditionalFormatting>
  <conditionalFormatting sqref="C95">
    <cfRule type="cellIs" priority="269" dxfId="359" operator="equal" stopIfTrue="1">
      <formula>8223.307275</formula>
    </cfRule>
  </conditionalFormatting>
  <conditionalFormatting sqref="F95">
    <cfRule type="cellIs" priority="268" dxfId="358" operator="equal" stopIfTrue="1">
      <formula>0</formula>
    </cfRule>
  </conditionalFormatting>
  <conditionalFormatting sqref="F145">
    <cfRule type="cellIs" priority="205" dxfId="359" operator="equal" stopIfTrue="1">
      <formula>8223.307275</formula>
    </cfRule>
  </conditionalFormatting>
  <conditionalFormatting sqref="C96:F103">
    <cfRule type="cellIs" priority="266" dxfId="358" operator="equal" stopIfTrue="1">
      <formula>0</formula>
    </cfRule>
  </conditionalFormatting>
  <conditionalFormatting sqref="A96:M103">
    <cfRule type="cellIs" priority="265" dxfId="359" operator="equal" stopIfTrue="1">
      <formula>8223.307275</formula>
    </cfRule>
  </conditionalFormatting>
  <conditionalFormatting sqref="F156">
    <cfRule type="cellIs" priority="200" dxfId="359" operator="equal" stopIfTrue="1">
      <formula>8223.307275</formula>
    </cfRule>
  </conditionalFormatting>
  <conditionalFormatting sqref="D104:E104">
    <cfRule type="cellIs" priority="264" dxfId="358" operator="equal" stopIfTrue="1">
      <formula>0</formula>
    </cfRule>
  </conditionalFormatting>
  <conditionalFormatting sqref="C104">
    <cfRule type="cellIs" priority="263" dxfId="358" operator="equal" stopIfTrue="1">
      <formula>0</formula>
    </cfRule>
  </conditionalFormatting>
  <conditionalFormatting sqref="C104">
    <cfRule type="cellIs" priority="262" dxfId="359" operator="equal" stopIfTrue="1">
      <formula>8223.307275</formula>
    </cfRule>
  </conditionalFormatting>
  <conditionalFormatting sqref="F104">
    <cfRule type="cellIs" priority="261" dxfId="358" operator="equal" stopIfTrue="1">
      <formula>0</formula>
    </cfRule>
  </conditionalFormatting>
  <conditionalFormatting sqref="C105:G105">
    <cfRule type="cellIs" priority="259" dxfId="358" operator="equal" stopIfTrue="1">
      <formula>0</formula>
    </cfRule>
  </conditionalFormatting>
  <conditionalFormatting sqref="C105:G105">
    <cfRule type="cellIs" priority="258" dxfId="359" operator="equal" stopIfTrue="1">
      <formula>8223.307275</formula>
    </cfRule>
  </conditionalFormatting>
  <conditionalFormatting sqref="C105:G105">
    <cfRule type="cellIs" priority="257" dxfId="360" operator="equal">
      <formula>0</formula>
    </cfRule>
  </conditionalFormatting>
  <conditionalFormatting sqref="C126:H129 C131:H136 C138:H144">
    <cfRule type="cellIs" priority="256" dxfId="358" operator="equal" stopIfTrue="1">
      <formula>0</formula>
    </cfRule>
  </conditionalFormatting>
  <conditionalFormatting sqref="A126:M129 A131:M136 A130 A137 A138:M144 A145">
    <cfRule type="cellIs" priority="255" dxfId="359" operator="equal" stopIfTrue="1">
      <formula>8223.307275</formula>
    </cfRule>
  </conditionalFormatting>
  <conditionalFormatting sqref="C126:M129 C131:M136 C138:M144">
    <cfRule type="cellIs" priority="254" dxfId="360" operator="equal">
      <formula>0</formula>
    </cfRule>
  </conditionalFormatting>
  <conditionalFormatting sqref="E106 C107:F109 C111:F111 D110:E110 C113:F113 D112:E112 D125:E125 C120:F122">
    <cfRule type="cellIs" priority="253" dxfId="358" operator="equal" stopIfTrue="1">
      <formula>0</formula>
    </cfRule>
  </conditionalFormatting>
  <conditionalFormatting sqref="F106">
    <cfRule type="cellIs" priority="249" dxfId="359" operator="equal" stopIfTrue="1">
      <formula>8223.307275</formula>
    </cfRule>
  </conditionalFormatting>
  <conditionalFormatting sqref="C106">
    <cfRule type="cellIs" priority="252" dxfId="358" operator="equal" stopIfTrue="1">
      <formula>0</formula>
    </cfRule>
  </conditionalFormatting>
  <conditionalFormatting sqref="C106">
    <cfRule type="cellIs" priority="251" dxfId="359" operator="equal" stopIfTrue="1">
      <formula>8223.307275</formula>
    </cfRule>
  </conditionalFormatting>
  <conditionalFormatting sqref="F106">
    <cfRule type="cellIs" priority="250" dxfId="358" operator="equal" stopIfTrue="1">
      <formula>0</formula>
    </cfRule>
  </conditionalFormatting>
  <conditionalFormatting sqref="C110">
    <cfRule type="cellIs" priority="248" dxfId="358" operator="equal" stopIfTrue="1">
      <formula>0</formula>
    </cfRule>
  </conditionalFormatting>
  <conditionalFormatting sqref="C110">
    <cfRule type="cellIs" priority="247" dxfId="359" operator="equal" stopIfTrue="1">
      <formula>8223.307275</formula>
    </cfRule>
  </conditionalFormatting>
  <conditionalFormatting sqref="F110">
    <cfRule type="cellIs" priority="246" dxfId="358" operator="equal" stopIfTrue="1">
      <formula>0</formula>
    </cfRule>
  </conditionalFormatting>
  <conditionalFormatting sqref="F110">
    <cfRule type="cellIs" priority="245" dxfId="359" operator="equal" stopIfTrue="1">
      <formula>8223.307275</formula>
    </cfRule>
  </conditionalFormatting>
  <conditionalFormatting sqref="C112">
    <cfRule type="cellIs" priority="244" dxfId="358" operator="equal" stopIfTrue="1">
      <formula>0</formula>
    </cfRule>
  </conditionalFormatting>
  <conditionalFormatting sqref="C112">
    <cfRule type="cellIs" priority="243" dxfId="359" operator="equal" stopIfTrue="1">
      <formula>8223.307275</formula>
    </cfRule>
  </conditionalFormatting>
  <conditionalFormatting sqref="F112">
    <cfRule type="cellIs" priority="242" dxfId="358" operator="equal" stopIfTrue="1">
      <formula>0</formula>
    </cfRule>
  </conditionalFormatting>
  <conditionalFormatting sqref="F112">
    <cfRule type="cellIs" priority="241" dxfId="359" operator="equal" stopIfTrue="1">
      <formula>8223.307275</formula>
    </cfRule>
  </conditionalFormatting>
  <conditionalFormatting sqref="C125">
    <cfRule type="cellIs" priority="240" dxfId="358" operator="equal" stopIfTrue="1">
      <formula>0</formula>
    </cfRule>
  </conditionalFormatting>
  <conditionalFormatting sqref="C125">
    <cfRule type="cellIs" priority="239" dxfId="359" operator="equal" stopIfTrue="1">
      <formula>8223.307275</formula>
    </cfRule>
  </conditionalFormatting>
  <conditionalFormatting sqref="F125">
    <cfRule type="cellIs" priority="238" dxfId="358" operator="equal" stopIfTrue="1">
      <formula>0</formula>
    </cfRule>
  </conditionalFormatting>
  <conditionalFormatting sqref="F125">
    <cfRule type="cellIs" priority="237" dxfId="359" operator="equal" stopIfTrue="1">
      <formula>8223.307275</formula>
    </cfRule>
  </conditionalFormatting>
  <conditionalFormatting sqref="C114:F115">
    <cfRule type="cellIs" priority="236" dxfId="358" operator="equal" stopIfTrue="1">
      <formula>0</formula>
    </cfRule>
  </conditionalFormatting>
  <conditionalFormatting sqref="B114:M115">
    <cfRule type="cellIs" priority="235" dxfId="359" operator="equal" stopIfTrue="1">
      <formula>8223.307275</formula>
    </cfRule>
  </conditionalFormatting>
  <conditionalFormatting sqref="E116 C117:F119">
    <cfRule type="cellIs" priority="234" dxfId="358" operator="equal" stopIfTrue="1">
      <formula>0</formula>
    </cfRule>
  </conditionalFormatting>
  <conditionalFormatting sqref="F116">
    <cfRule type="cellIs" priority="230" dxfId="359" operator="equal" stopIfTrue="1">
      <formula>8223.307275</formula>
    </cfRule>
  </conditionalFormatting>
  <conditionalFormatting sqref="C116">
    <cfRule type="cellIs" priority="233" dxfId="358" operator="equal" stopIfTrue="1">
      <formula>0</formula>
    </cfRule>
  </conditionalFormatting>
  <conditionalFormatting sqref="C116">
    <cfRule type="cellIs" priority="232" dxfId="359" operator="equal" stopIfTrue="1">
      <formula>8223.307275</formula>
    </cfRule>
  </conditionalFormatting>
  <conditionalFormatting sqref="F116">
    <cfRule type="cellIs" priority="231" dxfId="358" operator="equal" stopIfTrue="1">
      <formula>0</formula>
    </cfRule>
  </conditionalFormatting>
  <conditionalFormatting sqref="C124:F124 D123:E123">
    <cfRule type="cellIs" priority="229" dxfId="358" operator="equal" stopIfTrue="1">
      <formula>0</formula>
    </cfRule>
  </conditionalFormatting>
  <conditionalFormatting sqref="C123">
    <cfRule type="cellIs" priority="228" dxfId="358" operator="equal" stopIfTrue="1">
      <formula>0</formula>
    </cfRule>
  </conditionalFormatting>
  <conditionalFormatting sqref="C123">
    <cfRule type="cellIs" priority="227" dxfId="359" operator="equal" stopIfTrue="1">
      <formula>8223.307275</formula>
    </cfRule>
  </conditionalFormatting>
  <conditionalFormatting sqref="F123">
    <cfRule type="cellIs" priority="226" dxfId="358" operator="equal" stopIfTrue="1">
      <formula>0</formula>
    </cfRule>
  </conditionalFormatting>
  <conditionalFormatting sqref="F123">
    <cfRule type="cellIs" priority="225" dxfId="359" operator="equal" stopIfTrue="1">
      <formula>8223.307275</formula>
    </cfRule>
  </conditionalFormatting>
  <conditionalFormatting sqref="F137">
    <cfRule type="cellIs" priority="215" dxfId="359" operator="equal" stopIfTrue="1">
      <formula>8223.307275</formula>
    </cfRule>
  </conditionalFormatting>
  <conditionalFormatting sqref="F182">
    <cfRule type="cellIs" priority="185" dxfId="359" operator="equal" stopIfTrue="1">
      <formula>8223.307275</formula>
    </cfRule>
  </conditionalFormatting>
  <conditionalFormatting sqref="D130:E130">
    <cfRule type="cellIs" priority="224" dxfId="358" operator="equal" stopIfTrue="1">
      <formula>0</formula>
    </cfRule>
  </conditionalFormatting>
  <conditionalFormatting sqref="C130">
    <cfRule type="cellIs" priority="223" dxfId="358" operator="equal" stopIfTrue="1">
      <formula>0</formula>
    </cfRule>
  </conditionalFormatting>
  <conditionalFormatting sqref="C130">
    <cfRule type="cellIs" priority="222" dxfId="359" operator="equal" stopIfTrue="1">
      <formula>8223.307275</formula>
    </cfRule>
  </conditionalFormatting>
  <conditionalFormatting sqref="F130">
    <cfRule type="cellIs" priority="221" dxfId="358" operator="equal" stopIfTrue="1">
      <formula>0</formula>
    </cfRule>
  </conditionalFormatting>
  <conditionalFormatting sqref="F130">
    <cfRule type="cellIs" priority="220" dxfId="359" operator="equal" stopIfTrue="1">
      <formula>8223.307275</formula>
    </cfRule>
  </conditionalFormatting>
  <conditionalFormatting sqref="D137:E137">
    <cfRule type="cellIs" priority="219" dxfId="358" operator="equal" stopIfTrue="1">
      <formula>0</formula>
    </cfRule>
  </conditionalFormatting>
  <conditionalFormatting sqref="C137">
    <cfRule type="cellIs" priority="218" dxfId="358" operator="equal" stopIfTrue="1">
      <formula>0</formula>
    </cfRule>
  </conditionalFormatting>
  <conditionalFormatting sqref="C137">
    <cfRule type="cellIs" priority="217" dxfId="359" operator="equal" stopIfTrue="1">
      <formula>8223.307275</formula>
    </cfRule>
  </conditionalFormatting>
  <conditionalFormatting sqref="F137">
    <cfRule type="cellIs" priority="216" dxfId="358" operator="equal" stopIfTrue="1">
      <formula>0</formula>
    </cfRule>
  </conditionalFormatting>
  <conditionalFormatting sqref="F168">
    <cfRule type="cellIs" priority="195" dxfId="359" operator="equal" stopIfTrue="1">
      <formula>8223.307275</formula>
    </cfRule>
  </conditionalFormatting>
  <conditionalFormatting sqref="D145:E145">
    <cfRule type="cellIs" priority="209" dxfId="358" operator="equal" stopIfTrue="1">
      <formula>0</formula>
    </cfRule>
  </conditionalFormatting>
  <conditionalFormatting sqref="C145">
    <cfRule type="cellIs" priority="208" dxfId="358" operator="equal" stopIfTrue="1">
      <formula>0</formula>
    </cfRule>
  </conditionalFormatting>
  <conditionalFormatting sqref="C145">
    <cfRule type="cellIs" priority="207" dxfId="359" operator="equal" stopIfTrue="1">
      <formula>8223.307275</formula>
    </cfRule>
  </conditionalFormatting>
  <conditionalFormatting sqref="F145">
    <cfRule type="cellIs" priority="206" dxfId="358" operator="equal" stopIfTrue="1">
      <formula>0</formula>
    </cfRule>
  </conditionalFormatting>
  <conditionalFormatting sqref="D156:E156">
    <cfRule type="cellIs" priority="204" dxfId="358" operator="equal" stopIfTrue="1">
      <formula>0</formula>
    </cfRule>
  </conditionalFormatting>
  <conditionalFormatting sqref="C156">
    <cfRule type="cellIs" priority="203" dxfId="358" operator="equal" stopIfTrue="1">
      <formula>0</formula>
    </cfRule>
  </conditionalFormatting>
  <conditionalFormatting sqref="C156">
    <cfRule type="cellIs" priority="202" dxfId="359" operator="equal" stopIfTrue="1">
      <formula>8223.307275</formula>
    </cfRule>
  </conditionalFormatting>
  <conditionalFormatting sqref="F156">
    <cfRule type="cellIs" priority="201" dxfId="358" operator="equal" stopIfTrue="1">
      <formula>0</formula>
    </cfRule>
  </conditionalFormatting>
  <conditionalFormatting sqref="D182:E182">
    <cfRule type="cellIs" priority="189" dxfId="358" operator="equal" stopIfTrue="1">
      <formula>0</formula>
    </cfRule>
  </conditionalFormatting>
  <conditionalFormatting sqref="C182">
    <cfRule type="cellIs" priority="188" dxfId="358" operator="equal" stopIfTrue="1">
      <formula>0</formula>
    </cfRule>
  </conditionalFormatting>
  <conditionalFormatting sqref="C182">
    <cfRule type="cellIs" priority="187" dxfId="359" operator="equal" stopIfTrue="1">
      <formula>8223.307275</formula>
    </cfRule>
  </conditionalFormatting>
  <conditionalFormatting sqref="F182">
    <cfRule type="cellIs" priority="186" dxfId="358" operator="equal" stopIfTrue="1">
      <formula>0</formula>
    </cfRule>
  </conditionalFormatting>
  <conditionalFormatting sqref="F183">
    <cfRule type="cellIs" priority="180" dxfId="359" operator="equal" stopIfTrue="1">
      <formula>8223.307275</formula>
    </cfRule>
  </conditionalFormatting>
  <conditionalFormatting sqref="D168:E168">
    <cfRule type="cellIs" priority="199" dxfId="358" operator="equal" stopIfTrue="1">
      <formula>0</formula>
    </cfRule>
  </conditionalFormatting>
  <conditionalFormatting sqref="C168">
    <cfRule type="cellIs" priority="198" dxfId="358" operator="equal" stopIfTrue="1">
      <formula>0</formula>
    </cfRule>
  </conditionalFormatting>
  <conditionalFormatting sqref="C168">
    <cfRule type="cellIs" priority="197" dxfId="359" operator="equal" stopIfTrue="1">
      <formula>8223.307275</formula>
    </cfRule>
  </conditionalFormatting>
  <conditionalFormatting sqref="F168">
    <cfRule type="cellIs" priority="196" dxfId="358" operator="equal" stopIfTrue="1">
      <formula>0</formula>
    </cfRule>
  </conditionalFormatting>
  <conditionalFormatting sqref="F190">
    <cfRule type="cellIs" priority="175" dxfId="359" operator="equal" stopIfTrue="1">
      <formula>8223.307275</formula>
    </cfRule>
  </conditionalFormatting>
  <conditionalFormatting sqref="F181">
    <cfRule type="cellIs" priority="190" dxfId="359" operator="equal" stopIfTrue="1">
      <formula>8223.307275</formula>
    </cfRule>
  </conditionalFormatting>
  <conditionalFormatting sqref="D181:E181">
    <cfRule type="cellIs" priority="194" dxfId="358" operator="equal" stopIfTrue="1">
      <formula>0</formula>
    </cfRule>
  </conditionalFormatting>
  <conditionalFormatting sqref="C181">
    <cfRule type="cellIs" priority="193" dxfId="358" operator="equal" stopIfTrue="1">
      <formula>0</formula>
    </cfRule>
  </conditionalFormatting>
  <conditionalFormatting sqref="C181">
    <cfRule type="cellIs" priority="192" dxfId="359" operator="equal" stopIfTrue="1">
      <formula>8223.307275</formula>
    </cfRule>
  </conditionalFormatting>
  <conditionalFormatting sqref="F181">
    <cfRule type="cellIs" priority="191" dxfId="358" operator="equal" stopIfTrue="1">
      <formula>0</formula>
    </cfRule>
  </conditionalFormatting>
  <conditionalFormatting sqref="F204">
    <cfRule type="cellIs" priority="149" dxfId="359" operator="equal" stopIfTrue="1">
      <formula>8223.307275</formula>
    </cfRule>
  </conditionalFormatting>
  <conditionalFormatting sqref="D183:E183">
    <cfRule type="cellIs" priority="184" dxfId="358" operator="equal" stopIfTrue="1">
      <formula>0</formula>
    </cfRule>
  </conditionalFormatting>
  <conditionalFormatting sqref="C183">
    <cfRule type="cellIs" priority="183" dxfId="358" operator="equal" stopIfTrue="1">
      <formula>0</formula>
    </cfRule>
  </conditionalFormatting>
  <conditionalFormatting sqref="C183">
    <cfRule type="cellIs" priority="182" dxfId="359" operator="equal" stopIfTrue="1">
      <formula>8223.307275</formula>
    </cfRule>
  </conditionalFormatting>
  <conditionalFormatting sqref="F183">
    <cfRule type="cellIs" priority="181" dxfId="358" operator="equal" stopIfTrue="1">
      <formula>0</formula>
    </cfRule>
  </conditionalFormatting>
  <conditionalFormatting sqref="F176:M176">
    <cfRule type="cellIs" priority="173" dxfId="359" operator="equal" stopIfTrue="1">
      <formula>8223.307275</formula>
    </cfRule>
  </conditionalFormatting>
  <conditionalFormatting sqref="E204 C205:F207">
    <cfRule type="cellIs" priority="153" dxfId="358" operator="equal" stopIfTrue="1">
      <formula>0</formula>
    </cfRule>
  </conditionalFormatting>
  <conditionalFormatting sqref="C204">
    <cfRule type="cellIs" priority="152" dxfId="358" operator="equal" stopIfTrue="1">
      <formula>0</formula>
    </cfRule>
  </conditionalFormatting>
  <conditionalFormatting sqref="C204">
    <cfRule type="cellIs" priority="151" dxfId="359" operator="equal" stopIfTrue="1">
      <formula>8223.307275</formula>
    </cfRule>
  </conditionalFormatting>
  <conditionalFormatting sqref="D190:E190">
    <cfRule type="cellIs" priority="179" dxfId="358" operator="equal" stopIfTrue="1">
      <formula>0</formula>
    </cfRule>
  </conditionalFormatting>
  <conditionalFormatting sqref="F211">
    <cfRule type="cellIs" priority="144" dxfId="359" operator="equal" stopIfTrue="1">
      <formula>8223.307275</formula>
    </cfRule>
  </conditionalFormatting>
  <conditionalFormatting sqref="F204">
    <cfRule type="cellIs" priority="150" dxfId="358" operator="equal" stopIfTrue="1">
      <formula>0</formula>
    </cfRule>
  </conditionalFormatting>
  <conditionalFormatting sqref="C190">
    <cfRule type="cellIs" priority="178" dxfId="358" operator="equal" stopIfTrue="1">
      <formula>0</formula>
    </cfRule>
  </conditionalFormatting>
  <conditionalFormatting sqref="C190">
    <cfRule type="cellIs" priority="177" dxfId="359" operator="equal" stopIfTrue="1">
      <formula>8223.307275</formula>
    </cfRule>
  </conditionalFormatting>
  <conditionalFormatting sqref="F190">
    <cfRule type="cellIs" priority="176" dxfId="358" operator="equal" stopIfTrue="1">
      <formula>0</formula>
    </cfRule>
  </conditionalFormatting>
  <conditionalFormatting sqref="C176:D176 F176">
    <cfRule type="cellIs" priority="174" dxfId="358" operator="equal" stopIfTrue="1">
      <formula>0</formula>
    </cfRule>
  </conditionalFormatting>
  <conditionalFormatting sqref="F242:M242">
    <cfRule type="cellIs" priority="96" dxfId="359" operator="equal" stopIfTrue="1">
      <formula>8223.307275</formula>
    </cfRule>
  </conditionalFormatting>
  <conditionalFormatting sqref="E194 C195:F197 C199:F199 D198:E198 C201:F201 D200:E200 D213:E213 C208:F210">
    <cfRule type="cellIs" priority="172" dxfId="358" operator="equal" stopIfTrue="1">
      <formula>0</formula>
    </cfRule>
  </conditionalFormatting>
  <conditionalFormatting sqref="F194">
    <cfRule type="cellIs" priority="168" dxfId="359" operator="equal" stopIfTrue="1">
      <formula>8223.307275</formula>
    </cfRule>
  </conditionalFormatting>
  <conditionalFormatting sqref="C194">
    <cfRule type="cellIs" priority="171" dxfId="358" operator="equal" stopIfTrue="1">
      <formula>0</formula>
    </cfRule>
  </conditionalFormatting>
  <conditionalFormatting sqref="C194">
    <cfRule type="cellIs" priority="170" dxfId="359" operator="equal" stopIfTrue="1">
      <formula>8223.307275</formula>
    </cfRule>
  </conditionalFormatting>
  <conditionalFormatting sqref="F194">
    <cfRule type="cellIs" priority="169" dxfId="358" operator="equal" stopIfTrue="1">
      <formula>0</formula>
    </cfRule>
  </conditionalFormatting>
  <conditionalFormatting sqref="C198">
    <cfRule type="cellIs" priority="167" dxfId="358" operator="equal" stopIfTrue="1">
      <formula>0</formula>
    </cfRule>
  </conditionalFormatting>
  <conditionalFormatting sqref="C198">
    <cfRule type="cellIs" priority="166" dxfId="359" operator="equal" stopIfTrue="1">
      <formula>8223.307275</formula>
    </cfRule>
  </conditionalFormatting>
  <conditionalFormatting sqref="F198">
    <cfRule type="cellIs" priority="165" dxfId="358" operator="equal" stopIfTrue="1">
      <formula>0</formula>
    </cfRule>
  </conditionalFormatting>
  <conditionalFormatting sqref="F198">
    <cfRule type="cellIs" priority="164" dxfId="359" operator="equal" stopIfTrue="1">
      <formula>8223.307275</formula>
    </cfRule>
  </conditionalFormatting>
  <conditionalFormatting sqref="C200">
    <cfRule type="cellIs" priority="163" dxfId="358" operator="equal" stopIfTrue="1">
      <formula>0</formula>
    </cfRule>
  </conditionalFormatting>
  <conditionalFormatting sqref="C200">
    <cfRule type="cellIs" priority="162" dxfId="359" operator="equal" stopIfTrue="1">
      <formula>8223.307275</formula>
    </cfRule>
  </conditionalFormatting>
  <conditionalFormatting sqref="F200">
    <cfRule type="cellIs" priority="161" dxfId="358" operator="equal" stopIfTrue="1">
      <formula>0</formula>
    </cfRule>
  </conditionalFormatting>
  <conditionalFormatting sqref="F200">
    <cfRule type="cellIs" priority="160" dxfId="359" operator="equal" stopIfTrue="1">
      <formula>8223.307275</formula>
    </cfRule>
  </conditionalFormatting>
  <conditionalFormatting sqref="C213">
    <cfRule type="cellIs" priority="159" dxfId="358" operator="equal" stopIfTrue="1">
      <formula>0</formula>
    </cfRule>
  </conditionalFormatting>
  <conditionalFormatting sqref="C213">
    <cfRule type="cellIs" priority="158" dxfId="359" operator="equal" stopIfTrue="1">
      <formula>8223.307275</formula>
    </cfRule>
  </conditionalFormatting>
  <conditionalFormatting sqref="F213">
    <cfRule type="cellIs" priority="157" dxfId="358" operator="equal" stopIfTrue="1">
      <formula>0</formula>
    </cfRule>
  </conditionalFormatting>
  <conditionalFormatting sqref="F213">
    <cfRule type="cellIs" priority="156" dxfId="359" operator="equal" stopIfTrue="1">
      <formula>8223.307275</formula>
    </cfRule>
  </conditionalFormatting>
  <conditionalFormatting sqref="C202:F203">
    <cfRule type="cellIs" priority="155" dxfId="358" operator="equal" stopIfTrue="1">
      <formula>0</formula>
    </cfRule>
  </conditionalFormatting>
  <conditionalFormatting sqref="B202:M203">
    <cfRule type="cellIs" priority="154" dxfId="359" operator="equal" stopIfTrue="1">
      <formula>8223.307275</formula>
    </cfRule>
  </conditionalFormatting>
  <conditionalFormatting sqref="E268 C269:F271">
    <cfRule type="cellIs" priority="73" dxfId="358" operator="equal" stopIfTrue="1">
      <formula>0</formula>
    </cfRule>
  </conditionalFormatting>
  <conditionalFormatting sqref="F268">
    <cfRule type="cellIs" priority="69" dxfId="359" operator="equal" stopIfTrue="1">
      <formula>8223.307275</formula>
    </cfRule>
  </conditionalFormatting>
  <conditionalFormatting sqref="F249">
    <cfRule type="cellIs" priority="104" dxfId="358" operator="equal" stopIfTrue="1">
      <formula>0</formula>
    </cfRule>
  </conditionalFormatting>
  <conditionalFormatting sqref="F249">
    <cfRule type="cellIs" priority="103" dxfId="359" operator="equal" stopIfTrue="1">
      <formula>8223.307275</formula>
    </cfRule>
  </conditionalFormatting>
  <conditionalFormatting sqref="D256:E256">
    <cfRule type="cellIs" priority="102" dxfId="358" operator="equal" stopIfTrue="1">
      <formula>0</formula>
    </cfRule>
  </conditionalFormatting>
  <conditionalFormatting sqref="C212:F212 D211:E211">
    <cfRule type="cellIs" priority="148" dxfId="358" operator="equal" stopIfTrue="1">
      <formula>0</formula>
    </cfRule>
  </conditionalFormatting>
  <conditionalFormatting sqref="C211">
    <cfRule type="cellIs" priority="147" dxfId="358" operator="equal" stopIfTrue="1">
      <formula>0</formula>
    </cfRule>
  </conditionalFormatting>
  <conditionalFormatting sqref="C211">
    <cfRule type="cellIs" priority="146" dxfId="359" operator="equal" stopIfTrue="1">
      <formula>8223.307275</formula>
    </cfRule>
  </conditionalFormatting>
  <conditionalFormatting sqref="F211">
    <cfRule type="cellIs" priority="145" dxfId="358" operator="equal" stopIfTrue="1">
      <formula>0</formula>
    </cfRule>
  </conditionalFormatting>
  <conditionalFormatting sqref="F275">
    <cfRule type="cellIs" priority="64" dxfId="359" operator="equal" stopIfTrue="1">
      <formula>8223.307275</formula>
    </cfRule>
  </conditionalFormatting>
  <conditionalFormatting sqref="C215:F221 D214:E214 D223:E223 C224:F233">
    <cfRule type="cellIs" priority="143" dxfId="358" operator="equal" stopIfTrue="1">
      <formula>0</formula>
    </cfRule>
  </conditionalFormatting>
  <conditionalFormatting sqref="E215:M215 E214 G214:M214 E219:M221 E216:J218 L216:M218 E224:M224 E223 G223:M223 E225:J230 L225:M230 E231:M233">
    <cfRule type="cellIs" priority="142" dxfId="359" operator="equal" stopIfTrue="1">
      <formula>8223.307275</formula>
    </cfRule>
  </conditionalFormatting>
  <conditionalFormatting sqref="C214">
    <cfRule type="cellIs" priority="141" dxfId="358" operator="equal" stopIfTrue="1">
      <formula>0</formula>
    </cfRule>
  </conditionalFormatting>
  <conditionalFormatting sqref="C214">
    <cfRule type="cellIs" priority="140" dxfId="359" operator="equal" stopIfTrue="1">
      <formula>8223.307275</formula>
    </cfRule>
  </conditionalFormatting>
  <conditionalFormatting sqref="F214">
    <cfRule type="cellIs" priority="138" dxfId="359" operator="equal" stopIfTrue="1">
      <formula>8223.307275</formula>
    </cfRule>
  </conditionalFormatting>
  <conditionalFormatting sqref="F214">
    <cfRule type="cellIs" priority="139" dxfId="358" operator="equal" stopIfTrue="1">
      <formula>0</formula>
    </cfRule>
  </conditionalFormatting>
  <conditionalFormatting sqref="K216:K218">
    <cfRule type="cellIs" priority="137" dxfId="359" operator="equal" stopIfTrue="1">
      <formula>8223.307275</formula>
    </cfRule>
  </conditionalFormatting>
  <conditionalFormatting sqref="K216:K218">
    <cfRule type="cellIs" priority="136" dxfId="360" operator="equal">
      <formula>0</formula>
    </cfRule>
  </conditionalFormatting>
  <conditionalFormatting sqref="C223">
    <cfRule type="cellIs" priority="135" dxfId="358" operator="equal" stopIfTrue="1">
      <formula>0</formula>
    </cfRule>
  </conditionalFormatting>
  <conditionalFormatting sqref="C223">
    <cfRule type="cellIs" priority="134" dxfId="359" operator="equal" stopIfTrue="1">
      <formula>8223.307275</formula>
    </cfRule>
  </conditionalFormatting>
  <conditionalFormatting sqref="F223">
    <cfRule type="cellIs" priority="132" dxfId="359" operator="equal" stopIfTrue="1">
      <formula>8223.307275</formula>
    </cfRule>
  </conditionalFormatting>
  <conditionalFormatting sqref="F223">
    <cfRule type="cellIs" priority="133" dxfId="358" operator="equal" stopIfTrue="1">
      <formula>0</formula>
    </cfRule>
  </conditionalFormatting>
  <conditionalFormatting sqref="K225:K230">
    <cfRule type="cellIs" priority="131" dxfId="359" operator="equal" stopIfTrue="1">
      <formula>8223.307275</formula>
    </cfRule>
  </conditionalFormatting>
  <conditionalFormatting sqref="K225:K230">
    <cfRule type="cellIs" priority="130" dxfId="360" operator="equal">
      <formula>0</formula>
    </cfRule>
  </conditionalFormatting>
  <conditionalFormatting sqref="C250:H255 C235:F235 C243:D246 F243:F246 C236:D241 F236:F241">
    <cfRule type="cellIs" priority="129" dxfId="358" operator="equal" stopIfTrue="1">
      <formula>0</formula>
    </cfRule>
  </conditionalFormatting>
  <conditionalFormatting sqref="C250:C255 E235:M235 E250:M255 F243:M246 F236:M241">
    <cfRule type="cellIs" priority="128" dxfId="359" operator="equal" stopIfTrue="1">
      <formula>8223.307275</formula>
    </cfRule>
  </conditionalFormatting>
  <conditionalFormatting sqref="F222">
    <cfRule type="cellIs" priority="123" dxfId="359" operator="equal" stopIfTrue="1">
      <formula>8223.307275</formula>
    </cfRule>
  </conditionalFormatting>
  <conditionalFormatting sqref="F248">
    <cfRule type="cellIs" priority="108" dxfId="359" operator="equal" stopIfTrue="1">
      <formula>8223.307275</formula>
    </cfRule>
  </conditionalFormatting>
  <conditionalFormatting sqref="F234">
    <cfRule type="cellIs" priority="118" dxfId="359" operator="equal" stopIfTrue="1">
      <formula>8223.307275</formula>
    </cfRule>
  </conditionalFormatting>
  <conditionalFormatting sqref="D222:E222">
    <cfRule type="cellIs" priority="127" dxfId="358" operator="equal" stopIfTrue="1">
      <formula>0</formula>
    </cfRule>
  </conditionalFormatting>
  <conditionalFormatting sqref="C222">
    <cfRule type="cellIs" priority="126" dxfId="358" operator="equal" stopIfTrue="1">
      <formula>0</formula>
    </cfRule>
  </conditionalFormatting>
  <conditionalFormatting sqref="C222">
    <cfRule type="cellIs" priority="125" dxfId="359" operator="equal" stopIfTrue="1">
      <formula>8223.307275</formula>
    </cfRule>
  </conditionalFormatting>
  <conditionalFormatting sqref="F222">
    <cfRule type="cellIs" priority="124" dxfId="358" operator="equal" stopIfTrue="1">
      <formula>0</formula>
    </cfRule>
  </conditionalFormatting>
  <conditionalFormatting sqref="D248:E248">
    <cfRule type="cellIs" priority="112" dxfId="358" operator="equal" stopIfTrue="1">
      <formula>0</formula>
    </cfRule>
  </conditionalFormatting>
  <conditionalFormatting sqref="C248">
    <cfRule type="cellIs" priority="111" dxfId="358" operator="equal" stopIfTrue="1">
      <formula>0</formula>
    </cfRule>
  </conditionalFormatting>
  <conditionalFormatting sqref="C248">
    <cfRule type="cellIs" priority="110" dxfId="359" operator="equal" stopIfTrue="1">
      <formula>8223.307275</formula>
    </cfRule>
  </conditionalFormatting>
  <conditionalFormatting sqref="F248">
    <cfRule type="cellIs" priority="109" dxfId="358" operator="equal" stopIfTrue="1">
      <formula>0</formula>
    </cfRule>
  </conditionalFormatting>
  <conditionalFormatting sqref="C268">
    <cfRule type="cellIs" priority="71" dxfId="359" operator="equal" stopIfTrue="1">
      <formula>8223.307275</formula>
    </cfRule>
  </conditionalFormatting>
  <conditionalFormatting sqref="D234:E234">
    <cfRule type="cellIs" priority="122" dxfId="358" operator="equal" stopIfTrue="1">
      <formula>0</formula>
    </cfRule>
  </conditionalFormatting>
  <conditionalFormatting sqref="C234">
    <cfRule type="cellIs" priority="121" dxfId="358" operator="equal" stopIfTrue="1">
      <formula>0</formula>
    </cfRule>
  </conditionalFormatting>
  <conditionalFormatting sqref="C234">
    <cfRule type="cellIs" priority="120" dxfId="359" operator="equal" stopIfTrue="1">
      <formula>8223.307275</formula>
    </cfRule>
  </conditionalFormatting>
  <conditionalFormatting sqref="F234">
    <cfRule type="cellIs" priority="119" dxfId="358" operator="equal" stopIfTrue="1">
      <formula>0</formula>
    </cfRule>
  </conditionalFormatting>
  <conditionalFormatting sqref="F256">
    <cfRule type="cellIs" priority="98" dxfId="359" operator="equal" stopIfTrue="1">
      <formula>8223.307275</formula>
    </cfRule>
  </conditionalFormatting>
  <conditionalFormatting sqref="F247">
    <cfRule type="cellIs" priority="113" dxfId="359" operator="equal" stopIfTrue="1">
      <formula>8223.307275</formula>
    </cfRule>
  </conditionalFormatting>
  <conditionalFormatting sqref="D247:E247">
    <cfRule type="cellIs" priority="117" dxfId="358" operator="equal" stopIfTrue="1">
      <formula>0</formula>
    </cfRule>
  </conditionalFormatting>
  <conditionalFormatting sqref="C247">
    <cfRule type="cellIs" priority="116" dxfId="358" operator="equal" stopIfTrue="1">
      <formula>0</formula>
    </cfRule>
  </conditionalFormatting>
  <conditionalFormatting sqref="C247">
    <cfRule type="cellIs" priority="115" dxfId="359" operator="equal" stopIfTrue="1">
      <formula>8223.307275</formula>
    </cfRule>
  </conditionalFormatting>
  <conditionalFormatting sqref="F247">
    <cfRule type="cellIs" priority="114" dxfId="358" operator="equal" stopIfTrue="1">
      <formula>0</formula>
    </cfRule>
  </conditionalFormatting>
  <conditionalFormatting sqref="D249:E249">
    <cfRule type="cellIs" priority="107" dxfId="358" operator="equal" stopIfTrue="1">
      <formula>0</formula>
    </cfRule>
  </conditionalFormatting>
  <conditionalFormatting sqref="C249">
    <cfRule type="cellIs" priority="106" dxfId="358" operator="equal" stopIfTrue="1">
      <formula>0</formula>
    </cfRule>
  </conditionalFormatting>
  <conditionalFormatting sqref="C249">
    <cfRule type="cellIs" priority="105" dxfId="359" operator="equal" stopIfTrue="1">
      <formula>8223.307275</formula>
    </cfRule>
  </conditionalFormatting>
  <conditionalFormatting sqref="C268">
    <cfRule type="cellIs" priority="72" dxfId="358" operator="equal" stopIfTrue="1">
      <formula>0</formula>
    </cfRule>
  </conditionalFormatting>
  <conditionalFormatting sqref="F268">
    <cfRule type="cellIs" priority="70" dxfId="358" operator="equal" stopIfTrue="1">
      <formula>0</formula>
    </cfRule>
  </conditionalFormatting>
  <conditionalFormatting sqref="C256">
    <cfRule type="cellIs" priority="101" dxfId="358" operator="equal" stopIfTrue="1">
      <formula>0</formula>
    </cfRule>
  </conditionalFormatting>
  <conditionalFormatting sqref="C256">
    <cfRule type="cellIs" priority="100" dxfId="359" operator="equal" stopIfTrue="1">
      <formula>8223.307275</formula>
    </cfRule>
  </conditionalFormatting>
  <conditionalFormatting sqref="F256">
    <cfRule type="cellIs" priority="99" dxfId="358" operator="equal" stopIfTrue="1">
      <formula>0</formula>
    </cfRule>
  </conditionalFormatting>
  <conditionalFormatting sqref="C242:D242 F242">
    <cfRule type="cellIs" priority="97" dxfId="358" operator="equal" stopIfTrue="1">
      <formula>0</formula>
    </cfRule>
  </conditionalFormatting>
  <conditionalFormatting sqref="C257:G257">
    <cfRule type="cellIs" priority="95" dxfId="358" operator="equal" stopIfTrue="1">
      <formula>0</formula>
    </cfRule>
  </conditionalFormatting>
  <conditionalFormatting sqref="C257:G257">
    <cfRule type="cellIs" priority="94" dxfId="359" operator="equal" stopIfTrue="1">
      <formula>8223.307275</formula>
    </cfRule>
  </conditionalFormatting>
  <conditionalFormatting sqref="C257:G257">
    <cfRule type="cellIs" priority="93" dxfId="360" operator="equal">
      <formula>0</formula>
    </cfRule>
  </conditionalFormatting>
  <conditionalFormatting sqref="F303">
    <cfRule type="cellIs" priority="35" dxfId="358" operator="equal" stopIfTrue="1">
      <formula>0</formula>
    </cfRule>
  </conditionalFormatting>
  <conditionalFormatting sqref="F303">
    <cfRule type="cellIs" priority="34" dxfId="359" operator="equal" stopIfTrue="1">
      <formula>8223.307275</formula>
    </cfRule>
  </conditionalFormatting>
  <conditionalFormatting sqref="D310:E310">
    <cfRule type="cellIs" priority="33" dxfId="358" operator="equal" stopIfTrue="1">
      <formula>0</formula>
    </cfRule>
  </conditionalFormatting>
  <conditionalFormatting sqref="E258 C259:F261 C263:F263 D262:E262 C265:F265 D264:E264 D277:E277 C272:F274">
    <cfRule type="cellIs" priority="92" dxfId="358" operator="equal" stopIfTrue="1">
      <formula>0</formula>
    </cfRule>
  </conditionalFormatting>
  <conditionalFormatting sqref="F258">
    <cfRule type="cellIs" priority="88" dxfId="359" operator="equal" stopIfTrue="1">
      <formula>8223.307275</formula>
    </cfRule>
  </conditionalFormatting>
  <conditionalFormatting sqref="C258">
    <cfRule type="cellIs" priority="91" dxfId="358" operator="equal" stopIfTrue="1">
      <formula>0</formula>
    </cfRule>
  </conditionalFormatting>
  <conditionalFormatting sqref="C258">
    <cfRule type="cellIs" priority="90" dxfId="359" operator="equal" stopIfTrue="1">
      <formula>8223.307275</formula>
    </cfRule>
  </conditionalFormatting>
  <conditionalFormatting sqref="F258">
    <cfRule type="cellIs" priority="89" dxfId="358" operator="equal" stopIfTrue="1">
      <formula>0</formula>
    </cfRule>
  </conditionalFormatting>
  <conditionalFormatting sqref="C262">
    <cfRule type="cellIs" priority="87" dxfId="358" operator="equal" stopIfTrue="1">
      <formula>0</formula>
    </cfRule>
  </conditionalFormatting>
  <conditionalFormatting sqref="C262">
    <cfRule type="cellIs" priority="86" dxfId="359" operator="equal" stopIfTrue="1">
      <formula>8223.307275</formula>
    </cfRule>
  </conditionalFormatting>
  <conditionalFormatting sqref="F262">
    <cfRule type="cellIs" priority="85" dxfId="358" operator="equal" stopIfTrue="1">
      <formula>0</formula>
    </cfRule>
  </conditionalFormatting>
  <conditionalFormatting sqref="F262">
    <cfRule type="cellIs" priority="84" dxfId="359" operator="equal" stopIfTrue="1">
      <formula>8223.307275</formula>
    </cfRule>
  </conditionalFormatting>
  <conditionalFormatting sqref="C264">
    <cfRule type="cellIs" priority="83" dxfId="358" operator="equal" stopIfTrue="1">
      <formula>0</formula>
    </cfRule>
  </conditionalFormatting>
  <conditionalFormatting sqref="C264">
    <cfRule type="cellIs" priority="82" dxfId="359" operator="equal" stopIfTrue="1">
      <formula>8223.307275</formula>
    </cfRule>
  </conditionalFormatting>
  <conditionalFormatting sqref="F264">
    <cfRule type="cellIs" priority="81" dxfId="358" operator="equal" stopIfTrue="1">
      <formula>0</formula>
    </cfRule>
  </conditionalFormatting>
  <conditionalFormatting sqref="F264">
    <cfRule type="cellIs" priority="80" dxfId="359" operator="equal" stopIfTrue="1">
      <formula>8223.307275</formula>
    </cfRule>
  </conditionalFormatting>
  <conditionalFormatting sqref="C277">
    <cfRule type="cellIs" priority="79" dxfId="358" operator="equal" stopIfTrue="1">
      <formula>0</formula>
    </cfRule>
  </conditionalFormatting>
  <conditionalFormatting sqref="C277">
    <cfRule type="cellIs" priority="78" dxfId="359" operator="equal" stopIfTrue="1">
      <formula>8223.307275</formula>
    </cfRule>
  </conditionalFormatting>
  <conditionalFormatting sqref="F277">
    <cfRule type="cellIs" priority="77" dxfId="358" operator="equal" stopIfTrue="1">
      <formula>0</formula>
    </cfRule>
  </conditionalFormatting>
  <conditionalFormatting sqref="F277">
    <cfRule type="cellIs" priority="76" dxfId="359" operator="equal" stopIfTrue="1">
      <formula>8223.307275</formula>
    </cfRule>
  </conditionalFormatting>
  <conditionalFormatting sqref="C266:F267">
    <cfRule type="cellIs" priority="75" dxfId="358" operator="equal" stopIfTrue="1">
      <formula>0</formula>
    </cfRule>
  </conditionalFormatting>
  <conditionalFormatting sqref="B266:M267">
    <cfRule type="cellIs" priority="74" dxfId="359" operator="equal" stopIfTrue="1">
      <formula>8223.307275</formula>
    </cfRule>
  </conditionalFormatting>
  <conditionalFormatting sqref="C276:F276 D275:E275">
    <cfRule type="cellIs" priority="68" dxfId="358" operator="equal" stopIfTrue="1">
      <formula>0</formula>
    </cfRule>
  </conditionalFormatting>
  <conditionalFormatting sqref="C275">
    <cfRule type="cellIs" priority="67" dxfId="358" operator="equal" stopIfTrue="1">
      <formula>0</formula>
    </cfRule>
  </conditionalFormatting>
  <conditionalFormatting sqref="C275">
    <cfRule type="cellIs" priority="66" dxfId="359" operator="equal" stopIfTrue="1">
      <formula>8223.307275</formula>
    </cfRule>
  </conditionalFormatting>
  <conditionalFormatting sqref="F275">
    <cfRule type="cellIs" priority="65" dxfId="358" operator="equal" stopIfTrue="1">
      <formula>0</formula>
    </cfRule>
  </conditionalFormatting>
  <conditionalFormatting sqref="D278:E278 C279:F288">
    <cfRule type="cellIs" priority="63" dxfId="358" operator="equal" stopIfTrue="1">
      <formula>0</formula>
    </cfRule>
  </conditionalFormatting>
  <conditionalFormatting sqref="E279:M279 E278 G278:M278 E280:J285 L280:M285 E286:M288">
    <cfRule type="cellIs" priority="62" dxfId="359" operator="equal" stopIfTrue="1">
      <formula>8223.307275</formula>
    </cfRule>
  </conditionalFormatting>
  <conditionalFormatting sqref="C278">
    <cfRule type="cellIs" priority="61" dxfId="358" operator="equal" stopIfTrue="1">
      <formula>0</formula>
    </cfRule>
  </conditionalFormatting>
  <conditionalFormatting sqref="C278">
    <cfRule type="cellIs" priority="60" dxfId="359" operator="equal" stopIfTrue="1">
      <formula>8223.307275</formula>
    </cfRule>
  </conditionalFormatting>
  <conditionalFormatting sqref="F278">
    <cfRule type="cellIs" priority="58" dxfId="359" operator="equal" stopIfTrue="1">
      <formula>8223.307275</formula>
    </cfRule>
  </conditionalFormatting>
  <conditionalFormatting sqref="F278">
    <cfRule type="cellIs" priority="59" dxfId="358" operator="equal" stopIfTrue="1">
      <formula>0</formula>
    </cfRule>
  </conditionalFormatting>
  <conditionalFormatting sqref="K280:K285">
    <cfRule type="cellIs" priority="57" dxfId="359" operator="equal" stopIfTrue="1">
      <formula>8223.307275</formula>
    </cfRule>
  </conditionalFormatting>
  <conditionalFormatting sqref="K280:K285">
    <cfRule type="cellIs" priority="56" dxfId="360" operator="equal">
      <formula>0</formula>
    </cfRule>
  </conditionalFormatting>
  <conditionalFormatting sqref="C304:H309 C290:F300">
    <cfRule type="cellIs" priority="55" dxfId="358" operator="equal" stopIfTrue="1">
      <formula>0</formula>
    </cfRule>
  </conditionalFormatting>
  <conditionalFormatting sqref="C304:C309 E304:M309 E290:M300">
    <cfRule type="cellIs" priority="54" dxfId="359" operator="equal" stopIfTrue="1">
      <formula>8223.307275</formula>
    </cfRule>
  </conditionalFormatting>
  <conditionalFormatting sqref="F302">
    <cfRule type="cellIs" priority="39" dxfId="359" operator="equal" stopIfTrue="1">
      <formula>8223.307275</formula>
    </cfRule>
  </conditionalFormatting>
  <conditionalFormatting sqref="F289">
    <cfRule type="cellIs" priority="49" dxfId="359" operator="equal" stopIfTrue="1">
      <formula>8223.307275</formula>
    </cfRule>
  </conditionalFormatting>
  <conditionalFormatting sqref="D302:E302">
    <cfRule type="cellIs" priority="43" dxfId="358" operator="equal" stopIfTrue="1">
      <formula>0</formula>
    </cfRule>
  </conditionalFormatting>
  <conditionalFormatting sqref="C302">
    <cfRule type="cellIs" priority="42" dxfId="358" operator="equal" stopIfTrue="1">
      <formula>0</formula>
    </cfRule>
  </conditionalFormatting>
  <conditionalFormatting sqref="C302">
    <cfRule type="cellIs" priority="41" dxfId="359" operator="equal" stopIfTrue="1">
      <formula>8223.307275</formula>
    </cfRule>
  </conditionalFormatting>
  <conditionalFormatting sqref="F302">
    <cfRule type="cellIs" priority="40" dxfId="358" operator="equal" stopIfTrue="1">
      <formula>0</formula>
    </cfRule>
  </conditionalFormatting>
  <conditionalFormatting sqref="D289:E289">
    <cfRule type="cellIs" priority="53" dxfId="358" operator="equal" stopIfTrue="1">
      <formula>0</formula>
    </cfRule>
  </conditionalFormatting>
  <conditionalFormatting sqref="C289">
    <cfRule type="cellIs" priority="52" dxfId="358" operator="equal" stopIfTrue="1">
      <formula>0</formula>
    </cfRule>
  </conditionalFormatting>
  <conditionalFormatting sqref="C289">
    <cfRule type="cellIs" priority="51" dxfId="359" operator="equal" stopIfTrue="1">
      <formula>8223.307275</formula>
    </cfRule>
  </conditionalFormatting>
  <conditionalFormatting sqref="F289">
    <cfRule type="cellIs" priority="50" dxfId="358" operator="equal" stopIfTrue="1">
      <formula>0</formula>
    </cfRule>
  </conditionalFormatting>
  <conditionalFormatting sqref="F310">
    <cfRule type="cellIs" priority="29" dxfId="359" operator="equal" stopIfTrue="1">
      <formula>8223.307275</formula>
    </cfRule>
  </conditionalFormatting>
  <conditionalFormatting sqref="F301">
    <cfRule type="cellIs" priority="44" dxfId="359" operator="equal" stopIfTrue="1">
      <formula>8223.307275</formula>
    </cfRule>
  </conditionalFormatting>
  <conditionalFormatting sqref="D301:E301">
    <cfRule type="cellIs" priority="48" dxfId="358" operator="equal" stopIfTrue="1">
      <formula>0</formula>
    </cfRule>
  </conditionalFormatting>
  <conditionalFormatting sqref="C301">
    <cfRule type="cellIs" priority="47" dxfId="358" operator="equal" stopIfTrue="1">
      <formula>0</formula>
    </cfRule>
  </conditionalFormatting>
  <conditionalFormatting sqref="C301">
    <cfRule type="cellIs" priority="46" dxfId="359" operator="equal" stopIfTrue="1">
      <formula>8223.307275</formula>
    </cfRule>
  </conditionalFormatting>
  <conditionalFormatting sqref="F301">
    <cfRule type="cellIs" priority="45" dxfId="358" operator="equal" stopIfTrue="1">
      <formula>0</formula>
    </cfRule>
  </conditionalFormatting>
  <conditionalFormatting sqref="D303:E303">
    <cfRule type="cellIs" priority="38" dxfId="358" operator="equal" stopIfTrue="1">
      <formula>0</formula>
    </cfRule>
  </conditionalFormatting>
  <conditionalFormatting sqref="C303">
    <cfRule type="cellIs" priority="37" dxfId="358" operator="equal" stopIfTrue="1">
      <formula>0</formula>
    </cfRule>
  </conditionalFormatting>
  <conditionalFormatting sqref="C303">
    <cfRule type="cellIs" priority="36" dxfId="359" operator="equal" stopIfTrue="1">
      <formula>8223.307275</formula>
    </cfRule>
  </conditionalFormatting>
  <conditionalFormatting sqref="C310">
    <cfRule type="cellIs" priority="32" dxfId="358" operator="equal" stopIfTrue="1">
      <formula>0</formula>
    </cfRule>
  </conditionalFormatting>
  <conditionalFormatting sqref="C310">
    <cfRule type="cellIs" priority="31" dxfId="359" operator="equal" stopIfTrue="1">
      <formula>8223.307275</formula>
    </cfRule>
  </conditionalFormatting>
  <conditionalFormatting sqref="F310">
    <cfRule type="cellIs" priority="30" dxfId="358" operator="equal" stopIfTrue="1">
      <formula>0</formula>
    </cfRule>
  </conditionalFormatting>
  <conditionalFormatting sqref="F14">
    <cfRule type="cellIs" priority="22" dxfId="359" operator="equal" stopIfTrue="1">
      <formula>8223.307275</formula>
    </cfRule>
  </conditionalFormatting>
  <conditionalFormatting sqref="F45">
    <cfRule type="cellIs" priority="9" dxfId="359" operator="equal" stopIfTrue="1">
      <formula>8223.307275</formula>
    </cfRule>
  </conditionalFormatting>
  <conditionalFormatting sqref="D14:E14">
    <cfRule type="cellIs" priority="26" dxfId="358" operator="equal" stopIfTrue="1">
      <formula>0</formula>
    </cfRule>
  </conditionalFormatting>
  <conditionalFormatting sqref="C14">
    <cfRule type="cellIs" priority="25" dxfId="358" operator="equal" stopIfTrue="1">
      <formula>0</formula>
    </cfRule>
  </conditionalFormatting>
  <conditionalFormatting sqref="C14">
    <cfRule type="cellIs" priority="24" dxfId="359" operator="equal" stopIfTrue="1">
      <formula>8223.307275</formula>
    </cfRule>
  </conditionalFormatting>
  <conditionalFormatting sqref="F14">
    <cfRule type="cellIs" priority="23" dxfId="358" operator="equal" stopIfTrue="1">
      <formula>0</formula>
    </cfRule>
  </conditionalFormatting>
  <conditionalFormatting sqref="C38:F44 D37:E37">
    <cfRule type="cellIs" priority="21" dxfId="358" operator="equal" stopIfTrue="1">
      <formula>0</formula>
    </cfRule>
  </conditionalFormatting>
  <conditionalFormatting sqref="E38:M38 E37 G37:M37 E42:M44 E39:J41 L39:M41">
    <cfRule type="cellIs" priority="20" dxfId="359" operator="equal" stopIfTrue="1">
      <formula>8223.307275</formula>
    </cfRule>
  </conditionalFormatting>
  <conditionalFormatting sqref="C37">
    <cfRule type="cellIs" priority="19" dxfId="358" operator="equal" stopIfTrue="1">
      <formula>0</formula>
    </cfRule>
  </conditionalFormatting>
  <conditionalFormatting sqref="C37">
    <cfRule type="cellIs" priority="18" dxfId="359" operator="equal" stopIfTrue="1">
      <formula>8223.307275</formula>
    </cfRule>
  </conditionalFormatting>
  <conditionalFormatting sqref="F37">
    <cfRule type="cellIs" priority="16" dxfId="359" operator="equal" stopIfTrue="1">
      <formula>8223.307275</formula>
    </cfRule>
  </conditionalFormatting>
  <conditionalFormatting sqref="F37">
    <cfRule type="cellIs" priority="17" dxfId="358" operator="equal" stopIfTrue="1">
      <formula>0</formula>
    </cfRule>
  </conditionalFormatting>
  <conditionalFormatting sqref="K39:K41">
    <cfRule type="cellIs" priority="15" dxfId="359" operator="equal" stopIfTrue="1">
      <formula>8223.307275</formula>
    </cfRule>
  </conditionalFormatting>
  <conditionalFormatting sqref="K39:K41">
    <cfRule type="cellIs" priority="14" dxfId="360" operator="equal">
      <formula>0</formula>
    </cfRule>
  </conditionalFormatting>
  <conditionalFormatting sqref="D45:E45">
    <cfRule type="cellIs" priority="13" dxfId="358" operator="equal" stopIfTrue="1">
      <formula>0</formula>
    </cfRule>
  </conditionalFormatting>
  <conditionalFormatting sqref="C45">
    <cfRule type="cellIs" priority="12" dxfId="358" operator="equal" stopIfTrue="1">
      <formula>0</formula>
    </cfRule>
  </conditionalFormatting>
  <conditionalFormatting sqref="C45">
    <cfRule type="cellIs" priority="11" dxfId="359" operator="equal" stopIfTrue="1">
      <formula>8223.307275</formula>
    </cfRule>
  </conditionalFormatting>
  <conditionalFormatting sqref="F45">
    <cfRule type="cellIs" priority="10" dxfId="358" operator="equal" stopIfTrue="1">
      <formula>0</formula>
    </cfRule>
  </conditionalFormatting>
  <conditionalFormatting sqref="E170:E175 E177:E180">
    <cfRule type="cellIs" priority="8" dxfId="358" operator="equal" stopIfTrue="1">
      <formula>0</formula>
    </cfRule>
  </conditionalFormatting>
  <conditionalFormatting sqref="E170:E175 E177:E180">
    <cfRule type="cellIs" priority="7" dxfId="359" operator="equal" stopIfTrue="1">
      <formula>8223.307275</formula>
    </cfRule>
  </conditionalFormatting>
  <conditionalFormatting sqref="E176">
    <cfRule type="cellIs" priority="5" dxfId="359" operator="equal" stopIfTrue="1">
      <formula>8223.307275</formula>
    </cfRule>
  </conditionalFormatting>
  <conditionalFormatting sqref="E176">
    <cfRule type="cellIs" priority="6" dxfId="358" operator="equal" stopIfTrue="1">
      <formula>0</formula>
    </cfRule>
  </conditionalFormatting>
  <conditionalFormatting sqref="E236:E241 E243:E246">
    <cfRule type="cellIs" priority="4" dxfId="358" operator="equal" stopIfTrue="1">
      <formula>0</formula>
    </cfRule>
  </conditionalFormatting>
  <conditionalFormatting sqref="E236:E241 E243:E246">
    <cfRule type="cellIs" priority="3" dxfId="359" operator="equal" stopIfTrue="1">
      <formula>8223.307275</formula>
    </cfRule>
  </conditionalFormatting>
  <conditionalFormatting sqref="E242">
    <cfRule type="cellIs" priority="1" dxfId="359" operator="equal" stopIfTrue="1">
      <formula>8223.307275</formula>
    </cfRule>
  </conditionalFormatting>
  <conditionalFormatting sqref="E242">
    <cfRule type="cellIs" priority="2" dxfId="358" operator="equal" stopIfTrue="1">
      <formula>0</formula>
    </cfRule>
  </conditionalFormatting>
  <printOptions/>
  <pageMargins left="0.2362204724409449" right="0.1968503937007874" top="0.2" bottom="0.17" header="0.17" footer="0.17"/>
  <pageSetup fitToHeight="0" fitToWidth="1" horizontalDpi="600" verticalDpi="600" orientation="landscape" paperSize="9" scale="79" r:id="rId2"/>
  <ignoredErrors>
    <ignoredError sqref="F23 F27 F55:F56 F58:F59 F112:F113 F115:F116 F200:F201 F203:F204 F264:F265 F267:F268" formula="1"/>
    <ignoredError sqref="B157 B91:B94 B69 B96 B126 B141 B147:B155 B214 B223 B278 B11 B37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Goderdzi Lazarashvili</cp:lastModifiedBy>
  <cp:lastPrinted>2023-11-30T11:47:08Z</cp:lastPrinted>
  <dcterms:created xsi:type="dcterms:W3CDTF">2011-10-05T13:08:43Z</dcterms:created>
  <dcterms:modified xsi:type="dcterms:W3CDTF">2023-12-18T09:27:48Z</dcterms:modified>
  <cp:category/>
  <cp:version/>
  <cp:contentType/>
  <cp:contentStatus/>
</cp:coreProperties>
</file>