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a tsiskaridze\Desktop\"/>
    </mc:Choice>
  </mc:AlternateContent>
  <xr:revisionPtr revIDLastSave="0" documentId="13_ncr:1_{5DB42B41-D71B-4E41-BE80-470FE726C6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6" i="1" l="1"/>
  <c r="E6" i="1"/>
  <c r="F12" i="1"/>
  <c r="F19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7" i="1"/>
  <c r="G21" i="1"/>
  <c r="G22" i="1"/>
  <c r="G23" i="1"/>
  <c r="G24" i="1"/>
  <c r="G25" i="1"/>
  <c r="G20" i="1"/>
  <c r="G19" i="1" s="1"/>
  <c r="G14" i="1"/>
  <c r="G12" i="1" s="1"/>
  <c r="G15" i="1"/>
  <c r="G16" i="1"/>
  <c r="G17" i="1"/>
  <c r="G18" i="1"/>
  <c r="G13" i="1"/>
  <c r="G8" i="1"/>
  <c r="G9" i="1"/>
  <c r="G10" i="1"/>
  <c r="G11" i="1"/>
  <c r="G7" i="1"/>
  <c r="G6" i="1" s="1"/>
  <c r="F59" i="1" l="1"/>
  <c r="E59" i="1"/>
  <c r="G26" i="1"/>
  <c r="G59" i="1" s="1"/>
  <c r="F26" i="1"/>
  <c r="E26" i="1"/>
  <c r="E19" i="1"/>
  <c r="E12" i="1"/>
  <c r="F7" i="1"/>
  <c r="F8" i="1" l="1"/>
  <c r="F9" i="1"/>
  <c r="F10" i="1"/>
  <c r="F11" i="1"/>
  <c r="F13" i="1"/>
  <c r="F14" i="1"/>
  <c r="F15" i="1"/>
  <c r="F16" i="1"/>
  <c r="F17" i="1"/>
  <c r="F18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</calcChain>
</file>

<file path=xl/sharedStrings.xml><?xml version="1.0" encoding="utf-8"?>
<sst xmlns="http://schemas.openxmlformats.org/spreadsheetml/2006/main" count="121" uniqueCount="58">
  <si>
    <t>N</t>
  </si>
  <si>
    <t>სულ ჯამი</t>
  </si>
  <si>
    <t xml:space="preserve">რადიოსიხშირული სპექტრის მონიტორინგის სადგურებზე განთავსებული აპარატურისა და  ტექნიკის დეტალური განფასება </t>
  </si>
  <si>
    <t>რაოდენობა</t>
  </si>
  <si>
    <t>ანტენა 643</t>
  </si>
  <si>
    <t>კომპიუტერი სტანდარტული პროგრამული უზრუნველყოფით</t>
  </si>
  <si>
    <t>სპექტრის პროცესორი, რეკი და რეკის სრული კომპლექტი</t>
  </si>
  <si>
    <t>სამონტაჟო კომპლექტი</t>
  </si>
  <si>
    <t>კაბელების კომპლექტი</t>
  </si>
  <si>
    <t>შავნაბადას სადგური</t>
  </si>
  <si>
    <t>წავკისის სადგური</t>
  </si>
  <si>
    <t>ურთის სადგური</t>
  </si>
  <si>
    <t xml:space="preserve">განზ. ერთ.                  </t>
  </si>
  <si>
    <t xml:space="preserve">ლოტკინის სადგური                                                                                                      </t>
  </si>
  <si>
    <t>ღირებულება                                       (აშშ $)</t>
  </si>
  <si>
    <t>ც</t>
  </si>
  <si>
    <t>1 კომპ.</t>
  </si>
  <si>
    <t>კომპ.</t>
  </si>
  <si>
    <t>აპარატურის დასახელება სადგურების მიხედვით</t>
  </si>
  <si>
    <t>სპექტრის ანალიზატორი Rhode &amp; Schwarz FSP3 9 kHz- 3000 MHz</t>
  </si>
  <si>
    <t>სიხშირული სპექტრის მიმღები EB200 Receiver</t>
  </si>
  <si>
    <t>საპელენგაციო პროცესორი OAR4400 DF Processor 20 MHz-1300 MHz</t>
  </si>
  <si>
    <t>GPS - Garmin GPS16HVS</t>
  </si>
  <si>
    <t>საპელენგაციო ანტენა AA1319 Fixed DF Antenna 20 MHz- 1300 MHz - VHF unit</t>
  </si>
  <si>
    <t>საპელენგაციო ანტენა AA1319 Fixed DF Antenna 20 MHz- 1300 MHz - UHF unit</t>
  </si>
  <si>
    <t>საპელენგაციო ანტენა AA 1319 Fixed DF Antenna 20 MHz - 1300 MHz - base</t>
  </si>
  <si>
    <t>მონიტორინგის ანტენა Interad 5097 antenna 800 MHz - 3000 MHz</t>
  </si>
  <si>
    <t>ანტენის კომბაინერი Antenna Combiner / Spliter Asscmbly</t>
  </si>
  <si>
    <t>კაბელი Null Modem DB9F.DB9F Communication Cable</t>
  </si>
  <si>
    <t>კაბელი Ethernet Cables</t>
  </si>
  <si>
    <t>სპილენძის კაბელი 1B-20219 2 OTT 19 stranded copper wire 2x80m
#20 Ground Wire</t>
  </si>
  <si>
    <t>კაბელი L400 NMNF2M 2M JUMPER CABLE
LMR400 N-M to N-E 2M</t>
  </si>
  <si>
    <t>პრინტერი Printer (220 V AC) HP PS8250</t>
  </si>
  <si>
    <t>სვიჩი Dynex DX-ESW8 K Port 10/100 Ethernet Switch</t>
  </si>
  <si>
    <t xml:space="preserve">პრინტერის USB </t>
  </si>
  <si>
    <t>PCI GPIB ინტერფეისი</t>
  </si>
  <si>
    <t>USB RS232 Edgeport</t>
  </si>
  <si>
    <t>სახაზო ელექტრომომარაგება 12 V 10 A linear power supply 220vac</t>
  </si>
  <si>
    <t>უწყვეტი ენერგიის წყარო UPS Powerware 9120 2000i 230V AC</t>
  </si>
  <si>
    <t>აკუმულატორები UPS Battery Module - 9120 BATI' 2000</t>
  </si>
  <si>
    <t>ელექტროკვების სამონტაჟო კომპლექტი
MtS Power Assemhly Kit
1- Battery Isolator Varnier 51-140
2- ANN300 BUSSMANN Fose qty 3
3- Junction box JB442
4- 03637 Fuse Block (porte Fusible) (4146)
5- #4/0 2 meters stranded welding wire
6- Insluation (loom pour 2/0) 10 meters
7- #2/0 10 meters stranded welding wire
8- Lugs #4/10x3/8" qty 8
9- Lugs #2/10x3/8" qty 15</t>
  </si>
  <si>
    <t>დამიწების კომპლექტი SGL45-06B2 Grounding Kit</t>
  </si>
  <si>
    <t>19" case 75" H x  24" D x  20" Width Hammond EFK 1907024CG 1</t>
  </si>
  <si>
    <t>ხელსი პელენგატორის ანტენების კომპლექტი  HE200 + HE200HF</t>
  </si>
  <si>
    <t>დამცველი Fuse 1.25" 1 A - 250 VAC quantity</t>
  </si>
  <si>
    <t>დამცველი Fuse 1.25" 1.5 A - 250 VAC quantity</t>
  </si>
  <si>
    <t>დამცველი Fuse 1.25" 2 A - 250 VAC quantity</t>
  </si>
  <si>
    <t>დამცველი Fuse 1.25" 2.5 A - 250 VAC quantity</t>
  </si>
  <si>
    <t>დამცველი Fuse 1.25" 3 A - 250 VAC quantity</t>
  </si>
  <si>
    <t>დამცველი Fuse 1.25" 5 A - 250 VAC quantity</t>
  </si>
  <si>
    <t>დამცველი Fuse 1.25" 10 A - 250 VAC quantity</t>
  </si>
  <si>
    <t>ღირებულება (USD) დღგ-ს ჩათვლით</t>
  </si>
  <si>
    <t>ღირებულება ლარში დღგ-ს ჩათვლით</t>
  </si>
  <si>
    <t>1USD=</t>
  </si>
  <si>
    <t>თარიღი: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</si>
  <si>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</si>
  <si>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Scorpios-ს პროგრამული უზრუნველყოფა ყველა ოფციით</t>
  </si>
  <si>
    <t>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</si>
</sst>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name val="Calibri Light"/>
      <family val="2"/>
    </font>
    <font>
      <sz val="9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43" fontId="10" fillId="3" borderId="13" xfId="2" applyFont="1" applyFill="1" applyBorder="1" applyAlignment="1">
      <alignment horizontal="center" vertical="center"/>
    </xf>
    <xf numFmtId="43" fontId="10" fillId="3" borderId="14" xfId="2" applyFont="1" applyFill="1" applyBorder="1" applyAlignment="1">
      <alignment horizontal="center" vertical="center"/>
    </xf>
    <xf numFmtId="43" fontId="10" fillId="3" borderId="15" xfId="2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3" fontId="7" fillId="2" borderId="2" xfId="2" applyFont="1" applyFill="1" applyBorder="1" applyAlignment="1">
      <alignment vertical="center"/>
    </xf>
    <xf numFmtId="1" fontId="5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4" xfId="2" applyFont="1" applyBorder="1" applyAlignment="1">
      <alignment vertical="center"/>
    </xf>
    <xf numFmtId="43" fontId="7" fillId="0" borderId="1" xfId="2" applyFont="1" applyBorder="1" applyAlignment="1">
      <alignment vertical="center"/>
    </xf>
    <xf numFmtId="43" fontId="7" fillId="0" borderId="5" xfId="2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43" fontId="7" fillId="0" borderId="6" xfId="2" applyFont="1" applyBorder="1" applyAlignment="1">
      <alignment vertical="center"/>
    </xf>
    <xf numFmtId="43" fontId="7" fillId="0" borderId="7" xfId="2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9"/>
  <sheetViews>
    <sheetView tabSelected="1" zoomScale="90" zoomScaleNormal="90" zoomScaleSheetLayoutView="70" workbookViewId="0">
      <selection activeCell="I14" sqref="I14"/>
    </sheetView>
  </sheetViews>
  <sheetFormatPr defaultRowHeight="14.4" x14ac:dyDescent="0.3"/>
  <cols>
    <col min="1" max="1" width="2.6640625" bestFit="1" customWidth="1"/>
    <col min="2" max="2" width="68.44140625" bestFit="1" customWidth="1"/>
    <col min="3" max="3" width="5.6640625" style="3" bestFit="1" customWidth="1"/>
    <col min="4" max="4" width="9.6640625" customWidth="1"/>
    <col min="5" max="5" width="15.88671875" customWidth="1"/>
    <col min="6" max="6" width="17.5546875" customWidth="1"/>
    <col min="7" max="7" width="19.33203125" customWidth="1"/>
  </cols>
  <sheetData>
    <row r="2" spans="1:7" x14ac:dyDescent="0.3">
      <c r="B2" s="4" t="s">
        <v>2</v>
      </c>
      <c r="C2" s="4"/>
      <c r="D2" s="4"/>
      <c r="E2" s="5" t="s">
        <v>54</v>
      </c>
      <c r="F2" s="6" t="s">
        <v>57</v>
      </c>
      <c r="G2" s="7"/>
    </row>
    <row r="3" spans="1:7" x14ac:dyDescent="0.3">
      <c r="B3" s="4"/>
      <c r="C3" s="4"/>
      <c r="D3" s="4"/>
      <c r="E3" s="5" t="s">
        <v>53</v>
      </c>
      <c r="F3" s="6">
        <v>2.6831999999999998</v>
      </c>
      <c r="G3" s="7"/>
    </row>
    <row r="4" spans="1:7" ht="15" thickBot="1" x14ac:dyDescent="0.35">
      <c r="B4" s="8"/>
      <c r="C4" s="8"/>
      <c r="D4" s="8"/>
      <c r="E4" s="7"/>
      <c r="F4" s="7"/>
      <c r="G4" s="7"/>
    </row>
    <row r="5" spans="1:7" ht="24.6" thickBot="1" x14ac:dyDescent="0.35">
      <c r="A5" s="2" t="s">
        <v>0</v>
      </c>
      <c r="B5" s="9" t="s">
        <v>18</v>
      </c>
      <c r="C5" s="9" t="s">
        <v>12</v>
      </c>
      <c r="D5" s="9" t="s">
        <v>3</v>
      </c>
      <c r="E5" s="10" t="s">
        <v>14</v>
      </c>
      <c r="F5" s="11" t="s">
        <v>51</v>
      </c>
      <c r="G5" s="12" t="s">
        <v>52</v>
      </c>
    </row>
    <row r="6" spans="1:7" x14ac:dyDescent="0.3">
      <c r="A6" s="29"/>
      <c r="B6" s="13" t="s">
        <v>13</v>
      </c>
      <c r="C6" s="14"/>
      <c r="D6" s="14" t="s">
        <v>55</v>
      </c>
      <c r="E6" s="30">
        <f>SUM(E7:E11)</f>
        <v>496600</v>
      </c>
      <c r="F6" s="30">
        <f>SUM(F7:F11)</f>
        <v>585988</v>
      </c>
      <c r="G6" s="30">
        <f>SUM(G7:G11)</f>
        <v>1572323.0015999998</v>
      </c>
    </row>
    <row r="7" spans="1:7" x14ac:dyDescent="0.3">
      <c r="A7" s="31">
        <v>1</v>
      </c>
      <c r="B7" s="32" t="s">
        <v>4</v>
      </c>
      <c r="C7" s="15" t="s">
        <v>15</v>
      </c>
      <c r="D7" s="25"/>
      <c r="E7" s="33">
        <v>81600</v>
      </c>
      <c r="F7" s="34">
        <f t="shared" ref="F7:F58" si="0">E7/100*18+E7</f>
        <v>96288</v>
      </c>
      <c r="G7" s="35">
        <f>F7*$F$3</f>
        <v>258359.96159999998</v>
      </c>
    </row>
    <row r="8" spans="1:7" x14ac:dyDescent="0.3">
      <c r="A8" s="31">
        <v>2</v>
      </c>
      <c r="B8" s="32" t="s">
        <v>56</v>
      </c>
      <c r="C8" s="15" t="s">
        <v>15</v>
      </c>
      <c r="D8" s="25"/>
      <c r="E8" s="33">
        <v>39500</v>
      </c>
      <c r="F8" s="34">
        <f t="shared" si="0"/>
        <v>46610</v>
      </c>
      <c r="G8" s="35">
        <f t="shared" ref="G8:G11" si="1">F8*$F$3</f>
        <v>125063.95199999999</v>
      </c>
    </row>
    <row r="9" spans="1:7" x14ac:dyDescent="0.3">
      <c r="A9" s="31">
        <v>3</v>
      </c>
      <c r="B9" s="32" t="s">
        <v>6</v>
      </c>
      <c r="C9" s="16" t="s">
        <v>17</v>
      </c>
      <c r="D9" s="25"/>
      <c r="E9" s="33">
        <v>362000</v>
      </c>
      <c r="F9" s="34">
        <f t="shared" si="0"/>
        <v>427160</v>
      </c>
      <c r="G9" s="35">
        <f t="shared" si="1"/>
        <v>1146155.7119999998</v>
      </c>
    </row>
    <row r="10" spans="1:7" x14ac:dyDescent="0.3">
      <c r="A10" s="31">
        <v>4</v>
      </c>
      <c r="B10" s="32" t="s">
        <v>7</v>
      </c>
      <c r="C10" s="16" t="s">
        <v>17</v>
      </c>
      <c r="D10" s="16" t="s">
        <v>16</v>
      </c>
      <c r="E10" s="33">
        <v>9000</v>
      </c>
      <c r="F10" s="34">
        <f t="shared" si="0"/>
        <v>10620</v>
      </c>
      <c r="G10" s="35">
        <f t="shared" si="1"/>
        <v>28495.583999999999</v>
      </c>
    </row>
    <row r="11" spans="1:7" ht="15" thickBot="1" x14ac:dyDescent="0.35">
      <c r="A11" s="31">
        <v>5</v>
      </c>
      <c r="B11" s="36" t="s">
        <v>8</v>
      </c>
      <c r="C11" s="17" t="s">
        <v>17</v>
      </c>
      <c r="D11" s="17" t="s">
        <v>16</v>
      </c>
      <c r="E11" s="37">
        <v>4500</v>
      </c>
      <c r="F11" s="38">
        <f t="shared" si="0"/>
        <v>5310</v>
      </c>
      <c r="G11" s="35">
        <f t="shared" si="1"/>
        <v>14247.791999999999</v>
      </c>
    </row>
    <row r="12" spans="1:7" x14ac:dyDescent="0.3">
      <c r="A12" s="39"/>
      <c r="B12" s="13" t="s">
        <v>9</v>
      </c>
      <c r="C12" s="18"/>
      <c r="D12" s="26"/>
      <c r="E12" s="30">
        <f>SUM(E13:E18)</f>
        <v>349000</v>
      </c>
      <c r="F12" s="30">
        <f>SUM(F13:F18)</f>
        <v>411820</v>
      </c>
      <c r="G12" s="30">
        <f>SUM(G13:G18)</f>
        <v>1104995.4239999999</v>
      </c>
    </row>
    <row r="13" spans="1:7" x14ac:dyDescent="0.3">
      <c r="A13" s="31">
        <v>1</v>
      </c>
      <c r="B13" s="32" t="s">
        <v>4</v>
      </c>
      <c r="C13" s="15" t="s">
        <v>15</v>
      </c>
      <c r="D13" s="25"/>
      <c r="E13" s="33">
        <v>81600</v>
      </c>
      <c r="F13" s="34">
        <f t="shared" si="0"/>
        <v>96288</v>
      </c>
      <c r="G13" s="35">
        <f>F13*$F$3</f>
        <v>258359.96159999998</v>
      </c>
    </row>
    <row r="14" spans="1:7" x14ac:dyDescent="0.3">
      <c r="A14" s="31">
        <v>2</v>
      </c>
      <c r="B14" s="32" t="s">
        <v>5</v>
      </c>
      <c r="C14" s="15" t="s">
        <v>15</v>
      </c>
      <c r="D14" s="25"/>
      <c r="E14" s="33">
        <v>2400</v>
      </c>
      <c r="F14" s="34">
        <f t="shared" si="0"/>
        <v>2832</v>
      </c>
      <c r="G14" s="35">
        <f t="shared" ref="G14:G18" si="2">F14*$F$3</f>
        <v>7598.8223999999991</v>
      </c>
    </row>
    <row r="15" spans="1:7" x14ac:dyDescent="0.3">
      <c r="A15" s="31">
        <v>3</v>
      </c>
      <c r="B15" s="32" t="s">
        <v>56</v>
      </c>
      <c r="C15" s="15" t="s">
        <v>15</v>
      </c>
      <c r="D15" s="25"/>
      <c r="E15" s="33">
        <v>39500</v>
      </c>
      <c r="F15" s="34">
        <f t="shared" si="0"/>
        <v>46610</v>
      </c>
      <c r="G15" s="35">
        <f t="shared" si="2"/>
        <v>125063.95199999999</v>
      </c>
    </row>
    <row r="16" spans="1:7" x14ac:dyDescent="0.3">
      <c r="A16" s="31">
        <v>4</v>
      </c>
      <c r="B16" s="32" t="s">
        <v>6</v>
      </c>
      <c r="C16" s="15" t="s">
        <v>15</v>
      </c>
      <c r="D16" s="25"/>
      <c r="E16" s="33">
        <v>212000</v>
      </c>
      <c r="F16" s="34">
        <f t="shared" si="0"/>
        <v>250160</v>
      </c>
      <c r="G16" s="35">
        <f t="shared" si="2"/>
        <v>671229.31199999992</v>
      </c>
    </row>
    <row r="17" spans="1:7" x14ac:dyDescent="0.3">
      <c r="A17" s="31">
        <v>5</v>
      </c>
      <c r="B17" s="32" t="s">
        <v>7</v>
      </c>
      <c r="C17" s="16" t="s">
        <v>17</v>
      </c>
      <c r="D17" s="16" t="s">
        <v>16</v>
      </c>
      <c r="E17" s="33">
        <v>9000</v>
      </c>
      <c r="F17" s="34">
        <f t="shared" si="0"/>
        <v>10620</v>
      </c>
      <c r="G17" s="35">
        <f t="shared" si="2"/>
        <v>28495.583999999999</v>
      </c>
    </row>
    <row r="18" spans="1:7" ht="15" thickBot="1" x14ac:dyDescent="0.35">
      <c r="A18" s="40">
        <v>6</v>
      </c>
      <c r="B18" s="36" t="s">
        <v>8</v>
      </c>
      <c r="C18" s="17" t="s">
        <v>17</v>
      </c>
      <c r="D18" s="17" t="s">
        <v>16</v>
      </c>
      <c r="E18" s="37">
        <v>4500</v>
      </c>
      <c r="F18" s="38">
        <f t="shared" si="0"/>
        <v>5310</v>
      </c>
      <c r="G18" s="35">
        <f t="shared" si="2"/>
        <v>14247.791999999999</v>
      </c>
    </row>
    <row r="19" spans="1:7" x14ac:dyDescent="0.3">
      <c r="A19" s="39"/>
      <c r="B19" s="13" t="s">
        <v>10</v>
      </c>
      <c r="C19" s="19"/>
      <c r="D19" s="26"/>
      <c r="E19" s="30">
        <f>SUM(E20:E25)</f>
        <v>349000</v>
      </c>
      <c r="F19" s="30">
        <f>SUM(F20:F25)</f>
        <v>411820</v>
      </c>
      <c r="G19" s="30">
        <f>SUM(G20:G25)</f>
        <v>1104995.4239999999</v>
      </c>
    </row>
    <row r="20" spans="1:7" x14ac:dyDescent="0.3">
      <c r="A20" s="31">
        <v>1</v>
      </c>
      <c r="B20" s="32" t="s">
        <v>4</v>
      </c>
      <c r="C20" s="15" t="s">
        <v>15</v>
      </c>
      <c r="D20" s="25"/>
      <c r="E20" s="33">
        <v>81600</v>
      </c>
      <c r="F20" s="34">
        <f t="shared" si="0"/>
        <v>96288</v>
      </c>
      <c r="G20" s="35">
        <f>F20*$F$3</f>
        <v>258359.96159999998</v>
      </c>
    </row>
    <row r="21" spans="1:7" x14ac:dyDescent="0.3">
      <c r="A21" s="31">
        <v>2</v>
      </c>
      <c r="B21" s="32" t="s">
        <v>5</v>
      </c>
      <c r="C21" s="15" t="s">
        <v>15</v>
      </c>
      <c r="D21" s="25"/>
      <c r="E21" s="33">
        <v>2400</v>
      </c>
      <c r="F21" s="34">
        <f t="shared" si="0"/>
        <v>2832</v>
      </c>
      <c r="G21" s="35">
        <f t="shared" ref="G21:G25" si="3">F21*$F$3</f>
        <v>7598.8223999999991</v>
      </c>
    </row>
    <row r="22" spans="1:7" x14ac:dyDescent="0.3">
      <c r="A22" s="31">
        <v>3</v>
      </c>
      <c r="B22" s="32" t="s">
        <v>56</v>
      </c>
      <c r="C22" s="15" t="s">
        <v>15</v>
      </c>
      <c r="D22" s="25"/>
      <c r="E22" s="33">
        <v>39500</v>
      </c>
      <c r="F22" s="34">
        <f t="shared" si="0"/>
        <v>46610</v>
      </c>
      <c r="G22" s="35">
        <f t="shared" si="3"/>
        <v>125063.95199999999</v>
      </c>
    </row>
    <row r="23" spans="1:7" x14ac:dyDescent="0.3">
      <c r="A23" s="31">
        <v>4</v>
      </c>
      <c r="B23" s="32" t="s">
        <v>6</v>
      </c>
      <c r="C23" s="16" t="s">
        <v>17</v>
      </c>
      <c r="D23" s="25"/>
      <c r="E23" s="33">
        <v>212000</v>
      </c>
      <c r="F23" s="34">
        <f t="shared" si="0"/>
        <v>250160</v>
      </c>
      <c r="G23" s="35">
        <f t="shared" si="3"/>
        <v>671229.31199999992</v>
      </c>
    </row>
    <row r="24" spans="1:7" x14ac:dyDescent="0.3">
      <c r="A24" s="31">
        <v>5</v>
      </c>
      <c r="B24" s="32" t="s">
        <v>7</v>
      </c>
      <c r="C24" s="16" t="s">
        <v>17</v>
      </c>
      <c r="D24" s="16" t="s">
        <v>16</v>
      </c>
      <c r="E24" s="33">
        <v>9000</v>
      </c>
      <c r="F24" s="34">
        <f t="shared" si="0"/>
        <v>10620</v>
      </c>
      <c r="G24" s="35">
        <f t="shared" si="3"/>
        <v>28495.583999999999</v>
      </c>
    </row>
    <row r="25" spans="1:7" ht="15" thickBot="1" x14ac:dyDescent="0.35">
      <c r="A25" s="40">
        <v>6</v>
      </c>
      <c r="B25" s="36" t="s">
        <v>8</v>
      </c>
      <c r="C25" s="17" t="s">
        <v>17</v>
      </c>
      <c r="D25" s="17" t="s">
        <v>16</v>
      </c>
      <c r="E25" s="37">
        <v>4500</v>
      </c>
      <c r="F25" s="38">
        <f t="shared" si="0"/>
        <v>5310</v>
      </c>
      <c r="G25" s="35">
        <f t="shared" si="3"/>
        <v>14247.791999999999</v>
      </c>
    </row>
    <row r="26" spans="1:7" x14ac:dyDescent="0.3">
      <c r="A26" s="39"/>
      <c r="B26" s="13" t="s">
        <v>11</v>
      </c>
      <c r="C26" s="19"/>
      <c r="D26" s="18"/>
      <c r="E26" s="30">
        <f>SUM(E27:E58)</f>
        <v>71750</v>
      </c>
      <c r="F26" s="30">
        <f>SUM(F27:F58)</f>
        <v>84665</v>
      </c>
      <c r="G26" s="30">
        <f>SUM(G27:G58)</f>
        <v>227173.12800000003</v>
      </c>
    </row>
    <row r="27" spans="1:7" x14ac:dyDescent="0.3">
      <c r="A27" s="31">
        <v>1</v>
      </c>
      <c r="B27" s="27" t="s">
        <v>19</v>
      </c>
      <c r="C27" s="20" t="s">
        <v>15</v>
      </c>
      <c r="D27" s="20">
        <v>1</v>
      </c>
      <c r="E27" s="33">
        <v>26450</v>
      </c>
      <c r="F27" s="34">
        <f t="shared" si="0"/>
        <v>31211</v>
      </c>
      <c r="G27" s="35">
        <f>F27*$F$3</f>
        <v>83745.355199999991</v>
      </c>
    </row>
    <row r="28" spans="1:7" x14ac:dyDescent="0.3">
      <c r="A28" s="31">
        <v>2</v>
      </c>
      <c r="B28" s="27" t="s">
        <v>43</v>
      </c>
      <c r="C28" s="20" t="s">
        <v>17</v>
      </c>
      <c r="D28" s="20">
        <v>1</v>
      </c>
      <c r="E28" s="33">
        <v>3650</v>
      </c>
      <c r="F28" s="34">
        <f t="shared" si="0"/>
        <v>4307</v>
      </c>
      <c r="G28" s="35">
        <f t="shared" ref="G28:G58" si="4">F28*$F$3</f>
        <v>11556.542399999998</v>
      </c>
    </row>
    <row r="29" spans="1:7" x14ac:dyDescent="0.3">
      <c r="A29" s="31">
        <v>3</v>
      </c>
      <c r="B29" s="27" t="s">
        <v>20</v>
      </c>
      <c r="C29" s="20" t="s">
        <v>15</v>
      </c>
      <c r="D29" s="20">
        <v>1</v>
      </c>
      <c r="E29" s="33">
        <v>17560</v>
      </c>
      <c r="F29" s="34">
        <f t="shared" si="0"/>
        <v>20720.8</v>
      </c>
      <c r="G29" s="35">
        <f t="shared" si="4"/>
        <v>55598.050559999996</v>
      </c>
    </row>
    <row r="30" spans="1:7" x14ac:dyDescent="0.3">
      <c r="A30" s="31">
        <v>4</v>
      </c>
      <c r="B30" s="27" t="s">
        <v>21</v>
      </c>
      <c r="C30" s="20" t="s">
        <v>15</v>
      </c>
      <c r="D30" s="20">
        <v>1</v>
      </c>
      <c r="E30" s="33">
        <v>15700</v>
      </c>
      <c r="F30" s="34">
        <f t="shared" si="0"/>
        <v>18526</v>
      </c>
      <c r="G30" s="35">
        <f t="shared" si="4"/>
        <v>49708.963199999998</v>
      </c>
    </row>
    <row r="31" spans="1:7" x14ac:dyDescent="0.3">
      <c r="A31" s="31">
        <v>5</v>
      </c>
      <c r="B31" s="27" t="s">
        <v>22</v>
      </c>
      <c r="C31" s="20" t="s">
        <v>15</v>
      </c>
      <c r="D31" s="20">
        <v>1</v>
      </c>
      <c r="E31" s="33">
        <v>725</v>
      </c>
      <c r="F31" s="34">
        <f t="shared" si="0"/>
        <v>855.5</v>
      </c>
      <c r="G31" s="35">
        <f t="shared" si="4"/>
        <v>2295.4775999999997</v>
      </c>
    </row>
    <row r="32" spans="1:7" x14ac:dyDescent="0.3">
      <c r="A32" s="31">
        <v>6</v>
      </c>
      <c r="B32" s="27" t="s">
        <v>23</v>
      </c>
      <c r="C32" s="20" t="s">
        <v>15</v>
      </c>
      <c r="D32" s="20">
        <v>1</v>
      </c>
      <c r="E32" s="33">
        <v>400</v>
      </c>
      <c r="F32" s="34">
        <f t="shared" si="0"/>
        <v>472</v>
      </c>
      <c r="G32" s="35">
        <f t="shared" si="4"/>
        <v>1266.4703999999999</v>
      </c>
    </row>
    <row r="33" spans="1:7" x14ac:dyDescent="0.3">
      <c r="A33" s="31">
        <v>7</v>
      </c>
      <c r="B33" s="27" t="s">
        <v>24</v>
      </c>
      <c r="C33" s="20" t="s">
        <v>15</v>
      </c>
      <c r="D33" s="20">
        <v>1</v>
      </c>
      <c r="E33" s="33">
        <v>425</v>
      </c>
      <c r="F33" s="34">
        <f t="shared" si="0"/>
        <v>501.5</v>
      </c>
      <c r="G33" s="35">
        <f t="shared" si="4"/>
        <v>1345.6247999999998</v>
      </c>
    </row>
    <row r="34" spans="1:7" x14ac:dyDescent="0.3">
      <c r="A34" s="31">
        <v>8</v>
      </c>
      <c r="B34" s="27" t="s">
        <v>25</v>
      </c>
      <c r="C34" s="20" t="s">
        <v>15</v>
      </c>
      <c r="D34" s="20">
        <v>1</v>
      </c>
      <c r="E34" s="33">
        <v>530</v>
      </c>
      <c r="F34" s="34">
        <f t="shared" si="0"/>
        <v>625.4</v>
      </c>
      <c r="G34" s="35">
        <f t="shared" si="4"/>
        <v>1678.0732799999998</v>
      </c>
    </row>
    <row r="35" spans="1:7" x14ac:dyDescent="0.3">
      <c r="A35" s="31">
        <v>9</v>
      </c>
      <c r="B35" s="27" t="s">
        <v>26</v>
      </c>
      <c r="C35" s="20" t="s">
        <v>15</v>
      </c>
      <c r="D35" s="20">
        <v>1</v>
      </c>
      <c r="E35" s="33">
        <v>1100</v>
      </c>
      <c r="F35" s="34">
        <f t="shared" si="0"/>
        <v>1298</v>
      </c>
      <c r="G35" s="35">
        <f t="shared" si="4"/>
        <v>3482.7936</v>
      </c>
    </row>
    <row r="36" spans="1:7" x14ac:dyDescent="0.3">
      <c r="A36" s="31">
        <v>10</v>
      </c>
      <c r="B36" s="27" t="s">
        <v>27</v>
      </c>
      <c r="C36" s="20" t="s">
        <v>15</v>
      </c>
      <c r="D36" s="20">
        <v>1</v>
      </c>
      <c r="E36" s="33">
        <v>45</v>
      </c>
      <c r="F36" s="34">
        <f t="shared" si="0"/>
        <v>53.1</v>
      </c>
      <c r="G36" s="35">
        <f t="shared" si="4"/>
        <v>142.47791999999998</v>
      </c>
    </row>
    <row r="37" spans="1:7" x14ac:dyDescent="0.3">
      <c r="A37" s="31">
        <v>11</v>
      </c>
      <c r="B37" s="27" t="s">
        <v>28</v>
      </c>
      <c r="C37" s="20" t="s">
        <v>17</v>
      </c>
      <c r="D37" s="20">
        <v>1</v>
      </c>
      <c r="E37" s="33">
        <v>20</v>
      </c>
      <c r="F37" s="34">
        <f t="shared" si="0"/>
        <v>23.6</v>
      </c>
      <c r="G37" s="35">
        <f t="shared" si="4"/>
        <v>63.323520000000002</v>
      </c>
    </row>
    <row r="38" spans="1:7" x14ac:dyDescent="0.3">
      <c r="A38" s="31">
        <v>12</v>
      </c>
      <c r="B38" s="27" t="s">
        <v>29</v>
      </c>
      <c r="C38" s="20" t="s">
        <v>17</v>
      </c>
      <c r="D38" s="20">
        <v>1</v>
      </c>
      <c r="E38" s="33">
        <v>15</v>
      </c>
      <c r="F38" s="34">
        <f t="shared" si="0"/>
        <v>17.7</v>
      </c>
      <c r="G38" s="35">
        <f t="shared" si="4"/>
        <v>47.492639999999994</v>
      </c>
    </row>
    <row r="39" spans="1:7" ht="24" x14ac:dyDescent="0.3">
      <c r="A39" s="31">
        <v>13</v>
      </c>
      <c r="B39" s="27" t="s">
        <v>30</v>
      </c>
      <c r="C39" s="20" t="s">
        <v>17</v>
      </c>
      <c r="D39" s="20">
        <v>1</v>
      </c>
      <c r="E39" s="33">
        <v>15</v>
      </c>
      <c r="F39" s="34">
        <f t="shared" si="0"/>
        <v>17.7</v>
      </c>
      <c r="G39" s="35">
        <f t="shared" si="4"/>
        <v>47.492639999999994</v>
      </c>
    </row>
    <row r="40" spans="1:7" ht="24" x14ac:dyDescent="0.3">
      <c r="A40" s="31">
        <v>14</v>
      </c>
      <c r="B40" s="27" t="s">
        <v>31</v>
      </c>
      <c r="C40" s="20" t="s">
        <v>17</v>
      </c>
      <c r="D40" s="20">
        <v>1</v>
      </c>
      <c r="E40" s="33">
        <v>35</v>
      </c>
      <c r="F40" s="34">
        <f t="shared" si="0"/>
        <v>41.3</v>
      </c>
      <c r="G40" s="35">
        <f t="shared" si="4"/>
        <v>110.81615999999998</v>
      </c>
    </row>
    <row r="41" spans="1:7" x14ac:dyDescent="0.3">
      <c r="A41" s="31">
        <v>15</v>
      </c>
      <c r="B41" s="27" t="s">
        <v>32</v>
      </c>
      <c r="C41" s="20" t="s">
        <v>15</v>
      </c>
      <c r="D41" s="20">
        <v>1</v>
      </c>
      <c r="E41" s="33">
        <v>350</v>
      </c>
      <c r="F41" s="34">
        <f t="shared" si="0"/>
        <v>413</v>
      </c>
      <c r="G41" s="35">
        <f t="shared" si="4"/>
        <v>1108.1615999999999</v>
      </c>
    </row>
    <row r="42" spans="1:7" x14ac:dyDescent="0.3">
      <c r="A42" s="31">
        <v>16</v>
      </c>
      <c r="B42" s="27" t="s">
        <v>33</v>
      </c>
      <c r="C42" s="20" t="s">
        <v>15</v>
      </c>
      <c r="D42" s="20">
        <v>1</v>
      </c>
      <c r="E42" s="33">
        <v>50</v>
      </c>
      <c r="F42" s="34">
        <f t="shared" si="0"/>
        <v>59</v>
      </c>
      <c r="G42" s="35">
        <f t="shared" si="4"/>
        <v>158.30879999999999</v>
      </c>
    </row>
    <row r="43" spans="1:7" x14ac:dyDescent="0.3">
      <c r="A43" s="31">
        <v>17</v>
      </c>
      <c r="B43" s="27" t="s">
        <v>34</v>
      </c>
      <c r="C43" s="20" t="s">
        <v>15</v>
      </c>
      <c r="D43" s="20">
        <v>1</v>
      </c>
      <c r="E43" s="33">
        <v>15</v>
      </c>
      <c r="F43" s="34">
        <f t="shared" si="0"/>
        <v>17.7</v>
      </c>
      <c r="G43" s="35">
        <f t="shared" si="4"/>
        <v>47.492639999999994</v>
      </c>
    </row>
    <row r="44" spans="1:7" x14ac:dyDescent="0.3">
      <c r="A44" s="31">
        <v>18</v>
      </c>
      <c r="B44" s="27" t="s">
        <v>35</v>
      </c>
      <c r="C44" s="20" t="s">
        <v>15</v>
      </c>
      <c r="D44" s="20">
        <v>1</v>
      </c>
      <c r="E44" s="33">
        <v>25</v>
      </c>
      <c r="F44" s="34">
        <f t="shared" si="0"/>
        <v>29.5</v>
      </c>
      <c r="G44" s="35">
        <f t="shared" si="4"/>
        <v>79.154399999999995</v>
      </c>
    </row>
    <row r="45" spans="1:7" x14ac:dyDescent="0.3">
      <c r="A45" s="31">
        <v>19</v>
      </c>
      <c r="B45" s="27" t="s">
        <v>36</v>
      </c>
      <c r="C45" s="20" t="s">
        <v>15</v>
      </c>
      <c r="D45" s="20">
        <v>1</v>
      </c>
      <c r="E45" s="33">
        <v>75</v>
      </c>
      <c r="F45" s="34">
        <f t="shared" si="0"/>
        <v>88.5</v>
      </c>
      <c r="G45" s="35">
        <f t="shared" si="4"/>
        <v>237.46319999999997</v>
      </c>
    </row>
    <row r="46" spans="1:7" x14ac:dyDescent="0.3">
      <c r="A46" s="31">
        <v>20</v>
      </c>
      <c r="B46" s="27" t="s">
        <v>37</v>
      </c>
      <c r="C46" s="20" t="s">
        <v>17</v>
      </c>
      <c r="D46" s="20">
        <v>1</v>
      </c>
      <c r="E46" s="33">
        <v>950</v>
      </c>
      <c r="F46" s="34">
        <f t="shared" si="0"/>
        <v>1121</v>
      </c>
      <c r="G46" s="35">
        <f t="shared" si="4"/>
        <v>3007.8671999999997</v>
      </c>
    </row>
    <row r="47" spans="1:7" x14ac:dyDescent="0.3">
      <c r="A47" s="31">
        <v>21</v>
      </c>
      <c r="B47" s="27" t="s">
        <v>38</v>
      </c>
      <c r="C47" s="20" t="s">
        <v>15</v>
      </c>
      <c r="D47" s="20">
        <v>1</v>
      </c>
      <c r="E47" s="33">
        <v>45</v>
      </c>
      <c r="F47" s="34">
        <f t="shared" si="0"/>
        <v>53.1</v>
      </c>
      <c r="G47" s="35">
        <f t="shared" si="4"/>
        <v>142.47791999999998</v>
      </c>
    </row>
    <row r="48" spans="1:7" x14ac:dyDescent="0.3">
      <c r="A48" s="31">
        <v>22</v>
      </c>
      <c r="B48" s="27" t="s">
        <v>39</v>
      </c>
      <c r="C48" s="20" t="s">
        <v>17</v>
      </c>
      <c r="D48" s="20">
        <v>1</v>
      </c>
      <c r="E48" s="33">
        <v>690</v>
      </c>
      <c r="F48" s="34">
        <f t="shared" si="0"/>
        <v>814.2</v>
      </c>
      <c r="G48" s="35">
        <f t="shared" si="4"/>
        <v>2184.6614399999999</v>
      </c>
    </row>
    <row r="49" spans="1:7" ht="132" x14ac:dyDescent="0.3">
      <c r="A49" s="31">
        <v>23</v>
      </c>
      <c r="B49" s="27" t="s">
        <v>40</v>
      </c>
      <c r="C49" s="20" t="s">
        <v>17</v>
      </c>
      <c r="D49" s="20">
        <v>1</v>
      </c>
      <c r="E49" s="33">
        <v>1625</v>
      </c>
      <c r="F49" s="34">
        <f t="shared" si="0"/>
        <v>1917.5</v>
      </c>
      <c r="G49" s="35">
        <f t="shared" si="4"/>
        <v>5145.0360000000001</v>
      </c>
    </row>
    <row r="50" spans="1:7" x14ac:dyDescent="0.3">
      <c r="A50" s="31">
        <v>24</v>
      </c>
      <c r="B50" s="27" t="s">
        <v>41</v>
      </c>
      <c r="C50" s="20" t="s">
        <v>17</v>
      </c>
      <c r="D50" s="20">
        <v>1</v>
      </c>
      <c r="E50" s="33">
        <v>740</v>
      </c>
      <c r="F50" s="34">
        <f t="shared" si="0"/>
        <v>873.2</v>
      </c>
      <c r="G50" s="35">
        <f t="shared" si="4"/>
        <v>2342.9702400000001</v>
      </c>
    </row>
    <row r="51" spans="1:7" x14ac:dyDescent="0.3">
      <c r="A51" s="31">
        <v>25</v>
      </c>
      <c r="B51" s="27" t="s">
        <v>44</v>
      </c>
      <c r="C51" s="20" t="s">
        <v>15</v>
      </c>
      <c r="D51" s="20">
        <v>5</v>
      </c>
      <c r="E51" s="33">
        <v>50</v>
      </c>
      <c r="F51" s="34">
        <f t="shared" si="0"/>
        <v>59</v>
      </c>
      <c r="G51" s="35">
        <f t="shared" si="4"/>
        <v>158.30879999999999</v>
      </c>
    </row>
    <row r="52" spans="1:7" x14ac:dyDescent="0.3">
      <c r="A52" s="31">
        <v>26</v>
      </c>
      <c r="B52" s="27" t="s">
        <v>45</v>
      </c>
      <c r="C52" s="20" t="s">
        <v>15</v>
      </c>
      <c r="D52" s="20">
        <v>5</v>
      </c>
      <c r="E52" s="33">
        <v>50</v>
      </c>
      <c r="F52" s="34">
        <f t="shared" si="0"/>
        <v>59</v>
      </c>
      <c r="G52" s="35">
        <f t="shared" si="4"/>
        <v>158.30879999999999</v>
      </c>
    </row>
    <row r="53" spans="1:7" x14ac:dyDescent="0.3">
      <c r="A53" s="31">
        <v>27</v>
      </c>
      <c r="B53" s="27" t="s">
        <v>46</v>
      </c>
      <c r="C53" s="20" t="s">
        <v>15</v>
      </c>
      <c r="D53" s="20">
        <v>5</v>
      </c>
      <c r="E53" s="33">
        <v>50</v>
      </c>
      <c r="F53" s="34">
        <f t="shared" si="0"/>
        <v>59</v>
      </c>
      <c r="G53" s="35">
        <f t="shared" si="4"/>
        <v>158.30879999999999</v>
      </c>
    </row>
    <row r="54" spans="1:7" x14ac:dyDescent="0.3">
      <c r="A54" s="31">
        <v>28</v>
      </c>
      <c r="B54" s="27" t="s">
        <v>47</v>
      </c>
      <c r="C54" s="20" t="s">
        <v>15</v>
      </c>
      <c r="D54" s="20">
        <v>5</v>
      </c>
      <c r="E54" s="33">
        <v>50</v>
      </c>
      <c r="F54" s="34">
        <f t="shared" si="0"/>
        <v>59</v>
      </c>
      <c r="G54" s="35">
        <f t="shared" si="4"/>
        <v>158.30879999999999</v>
      </c>
    </row>
    <row r="55" spans="1:7" x14ac:dyDescent="0.3">
      <c r="A55" s="31">
        <v>29</v>
      </c>
      <c r="B55" s="27" t="s">
        <v>48</v>
      </c>
      <c r="C55" s="20" t="s">
        <v>15</v>
      </c>
      <c r="D55" s="20">
        <v>5</v>
      </c>
      <c r="E55" s="33">
        <v>50</v>
      </c>
      <c r="F55" s="34">
        <f t="shared" si="0"/>
        <v>59</v>
      </c>
      <c r="G55" s="35">
        <f t="shared" si="4"/>
        <v>158.30879999999999</v>
      </c>
    </row>
    <row r="56" spans="1:7" x14ac:dyDescent="0.3">
      <c r="A56" s="31">
        <v>30</v>
      </c>
      <c r="B56" s="27" t="s">
        <v>49</v>
      </c>
      <c r="C56" s="20" t="s">
        <v>15</v>
      </c>
      <c r="D56" s="20">
        <v>5</v>
      </c>
      <c r="E56" s="33">
        <v>50</v>
      </c>
      <c r="F56" s="34">
        <f t="shared" si="0"/>
        <v>59</v>
      </c>
      <c r="G56" s="35">
        <f t="shared" si="4"/>
        <v>158.30879999999999</v>
      </c>
    </row>
    <row r="57" spans="1:7" x14ac:dyDescent="0.3">
      <c r="A57" s="31">
        <v>31</v>
      </c>
      <c r="B57" s="27" t="s">
        <v>50</v>
      </c>
      <c r="C57" s="20" t="s">
        <v>15</v>
      </c>
      <c r="D57" s="20">
        <v>5</v>
      </c>
      <c r="E57" s="33">
        <v>50</v>
      </c>
      <c r="F57" s="34">
        <f t="shared" si="0"/>
        <v>59</v>
      </c>
      <c r="G57" s="35">
        <f t="shared" si="4"/>
        <v>158.30879999999999</v>
      </c>
    </row>
    <row r="58" spans="1:7" ht="15" thickBot="1" x14ac:dyDescent="0.35">
      <c r="A58" s="40">
        <v>32</v>
      </c>
      <c r="B58" s="28" t="s">
        <v>42</v>
      </c>
      <c r="C58" s="21" t="s">
        <v>15</v>
      </c>
      <c r="D58" s="21">
        <v>1</v>
      </c>
      <c r="E58" s="37">
        <v>165</v>
      </c>
      <c r="F58" s="38">
        <f t="shared" si="0"/>
        <v>194.7</v>
      </c>
      <c r="G58" s="35">
        <f t="shared" si="4"/>
        <v>522.41903999999988</v>
      </c>
    </row>
    <row r="59" spans="1:7" s="1" customFormat="1" ht="16.2" thickBot="1" x14ac:dyDescent="0.35">
      <c r="A59" s="41"/>
      <c r="B59" s="11" t="s">
        <v>1</v>
      </c>
      <c r="C59" s="11"/>
      <c r="D59" s="11"/>
      <c r="E59" s="22">
        <f>E26+E19+E12+E6</f>
        <v>1266350</v>
      </c>
      <c r="F59" s="23">
        <f>F26+F19+F12+F6</f>
        <v>1494293</v>
      </c>
      <c r="G59" s="24">
        <f>G26+G19+G12+G6</f>
        <v>4009486.9775999999</v>
      </c>
    </row>
  </sheetData>
  <mergeCells count="1">
    <mergeCell ref="B2:D3"/>
  </mergeCells>
  <pageMargins left="0.25" right="0.25" top="0.75" bottom="0.75" header="0.3" footer="0.3"/>
  <pageSetup scale="79" orientation="landscape" r:id="rId1"/>
  <ignoredErrors>
    <ignoredError sqref="F20:G26 F13:G18 F12:G12 F19: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 antelava</dc:creator>
  <cp:lastModifiedBy>Giga Tsiskaridze</cp:lastModifiedBy>
  <cp:lastPrinted>2017-07-14T15:58:36Z</cp:lastPrinted>
  <dcterms:created xsi:type="dcterms:W3CDTF">2014-12-17T09:28:48Z</dcterms:created>
  <dcterms:modified xsi:type="dcterms:W3CDTF">2023-09-29T09:14:11Z</dcterms:modified>
</cp:coreProperties>
</file>