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560" tabRatio="646" activeTab="1"/>
  </bookViews>
  <sheets>
    <sheet name="vamtkiceb " sheetId="1" r:id="rId1"/>
    <sheet name="kedeli" sheetId="2" r:id="rId2"/>
    <sheet name="წყალკანალიზაცია განათება (2)" sheetId="3" state="hidden" r:id="rId3"/>
  </sheets>
  <definedNames/>
  <calcPr fullCalcOnLoad="1"/>
</workbook>
</file>

<file path=xl/sharedStrings.xml><?xml version="1.0" encoding="utf-8"?>
<sst xmlns="http://schemas.openxmlformats.org/spreadsheetml/2006/main" count="408" uniqueCount="173">
  <si>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</si>
  <si>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</si>
  <si>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</si>
  <si>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</si>
  <si>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</si>
  <si>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</si>
  <si>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</si>
  <si>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</si>
  <si>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zednadebi xarjebi </t>
  </si>
  <si>
    <t xml:space="preserve">gegmiuri dagroveba </t>
  </si>
  <si>
    <t>winaswari xarjTaR-ricxvis #</t>
  </si>
  <si>
    <t>xarjTaRricxvis Tavebi</t>
  </si>
  <si>
    <t>winaswari xarjTaRricxvis Rirebuleba</t>
  </si>
  <si>
    <t>xelfasi</t>
  </si>
  <si>
    <t>daricxvebiT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</si>
  <si>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</si>
  <si>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</si>
  <si>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Seadgina:</t>
  </si>
  <si>
    <t>yvarlis municipaliteti</t>
  </si>
  <si>
    <t>`--------~</t>
  </si>
  <si>
    <t>SromiTi danaxarji</t>
  </si>
  <si>
    <t>xarjTaRricxvis   angariSi</t>
  </si>
  <si>
    <t>kac/sT.</t>
  </si>
  <si>
    <t>normis erTeuli</t>
  </si>
  <si>
    <t>sxva masalebi</t>
  </si>
  <si>
    <t>/a. nikolaiSvili/</t>
  </si>
  <si>
    <t>sabazro</t>
  </si>
  <si>
    <t>man.</t>
  </si>
  <si>
    <t>manqanebi</t>
  </si>
  <si>
    <t>kg.</t>
  </si>
  <si>
    <t>sxva manqanebi</t>
  </si>
  <si>
    <t>man..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</si>
  <si>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</si>
  <si>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100m</t>
    </r>
    <r>
      <rPr>
        <vertAlign val="superscript"/>
        <sz val="10"/>
        <color indexed="8"/>
        <rFont val="AcadNusx"/>
        <family val="0"/>
      </rPr>
      <t>3</t>
    </r>
  </si>
  <si>
    <r>
      <t>m</t>
    </r>
    <r>
      <rPr>
        <vertAlign val="superscript"/>
        <sz val="10"/>
        <color indexed="8"/>
        <rFont val="AcadNusx"/>
        <family val="0"/>
      </rPr>
      <t>2</t>
    </r>
  </si>
  <si>
    <t>TanxiT:</t>
  </si>
  <si>
    <t>lari</t>
  </si>
  <si>
    <t>t.</t>
  </si>
  <si>
    <t>c.</t>
  </si>
  <si>
    <t>sn. da w. 33.101.1</t>
  </si>
  <si>
    <t>100m</t>
  </si>
  <si>
    <t>m</t>
  </si>
  <si>
    <t>kompl.</t>
  </si>
  <si>
    <t>kabelidan sanaTze gadamyvani</t>
  </si>
  <si>
    <t>kabelidan kabelze gadamyvani</t>
  </si>
  <si>
    <t xml:space="preserve">izolenta </t>
  </si>
  <si>
    <t>s.n. da w. 21.26.8</t>
  </si>
  <si>
    <t>komp.</t>
  </si>
  <si>
    <t>gauTvaliswinebeli xarjebi</t>
  </si>
  <si>
    <t>d.R.g.</t>
  </si>
  <si>
    <t>lursmani samSeneblo</t>
  </si>
  <si>
    <t xml:space="preserve">betoni m-200 </t>
  </si>
  <si>
    <t xml:space="preserve">xe-masala III xarisxis </t>
  </si>
  <si>
    <t>srf. 14.160</t>
  </si>
  <si>
    <t>srf. 1.10.2</t>
  </si>
  <si>
    <t>s.n. da w. 1.80.7</t>
  </si>
  <si>
    <t>s.n. da w. 6.1.5</t>
  </si>
  <si>
    <t>m.</t>
  </si>
  <si>
    <t>s.n. da w. 11.1.5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</si>
  <si>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</si>
  <si>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color indexed="59"/>
        <rFont val="AcadNusx"/>
        <family val="0"/>
      </rPr>
      <t>2</t>
    </r>
  </si>
  <si>
    <t>wert.</t>
  </si>
  <si>
    <r>
      <t>100m</t>
    </r>
    <r>
      <rPr>
        <vertAlign val="superscript"/>
        <sz val="10"/>
        <color indexed="59"/>
        <rFont val="AcadNusx"/>
        <family val="0"/>
      </rPr>
      <t>3</t>
    </r>
  </si>
  <si>
    <t>s.n. da w. 1.80.3</t>
  </si>
  <si>
    <t>s. n. da w. 46.19.3</t>
  </si>
  <si>
    <t>s.n. da w. 1.81.3</t>
  </si>
  <si>
    <t>qselis mowyobis Semdgom gruntis ukumiyra xeliT</t>
  </si>
  <si>
    <t>s.n. da w. 21.17.3</t>
  </si>
  <si>
    <t xml:space="preserve">kabelebis gatareba gofrirebul milebSi </t>
  </si>
  <si>
    <t>gofrirebuli mili d=32mm.</t>
  </si>
  <si>
    <t>s.n. da w. 21.27.2</t>
  </si>
  <si>
    <t>avtomati amomrTveli 100amp.</t>
  </si>
  <si>
    <t>avtomati amomrTveli 63amp.</t>
  </si>
  <si>
    <t>wer.</t>
  </si>
  <si>
    <t>sxva fasonuri nawilebi</t>
  </si>
  <si>
    <t>s.n. da w. 22.8.2</t>
  </si>
  <si>
    <t>km.</t>
  </si>
  <si>
    <t>mili plastmasis d=20X2mm.</t>
  </si>
  <si>
    <t>moewyos fantani marmarilos jamiT</t>
  </si>
  <si>
    <t>saxarjTaRricxvo Rirebuleba</t>
  </si>
  <si>
    <t>pirdapiri</t>
  </si>
  <si>
    <t>sul:</t>
  </si>
  <si>
    <t>100m.</t>
  </si>
  <si>
    <t>srf. 4.1.321</t>
  </si>
  <si>
    <t>RorRi fraqcia 0-40mm.</t>
  </si>
  <si>
    <t>srf. 4.1.238</t>
  </si>
  <si>
    <t>srf. 5.149</t>
  </si>
  <si>
    <r>
      <t>m</t>
    </r>
    <r>
      <rPr>
        <vertAlign val="superscript"/>
        <sz val="10"/>
        <rFont val="AcadNusx"/>
        <family val="0"/>
      </rPr>
      <t>2</t>
    </r>
  </si>
  <si>
    <t>drois rele</t>
  </si>
  <si>
    <t>srf. 14.25</t>
  </si>
  <si>
    <t>masalebis Semotana 25km.-dan</t>
  </si>
  <si>
    <t>masalebis Semotana 160km.-dan</t>
  </si>
  <si>
    <t>gare wyalkanalizacia da ganaTebaze Sedgenili winaswari lokalur-resursuli</t>
  </si>
  <si>
    <t>q. yvarelSi 9 aprilis skveris reabilitacia keTilmowyobis samuSaoebi</t>
  </si>
  <si>
    <t xml:space="preserve">                                    x a r j T a R r i c x v a 1/3                    </t>
  </si>
  <si>
    <t>manqana-meqanizmebi</t>
  </si>
  <si>
    <t>1/1</t>
  </si>
  <si>
    <t>yalibis fari ficris</t>
  </si>
  <si>
    <t>srf. 5.19</t>
  </si>
  <si>
    <t>s.n. da w. 6.11.1</t>
  </si>
  <si>
    <t>arxis gaTxra xeliT wyalkanalizaciis milebisaTvis gverdze dayriT</t>
  </si>
  <si>
    <t>1 wyalkanalizacia</t>
  </si>
  <si>
    <t xml:space="preserve">arsebuli Wis kedlebSi xvrelebis mowyoba wylis milebisaTvis </t>
  </si>
  <si>
    <t>srf. 2.3.85</t>
  </si>
  <si>
    <t>srf. 6.50</t>
  </si>
  <si>
    <t>ventili d=20mm.</t>
  </si>
  <si>
    <t>arsebuli qselidan fantanebamde da wyaromde wylis miyvana plastmasis milebiT obieqtebze daerTebiT</t>
  </si>
  <si>
    <t>s.n. da w. 6.11.20</t>
  </si>
  <si>
    <t>arsebul WebTan dazianebuli trotuaris TxrilSi moewyos RorRis fena sisqiT 10sm. datkepniT</t>
  </si>
  <si>
    <t>iqve betonis fenis mowyoba sisqiT 10sm.</t>
  </si>
  <si>
    <t xml:space="preserve">moewyos kanalizaciis qseli plastmasis milebiT fantanebidan da wyarodan arsebul Webamde </t>
  </si>
  <si>
    <t>2 ganaTeba</t>
  </si>
  <si>
    <t>sul 1-2 jami:</t>
  </si>
  <si>
    <r>
      <t>kabeli 2X2,5mm</t>
    </r>
    <r>
      <rPr>
        <vertAlign val="superscript"/>
        <sz val="10"/>
        <color indexed="8"/>
        <rFont val="AcadNusx"/>
        <family val="0"/>
      </rPr>
      <t xml:space="preserve">2 </t>
    </r>
    <r>
      <rPr>
        <sz val="10"/>
        <color indexed="8"/>
        <rFont val="AcadNusx"/>
        <family val="0"/>
      </rPr>
      <t>(miwidan sanaTebamde)</t>
    </r>
  </si>
  <si>
    <t>kabelebis mierTeba miwisqveSa kabelidan sanaTebamde</t>
  </si>
  <si>
    <t>srf. 8.14.353</t>
  </si>
  <si>
    <t>arsebul el. karadaSi dazianebuli el. mowyobilobebis Secvla</t>
  </si>
  <si>
    <t>srf. 8.14.60</t>
  </si>
  <si>
    <t>srf. 8.14.58</t>
  </si>
  <si>
    <t>srf. 2.3.86</t>
  </si>
  <si>
    <t>mili plastmasis d=25X2,3mm.</t>
  </si>
  <si>
    <t>fasonuri nawilebi d=20mm. d=25mm.</t>
  </si>
  <si>
    <t>srf. 2.2.89</t>
  </si>
  <si>
    <t>mili plastmasis kanalizaciis `firati~  d=100mm. fasonuri nawilebis kompleqtiT</t>
  </si>
  <si>
    <t>srf. 2.2.92</t>
  </si>
  <si>
    <t>mili plastmasis kanalizaciis `firati~ d=150mm. fasonuri nawilebis kompleqtiT</t>
  </si>
  <si>
    <t>moewyos sakanalizacio Wa betoniT Tujis xufiT mrgvali CarCoTi</t>
  </si>
  <si>
    <t>srf. 4.1.322</t>
  </si>
  <si>
    <t>betoni m-250</t>
  </si>
  <si>
    <t xml:space="preserve">xis masala </t>
  </si>
  <si>
    <t>Tujis xufi mrgvali CarCoTi</t>
  </si>
  <si>
    <t>srf. 4.1.121</t>
  </si>
  <si>
    <t>arxis gaTxra xeliT kabelebis qselisaTvis da sanaTebis saZirkvlisaTvis gruntis gverdze dayriT</t>
  </si>
  <si>
    <t>sanaTebisaTvis betonis saZirkvlis mowyoba</t>
  </si>
  <si>
    <t>baRis sanaTis montaJi betonis saZirkvelze</t>
  </si>
  <si>
    <t>srf. 8.14.189</t>
  </si>
  <si>
    <r>
      <t xml:space="preserve">sanaTi baRis TeTri(2) </t>
    </r>
    <r>
      <rPr>
        <sz val="10"/>
        <color indexed="8"/>
        <rFont val="Arial"/>
        <family val="2"/>
      </rPr>
      <t>GIGI BISSO/ANNA</t>
    </r>
  </si>
  <si>
    <r>
      <t>kabeli spilenZis ZarRviT  3X4mm</t>
    </r>
    <r>
      <rPr>
        <vertAlign val="superscript"/>
        <sz val="10"/>
        <color indexed="8"/>
        <rFont val="AcadNusx"/>
        <family val="0"/>
      </rPr>
      <t>2</t>
    </r>
  </si>
  <si>
    <t>srf. 8.3.207</t>
  </si>
  <si>
    <t>srf. 8.3.206</t>
  </si>
  <si>
    <r>
      <t>kabeli spilenZis ZarRviT 3X2,5mm</t>
    </r>
    <r>
      <rPr>
        <vertAlign val="superscript"/>
        <sz val="10"/>
        <color indexed="8"/>
        <rFont val="AcadNusx"/>
        <family val="0"/>
      </rPr>
      <t>2</t>
    </r>
  </si>
  <si>
    <t>gofrirebul milebSi gatarebuli kabelebis Cawyoba arxebSi</t>
  </si>
  <si>
    <t>srf. 8.3.199</t>
  </si>
  <si>
    <t>moewyos proJeqtori da bungaloebSi Weris  sanaTi led naTurebiT</t>
  </si>
  <si>
    <t>led proJeqtori 50vt.</t>
  </si>
  <si>
    <t>srf. 8.3.226</t>
  </si>
  <si>
    <t>srf. 8.3.213</t>
  </si>
  <si>
    <t>sanaTi Weris led naTuriT 12vt.</t>
  </si>
  <si>
    <t>srf. 1.9.2</t>
  </si>
  <si>
    <t>srf. 3.1.351</t>
  </si>
  <si>
    <t>srf. 4.17</t>
  </si>
  <si>
    <t>srf. 4.108</t>
  </si>
  <si>
    <t>s.r.f. 3.1.102</t>
  </si>
  <si>
    <t>cementis xsnari 1:2</t>
  </si>
  <si>
    <t>s.r.f. 3.1.387</t>
  </si>
  <si>
    <t>masalebis transportireba  (masalebis Rirebulebidan)</t>
  </si>
  <si>
    <t>samSeneblo teritoriis gasufTaveba</t>
  </si>
  <si>
    <t>gruntis moTxra xeliT wertilovani saZirkvlebisaTvis gverdze dayri</t>
  </si>
  <si>
    <t>moewyos betonis wertilovani saZirkveli betoniT m-200, anakrebi r/b svetebis betonSi motanebiT</t>
  </si>
  <si>
    <t>srf. 12.36</t>
  </si>
  <si>
    <t xml:space="preserve">amwe saavtomobilo svlaze </t>
  </si>
  <si>
    <t>man./sT.</t>
  </si>
  <si>
    <t>s.n. da w. 7.21.3</t>
  </si>
  <si>
    <t>gruntis moTxra xeliT wertilovani saZirkvlebis Soris lenturi saZirkvlisaTvis</t>
  </si>
  <si>
    <t>moewyos betonis zeZirkveli saZirkvliT filebis dasayrdenad</t>
  </si>
  <si>
    <t>moewyos dekoratiuli r/b Robis filebi svetebs Soris</t>
  </si>
  <si>
    <t xml:space="preserve">                                    x a r j T a R r i c x v a                   </t>
  </si>
  <si>
    <t>dedofliswyaros municipaliteti</t>
  </si>
  <si>
    <t>q. dedofliswyaros keTilmowyobisaTvis SesasvlelSi dekoratiuli Robis mowyobaze Sedgenili lokaluri</t>
  </si>
  <si>
    <t xml:space="preserve"> dekoratiuli Robis mowyoba</t>
  </si>
  <si>
    <t>dekoratiuli r/b Robis filebi (0,5m.X2m.)X4c.)X49c.</t>
  </si>
  <si>
    <t>anakrebi r/b sveti 280X14X12sm.X50c.</t>
  </si>
  <si>
    <t>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</si>
</sst>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000"/>
    <numFmt numFmtId="190" formatCode="0.0"/>
    <numFmt numFmtId="191" formatCode="0.00000"/>
    <numFmt numFmtId="192" formatCode="#,##0.00_р_.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3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cadNusx"/>
      <family val="0"/>
    </font>
    <font>
      <b/>
      <sz val="8"/>
      <color indexed="8"/>
      <name val="AcadNusx"/>
      <family val="0"/>
    </font>
    <font>
      <vertAlign val="superscript"/>
      <sz val="10"/>
      <color indexed="59"/>
      <name val="AcadNusx"/>
      <family val="0"/>
    </font>
    <font>
      <vertAlign val="superscript"/>
      <sz val="10"/>
      <name val="AcadNusx"/>
      <family val="0"/>
    </font>
    <font>
      <sz val="9"/>
      <color indexed="8"/>
      <name val="AcadNusx"/>
      <family val="0"/>
    </font>
    <font>
      <sz val="11"/>
      <color indexed="8"/>
      <name val="AcadNusx"/>
      <family val="0"/>
    </font>
    <font>
      <sz val="11"/>
      <name val="AcadNusx"/>
      <family val="0"/>
    </font>
    <font>
      <b/>
      <sz val="9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AcadNusx"/>
      <family val="0"/>
    </font>
    <font>
      <b/>
      <sz val="8"/>
      <color indexed="59"/>
      <name val="AcadNusx"/>
      <family val="0"/>
    </font>
    <font>
      <sz val="10"/>
      <color indexed="59"/>
      <name val="AcadNusx"/>
      <family val="0"/>
    </font>
    <font>
      <b/>
      <sz val="10"/>
      <color indexed="59"/>
      <name val="AcadNusx"/>
      <family val="0"/>
    </font>
    <font>
      <sz val="10"/>
      <color indexed="9"/>
      <name val="AcadNusx"/>
      <family val="0"/>
    </font>
    <font>
      <sz val="9"/>
      <color indexed="59"/>
      <name val="AcadNusx"/>
      <family val="0"/>
    </font>
    <font>
      <b/>
      <sz val="11"/>
      <color indexed="59"/>
      <name val="AcadNusx"/>
      <family val="0"/>
    </font>
    <font>
      <b/>
      <sz val="12"/>
      <color indexed="59"/>
      <name val="AcadNusx"/>
      <family val="0"/>
    </font>
    <font>
      <sz val="12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cadNusx"/>
      <family val="0"/>
    </font>
    <font>
      <sz val="11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b/>
      <sz val="10"/>
      <color rgb="FF000000"/>
      <name val="AcadNusx"/>
      <family val="0"/>
    </font>
    <font>
      <sz val="10"/>
      <color theme="0"/>
      <name val="AcadNusx"/>
      <family val="0"/>
    </font>
    <font>
      <sz val="9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12"/>
      <color theme="2" tint="-0.8999800086021423"/>
      <name val="AcadNusx"/>
      <family val="0"/>
    </font>
    <font>
      <b/>
      <sz val="11"/>
      <color theme="2" tint="-0.8999800086021423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190" fontId="6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3" fillId="0" borderId="0" xfId="0" applyFont="1" applyBorder="1" applyAlignment="1">
      <alignment/>
    </xf>
    <xf numFmtId="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/>
    </xf>
    <xf numFmtId="190" fontId="6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right" vertical="top"/>
    </xf>
    <xf numFmtId="0" fontId="65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188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90" fontId="8" fillId="0" borderId="10" xfId="0" applyNumberFormat="1" applyFont="1" applyBorder="1" applyAlignment="1">
      <alignment horizontal="center" vertical="center" wrapText="1"/>
    </xf>
    <xf numFmtId="188" fontId="6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top" wrapText="1"/>
    </xf>
    <xf numFmtId="9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righ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70" fillId="0" borderId="0" xfId="0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 horizontal="right" vertical="center" wrapText="1"/>
      <protection hidden="1"/>
    </xf>
    <xf numFmtId="0" fontId="69" fillId="0" borderId="0" xfId="0" applyFont="1" applyBorder="1" applyAlignment="1" applyProtection="1">
      <alignment horizontal="left" vertical="center" wrapText="1"/>
      <protection hidden="1"/>
    </xf>
    <xf numFmtId="0" fontId="64" fillId="0" borderId="10" xfId="0" applyFont="1" applyBorder="1" applyAlignment="1" applyProtection="1">
      <alignment horizontal="center" vertical="top" wrapText="1"/>
      <protection hidden="1"/>
    </xf>
    <xf numFmtId="0" fontId="64" fillId="0" borderId="10" xfId="0" applyFont="1" applyBorder="1" applyAlignment="1" applyProtection="1">
      <alignment horizontal="center" vertical="center" wrapText="1"/>
      <protection hidden="1"/>
    </xf>
    <xf numFmtId="0" fontId="64" fillId="0" borderId="13" xfId="0" applyFont="1" applyBorder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0" fontId="65" fillId="0" borderId="13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2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188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190" fontId="6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2" fontId="8" fillId="0" borderId="1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90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4" fillId="0" borderId="1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6" fillId="0" borderId="10" xfId="0" applyFont="1" applyBorder="1" applyAlignment="1" applyProtection="1">
      <alignment horizontal="center" vertical="center"/>
      <protection hidden="1"/>
    </xf>
    <xf numFmtId="0" fontId="8" fillId="33" borderId="10" xfId="57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vertical="center"/>
      <protection hidden="1"/>
    </xf>
    <xf numFmtId="2" fontId="65" fillId="0" borderId="0" xfId="0" applyNumberFormat="1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 horizontal="center" vertical="top"/>
      <protection hidden="1"/>
    </xf>
    <xf numFmtId="0" fontId="65" fillId="0" borderId="0" xfId="0" applyFont="1" applyBorder="1" applyAlignment="1" applyProtection="1">
      <alignment horizontal="right" vertical="top"/>
      <protection hidden="1"/>
    </xf>
    <xf numFmtId="0" fontId="65" fillId="0" borderId="0" xfId="0" applyFont="1" applyBorder="1" applyAlignment="1" applyProtection="1">
      <alignment horizontal="left" vertical="top"/>
      <protection hidden="1"/>
    </xf>
    <xf numFmtId="0" fontId="65" fillId="0" borderId="0" xfId="0" applyFont="1" applyBorder="1" applyAlignment="1" applyProtection="1">
      <alignment vertical="top"/>
      <protection hidden="1"/>
    </xf>
    <xf numFmtId="2" fontId="65" fillId="0" borderId="0" xfId="0" applyNumberFormat="1" applyFont="1" applyBorder="1" applyAlignment="1" applyProtection="1">
      <alignment vertical="top"/>
      <protection hidden="1"/>
    </xf>
    <xf numFmtId="2" fontId="65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2" fontId="69" fillId="0" borderId="0" xfId="0" applyNumberFormat="1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90" fontId="6" fillId="0" borderId="10" xfId="0" applyNumberFormat="1" applyFont="1" applyBorder="1" applyAlignment="1" applyProtection="1">
      <alignment horizontal="center" vertical="center"/>
      <protection locked="0"/>
    </xf>
    <xf numFmtId="2" fontId="6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9" fontId="6" fillId="0" borderId="10" xfId="0" applyNumberFormat="1" applyFont="1" applyBorder="1" applyAlignment="1" applyProtection="1">
      <alignment horizontal="center" vertical="center"/>
      <protection locked="0"/>
    </xf>
    <xf numFmtId="9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 wrapText="1"/>
      <protection hidden="1"/>
    </xf>
    <xf numFmtId="0" fontId="64" fillId="0" borderId="13" xfId="0" applyFont="1" applyBorder="1" applyAlignment="1" applyProtection="1">
      <alignment horizontal="center" vertical="center" wrapText="1"/>
      <protection hidden="1"/>
    </xf>
    <xf numFmtId="0" fontId="64" fillId="0" borderId="12" xfId="0" applyFont="1" applyBorder="1" applyAlignment="1" applyProtection="1">
      <alignment horizontal="center" vertical="center" wrapText="1"/>
      <protection hidden="1"/>
    </xf>
    <xf numFmtId="0" fontId="71" fillId="0" borderId="0" xfId="0" applyFont="1" applyBorder="1" applyAlignment="1" applyProtection="1">
      <alignment horizontal="center" vertical="center" shrinkToFit="1"/>
      <protection hidden="1"/>
    </xf>
    <xf numFmtId="0" fontId="63" fillId="0" borderId="0" xfId="0" applyFont="1" applyBorder="1" applyAlignment="1" applyProtection="1">
      <alignment horizontal="center" vertical="center" wrapText="1"/>
      <protection hidden="1"/>
    </xf>
    <xf numFmtId="0" fontId="71" fillId="0" borderId="14" xfId="0" applyFont="1" applyBorder="1" applyAlignment="1" applyProtection="1">
      <alignment horizontal="center" vertical="center" wrapText="1"/>
      <protection hidden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3" sqref="B13:J17"/>
    </sheetView>
  </sheetViews>
  <sheetFormatPr defaultColWidth="9.140625" defaultRowHeight="15"/>
  <cols>
    <col min="1" max="1" width="4.421875" style="59" customWidth="1"/>
    <col min="2" max="2" width="6.57421875" style="59" customWidth="1"/>
    <col min="3" max="3" width="11.57421875" style="59" customWidth="1"/>
    <col min="4" max="4" width="12.00390625" style="59" customWidth="1"/>
    <col min="5" max="6" width="11.8515625" style="59" customWidth="1"/>
    <col min="7" max="7" width="20.421875" style="59" customWidth="1"/>
    <col min="8" max="12" width="11.28125" style="59" customWidth="1"/>
    <col min="13" max="16384" width="9.140625" style="59" customWidth="1"/>
  </cols>
  <sheetData>
    <row r="1" spans="1:12" s="80" customFormat="1" ht="16.5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2:10" s="80" customFormat="1" ht="17.25">
      <c r="B2" s="81"/>
      <c r="C2" s="81"/>
      <c r="D2" s="81"/>
      <c r="E2" s="81"/>
      <c r="F2" s="81"/>
      <c r="G2" s="81"/>
      <c r="H2" s="81"/>
      <c r="I2" s="81"/>
      <c r="J2" s="81"/>
    </row>
    <row r="3" spans="1:12" s="80" customFormat="1" ht="16.5">
      <c r="A3" s="167" t="s">
        <v>168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2:11" s="80" customFormat="1" ht="16.5"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s="80" customFormat="1" ht="16.5">
      <c r="A5" s="167" t="s">
        <v>21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7" spans="1:12" s="64" customFormat="1" ht="12">
      <c r="A7" s="63"/>
      <c r="B7" s="171" t="s">
        <v>0</v>
      </c>
      <c r="C7" s="171" t="s">
        <v>10</v>
      </c>
      <c r="D7" s="171" t="s">
        <v>11</v>
      </c>
      <c r="E7" s="171"/>
      <c r="F7" s="171"/>
      <c r="G7" s="171"/>
      <c r="H7" s="171" t="s">
        <v>12</v>
      </c>
      <c r="I7" s="171"/>
      <c r="J7" s="171"/>
      <c r="K7" s="171" t="s">
        <v>79</v>
      </c>
      <c r="L7" s="171"/>
    </row>
    <row r="8" spans="1:12" s="64" customFormat="1" ht="24">
      <c r="A8" s="63"/>
      <c r="B8" s="171"/>
      <c r="C8" s="171"/>
      <c r="D8" s="171"/>
      <c r="E8" s="171"/>
      <c r="F8" s="171"/>
      <c r="G8" s="171"/>
      <c r="H8" s="18" t="s">
        <v>3</v>
      </c>
      <c r="I8" s="18" t="s">
        <v>13</v>
      </c>
      <c r="J8" s="18" t="s">
        <v>95</v>
      </c>
      <c r="K8" s="18" t="s">
        <v>80</v>
      </c>
      <c r="L8" s="61" t="s">
        <v>14</v>
      </c>
    </row>
    <row r="9" spans="1:13" s="64" customFormat="1" ht="15.75">
      <c r="A9" s="65"/>
      <c r="B9" s="61">
        <v>1</v>
      </c>
      <c r="C9" s="61">
        <v>2</v>
      </c>
      <c r="D9" s="170">
        <v>3</v>
      </c>
      <c r="E9" s="170"/>
      <c r="F9" s="170"/>
      <c r="G9" s="170"/>
      <c r="H9" s="61">
        <v>4</v>
      </c>
      <c r="I9" s="61">
        <v>5</v>
      </c>
      <c r="J9" s="61">
        <v>6</v>
      </c>
      <c r="K9" s="61">
        <v>7</v>
      </c>
      <c r="L9" s="61">
        <v>8</v>
      </c>
      <c r="M9" s="87"/>
    </row>
    <row r="10" spans="1:13" ht="15.75">
      <c r="A10" s="60"/>
      <c r="B10" s="6"/>
      <c r="C10" s="86" t="s">
        <v>96</v>
      </c>
      <c r="D10" s="163" t="s">
        <v>169</v>
      </c>
      <c r="E10" s="163"/>
      <c r="F10" s="163"/>
      <c r="G10" s="163"/>
      <c r="H10" s="11">
        <f>kedeli!H39</f>
        <v>0</v>
      </c>
      <c r="I10" s="11">
        <f>kedeli!J39</f>
        <v>0</v>
      </c>
      <c r="J10" s="11">
        <f>kedeli!L39</f>
        <v>0</v>
      </c>
      <c r="K10" s="11">
        <f>kedeli!M39</f>
        <v>0</v>
      </c>
      <c r="L10" s="91">
        <f>kedeli!M49</f>
        <v>0</v>
      </c>
      <c r="M10" s="87"/>
    </row>
    <row r="11" spans="1:13" ht="15.75">
      <c r="A11" s="60"/>
      <c r="B11" s="6"/>
      <c r="C11" s="86"/>
      <c r="D11" s="165" t="s">
        <v>81</v>
      </c>
      <c r="E11" s="165"/>
      <c r="F11" s="165"/>
      <c r="G11" s="165"/>
      <c r="H11" s="11"/>
      <c r="I11" s="11"/>
      <c r="J11" s="11"/>
      <c r="K11" s="11">
        <f>SUM(K10:K10)</f>
        <v>0</v>
      </c>
      <c r="L11" s="91">
        <f>SUM(L10:L10)</f>
        <v>0</v>
      </c>
      <c r="M11" s="87"/>
    </row>
    <row r="12" ht="63" customHeight="1"/>
    <row r="13" spans="2:12" ht="15.75">
      <c r="B13" s="166"/>
      <c r="C13" s="166"/>
      <c r="D13" s="166"/>
      <c r="E13" s="166"/>
      <c r="F13" s="66"/>
      <c r="G13" s="166"/>
      <c r="H13" s="166"/>
      <c r="I13" s="67"/>
      <c r="J13" s="71"/>
      <c r="K13" s="72"/>
      <c r="L13" s="72"/>
    </row>
    <row r="14" spans="2:12" ht="68.25" customHeight="1">
      <c r="B14" s="66"/>
      <c r="C14" s="66"/>
      <c r="D14" s="66"/>
      <c r="E14" s="66"/>
      <c r="F14" s="66"/>
      <c r="G14" s="68"/>
      <c r="H14" s="68"/>
      <c r="I14" s="67"/>
      <c r="J14" s="71"/>
      <c r="K14" s="72"/>
      <c r="L14" s="72"/>
    </row>
    <row r="15" spans="2:12" ht="15.75">
      <c r="B15" s="66"/>
      <c r="C15" s="66"/>
      <c r="D15" s="164"/>
      <c r="E15" s="164"/>
      <c r="F15" s="69"/>
      <c r="G15" s="168"/>
      <c r="H15" s="168"/>
      <c r="I15" s="70"/>
      <c r="J15" s="73"/>
      <c r="K15" s="74"/>
      <c r="L15" s="72"/>
    </row>
    <row r="16" spans="7:11" ht="15.75">
      <c r="G16" s="62"/>
      <c r="H16" s="62"/>
      <c r="I16" s="62"/>
      <c r="J16" s="62"/>
      <c r="K16" s="62"/>
    </row>
    <row r="17" spans="7:11" ht="15.75">
      <c r="G17" s="62"/>
      <c r="H17" s="62"/>
      <c r="I17" s="62"/>
      <c r="J17" s="62"/>
      <c r="K17" s="62"/>
    </row>
    <row r="18" spans="7:11" ht="15.75">
      <c r="G18" s="62"/>
      <c r="H18" s="62"/>
      <c r="I18" s="62"/>
      <c r="J18" s="62"/>
      <c r="K18" s="62"/>
    </row>
    <row r="19" spans="7:11" ht="15.75">
      <c r="G19" s="62"/>
      <c r="H19" s="62"/>
      <c r="I19" s="62"/>
      <c r="J19" s="62"/>
      <c r="K19" s="62"/>
    </row>
    <row r="20" spans="7:11" ht="15.75">
      <c r="G20" s="62"/>
      <c r="H20" s="62"/>
      <c r="I20" s="62"/>
      <c r="J20" s="62"/>
      <c r="K20" s="62"/>
    </row>
    <row r="21" spans="7:11" ht="15.75">
      <c r="G21" s="62"/>
      <c r="H21" s="62"/>
      <c r="I21" s="62"/>
      <c r="J21" s="62"/>
      <c r="K21" s="62"/>
    </row>
    <row r="22" spans="7:11" ht="15.75">
      <c r="G22" s="62"/>
      <c r="H22" s="62"/>
      <c r="I22" s="62"/>
      <c r="J22" s="62"/>
      <c r="K22" s="62"/>
    </row>
    <row r="23" spans="7:11" ht="15.75">
      <c r="G23" s="62"/>
      <c r="H23" s="62"/>
      <c r="I23" s="62"/>
      <c r="J23" s="62"/>
      <c r="K23" s="62"/>
    </row>
    <row r="24" spans="7:11" ht="15.75">
      <c r="G24" s="62"/>
      <c r="H24" s="62"/>
      <c r="I24" s="62"/>
      <c r="J24" s="62"/>
      <c r="K24" s="62"/>
    </row>
  </sheetData>
  <sheetProtection/>
  <mergeCells count="15">
    <mergeCell ref="A1:L1"/>
    <mergeCell ref="D9:G9"/>
    <mergeCell ref="B7:B8"/>
    <mergeCell ref="C7:C8"/>
    <mergeCell ref="H7:J7"/>
    <mergeCell ref="D7:G8"/>
    <mergeCell ref="K7:L7"/>
    <mergeCell ref="D10:G10"/>
    <mergeCell ref="D15:E15"/>
    <mergeCell ref="D11:G11"/>
    <mergeCell ref="B13:E13"/>
    <mergeCell ref="A3:L3"/>
    <mergeCell ref="A5:L5"/>
    <mergeCell ref="G13:H13"/>
    <mergeCell ref="G15:H15"/>
  </mergeCells>
  <printOptions horizontalCentered="1"/>
  <pageMargins left="0.3937007874015748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Zeros="0" tabSelected="1" zoomScale="120" zoomScaleNormal="120" zoomScalePageLayoutView="0" workbookViewId="0" topLeftCell="A22">
      <selection activeCell="D44" sqref="D44"/>
    </sheetView>
  </sheetViews>
  <sheetFormatPr defaultColWidth="9.00390625" defaultRowHeight="15"/>
  <cols>
    <col min="1" max="1" width="3.421875" style="136" bestFit="1" customWidth="1"/>
    <col min="2" max="2" width="12.00390625" style="137" customWidth="1"/>
    <col min="3" max="3" width="43.140625" style="138" customWidth="1"/>
    <col min="4" max="4" width="8.28125" style="139" customWidth="1"/>
    <col min="5" max="5" width="9.57421875" style="139" customWidth="1"/>
    <col min="6" max="6" width="8.28125" style="139" customWidth="1"/>
    <col min="7" max="13" width="9.421875" style="139" customWidth="1"/>
    <col min="14" max="14" width="10.7109375" style="139" bestFit="1" customWidth="1"/>
    <col min="15" max="16384" width="9.00390625" style="139" customWidth="1"/>
  </cols>
  <sheetData>
    <row r="1" spans="1:13" s="92" customFormat="1" ht="32.25" customHeight="1">
      <c r="A1" s="178" t="s">
        <v>167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93" customFormat="1" ht="32.25" customHeight="1">
      <c r="A2" s="179" t="s">
        <v>168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92" customFormat="1" ht="32.25" customHeight="1">
      <c r="A3" s="180" t="s">
        <v>166</v>
      </c>
      <c r="B3" s="180"/>
      <c r="C3" s="180"/>
      <c r="D3" s="180"/>
      <c r="E3" s="180"/>
      <c r="F3" s="180"/>
      <c r="G3" s="180"/>
      <c r="H3" s="180"/>
      <c r="I3" s="180"/>
      <c r="J3" s="180"/>
      <c r="K3" s="94" t="s">
        <v>35</v>
      </c>
      <c r="L3" s="140"/>
      <c r="M3" s="95" t="s">
        <v>36</v>
      </c>
    </row>
    <row r="4" spans="1:13" s="93" customFormat="1" ht="15.75">
      <c r="A4" s="175" t="s">
        <v>0</v>
      </c>
      <c r="B4" s="175" t="s">
        <v>1</v>
      </c>
      <c r="C4" s="175" t="s">
        <v>2</v>
      </c>
      <c r="D4" s="175" t="s">
        <v>16</v>
      </c>
      <c r="E4" s="176" t="s">
        <v>23</v>
      </c>
      <c r="F4" s="175" t="s">
        <v>15</v>
      </c>
      <c r="G4" s="175" t="s">
        <v>3</v>
      </c>
      <c r="H4" s="175"/>
      <c r="I4" s="175" t="s">
        <v>4</v>
      </c>
      <c r="J4" s="175"/>
      <c r="K4" s="175" t="s">
        <v>95</v>
      </c>
      <c r="L4" s="175"/>
      <c r="M4" s="175" t="s">
        <v>5</v>
      </c>
    </row>
    <row r="5" spans="1:13" s="93" customFormat="1" ht="15.75">
      <c r="A5" s="175"/>
      <c r="B5" s="175"/>
      <c r="C5" s="175"/>
      <c r="D5" s="175"/>
      <c r="E5" s="177"/>
      <c r="F5" s="175"/>
      <c r="G5" s="96" t="s">
        <v>6</v>
      </c>
      <c r="H5" s="96" t="s">
        <v>7</v>
      </c>
      <c r="I5" s="96" t="s">
        <v>6</v>
      </c>
      <c r="J5" s="96" t="s">
        <v>7</v>
      </c>
      <c r="K5" s="96" t="s">
        <v>6</v>
      </c>
      <c r="L5" s="96" t="s">
        <v>7</v>
      </c>
      <c r="M5" s="175"/>
    </row>
    <row r="6" spans="1:13" s="93" customFormat="1" ht="15.7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7">
        <v>13</v>
      </c>
    </row>
    <row r="7" spans="1:13" s="93" customFormat="1" ht="15.75">
      <c r="A7" s="98"/>
      <c r="B7" s="97"/>
      <c r="C7" s="97"/>
      <c r="D7" s="97"/>
      <c r="E7" s="97"/>
      <c r="F7" s="97"/>
      <c r="G7" s="141"/>
      <c r="H7" s="141"/>
      <c r="I7" s="141"/>
      <c r="J7" s="142"/>
      <c r="K7" s="141"/>
      <c r="L7" s="142"/>
      <c r="M7" s="142"/>
    </row>
    <row r="8" spans="1:13" s="105" customFormat="1" ht="15.75">
      <c r="A8" s="100">
        <v>1</v>
      </c>
      <c r="B8" s="101" t="s">
        <v>26</v>
      </c>
      <c r="C8" s="102" t="s">
        <v>156</v>
      </c>
      <c r="D8" s="103" t="s">
        <v>34</v>
      </c>
      <c r="E8" s="104"/>
      <c r="F8" s="104">
        <v>240</v>
      </c>
      <c r="G8" s="143"/>
      <c r="H8" s="142"/>
      <c r="I8" s="143"/>
      <c r="J8" s="142"/>
      <c r="K8" s="143"/>
      <c r="L8" s="142"/>
      <c r="M8" s="142"/>
    </row>
    <row r="9" spans="1:13" s="108" customFormat="1" ht="27">
      <c r="A9" s="172">
        <v>2</v>
      </c>
      <c r="B9" s="103" t="s">
        <v>55</v>
      </c>
      <c r="C9" s="106" t="s">
        <v>157</v>
      </c>
      <c r="D9" s="103" t="s">
        <v>32</v>
      </c>
      <c r="E9" s="103"/>
      <c r="F9" s="107">
        <v>1.21</v>
      </c>
      <c r="G9" s="144"/>
      <c r="H9" s="142"/>
      <c r="I9" s="144"/>
      <c r="J9" s="142"/>
      <c r="K9" s="144"/>
      <c r="L9" s="142"/>
      <c r="M9" s="142"/>
    </row>
    <row r="10" spans="1:13" s="108" customFormat="1" ht="13.5">
      <c r="A10" s="173"/>
      <c r="B10" s="103" t="s">
        <v>19</v>
      </c>
      <c r="C10" s="106" t="s">
        <v>20</v>
      </c>
      <c r="D10" s="103" t="s">
        <v>22</v>
      </c>
      <c r="E10" s="103">
        <v>3.88</v>
      </c>
      <c r="F10" s="107">
        <f>E10*F9</f>
        <v>4.6948</v>
      </c>
      <c r="G10" s="145"/>
      <c r="H10" s="142"/>
      <c r="I10" s="145"/>
      <c r="J10" s="142"/>
      <c r="K10" s="145"/>
      <c r="L10" s="142"/>
      <c r="M10" s="142"/>
    </row>
    <row r="11" spans="1:13" s="108" customFormat="1" ht="40.5">
      <c r="A11" s="172">
        <v>3</v>
      </c>
      <c r="B11" s="103" t="s">
        <v>56</v>
      </c>
      <c r="C11" s="106" t="s">
        <v>158</v>
      </c>
      <c r="D11" s="109" t="s">
        <v>33</v>
      </c>
      <c r="E11" s="109"/>
      <c r="F11" s="110">
        <v>0.063</v>
      </c>
      <c r="G11" s="142"/>
      <c r="H11" s="142"/>
      <c r="I11" s="142"/>
      <c r="J11" s="142"/>
      <c r="K11" s="142"/>
      <c r="L11" s="142"/>
      <c r="M11" s="142"/>
    </row>
    <row r="12" spans="1:13" s="108" customFormat="1" ht="13.5">
      <c r="A12" s="174"/>
      <c r="B12" s="109" t="s">
        <v>19</v>
      </c>
      <c r="C12" s="111" t="s">
        <v>20</v>
      </c>
      <c r="D12" s="109" t="s">
        <v>22</v>
      </c>
      <c r="E12" s="109">
        <v>665</v>
      </c>
      <c r="F12" s="99">
        <f>E12*F11</f>
        <v>41.895</v>
      </c>
      <c r="G12" s="146"/>
      <c r="H12" s="142"/>
      <c r="I12" s="146"/>
      <c r="J12" s="142"/>
      <c r="K12" s="146"/>
      <c r="L12" s="142"/>
      <c r="M12" s="142"/>
    </row>
    <row r="13" spans="1:13" s="108" customFormat="1" ht="13.5">
      <c r="A13" s="174"/>
      <c r="B13" s="109" t="s">
        <v>19</v>
      </c>
      <c r="C13" s="111" t="s">
        <v>28</v>
      </c>
      <c r="D13" s="109" t="s">
        <v>31</v>
      </c>
      <c r="E13" s="109">
        <v>59</v>
      </c>
      <c r="F13" s="110">
        <f>E13*F11</f>
        <v>3.717</v>
      </c>
      <c r="G13" s="146"/>
      <c r="H13" s="142"/>
      <c r="I13" s="146"/>
      <c r="J13" s="142"/>
      <c r="K13" s="146"/>
      <c r="L13" s="142"/>
      <c r="M13" s="142"/>
    </row>
    <row r="14" spans="1:13" s="108" customFormat="1" ht="13.5">
      <c r="A14" s="174"/>
      <c r="B14" s="109" t="s">
        <v>19</v>
      </c>
      <c r="C14" s="111" t="s">
        <v>24</v>
      </c>
      <c r="D14" s="109" t="s">
        <v>27</v>
      </c>
      <c r="E14" s="109">
        <v>40</v>
      </c>
      <c r="F14" s="110">
        <f>E14*F11</f>
        <v>2.52</v>
      </c>
      <c r="G14" s="146"/>
      <c r="H14" s="142"/>
      <c r="I14" s="146"/>
      <c r="J14" s="142"/>
      <c r="K14" s="146"/>
      <c r="L14" s="142"/>
      <c r="M14" s="142"/>
    </row>
    <row r="15" spans="1:13" s="108" customFormat="1" ht="13.5">
      <c r="A15" s="174"/>
      <c r="B15" s="101" t="s">
        <v>26</v>
      </c>
      <c r="C15" s="106" t="s">
        <v>171</v>
      </c>
      <c r="D15" s="109" t="s">
        <v>38</v>
      </c>
      <c r="E15" s="109"/>
      <c r="F15" s="112">
        <v>50</v>
      </c>
      <c r="G15" s="146"/>
      <c r="H15" s="142"/>
      <c r="I15" s="146"/>
      <c r="J15" s="142"/>
      <c r="K15" s="146"/>
      <c r="L15" s="142"/>
      <c r="M15" s="142"/>
    </row>
    <row r="16" spans="1:13" s="108" customFormat="1" ht="15.75">
      <c r="A16" s="174"/>
      <c r="B16" s="101" t="s">
        <v>149</v>
      </c>
      <c r="C16" s="106" t="s">
        <v>51</v>
      </c>
      <c r="D16" s="109" t="s">
        <v>32</v>
      </c>
      <c r="E16" s="112">
        <v>101.5</v>
      </c>
      <c r="F16" s="99">
        <f>F11*E16</f>
        <v>6.3945</v>
      </c>
      <c r="G16" s="145"/>
      <c r="H16" s="142"/>
      <c r="I16" s="146"/>
      <c r="J16" s="142"/>
      <c r="K16" s="146"/>
      <c r="L16" s="142"/>
      <c r="M16" s="142"/>
    </row>
    <row r="17" spans="1:13" s="116" customFormat="1" ht="15.75">
      <c r="A17" s="174"/>
      <c r="B17" s="101" t="s">
        <v>151</v>
      </c>
      <c r="C17" s="113" t="s">
        <v>97</v>
      </c>
      <c r="D17" s="114" t="s">
        <v>87</v>
      </c>
      <c r="E17" s="114">
        <v>160</v>
      </c>
      <c r="F17" s="115">
        <f>E17*F11</f>
        <v>10.08</v>
      </c>
      <c r="G17" s="147"/>
      <c r="H17" s="148"/>
      <c r="I17" s="149"/>
      <c r="J17" s="148"/>
      <c r="K17" s="149"/>
      <c r="L17" s="148"/>
      <c r="M17" s="148"/>
    </row>
    <row r="18" spans="1:13" s="108" customFormat="1" ht="15.75">
      <c r="A18" s="174"/>
      <c r="B18" s="101" t="s">
        <v>150</v>
      </c>
      <c r="C18" s="106" t="s">
        <v>52</v>
      </c>
      <c r="D18" s="109" t="s">
        <v>32</v>
      </c>
      <c r="E18" s="99">
        <v>1.83</v>
      </c>
      <c r="F18" s="99">
        <f>E18*F11</f>
        <v>0.11529</v>
      </c>
      <c r="G18" s="145"/>
      <c r="H18" s="142"/>
      <c r="I18" s="146"/>
      <c r="J18" s="142"/>
      <c r="K18" s="146"/>
      <c r="L18" s="142"/>
      <c r="M18" s="142"/>
    </row>
    <row r="19" spans="1:13" s="117" customFormat="1" ht="14.25">
      <c r="A19" s="174"/>
      <c r="B19" s="101" t="s">
        <v>148</v>
      </c>
      <c r="C19" s="106" t="s">
        <v>50</v>
      </c>
      <c r="D19" s="109" t="s">
        <v>29</v>
      </c>
      <c r="E19" s="99"/>
      <c r="F19" s="99">
        <v>3</v>
      </c>
      <c r="G19" s="145"/>
      <c r="H19" s="142"/>
      <c r="I19" s="146"/>
      <c r="J19" s="142"/>
      <c r="K19" s="146"/>
      <c r="L19" s="142"/>
      <c r="M19" s="142"/>
    </row>
    <row r="20" spans="1:13" s="117" customFormat="1" ht="14.25">
      <c r="A20" s="173"/>
      <c r="B20" s="101" t="s">
        <v>159</v>
      </c>
      <c r="C20" s="106" t="s">
        <v>160</v>
      </c>
      <c r="D20" s="109" t="s">
        <v>161</v>
      </c>
      <c r="E20" s="99"/>
      <c r="F20" s="99">
        <v>32</v>
      </c>
      <c r="G20" s="145"/>
      <c r="H20" s="142"/>
      <c r="I20" s="146"/>
      <c r="J20" s="142"/>
      <c r="K20" s="146"/>
      <c r="L20" s="142"/>
      <c r="M20" s="142"/>
    </row>
    <row r="21" spans="1:13" s="108" customFormat="1" ht="40.5">
      <c r="A21" s="172">
        <v>4</v>
      </c>
      <c r="B21" s="103" t="s">
        <v>63</v>
      </c>
      <c r="C21" s="106" t="s">
        <v>163</v>
      </c>
      <c r="D21" s="103" t="s">
        <v>32</v>
      </c>
      <c r="E21" s="103"/>
      <c r="F21" s="118">
        <v>2.41</v>
      </c>
      <c r="G21" s="144"/>
      <c r="H21" s="142"/>
      <c r="I21" s="144"/>
      <c r="J21" s="142"/>
      <c r="K21" s="144"/>
      <c r="L21" s="142"/>
      <c r="M21" s="142"/>
    </row>
    <row r="22" spans="1:13" s="108" customFormat="1" ht="13.5">
      <c r="A22" s="173"/>
      <c r="B22" s="103" t="s">
        <v>19</v>
      </c>
      <c r="C22" s="106" t="s">
        <v>20</v>
      </c>
      <c r="D22" s="103" t="s">
        <v>22</v>
      </c>
      <c r="E22" s="103">
        <v>2.06</v>
      </c>
      <c r="F22" s="107">
        <f>E22*F21</f>
        <v>4.964600000000001</v>
      </c>
      <c r="G22" s="145"/>
      <c r="H22" s="142"/>
      <c r="I22" s="145"/>
      <c r="J22" s="142"/>
      <c r="K22" s="145"/>
      <c r="L22" s="142"/>
      <c r="M22" s="142"/>
    </row>
    <row r="23" spans="1:13" s="108" customFormat="1" ht="27">
      <c r="A23" s="172">
        <v>5</v>
      </c>
      <c r="B23" s="103" t="s">
        <v>99</v>
      </c>
      <c r="C23" s="106" t="s">
        <v>164</v>
      </c>
      <c r="D23" s="109" t="s">
        <v>32</v>
      </c>
      <c r="E23" s="109"/>
      <c r="F23" s="112">
        <v>3.01</v>
      </c>
      <c r="G23" s="142"/>
      <c r="H23" s="142"/>
      <c r="I23" s="142"/>
      <c r="J23" s="142"/>
      <c r="K23" s="142"/>
      <c r="L23" s="142"/>
      <c r="M23" s="142"/>
    </row>
    <row r="24" spans="1:13" s="108" customFormat="1" ht="13.5">
      <c r="A24" s="174"/>
      <c r="B24" s="109" t="s">
        <v>19</v>
      </c>
      <c r="C24" s="111" t="s">
        <v>20</v>
      </c>
      <c r="D24" s="109" t="s">
        <v>22</v>
      </c>
      <c r="E24" s="109">
        <v>2.81</v>
      </c>
      <c r="F24" s="99">
        <f>E24*F23</f>
        <v>8.4581</v>
      </c>
      <c r="G24" s="146"/>
      <c r="H24" s="142"/>
      <c r="I24" s="146"/>
      <c r="J24" s="142"/>
      <c r="K24" s="146"/>
      <c r="L24" s="142"/>
      <c r="M24" s="142"/>
    </row>
    <row r="25" spans="1:13" s="108" customFormat="1" ht="13.5">
      <c r="A25" s="174"/>
      <c r="B25" s="109" t="s">
        <v>19</v>
      </c>
      <c r="C25" s="111" t="s">
        <v>28</v>
      </c>
      <c r="D25" s="109" t="s">
        <v>31</v>
      </c>
      <c r="E25" s="109">
        <v>0.33</v>
      </c>
      <c r="F25" s="110">
        <f>E25*F23</f>
        <v>0.9933</v>
      </c>
      <c r="G25" s="146"/>
      <c r="H25" s="142"/>
      <c r="I25" s="146"/>
      <c r="J25" s="142"/>
      <c r="K25" s="146"/>
      <c r="L25" s="142"/>
      <c r="M25" s="142"/>
    </row>
    <row r="26" spans="1:13" s="108" customFormat="1" ht="13.5">
      <c r="A26" s="174"/>
      <c r="B26" s="109" t="s">
        <v>19</v>
      </c>
      <c r="C26" s="111" t="s">
        <v>24</v>
      </c>
      <c r="D26" s="109" t="s">
        <v>27</v>
      </c>
      <c r="E26" s="109">
        <v>0.16</v>
      </c>
      <c r="F26" s="110">
        <f>E26*F23</f>
        <v>0.4816</v>
      </c>
      <c r="G26" s="146"/>
      <c r="H26" s="142"/>
      <c r="I26" s="146"/>
      <c r="J26" s="142"/>
      <c r="K26" s="146"/>
      <c r="L26" s="142"/>
      <c r="M26" s="142"/>
    </row>
    <row r="27" spans="1:13" s="108" customFormat="1" ht="15.75">
      <c r="A27" s="174"/>
      <c r="B27" s="101" t="s">
        <v>149</v>
      </c>
      <c r="C27" s="106" t="s">
        <v>51</v>
      </c>
      <c r="D27" s="109" t="s">
        <v>32</v>
      </c>
      <c r="E27" s="112">
        <v>1.02</v>
      </c>
      <c r="F27" s="99">
        <f>F23*E27</f>
        <v>3.0702</v>
      </c>
      <c r="G27" s="145"/>
      <c r="H27" s="142"/>
      <c r="I27" s="146"/>
      <c r="J27" s="142"/>
      <c r="K27" s="146"/>
      <c r="L27" s="142"/>
      <c r="M27" s="142"/>
    </row>
    <row r="28" spans="1:13" s="116" customFormat="1" ht="15.75">
      <c r="A28" s="174"/>
      <c r="B28" s="101" t="s">
        <v>151</v>
      </c>
      <c r="C28" s="113" t="s">
        <v>97</v>
      </c>
      <c r="D28" s="114" t="s">
        <v>87</v>
      </c>
      <c r="E28" s="114">
        <v>0.72</v>
      </c>
      <c r="F28" s="115">
        <f>E28*F23</f>
        <v>2.1672</v>
      </c>
      <c r="G28" s="147"/>
      <c r="H28" s="148"/>
      <c r="I28" s="149"/>
      <c r="J28" s="148"/>
      <c r="K28" s="149"/>
      <c r="L28" s="148"/>
      <c r="M28" s="148"/>
    </row>
    <row r="29" spans="1:13" s="108" customFormat="1" ht="15.75">
      <c r="A29" s="174"/>
      <c r="B29" s="101" t="s">
        <v>150</v>
      </c>
      <c r="C29" s="106" t="s">
        <v>52</v>
      </c>
      <c r="D29" s="109" t="s">
        <v>32</v>
      </c>
      <c r="E29" s="99">
        <v>0.02</v>
      </c>
      <c r="F29" s="99">
        <f>E29*F23</f>
        <v>0.0602</v>
      </c>
      <c r="G29" s="145"/>
      <c r="H29" s="142"/>
      <c r="I29" s="146"/>
      <c r="J29" s="142"/>
      <c r="K29" s="146"/>
      <c r="L29" s="142"/>
      <c r="M29" s="142"/>
    </row>
    <row r="30" spans="1:13" s="117" customFormat="1" ht="14.25">
      <c r="A30" s="174"/>
      <c r="B30" s="101" t="s">
        <v>148</v>
      </c>
      <c r="C30" s="106" t="s">
        <v>50</v>
      </c>
      <c r="D30" s="109" t="s">
        <v>29</v>
      </c>
      <c r="E30" s="99"/>
      <c r="F30" s="99">
        <v>7</v>
      </c>
      <c r="G30" s="145"/>
      <c r="H30" s="142"/>
      <c r="I30" s="146"/>
      <c r="J30" s="142"/>
      <c r="K30" s="146"/>
      <c r="L30" s="142"/>
      <c r="M30" s="142"/>
    </row>
    <row r="31" spans="1:13" s="108" customFormat="1" ht="27">
      <c r="A31" s="172">
        <v>6</v>
      </c>
      <c r="B31" s="103" t="s">
        <v>162</v>
      </c>
      <c r="C31" s="106" t="s">
        <v>165</v>
      </c>
      <c r="D31" s="109" t="s">
        <v>40</v>
      </c>
      <c r="E31" s="109"/>
      <c r="F31" s="99">
        <v>1.01</v>
      </c>
      <c r="G31" s="142"/>
      <c r="H31" s="142"/>
      <c r="I31" s="142"/>
      <c r="J31" s="142"/>
      <c r="K31" s="142"/>
      <c r="L31" s="142"/>
      <c r="M31" s="142"/>
    </row>
    <row r="32" spans="1:13" s="108" customFormat="1" ht="13.5">
      <c r="A32" s="174"/>
      <c r="B32" s="109" t="s">
        <v>19</v>
      </c>
      <c r="C32" s="111" t="s">
        <v>20</v>
      </c>
      <c r="D32" s="109" t="s">
        <v>22</v>
      </c>
      <c r="E32" s="109">
        <v>138</v>
      </c>
      <c r="F32" s="99">
        <f>E32*F31</f>
        <v>139.38</v>
      </c>
      <c r="G32" s="146"/>
      <c r="H32" s="142"/>
      <c r="I32" s="146"/>
      <c r="J32" s="142"/>
      <c r="K32" s="146"/>
      <c r="L32" s="142"/>
      <c r="M32" s="142"/>
    </row>
    <row r="33" spans="1:13" s="108" customFormat="1" ht="13.5">
      <c r="A33" s="174"/>
      <c r="B33" s="109" t="s">
        <v>19</v>
      </c>
      <c r="C33" s="111" t="s">
        <v>28</v>
      </c>
      <c r="D33" s="109" t="s">
        <v>31</v>
      </c>
      <c r="E33" s="109">
        <v>17</v>
      </c>
      <c r="F33" s="110">
        <f>E33*F31</f>
        <v>17.17</v>
      </c>
      <c r="G33" s="146"/>
      <c r="H33" s="142"/>
      <c r="I33" s="146"/>
      <c r="J33" s="142"/>
      <c r="K33" s="146"/>
      <c r="L33" s="142"/>
      <c r="M33" s="142"/>
    </row>
    <row r="34" spans="1:13" s="108" customFormat="1" ht="13.5">
      <c r="A34" s="174"/>
      <c r="B34" s="109" t="s">
        <v>19</v>
      </c>
      <c r="C34" s="111" t="s">
        <v>24</v>
      </c>
      <c r="D34" s="109" t="s">
        <v>27</v>
      </c>
      <c r="E34" s="109">
        <v>2.18</v>
      </c>
      <c r="F34" s="110">
        <f>E34*F31</f>
        <v>2.2018</v>
      </c>
      <c r="G34" s="146"/>
      <c r="H34" s="142"/>
      <c r="I34" s="146"/>
      <c r="J34" s="142"/>
      <c r="K34" s="146"/>
      <c r="L34" s="142"/>
      <c r="M34" s="142"/>
    </row>
    <row r="35" spans="1:13" s="117" customFormat="1" ht="14.25">
      <c r="A35" s="174"/>
      <c r="B35" s="101" t="s">
        <v>159</v>
      </c>
      <c r="C35" s="106" t="s">
        <v>160</v>
      </c>
      <c r="D35" s="109" t="s">
        <v>161</v>
      </c>
      <c r="E35" s="99">
        <v>54.6</v>
      </c>
      <c r="F35" s="99">
        <f>E35*F31</f>
        <v>55.146</v>
      </c>
      <c r="G35" s="145"/>
      <c r="H35" s="142"/>
      <c r="I35" s="146"/>
      <c r="J35" s="142"/>
      <c r="K35" s="146"/>
      <c r="L35" s="142"/>
      <c r="M35" s="142"/>
    </row>
    <row r="36" spans="1:13" s="108" customFormat="1" ht="27">
      <c r="A36" s="174"/>
      <c r="B36" s="103" t="s">
        <v>152</v>
      </c>
      <c r="C36" s="106" t="s">
        <v>170</v>
      </c>
      <c r="D36" s="104" t="s">
        <v>60</v>
      </c>
      <c r="E36" s="109"/>
      <c r="F36" s="112">
        <v>196</v>
      </c>
      <c r="G36" s="150"/>
      <c r="H36" s="142"/>
      <c r="I36" s="146"/>
      <c r="J36" s="142"/>
      <c r="K36" s="146"/>
      <c r="L36" s="142"/>
      <c r="M36" s="142"/>
    </row>
    <row r="37" spans="1:13" s="108" customFormat="1" ht="15.75">
      <c r="A37" s="174"/>
      <c r="B37" s="103" t="s">
        <v>154</v>
      </c>
      <c r="C37" s="102" t="s">
        <v>153</v>
      </c>
      <c r="D37" s="101" t="s">
        <v>59</v>
      </c>
      <c r="E37" s="109">
        <v>4.14</v>
      </c>
      <c r="F37" s="99">
        <f>E37*F31</f>
        <v>4.1814</v>
      </c>
      <c r="G37" s="143"/>
      <c r="H37" s="142"/>
      <c r="I37" s="146"/>
      <c r="J37" s="142"/>
      <c r="K37" s="146"/>
      <c r="L37" s="142"/>
      <c r="M37" s="142"/>
    </row>
    <row r="38" spans="1:13" s="108" customFormat="1" ht="13.5">
      <c r="A38" s="109"/>
      <c r="B38" s="103"/>
      <c r="C38" s="113"/>
      <c r="D38" s="145"/>
      <c r="E38" s="145"/>
      <c r="F38" s="159"/>
      <c r="G38" s="145"/>
      <c r="H38" s="151"/>
      <c r="I38" s="145"/>
      <c r="J38" s="151"/>
      <c r="K38" s="145"/>
      <c r="L38" s="150"/>
      <c r="M38" s="142"/>
    </row>
    <row r="39" spans="1:13" s="121" customFormat="1" ht="15.75">
      <c r="A39" s="119"/>
      <c r="B39" s="120"/>
      <c r="C39" s="120" t="s">
        <v>7</v>
      </c>
      <c r="D39" s="157"/>
      <c r="E39" s="157"/>
      <c r="F39" s="157"/>
      <c r="G39" s="152"/>
      <c r="H39" s="152"/>
      <c r="I39" s="152"/>
      <c r="J39" s="153"/>
      <c r="K39" s="152"/>
      <c r="L39" s="152"/>
      <c r="M39" s="152"/>
    </row>
    <row r="40" spans="1:13" s="105" customFormat="1" ht="13.5">
      <c r="A40" s="109"/>
      <c r="B40" s="104"/>
      <c r="C40" s="109" t="s">
        <v>8</v>
      </c>
      <c r="D40" s="160" t="s">
        <v>172</v>
      </c>
      <c r="E40" s="160"/>
      <c r="F40" s="146"/>
      <c r="G40" s="146"/>
      <c r="H40" s="146"/>
      <c r="I40" s="146"/>
      <c r="J40" s="146"/>
      <c r="K40" s="146"/>
      <c r="L40" s="146"/>
      <c r="M40" s="142"/>
    </row>
    <row r="41" spans="1:13" s="105" customFormat="1" ht="14.25">
      <c r="A41" s="122"/>
      <c r="B41" s="123"/>
      <c r="C41" s="122" t="s">
        <v>5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5"/>
    </row>
    <row r="42" spans="1:13" s="105" customFormat="1" ht="13.5">
      <c r="A42" s="109"/>
      <c r="B42" s="109"/>
      <c r="C42" s="109" t="s">
        <v>9</v>
      </c>
      <c r="D42" s="160" t="s">
        <v>172</v>
      </c>
      <c r="E42" s="160"/>
      <c r="F42" s="146"/>
      <c r="G42" s="146"/>
      <c r="H42" s="146"/>
      <c r="I42" s="146"/>
      <c r="J42" s="146"/>
      <c r="K42" s="146"/>
      <c r="L42" s="146"/>
      <c r="M42" s="142"/>
    </row>
    <row r="43" spans="1:13" s="105" customFormat="1" ht="14.25">
      <c r="A43" s="122"/>
      <c r="B43" s="122"/>
      <c r="C43" s="122" t="s">
        <v>5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5"/>
    </row>
    <row r="44" spans="1:13" s="105" customFormat="1" ht="27">
      <c r="A44" s="109"/>
      <c r="B44" s="109"/>
      <c r="C44" s="124" t="s">
        <v>155</v>
      </c>
      <c r="D44" s="161" t="s">
        <v>172</v>
      </c>
      <c r="E44" s="160"/>
      <c r="F44" s="146"/>
      <c r="G44" s="146"/>
      <c r="H44" s="156"/>
      <c r="I44" s="156"/>
      <c r="J44" s="156"/>
      <c r="K44" s="156"/>
      <c r="L44" s="156"/>
      <c r="M44" s="156"/>
    </row>
    <row r="45" spans="1:13" s="105" customFormat="1" ht="14.25">
      <c r="A45" s="122"/>
      <c r="B45" s="103"/>
      <c r="C45" s="122" t="s">
        <v>5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5"/>
    </row>
    <row r="46" spans="1:13" s="105" customFormat="1" ht="13.5">
      <c r="A46" s="109"/>
      <c r="B46" s="103"/>
      <c r="C46" s="109" t="s">
        <v>48</v>
      </c>
      <c r="D46" s="160">
        <v>0.03</v>
      </c>
      <c r="E46" s="160"/>
      <c r="F46" s="146"/>
      <c r="G46" s="146"/>
      <c r="H46" s="142"/>
      <c r="I46" s="146"/>
      <c r="J46" s="146"/>
      <c r="K46" s="146"/>
      <c r="L46" s="146"/>
      <c r="M46" s="142"/>
    </row>
    <row r="47" spans="1:13" s="125" customFormat="1" ht="14.25">
      <c r="A47" s="109"/>
      <c r="B47" s="120"/>
      <c r="C47" s="120" t="s">
        <v>5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2"/>
    </row>
    <row r="48" spans="1:13" s="126" customFormat="1" ht="13.5">
      <c r="A48" s="109"/>
      <c r="B48" s="103"/>
      <c r="C48" s="103" t="s">
        <v>49</v>
      </c>
      <c r="D48" s="162">
        <v>0.18</v>
      </c>
      <c r="E48" s="162"/>
      <c r="F48" s="145"/>
      <c r="G48" s="145"/>
      <c r="H48" s="145"/>
      <c r="I48" s="145"/>
      <c r="J48" s="158"/>
      <c r="K48" s="145"/>
      <c r="L48" s="145"/>
      <c r="M48" s="144"/>
    </row>
    <row r="49" spans="1:13" s="93" customFormat="1" ht="15.75">
      <c r="A49" s="119"/>
      <c r="B49" s="122"/>
      <c r="C49" s="122" t="s">
        <v>5</v>
      </c>
      <c r="D49" s="146"/>
      <c r="E49" s="154"/>
      <c r="F49" s="154"/>
      <c r="G49" s="154"/>
      <c r="H49" s="154"/>
      <c r="I49" s="154"/>
      <c r="J49" s="154"/>
      <c r="K49" s="154"/>
      <c r="L49" s="154"/>
      <c r="M49" s="155"/>
    </row>
    <row r="50" spans="1:13" s="93" customFormat="1" ht="24" customHeight="1">
      <c r="A50" s="127"/>
      <c r="B50" s="127"/>
      <c r="C50" s="128"/>
      <c r="D50" s="128"/>
      <c r="E50" s="128"/>
      <c r="F50" s="105"/>
      <c r="G50" s="105"/>
      <c r="H50" s="105"/>
      <c r="I50" s="105"/>
      <c r="J50" s="105"/>
      <c r="K50" s="105"/>
      <c r="L50" s="129"/>
      <c r="M50" s="129"/>
    </row>
    <row r="51" spans="1:13" s="93" customFormat="1" ht="15.75">
      <c r="A51" s="130"/>
      <c r="B51" s="130"/>
      <c r="C51" s="131"/>
      <c r="D51" s="131"/>
      <c r="E51" s="131"/>
      <c r="F51" s="131"/>
      <c r="G51" s="132"/>
      <c r="H51" s="132"/>
      <c r="I51" s="132"/>
      <c r="J51" s="133"/>
      <c r="K51" s="134"/>
      <c r="L51" s="135"/>
      <c r="M51" s="135"/>
    </row>
  </sheetData>
  <sheetProtection password="EAA0" sheet="1"/>
  <mergeCells count="18">
    <mergeCell ref="A1:M1"/>
    <mergeCell ref="A2:M2"/>
    <mergeCell ref="A3:J3"/>
    <mergeCell ref="A4:A5"/>
    <mergeCell ref="B4:B5"/>
    <mergeCell ref="A31:A37"/>
    <mergeCell ref="F4:F5"/>
    <mergeCell ref="A9:A10"/>
    <mergeCell ref="G4:H4"/>
    <mergeCell ref="A11:A20"/>
    <mergeCell ref="A21:A22"/>
    <mergeCell ref="A23:A30"/>
    <mergeCell ref="M4:M5"/>
    <mergeCell ref="D4:D5"/>
    <mergeCell ref="C4:C5"/>
    <mergeCell ref="I4:J4"/>
    <mergeCell ref="K4:L4"/>
    <mergeCell ref="E4:E5"/>
  </mergeCells>
  <printOptions horizontalCentered="1"/>
  <pageMargins left="0.3937007874015748" right="0" top="0.3937007874015748" bottom="0.3937007874015748" header="0" footer="0"/>
  <pageSetup fitToHeight="0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Zeros="0" zoomScale="115" zoomScaleNormal="115" zoomScalePageLayoutView="0" workbookViewId="0" topLeftCell="A71">
      <selection activeCell="O85" sqref="O85"/>
    </sheetView>
  </sheetViews>
  <sheetFormatPr defaultColWidth="9.00390625" defaultRowHeight="15"/>
  <cols>
    <col min="1" max="1" width="2.7109375" style="4" customWidth="1"/>
    <col min="2" max="2" width="12.140625" style="2" customWidth="1"/>
    <col min="3" max="3" width="43.140625" style="3" customWidth="1"/>
    <col min="4" max="13" width="8.140625" style="1" customWidth="1"/>
    <col min="14" max="14" width="10.7109375" style="1" bestFit="1" customWidth="1"/>
    <col min="15" max="16384" width="9.00390625" style="1" customWidth="1"/>
  </cols>
  <sheetData>
    <row r="1" spans="1:13" s="24" customFormat="1" ht="16.5">
      <c r="A1" s="195" t="s">
        <v>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s="24" customFormat="1" ht="15.75">
      <c r="A2" s="196" t="s">
        <v>93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s="24" customFormat="1" ht="15.75">
      <c r="A3" s="196" t="s">
        <v>92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s="24" customFormat="1" ht="16.5">
      <c r="A4" s="197" t="s">
        <v>94</v>
      </c>
      <c r="B4" s="197"/>
      <c r="C4" s="197"/>
      <c r="D4" s="197"/>
      <c r="E4" s="197"/>
      <c r="F4" s="197"/>
      <c r="G4" s="197"/>
      <c r="H4" s="197"/>
      <c r="I4" s="197"/>
      <c r="J4" s="197"/>
      <c r="K4" s="83" t="s">
        <v>35</v>
      </c>
      <c r="L4" s="84">
        <f>M98</f>
        <v>35313.795752515456</v>
      </c>
      <c r="M4" s="85" t="s">
        <v>36</v>
      </c>
    </row>
    <row r="5" spans="1:13" s="24" customFormat="1" ht="15.75">
      <c r="A5" s="193" t="s">
        <v>0</v>
      </c>
      <c r="B5" s="193" t="s">
        <v>1</v>
      </c>
      <c r="C5" s="193" t="s">
        <v>2</v>
      </c>
      <c r="D5" s="193" t="s">
        <v>16</v>
      </c>
      <c r="E5" s="198" t="s">
        <v>23</v>
      </c>
      <c r="F5" s="193" t="s">
        <v>15</v>
      </c>
      <c r="G5" s="193" t="s">
        <v>3</v>
      </c>
      <c r="H5" s="193"/>
      <c r="I5" s="193" t="s">
        <v>4</v>
      </c>
      <c r="J5" s="193"/>
      <c r="K5" s="193" t="s">
        <v>95</v>
      </c>
      <c r="L5" s="193"/>
      <c r="M5" s="193" t="s">
        <v>5</v>
      </c>
    </row>
    <row r="6" spans="1:13" s="24" customFormat="1" ht="15.75">
      <c r="A6" s="193"/>
      <c r="B6" s="193"/>
      <c r="C6" s="193"/>
      <c r="D6" s="193"/>
      <c r="E6" s="199"/>
      <c r="F6" s="193"/>
      <c r="G6" s="27" t="s">
        <v>6</v>
      </c>
      <c r="H6" s="27" t="s">
        <v>7</v>
      </c>
      <c r="I6" s="27" t="s">
        <v>6</v>
      </c>
      <c r="J6" s="27" t="s">
        <v>7</v>
      </c>
      <c r="K6" s="27" t="s">
        <v>6</v>
      </c>
      <c r="L6" s="27" t="s">
        <v>7</v>
      </c>
      <c r="M6" s="193"/>
    </row>
    <row r="7" spans="1:13" s="24" customFormat="1" ht="15.75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</row>
    <row r="8" spans="1:13" s="19" customFormat="1" ht="13.5">
      <c r="A8" s="13"/>
      <c r="B8" s="13"/>
      <c r="C8" s="76" t="s">
        <v>101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27">
      <c r="A9" s="194">
        <v>1</v>
      </c>
      <c r="B9" s="90" t="s">
        <v>63</v>
      </c>
      <c r="C9" s="28" t="s">
        <v>100</v>
      </c>
      <c r="D9" s="90" t="s">
        <v>62</v>
      </c>
      <c r="E9" s="90"/>
      <c r="F9" s="29">
        <v>0.65</v>
      </c>
      <c r="G9" s="29"/>
      <c r="H9" s="9"/>
      <c r="I9" s="29"/>
      <c r="J9" s="30"/>
      <c r="K9" s="29"/>
      <c r="L9" s="30"/>
      <c r="M9" s="9">
        <f>L9+J9+H9</f>
        <v>0</v>
      </c>
    </row>
    <row r="10" spans="1:13" ht="15">
      <c r="A10" s="194"/>
      <c r="B10" s="90" t="s">
        <v>19</v>
      </c>
      <c r="C10" s="28" t="s">
        <v>20</v>
      </c>
      <c r="D10" s="90" t="s">
        <v>22</v>
      </c>
      <c r="E10" s="90">
        <v>206</v>
      </c>
      <c r="F10" s="29">
        <f>E10*F9</f>
        <v>133.9</v>
      </c>
      <c r="G10" s="90"/>
      <c r="H10" s="9"/>
      <c r="I10" s="90">
        <v>6</v>
      </c>
      <c r="J10" s="30">
        <f>I10*F10</f>
        <v>803.4000000000001</v>
      </c>
      <c r="K10" s="90"/>
      <c r="L10" s="30"/>
      <c r="M10" s="9">
        <f>L10+J10+H10</f>
        <v>803.4000000000001</v>
      </c>
    </row>
    <row r="11" spans="1:13" ht="27">
      <c r="A11" s="190">
        <v>2</v>
      </c>
      <c r="B11" s="6" t="s">
        <v>65</v>
      </c>
      <c r="C11" s="7" t="s">
        <v>66</v>
      </c>
      <c r="D11" s="6" t="s">
        <v>33</v>
      </c>
      <c r="E11" s="6"/>
      <c r="F11" s="8">
        <v>0.65</v>
      </c>
      <c r="G11" s="8"/>
      <c r="H11" s="9"/>
      <c r="I11" s="8"/>
      <c r="J11" s="9"/>
      <c r="K11" s="8"/>
      <c r="L11" s="9"/>
      <c r="M11" s="9">
        <f>L11+J11+H11</f>
        <v>0</v>
      </c>
    </row>
    <row r="12" spans="1:13" ht="15">
      <c r="A12" s="190"/>
      <c r="B12" s="6" t="s">
        <v>19</v>
      </c>
      <c r="C12" s="7" t="s">
        <v>20</v>
      </c>
      <c r="D12" s="6" t="s">
        <v>22</v>
      </c>
      <c r="E12" s="6">
        <v>121</v>
      </c>
      <c r="F12" s="8">
        <f>E12*F11</f>
        <v>78.65</v>
      </c>
      <c r="G12" s="6"/>
      <c r="H12" s="9"/>
      <c r="I12" s="6">
        <v>6</v>
      </c>
      <c r="J12" s="9">
        <f>I12*F12</f>
        <v>471.90000000000003</v>
      </c>
      <c r="K12" s="6"/>
      <c r="L12" s="9"/>
      <c r="M12" s="9">
        <f>L12+J12+H12</f>
        <v>471.90000000000003</v>
      </c>
    </row>
    <row r="13" spans="1:13" ht="27">
      <c r="A13" s="188">
        <v>3</v>
      </c>
      <c r="B13" s="39" t="s">
        <v>64</v>
      </c>
      <c r="C13" s="23" t="s">
        <v>102</v>
      </c>
      <c r="D13" s="39" t="s">
        <v>73</v>
      </c>
      <c r="E13" s="39"/>
      <c r="F13" s="40">
        <v>3</v>
      </c>
      <c r="G13" s="40"/>
      <c r="H13" s="41"/>
      <c r="I13" s="40"/>
      <c r="J13" s="41"/>
      <c r="K13" s="40"/>
      <c r="L13" s="41"/>
      <c r="M13" s="9"/>
    </row>
    <row r="14" spans="1:13" ht="15">
      <c r="A14" s="189"/>
      <c r="B14" s="39" t="s">
        <v>19</v>
      </c>
      <c r="C14" s="23" t="s">
        <v>20</v>
      </c>
      <c r="D14" s="39" t="s">
        <v>22</v>
      </c>
      <c r="E14" s="39">
        <v>1</v>
      </c>
      <c r="F14" s="40">
        <f>E14*F13</f>
        <v>3</v>
      </c>
      <c r="G14" s="39"/>
      <c r="H14" s="41"/>
      <c r="I14" s="6">
        <v>4.6</v>
      </c>
      <c r="J14" s="41">
        <f>I14*F14</f>
        <v>13.799999999999999</v>
      </c>
      <c r="K14" s="39"/>
      <c r="L14" s="41"/>
      <c r="M14" s="9">
        <f>L14+J14+H14</f>
        <v>13.799999999999999</v>
      </c>
    </row>
    <row r="15" spans="1:13" ht="15">
      <c r="A15" s="189"/>
      <c r="B15" s="39" t="s">
        <v>19</v>
      </c>
      <c r="C15" s="23" t="s">
        <v>28</v>
      </c>
      <c r="D15" s="39" t="s">
        <v>27</v>
      </c>
      <c r="E15" s="39">
        <v>0.5</v>
      </c>
      <c r="F15" s="40">
        <f>F13*E15</f>
        <v>1.5</v>
      </c>
      <c r="G15" s="39"/>
      <c r="H15" s="41"/>
      <c r="I15" s="39"/>
      <c r="J15" s="41"/>
      <c r="K15" s="39">
        <v>3.2</v>
      </c>
      <c r="L15" s="41">
        <f>K15*F15</f>
        <v>4.800000000000001</v>
      </c>
      <c r="M15" s="9">
        <f>L15+J15+H15</f>
        <v>4.800000000000001</v>
      </c>
    </row>
    <row r="16" spans="1:13" ht="40.5">
      <c r="A16" s="190">
        <v>4</v>
      </c>
      <c r="B16" s="6" t="s">
        <v>75</v>
      </c>
      <c r="C16" s="28" t="s">
        <v>106</v>
      </c>
      <c r="D16" s="90" t="s">
        <v>76</v>
      </c>
      <c r="E16" s="90"/>
      <c r="F16" s="44">
        <v>0.222</v>
      </c>
      <c r="G16" s="29"/>
      <c r="H16" s="30"/>
      <c r="I16" s="29"/>
      <c r="J16" s="30"/>
      <c r="K16" s="29"/>
      <c r="L16" s="30"/>
      <c r="M16" s="30"/>
    </row>
    <row r="17" spans="1:13" ht="15">
      <c r="A17" s="190"/>
      <c r="B17" s="90" t="s">
        <v>19</v>
      </c>
      <c r="C17" s="28" t="s">
        <v>20</v>
      </c>
      <c r="D17" s="90" t="s">
        <v>22</v>
      </c>
      <c r="E17" s="90">
        <v>105</v>
      </c>
      <c r="F17" s="29">
        <f>E17*F16</f>
        <v>23.31</v>
      </c>
      <c r="G17" s="90"/>
      <c r="H17" s="30"/>
      <c r="I17" s="90">
        <v>4.6</v>
      </c>
      <c r="J17" s="30">
        <f>I17*F17</f>
        <v>107.22599999999998</v>
      </c>
      <c r="K17" s="90"/>
      <c r="L17" s="30"/>
      <c r="M17" s="30">
        <f>L17+J17+H17</f>
        <v>107.22599999999998</v>
      </c>
    </row>
    <row r="18" spans="1:13" ht="15">
      <c r="A18" s="190"/>
      <c r="B18" s="90" t="s">
        <v>19</v>
      </c>
      <c r="C18" s="28" t="s">
        <v>28</v>
      </c>
      <c r="D18" s="90" t="s">
        <v>27</v>
      </c>
      <c r="E18" s="90">
        <v>62.4</v>
      </c>
      <c r="F18" s="29">
        <f>E18*F16</f>
        <v>13.8528</v>
      </c>
      <c r="G18" s="90"/>
      <c r="H18" s="30"/>
      <c r="I18" s="90"/>
      <c r="J18" s="30"/>
      <c r="K18" s="90">
        <v>3.2</v>
      </c>
      <c r="L18" s="30">
        <f>K18*F18</f>
        <v>44.32896</v>
      </c>
      <c r="M18" s="30">
        <f aca="true" t="shared" si="0" ref="M18:M43">L18+J18+H18</f>
        <v>44.32896</v>
      </c>
    </row>
    <row r="19" spans="1:13" ht="15">
      <c r="A19" s="190"/>
      <c r="B19" s="90" t="s">
        <v>19</v>
      </c>
      <c r="C19" s="28" t="s">
        <v>24</v>
      </c>
      <c r="D19" s="90" t="s">
        <v>27</v>
      </c>
      <c r="E19" s="90">
        <v>1.2</v>
      </c>
      <c r="F19" s="29">
        <f>E19*F16</f>
        <v>0.26639999999999997</v>
      </c>
      <c r="G19" s="90">
        <v>3.2</v>
      </c>
      <c r="H19" s="30">
        <f aca="true" t="shared" si="1" ref="H19:H24">G19*F19</f>
        <v>0.8524799999999999</v>
      </c>
      <c r="I19" s="90"/>
      <c r="J19" s="30"/>
      <c r="K19" s="90"/>
      <c r="L19" s="30"/>
      <c r="M19" s="30">
        <f t="shared" si="0"/>
        <v>0.8524799999999999</v>
      </c>
    </row>
    <row r="20" spans="1:13" ht="15">
      <c r="A20" s="190"/>
      <c r="B20" s="6" t="s">
        <v>103</v>
      </c>
      <c r="C20" s="7" t="s">
        <v>77</v>
      </c>
      <c r="D20" s="6" t="s">
        <v>57</v>
      </c>
      <c r="E20" s="6"/>
      <c r="F20" s="10">
        <v>155</v>
      </c>
      <c r="G20" s="6">
        <v>0.72</v>
      </c>
      <c r="H20" s="12">
        <f t="shared" si="1"/>
        <v>111.6</v>
      </c>
      <c r="I20" s="6"/>
      <c r="J20" s="9"/>
      <c r="K20" s="6"/>
      <c r="L20" s="30"/>
      <c r="M20" s="30">
        <f t="shared" si="0"/>
        <v>111.6</v>
      </c>
    </row>
    <row r="21" spans="1:13" ht="15">
      <c r="A21" s="190"/>
      <c r="B21" s="6" t="s">
        <v>119</v>
      </c>
      <c r="C21" s="7" t="s">
        <v>120</v>
      </c>
      <c r="D21" s="6" t="s">
        <v>57</v>
      </c>
      <c r="E21" s="6"/>
      <c r="F21" s="10">
        <v>70</v>
      </c>
      <c r="G21" s="6">
        <v>1.04</v>
      </c>
      <c r="H21" s="12">
        <f t="shared" si="1"/>
        <v>72.8</v>
      </c>
      <c r="I21" s="6"/>
      <c r="J21" s="9"/>
      <c r="K21" s="6"/>
      <c r="L21" s="30"/>
      <c r="M21" s="30">
        <f t="shared" si="0"/>
        <v>72.8</v>
      </c>
    </row>
    <row r="22" spans="1:13" ht="15">
      <c r="A22" s="190"/>
      <c r="B22" s="6" t="s">
        <v>26</v>
      </c>
      <c r="C22" s="7" t="s">
        <v>121</v>
      </c>
      <c r="D22" s="6" t="s">
        <v>38</v>
      </c>
      <c r="E22" s="54"/>
      <c r="F22" s="10">
        <v>30</v>
      </c>
      <c r="G22" s="8">
        <v>0.3</v>
      </c>
      <c r="H22" s="12">
        <f t="shared" si="1"/>
        <v>9</v>
      </c>
      <c r="I22" s="8"/>
      <c r="J22" s="9"/>
      <c r="K22" s="8"/>
      <c r="L22" s="9"/>
      <c r="M22" s="30">
        <f t="shared" si="0"/>
        <v>9</v>
      </c>
    </row>
    <row r="23" spans="1:13" ht="15">
      <c r="A23" s="190"/>
      <c r="B23" s="6" t="s">
        <v>104</v>
      </c>
      <c r="C23" s="7" t="s">
        <v>105</v>
      </c>
      <c r="D23" s="6" t="s">
        <v>38</v>
      </c>
      <c r="E23" s="54"/>
      <c r="F23" s="10">
        <v>5</v>
      </c>
      <c r="G23" s="8">
        <v>8.6</v>
      </c>
      <c r="H23" s="12">
        <f t="shared" si="1"/>
        <v>43</v>
      </c>
      <c r="I23" s="8"/>
      <c r="J23" s="9"/>
      <c r="K23" s="8"/>
      <c r="L23" s="9"/>
      <c r="M23" s="30">
        <f t="shared" si="0"/>
        <v>43</v>
      </c>
    </row>
    <row r="24" spans="1:13" ht="15">
      <c r="A24" s="46">
        <v>5</v>
      </c>
      <c r="B24" s="13" t="s">
        <v>26</v>
      </c>
      <c r="C24" s="7" t="s">
        <v>78</v>
      </c>
      <c r="D24" s="13" t="s">
        <v>47</v>
      </c>
      <c r="E24" s="13"/>
      <c r="F24" s="12">
        <v>5</v>
      </c>
      <c r="G24" s="9">
        <v>200</v>
      </c>
      <c r="H24" s="12">
        <f t="shared" si="1"/>
        <v>1000</v>
      </c>
      <c r="I24" s="9">
        <v>30</v>
      </c>
      <c r="J24" s="9">
        <f>I24*F24</f>
        <v>150</v>
      </c>
      <c r="K24" s="9"/>
      <c r="L24" s="9"/>
      <c r="M24" s="9">
        <f t="shared" si="0"/>
        <v>1150</v>
      </c>
    </row>
    <row r="25" spans="1:13" s="42" customFormat="1" ht="27">
      <c r="A25" s="191">
        <v>6</v>
      </c>
      <c r="B25" s="39" t="s">
        <v>26</v>
      </c>
      <c r="C25" s="7" t="s">
        <v>126</v>
      </c>
      <c r="D25" s="39" t="s">
        <v>38</v>
      </c>
      <c r="E25" s="39"/>
      <c r="F25" s="40">
        <v>1</v>
      </c>
      <c r="G25" s="40"/>
      <c r="H25" s="41"/>
      <c r="I25" s="40">
        <v>70</v>
      </c>
      <c r="J25" s="9">
        <f>I25*F25</f>
        <v>70</v>
      </c>
      <c r="K25" s="40"/>
      <c r="L25" s="41"/>
      <c r="M25" s="9">
        <f t="shared" si="0"/>
        <v>70</v>
      </c>
    </row>
    <row r="26" spans="1:13" s="24" customFormat="1" ht="15.75">
      <c r="A26" s="191"/>
      <c r="B26" s="6" t="s">
        <v>127</v>
      </c>
      <c r="C26" s="47" t="s">
        <v>128</v>
      </c>
      <c r="D26" s="20" t="s">
        <v>32</v>
      </c>
      <c r="E26" s="20"/>
      <c r="F26" s="20">
        <v>3.38</v>
      </c>
      <c r="G26" s="20">
        <v>108</v>
      </c>
      <c r="H26" s="21">
        <f>G26*F26</f>
        <v>365.03999999999996</v>
      </c>
      <c r="I26" s="21"/>
      <c r="J26" s="21"/>
      <c r="K26" s="21"/>
      <c r="L26" s="21"/>
      <c r="M26" s="9">
        <f t="shared" si="0"/>
        <v>365.03999999999996</v>
      </c>
    </row>
    <row r="27" spans="1:13" s="24" customFormat="1" ht="15.75">
      <c r="A27" s="191"/>
      <c r="B27" s="6" t="s">
        <v>98</v>
      </c>
      <c r="C27" s="47" t="s">
        <v>129</v>
      </c>
      <c r="D27" s="20" t="s">
        <v>32</v>
      </c>
      <c r="E27" s="20"/>
      <c r="F27" s="20">
        <v>0.1</v>
      </c>
      <c r="G27" s="20">
        <v>441</v>
      </c>
      <c r="H27" s="21">
        <f>G27*F27</f>
        <v>44.1</v>
      </c>
      <c r="I27" s="21"/>
      <c r="J27" s="21"/>
      <c r="K27" s="21"/>
      <c r="L27" s="21"/>
      <c r="M27" s="9">
        <f t="shared" si="0"/>
        <v>44.1</v>
      </c>
    </row>
    <row r="28" spans="1:13" s="42" customFormat="1" ht="13.5">
      <c r="A28" s="191"/>
      <c r="B28" s="6" t="s">
        <v>131</v>
      </c>
      <c r="C28" s="7" t="s">
        <v>130</v>
      </c>
      <c r="D28" s="39" t="s">
        <v>47</v>
      </c>
      <c r="E28" s="39"/>
      <c r="F28" s="40">
        <v>1</v>
      </c>
      <c r="G28" s="39">
        <v>214</v>
      </c>
      <c r="H28" s="21">
        <f>G28*F28</f>
        <v>214</v>
      </c>
      <c r="I28" s="6"/>
      <c r="J28" s="9"/>
      <c r="K28" s="39"/>
      <c r="L28" s="41"/>
      <c r="M28" s="9">
        <f t="shared" si="0"/>
        <v>214</v>
      </c>
    </row>
    <row r="29" spans="1:13" s="42" customFormat="1" ht="15.75">
      <c r="A29" s="191"/>
      <c r="B29" s="6" t="s">
        <v>85</v>
      </c>
      <c r="C29" s="7" t="s">
        <v>84</v>
      </c>
      <c r="D29" s="39" t="s">
        <v>59</v>
      </c>
      <c r="E29" s="39"/>
      <c r="F29" s="40">
        <v>0.1</v>
      </c>
      <c r="G29" s="39">
        <v>28</v>
      </c>
      <c r="H29" s="21">
        <f>G29*F29</f>
        <v>2.8000000000000003</v>
      </c>
      <c r="I29" s="39"/>
      <c r="J29" s="41"/>
      <c r="K29" s="39"/>
      <c r="L29" s="41"/>
      <c r="M29" s="9">
        <f t="shared" si="0"/>
        <v>2.8000000000000003</v>
      </c>
    </row>
    <row r="30" spans="1:13" ht="40.5">
      <c r="A30" s="192">
        <v>7</v>
      </c>
      <c r="B30" s="90" t="s">
        <v>26</v>
      </c>
      <c r="C30" s="28" t="s">
        <v>110</v>
      </c>
      <c r="D30" s="90" t="s">
        <v>57</v>
      </c>
      <c r="E30" s="90"/>
      <c r="F30" s="31">
        <v>205</v>
      </c>
      <c r="G30" s="90"/>
      <c r="H30" s="9"/>
      <c r="I30" s="31">
        <v>1.3</v>
      </c>
      <c r="J30" s="30">
        <f>I30*F30</f>
        <v>266.5</v>
      </c>
      <c r="K30" s="90"/>
      <c r="L30" s="30"/>
      <c r="M30" s="9">
        <f t="shared" si="0"/>
        <v>266.5</v>
      </c>
    </row>
    <row r="31" spans="1:13" ht="27">
      <c r="A31" s="192"/>
      <c r="B31" s="52" t="s">
        <v>122</v>
      </c>
      <c r="C31" s="7" t="s">
        <v>123</v>
      </c>
      <c r="D31" s="6" t="s">
        <v>57</v>
      </c>
      <c r="E31" s="6"/>
      <c r="F31" s="10">
        <v>170</v>
      </c>
      <c r="G31" s="6">
        <v>4.2</v>
      </c>
      <c r="H31" s="12">
        <f>G31*F31</f>
        <v>714</v>
      </c>
      <c r="I31" s="6"/>
      <c r="J31" s="9"/>
      <c r="K31" s="6"/>
      <c r="L31" s="30"/>
      <c r="M31" s="30">
        <f>L31+J31+H31</f>
        <v>714</v>
      </c>
    </row>
    <row r="32" spans="1:13" ht="27">
      <c r="A32" s="192"/>
      <c r="B32" s="52" t="s">
        <v>124</v>
      </c>
      <c r="C32" s="7" t="s">
        <v>125</v>
      </c>
      <c r="D32" s="6" t="s">
        <v>57</v>
      </c>
      <c r="E32" s="6"/>
      <c r="F32" s="10">
        <v>35</v>
      </c>
      <c r="G32" s="10">
        <v>8.5</v>
      </c>
      <c r="H32" s="12">
        <f>G32*F32</f>
        <v>297.5</v>
      </c>
      <c r="I32" s="6"/>
      <c r="J32" s="9"/>
      <c r="K32" s="6"/>
      <c r="L32" s="30"/>
      <c r="M32" s="30">
        <f>L32+J32+H32</f>
        <v>297.5</v>
      </c>
    </row>
    <row r="33" spans="1:13" ht="15">
      <c r="A33" s="192"/>
      <c r="B33" s="6" t="s">
        <v>26</v>
      </c>
      <c r="C33" s="53" t="s">
        <v>74</v>
      </c>
      <c r="D33" s="6" t="s">
        <v>38</v>
      </c>
      <c r="E33" s="6"/>
      <c r="F33" s="13">
        <v>15</v>
      </c>
      <c r="G33" s="6">
        <v>2</v>
      </c>
      <c r="H33" s="12">
        <f>G33*F33</f>
        <v>30</v>
      </c>
      <c r="I33" s="6"/>
      <c r="J33" s="9"/>
      <c r="K33" s="6"/>
      <c r="L33" s="9"/>
      <c r="M33" s="30">
        <f>L33+J33+H33</f>
        <v>30</v>
      </c>
    </row>
    <row r="34" spans="1:13" s="42" customFormat="1" ht="40.5">
      <c r="A34" s="191">
        <v>8</v>
      </c>
      <c r="B34" s="39" t="s">
        <v>58</v>
      </c>
      <c r="C34" s="7" t="s">
        <v>108</v>
      </c>
      <c r="D34" s="39" t="s">
        <v>59</v>
      </c>
      <c r="E34" s="39"/>
      <c r="F34" s="40">
        <v>0.24</v>
      </c>
      <c r="G34" s="40"/>
      <c r="H34" s="41"/>
      <c r="I34" s="40"/>
      <c r="J34" s="41"/>
      <c r="K34" s="40"/>
      <c r="L34" s="41"/>
      <c r="M34" s="9"/>
    </row>
    <row r="35" spans="1:13" s="42" customFormat="1" ht="13.5">
      <c r="A35" s="191"/>
      <c r="B35" s="39" t="s">
        <v>19</v>
      </c>
      <c r="C35" s="23" t="s">
        <v>20</v>
      </c>
      <c r="D35" s="39" t="s">
        <v>22</v>
      </c>
      <c r="E35" s="39">
        <v>3.16</v>
      </c>
      <c r="F35" s="40">
        <f>E35*F34</f>
        <v>0.7584</v>
      </c>
      <c r="G35" s="39"/>
      <c r="H35" s="41"/>
      <c r="I35" s="6">
        <v>7.8</v>
      </c>
      <c r="J35" s="41">
        <f>I35*F35</f>
        <v>5.91552</v>
      </c>
      <c r="K35" s="39"/>
      <c r="L35" s="41"/>
      <c r="M35" s="9">
        <f>L35+J35+H35</f>
        <v>5.91552</v>
      </c>
    </row>
    <row r="36" spans="1:13" s="42" customFormat="1" ht="15.75">
      <c r="A36" s="191"/>
      <c r="B36" s="6" t="s">
        <v>85</v>
      </c>
      <c r="C36" s="7" t="s">
        <v>84</v>
      </c>
      <c r="D36" s="39" t="s">
        <v>59</v>
      </c>
      <c r="E36" s="39">
        <v>0.88</v>
      </c>
      <c r="F36" s="40">
        <f>E36*F34</f>
        <v>0.2112</v>
      </c>
      <c r="G36" s="39">
        <v>28</v>
      </c>
      <c r="H36" s="41">
        <f>G36*F36</f>
        <v>5.9136</v>
      </c>
      <c r="I36" s="39"/>
      <c r="J36" s="41"/>
      <c r="K36" s="39"/>
      <c r="L36" s="41"/>
      <c r="M36" s="9">
        <f>L36+J36+H36</f>
        <v>5.9136</v>
      </c>
    </row>
    <row r="37" spans="1:13" s="19" customFormat="1" ht="27">
      <c r="A37" s="185">
        <v>9</v>
      </c>
      <c r="B37" s="6" t="s">
        <v>107</v>
      </c>
      <c r="C37" s="7" t="s">
        <v>109</v>
      </c>
      <c r="D37" s="13" t="s">
        <v>32</v>
      </c>
      <c r="E37" s="13"/>
      <c r="F37" s="9">
        <v>0.24</v>
      </c>
      <c r="G37" s="9"/>
      <c r="H37" s="9"/>
      <c r="I37" s="9"/>
      <c r="J37" s="9">
        <f aca="true" t="shared" si="2" ref="J37:J43">I37*F37</f>
        <v>0</v>
      </c>
      <c r="K37" s="9"/>
      <c r="L37" s="9">
        <f aca="true" t="shared" si="3" ref="L37:L43">F37*K37</f>
        <v>0</v>
      </c>
      <c r="M37" s="9">
        <f t="shared" si="0"/>
        <v>0</v>
      </c>
    </row>
    <row r="38" spans="1:13" s="19" customFormat="1" ht="13.5">
      <c r="A38" s="186"/>
      <c r="B38" s="13" t="s">
        <v>19</v>
      </c>
      <c r="C38" s="36" t="s">
        <v>20</v>
      </c>
      <c r="D38" s="13" t="s">
        <v>22</v>
      </c>
      <c r="E38" s="13">
        <v>2.86</v>
      </c>
      <c r="F38" s="9">
        <f>E38*F37</f>
        <v>0.6863999999999999</v>
      </c>
      <c r="G38" s="13"/>
      <c r="H38" s="9"/>
      <c r="I38" s="13">
        <v>6</v>
      </c>
      <c r="J38" s="9">
        <f t="shared" si="2"/>
        <v>4.118399999999999</v>
      </c>
      <c r="K38" s="13"/>
      <c r="L38" s="9">
        <f t="shared" si="3"/>
        <v>0</v>
      </c>
      <c r="M38" s="9">
        <f t="shared" si="0"/>
        <v>4.118399999999999</v>
      </c>
    </row>
    <row r="39" spans="1:13" s="19" customFormat="1" ht="13.5">
      <c r="A39" s="186"/>
      <c r="B39" s="13" t="s">
        <v>19</v>
      </c>
      <c r="C39" s="36" t="s">
        <v>28</v>
      </c>
      <c r="D39" s="13" t="s">
        <v>27</v>
      </c>
      <c r="E39" s="13">
        <v>0.76</v>
      </c>
      <c r="F39" s="37">
        <f>E39*F37</f>
        <v>0.1824</v>
      </c>
      <c r="G39" s="13"/>
      <c r="H39" s="9"/>
      <c r="I39" s="13"/>
      <c r="J39" s="9">
        <f t="shared" si="2"/>
        <v>0</v>
      </c>
      <c r="K39" s="13">
        <v>3.2</v>
      </c>
      <c r="L39" s="9">
        <f t="shared" si="3"/>
        <v>0.5836800000000001</v>
      </c>
      <c r="M39" s="9">
        <f t="shared" si="0"/>
        <v>0.5836800000000001</v>
      </c>
    </row>
    <row r="40" spans="1:13" s="19" customFormat="1" ht="13.5">
      <c r="A40" s="186"/>
      <c r="B40" s="13" t="s">
        <v>19</v>
      </c>
      <c r="C40" s="36" t="s">
        <v>24</v>
      </c>
      <c r="D40" s="13" t="s">
        <v>27</v>
      </c>
      <c r="E40" s="13">
        <v>0.13</v>
      </c>
      <c r="F40" s="37">
        <f>E40*F37</f>
        <v>0.0312</v>
      </c>
      <c r="G40" s="13">
        <v>3.2</v>
      </c>
      <c r="H40" s="9">
        <f>G40*F40</f>
        <v>0.09984</v>
      </c>
      <c r="I40" s="13"/>
      <c r="J40" s="9">
        <f t="shared" si="2"/>
        <v>0</v>
      </c>
      <c r="K40" s="13"/>
      <c r="L40" s="9">
        <f t="shared" si="3"/>
        <v>0</v>
      </c>
      <c r="M40" s="9">
        <f t="shared" si="0"/>
        <v>0.09984</v>
      </c>
    </row>
    <row r="41" spans="1:13" s="19" customFormat="1" ht="15.75">
      <c r="A41" s="186"/>
      <c r="B41" s="6" t="s">
        <v>83</v>
      </c>
      <c r="C41" s="7" t="s">
        <v>51</v>
      </c>
      <c r="D41" s="13" t="s">
        <v>32</v>
      </c>
      <c r="E41" s="9">
        <v>1.02</v>
      </c>
      <c r="F41" s="9">
        <f>F37*E41</f>
        <v>0.2448</v>
      </c>
      <c r="G41" s="6">
        <v>104</v>
      </c>
      <c r="H41" s="9">
        <f>G41*F41</f>
        <v>25.4592</v>
      </c>
      <c r="I41" s="13"/>
      <c r="J41" s="9">
        <f t="shared" si="2"/>
        <v>0</v>
      </c>
      <c r="K41" s="13"/>
      <c r="L41" s="9">
        <f t="shared" si="3"/>
        <v>0</v>
      </c>
      <c r="M41" s="9">
        <f t="shared" si="0"/>
        <v>25.4592</v>
      </c>
    </row>
    <row r="42" spans="1:13" s="19" customFormat="1" ht="15.75">
      <c r="A42" s="186"/>
      <c r="B42" s="6" t="s">
        <v>86</v>
      </c>
      <c r="C42" s="7" t="s">
        <v>97</v>
      </c>
      <c r="D42" s="13" t="s">
        <v>34</v>
      </c>
      <c r="E42" s="13">
        <v>0.8</v>
      </c>
      <c r="F42" s="9">
        <f>E42*F37</f>
        <v>0.192</v>
      </c>
      <c r="G42" s="6">
        <v>12</v>
      </c>
      <c r="H42" s="9">
        <f>G42*F42</f>
        <v>2.3040000000000003</v>
      </c>
      <c r="I42" s="13"/>
      <c r="J42" s="9">
        <f t="shared" si="2"/>
        <v>0</v>
      </c>
      <c r="K42" s="13"/>
      <c r="L42" s="9">
        <f t="shared" si="3"/>
        <v>0</v>
      </c>
      <c r="M42" s="9">
        <f t="shared" si="0"/>
        <v>2.3040000000000003</v>
      </c>
    </row>
    <row r="43" spans="1:13" s="38" customFormat="1" ht="14.25">
      <c r="A43" s="187"/>
      <c r="B43" s="6" t="s">
        <v>54</v>
      </c>
      <c r="C43" s="7" t="s">
        <v>50</v>
      </c>
      <c r="D43" s="13" t="s">
        <v>29</v>
      </c>
      <c r="E43" s="9"/>
      <c r="F43" s="9">
        <v>1</v>
      </c>
      <c r="G43" s="6">
        <v>2.4</v>
      </c>
      <c r="H43" s="9">
        <f>G43*F43</f>
        <v>2.4</v>
      </c>
      <c r="I43" s="13"/>
      <c r="J43" s="9">
        <f t="shared" si="2"/>
        <v>0</v>
      </c>
      <c r="K43" s="13"/>
      <c r="L43" s="9">
        <f t="shared" si="3"/>
        <v>0</v>
      </c>
      <c r="M43" s="9">
        <f t="shared" si="0"/>
        <v>2.4</v>
      </c>
    </row>
    <row r="44" spans="1:13" s="38" customFormat="1" ht="14.25">
      <c r="A44" s="75"/>
      <c r="B44" s="6"/>
      <c r="C44" s="7"/>
      <c r="D44" s="13"/>
      <c r="E44" s="9"/>
      <c r="F44" s="9"/>
      <c r="G44" s="6"/>
      <c r="H44" s="9"/>
      <c r="I44" s="13"/>
      <c r="J44" s="9"/>
      <c r="K44" s="13"/>
      <c r="L44" s="9"/>
      <c r="M44" s="9"/>
    </row>
    <row r="45" spans="1:13" ht="15">
      <c r="A45" s="90"/>
      <c r="B45" s="6"/>
      <c r="C45" s="76" t="s">
        <v>111</v>
      </c>
      <c r="D45" s="6"/>
      <c r="E45" s="6"/>
      <c r="F45" s="13"/>
      <c r="G45" s="6"/>
      <c r="H45" s="12"/>
      <c r="I45" s="6"/>
      <c r="J45" s="9"/>
      <c r="K45" s="6"/>
      <c r="L45" s="9"/>
      <c r="M45" s="30"/>
    </row>
    <row r="46" spans="1:13" s="24" customFormat="1" ht="40.5">
      <c r="A46" s="181">
        <v>1</v>
      </c>
      <c r="B46" s="90" t="s">
        <v>63</v>
      </c>
      <c r="C46" s="28" t="s">
        <v>132</v>
      </c>
      <c r="D46" s="90" t="s">
        <v>62</v>
      </c>
      <c r="E46" s="90"/>
      <c r="F46" s="29">
        <v>1.2</v>
      </c>
      <c r="G46" s="29"/>
      <c r="H46" s="9"/>
      <c r="I46" s="29"/>
      <c r="J46" s="30"/>
      <c r="K46" s="29"/>
      <c r="L46" s="30"/>
      <c r="M46" s="9"/>
    </row>
    <row r="47" spans="1:13" s="24" customFormat="1" ht="15.75">
      <c r="A47" s="183"/>
      <c r="B47" s="90" t="s">
        <v>19</v>
      </c>
      <c r="C47" s="28" t="s">
        <v>20</v>
      </c>
      <c r="D47" s="90" t="s">
        <v>22</v>
      </c>
      <c r="E47" s="90">
        <v>206</v>
      </c>
      <c r="F47" s="29">
        <f>E47*F46</f>
        <v>247.2</v>
      </c>
      <c r="G47" s="90"/>
      <c r="H47" s="9"/>
      <c r="I47" s="90">
        <v>6</v>
      </c>
      <c r="J47" s="30">
        <f>I47*F47</f>
        <v>1483.1999999999998</v>
      </c>
      <c r="K47" s="90"/>
      <c r="L47" s="30"/>
      <c r="M47" s="9">
        <f>L47+J47+H47</f>
        <v>1483.1999999999998</v>
      </c>
    </row>
    <row r="48" spans="1:13" s="24" customFormat="1" ht="27">
      <c r="A48" s="181">
        <v>2</v>
      </c>
      <c r="B48" s="6" t="s">
        <v>65</v>
      </c>
      <c r="C48" s="7" t="s">
        <v>66</v>
      </c>
      <c r="D48" s="6" t="s">
        <v>33</v>
      </c>
      <c r="E48" s="6"/>
      <c r="F48" s="8">
        <v>1.2</v>
      </c>
      <c r="G48" s="8"/>
      <c r="H48" s="9"/>
      <c r="I48" s="8"/>
      <c r="J48" s="9"/>
      <c r="K48" s="8"/>
      <c r="L48" s="9"/>
      <c r="M48" s="9">
        <f>L48+J48+H48</f>
        <v>0</v>
      </c>
    </row>
    <row r="49" spans="1:13" s="24" customFormat="1" ht="15.75">
      <c r="A49" s="183"/>
      <c r="B49" s="6" t="s">
        <v>19</v>
      </c>
      <c r="C49" s="7" t="s">
        <v>20</v>
      </c>
      <c r="D49" s="6" t="s">
        <v>22</v>
      </c>
      <c r="E49" s="6">
        <v>121</v>
      </c>
      <c r="F49" s="8">
        <f>E49*F48</f>
        <v>145.2</v>
      </c>
      <c r="G49" s="6"/>
      <c r="H49" s="9"/>
      <c r="I49" s="6">
        <v>6</v>
      </c>
      <c r="J49" s="9">
        <f>I49*F49</f>
        <v>871.1999999999999</v>
      </c>
      <c r="K49" s="6"/>
      <c r="L49" s="9"/>
      <c r="M49" s="9">
        <f>L49+J49+H49</f>
        <v>871.1999999999999</v>
      </c>
    </row>
    <row r="50" spans="1:13" s="19" customFormat="1" ht="27">
      <c r="A50" s="185">
        <v>3</v>
      </c>
      <c r="B50" s="6" t="s">
        <v>99</v>
      </c>
      <c r="C50" s="7" t="s">
        <v>133</v>
      </c>
      <c r="D50" s="13" t="s">
        <v>32</v>
      </c>
      <c r="E50" s="13"/>
      <c r="F50" s="9">
        <v>1</v>
      </c>
      <c r="G50" s="9"/>
      <c r="H50" s="9"/>
      <c r="I50" s="9"/>
      <c r="J50" s="9">
        <f aca="true" t="shared" si="4" ref="J50:J57">I50*F50</f>
        <v>0</v>
      </c>
      <c r="K50" s="9"/>
      <c r="L50" s="9">
        <f aca="true" t="shared" si="5" ref="L50:L57">F50*K50</f>
        <v>0</v>
      </c>
      <c r="M50" s="9">
        <f aca="true" t="shared" si="6" ref="M50:M57">L50+J50+H50</f>
        <v>0</v>
      </c>
    </row>
    <row r="51" spans="1:13" s="19" customFormat="1" ht="13.5">
      <c r="A51" s="186"/>
      <c r="B51" s="13" t="s">
        <v>19</v>
      </c>
      <c r="C51" s="36" t="s">
        <v>20</v>
      </c>
      <c r="D51" s="13" t="s">
        <v>22</v>
      </c>
      <c r="E51" s="13">
        <v>2.81</v>
      </c>
      <c r="F51" s="9">
        <f>E51*F50</f>
        <v>2.81</v>
      </c>
      <c r="G51" s="13"/>
      <c r="H51" s="9"/>
      <c r="I51" s="13">
        <v>6</v>
      </c>
      <c r="J51" s="9">
        <f t="shared" si="4"/>
        <v>16.86</v>
      </c>
      <c r="K51" s="13"/>
      <c r="L51" s="9">
        <f t="shared" si="5"/>
        <v>0</v>
      </c>
      <c r="M51" s="9">
        <f t="shared" si="6"/>
        <v>16.86</v>
      </c>
    </row>
    <row r="52" spans="1:13" s="19" customFormat="1" ht="13.5">
      <c r="A52" s="186"/>
      <c r="B52" s="13" t="s">
        <v>19</v>
      </c>
      <c r="C52" s="36" t="s">
        <v>28</v>
      </c>
      <c r="D52" s="13" t="s">
        <v>31</v>
      </c>
      <c r="E52" s="13">
        <v>0.33</v>
      </c>
      <c r="F52" s="37">
        <f>E52*F50</f>
        <v>0.33</v>
      </c>
      <c r="G52" s="13"/>
      <c r="H52" s="9"/>
      <c r="I52" s="13"/>
      <c r="J52" s="9">
        <f t="shared" si="4"/>
        <v>0</v>
      </c>
      <c r="K52" s="13">
        <v>3.2</v>
      </c>
      <c r="L52" s="9">
        <f t="shared" si="5"/>
        <v>1.056</v>
      </c>
      <c r="M52" s="9">
        <f t="shared" si="6"/>
        <v>1.056</v>
      </c>
    </row>
    <row r="53" spans="1:13" s="19" customFormat="1" ht="13.5">
      <c r="A53" s="186"/>
      <c r="B53" s="13" t="s">
        <v>19</v>
      </c>
      <c r="C53" s="36" t="s">
        <v>24</v>
      </c>
      <c r="D53" s="13" t="s">
        <v>27</v>
      </c>
      <c r="E53" s="13">
        <v>0.16</v>
      </c>
      <c r="F53" s="37">
        <f>E53*F50</f>
        <v>0.16</v>
      </c>
      <c r="G53" s="13">
        <v>3.2</v>
      </c>
      <c r="H53" s="9">
        <f>G53*F53</f>
        <v>0.512</v>
      </c>
      <c r="I53" s="13"/>
      <c r="J53" s="9">
        <f t="shared" si="4"/>
        <v>0</v>
      </c>
      <c r="K53" s="13"/>
      <c r="L53" s="9">
        <f t="shared" si="5"/>
        <v>0</v>
      </c>
      <c r="M53" s="9">
        <f t="shared" si="6"/>
        <v>0.512</v>
      </c>
    </row>
    <row r="54" spans="1:13" s="19" customFormat="1" ht="15.75">
      <c r="A54" s="186"/>
      <c r="B54" s="6" t="s">
        <v>83</v>
      </c>
      <c r="C54" s="7" t="s">
        <v>51</v>
      </c>
      <c r="D54" s="13" t="s">
        <v>32</v>
      </c>
      <c r="E54" s="9">
        <v>1.02</v>
      </c>
      <c r="F54" s="9">
        <f>F50*E54</f>
        <v>1.02</v>
      </c>
      <c r="G54" s="6">
        <v>104</v>
      </c>
      <c r="H54" s="9">
        <f>G54*F54</f>
        <v>106.08</v>
      </c>
      <c r="I54" s="13"/>
      <c r="J54" s="9">
        <f t="shared" si="4"/>
        <v>0</v>
      </c>
      <c r="K54" s="13"/>
      <c r="L54" s="9">
        <f t="shared" si="5"/>
        <v>0</v>
      </c>
      <c r="M54" s="9">
        <f t="shared" si="6"/>
        <v>106.08</v>
      </c>
    </row>
    <row r="55" spans="1:13" s="19" customFormat="1" ht="15.75">
      <c r="A55" s="186"/>
      <c r="B55" s="6" t="s">
        <v>86</v>
      </c>
      <c r="C55" s="7" t="s">
        <v>97</v>
      </c>
      <c r="D55" s="13" t="s">
        <v>34</v>
      </c>
      <c r="E55" s="13">
        <v>0.72</v>
      </c>
      <c r="F55" s="9">
        <f>E55*F50</f>
        <v>0.72</v>
      </c>
      <c r="G55" s="6">
        <v>12</v>
      </c>
      <c r="H55" s="9">
        <f>G55*F55</f>
        <v>8.64</v>
      </c>
      <c r="I55" s="13"/>
      <c r="J55" s="9">
        <f t="shared" si="4"/>
        <v>0</v>
      </c>
      <c r="K55" s="13"/>
      <c r="L55" s="9">
        <f t="shared" si="5"/>
        <v>0</v>
      </c>
      <c r="M55" s="9">
        <f t="shared" si="6"/>
        <v>8.64</v>
      </c>
    </row>
    <row r="56" spans="1:13" s="19" customFormat="1" ht="15.75">
      <c r="A56" s="186"/>
      <c r="B56" s="6" t="s">
        <v>98</v>
      </c>
      <c r="C56" s="7" t="s">
        <v>52</v>
      </c>
      <c r="D56" s="13" t="s">
        <v>32</v>
      </c>
      <c r="E56" s="9">
        <v>0.02</v>
      </c>
      <c r="F56" s="9">
        <f>E56*F50</f>
        <v>0.02</v>
      </c>
      <c r="G56" s="6">
        <v>441</v>
      </c>
      <c r="H56" s="9">
        <f>G56*F56</f>
        <v>8.82</v>
      </c>
      <c r="I56" s="13"/>
      <c r="J56" s="9">
        <f t="shared" si="4"/>
        <v>0</v>
      </c>
      <c r="K56" s="13"/>
      <c r="L56" s="9">
        <f t="shared" si="5"/>
        <v>0</v>
      </c>
      <c r="M56" s="9">
        <f t="shared" si="6"/>
        <v>8.82</v>
      </c>
    </row>
    <row r="57" spans="1:13" s="38" customFormat="1" ht="14.25">
      <c r="A57" s="187"/>
      <c r="B57" s="6" t="s">
        <v>54</v>
      </c>
      <c r="C57" s="7" t="s">
        <v>50</v>
      </c>
      <c r="D57" s="13" t="s">
        <v>29</v>
      </c>
      <c r="E57" s="9"/>
      <c r="F57" s="9">
        <v>2</v>
      </c>
      <c r="G57" s="6">
        <v>2.4</v>
      </c>
      <c r="H57" s="9">
        <f>G57*F57</f>
        <v>4.8</v>
      </c>
      <c r="I57" s="13"/>
      <c r="J57" s="9">
        <f t="shared" si="4"/>
        <v>0</v>
      </c>
      <c r="K57" s="13"/>
      <c r="L57" s="9">
        <f t="shared" si="5"/>
        <v>0</v>
      </c>
      <c r="M57" s="9">
        <f t="shared" si="6"/>
        <v>4.8</v>
      </c>
    </row>
    <row r="58" spans="1:13" s="24" customFormat="1" ht="27">
      <c r="A58" s="181">
        <v>4</v>
      </c>
      <c r="B58" s="20" t="s">
        <v>39</v>
      </c>
      <c r="C58" s="47" t="s">
        <v>134</v>
      </c>
      <c r="D58" s="20" t="s">
        <v>38</v>
      </c>
      <c r="E58" s="20"/>
      <c r="F58" s="20">
        <v>35</v>
      </c>
      <c r="G58" s="20"/>
      <c r="H58" s="21"/>
      <c r="I58" s="21"/>
      <c r="J58" s="21"/>
      <c r="K58" s="21"/>
      <c r="L58" s="21"/>
      <c r="M58" s="21"/>
    </row>
    <row r="59" spans="1:13" s="24" customFormat="1" ht="15.75">
      <c r="A59" s="182"/>
      <c r="B59" s="20" t="s">
        <v>19</v>
      </c>
      <c r="C59" s="47" t="s">
        <v>20</v>
      </c>
      <c r="D59" s="20" t="s">
        <v>22</v>
      </c>
      <c r="E59" s="20">
        <v>2.89</v>
      </c>
      <c r="F59" s="20">
        <f>F58*E59</f>
        <v>101.15</v>
      </c>
      <c r="G59" s="20"/>
      <c r="H59" s="21"/>
      <c r="I59" s="21">
        <v>6</v>
      </c>
      <c r="J59" s="21">
        <f>I59*F59</f>
        <v>606.9000000000001</v>
      </c>
      <c r="K59" s="21"/>
      <c r="L59" s="21"/>
      <c r="M59" s="21">
        <f>L59+J59+H59</f>
        <v>606.9000000000001</v>
      </c>
    </row>
    <row r="60" spans="1:13" s="24" customFormat="1" ht="15.75">
      <c r="A60" s="182"/>
      <c r="B60" s="20" t="s">
        <v>19</v>
      </c>
      <c r="C60" s="47" t="s">
        <v>30</v>
      </c>
      <c r="D60" s="20" t="s">
        <v>27</v>
      </c>
      <c r="E60" s="20">
        <v>0.27</v>
      </c>
      <c r="F60" s="20">
        <f>E60*F58</f>
        <v>9.450000000000001</v>
      </c>
      <c r="G60" s="20"/>
      <c r="H60" s="21"/>
      <c r="I60" s="21"/>
      <c r="J60" s="21"/>
      <c r="K60" s="21">
        <v>3.2</v>
      </c>
      <c r="L60" s="21">
        <f>K60*F60</f>
        <v>30.240000000000006</v>
      </c>
      <c r="M60" s="21">
        <f>L60+J60+H60</f>
        <v>30.240000000000006</v>
      </c>
    </row>
    <row r="61" spans="1:13" s="24" customFormat="1" ht="15.75">
      <c r="A61" s="182"/>
      <c r="B61" s="20" t="s">
        <v>19</v>
      </c>
      <c r="C61" s="47" t="s">
        <v>24</v>
      </c>
      <c r="D61" s="20" t="s">
        <v>27</v>
      </c>
      <c r="E61" s="20">
        <v>0.23</v>
      </c>
      <c r="F61" s="20">
        <f>E61*F58</f>
        <v>8.05</v>
      </c>
      <c r="G61" s="20">
        <v>3.2</v>
      </c>
      <c r="H61" s="21">
        <f>G61*F61</f>
        <v>25.760000000000005</v>
      </c>
      <c r="I61" s="21"/>
      <c r="J61" s="21"/>
      <c r="K61" s="21"/>
      <c r="L61" s="21"/>
      <c r="M61" s="21">
        <f>L61+J61+H61</f>
        <v>25.760000000000005</v>
      </c>
    </row>
    <row r="62" spans="1:13" s="24" customFormat="1" ht="15.75">
      <c r="A62" s="182"/>
      <c r="B62" s="6" t="s">
        <v>135</v>
      </c>
      <c r="C62" s="47" t="s">
        <v>136</v>
      </c>
      <c r="D62" s="20" t="s">
        <v>38</v>
      </c>
      <c r="E62" s="20">
        <v>1</v>
      </c>
      <c r="F62" s="20">
        <f>E62*F58</f>
        <v>35</v>
      </c>
      <c r="G62" s="20">
        <v>351.7</v>
      </c>
      <c r="H62" s="21">
        <f>G62*F62</f>
        <v>12309.5</v>
      </c>
      <c r="I62" s="21"/>
      <c r="J62" s="21"/>
      <c r="K62" s="21"/>
      <c r="L62" s="21"/>
      <c r="M62" s="21">
        <f>L62+J62+H62</f>
        <v>12309.5</v>
      </c>
    </row>
    <row r="63" spans="1:13" s="24" customFormat="1" ht="27">
      <c r="A63" s="181">
        <v>5</v>
      </c>
      <c r="B63" s="20" t="s">
        <v>67</v>
      </c>
      <c r="C63" s="47" t="s">
        <v>68</v>
      </c>
      <c r="D63" s="20" t="s">
        <v>82</v>
      </c>
      <c r="E63" s="20"/>
      <c r="F63" s="21">
        <v>6.8</v>
      </c>
      <c r="G63" s="20"/>
      <c r="H63" s="21"/>
      <c r="I63" s="21"/>
      <c r="J63" s="21"/>
      <c r="K63" s="21"/>
      <c r="L63" s="21"/>
      <c r="M63" s="21"/>
    </row>
    <row r="64" spans="1:13" s="24" customFormat="1" ht="15.75">
      <c r="A64" s="182"/>
      <c r="B64" s="20" t="s">
        <v>19</v>
      </c>
      <c r="C64" s="47" t="s">
        <v>20</v>
      </c>
      <c r="D64" s="20" t="s">
        <v>22</v>
      </c>
      <c r="E64" s="20">
        <v>8.67</v>
      </c>
      <c r="F64" s="21">
        <f>F63*E64</f>
        <v>58.955999999999996</v>
      </c>
      <c r="G64" s="20"/>
      <c r="H64" s="21"/>
      <c r="I64" s="21">
        <v>4.6</v>
      </c>
      <c r="J64" s="21">
        <f>I64*F64</f>
        <v>271.19759999999997</v>
      </c>
      <c r="K64" s="21"/>
      <c r="L64" s="21"/>
      <c r="M64" s="21">
        <f aca="true" t="shared" si="7" ref="M64:M69">L64+J64+H64</f>
        <v>271.19759999999997</v>
      </c>
    </row>
    <row r="65" spans="1:13" s="24" customFormat="1" ht="15.75">
      <c r="A65" s="182"/>
      <c r="B65" s="20" t="s">
        <v>19</v>
      </c>
      <c r="C65" s="47" t="s">
        <v>24</v>
      </c>
      <c r="D65" s="20" t="s">
        <v>27</v>
      </c>
      <c r="E65" s="20">
        <v>0.5</v>
      </c>
      <c r="F65" s="21">
        <f>E65*F63</f>
        <v>3.4</v>
      </c>
      <c r="G65" s="20">
        <v>3.2</v>
      </c>
      <c r="H65" s="21">
        <f>G65*F65</f>
        <v>10.88</v>
      </c>
      <c r="I65" s="21"/>
      <c r="J65" s="21"/>
      <c r="K65" s="21"/>
      <c r="L65" s="21"/>
      <c r="M65" s="21">
        <f t="shared" si="7"/>
        <v>10.88</v>
      </c>
    </row>
    <row r="66" spans="1:13" s="24" customFormat="1" ht="15.75">
      <c r="A66" s="182"/>
      <c r="B66" s="20" t="s">
        <v>115</v>
      </c>
      <c r="C66" s="47" t="s">
        <v>69</v>
      </c>
      <c r="D66" s="20" t="s">
        <v>57</v>
      </c>
      <c r="E66" s="20"/>
      <c r="F66" s="20">
        <v>680</v>
      </c>
      <c r="G66" s="20">
        <v>0.59</v>
      </c>
      <c r="H66" s="21">
        <f>G66*F66</f>
        <v>401.2</v>
      </c>
      <c r="I66" s="21"/>
      <c r="J66" s="21"/>
      <c r="K66" s="21"/>
      <c r="L66" s="21"/>
      <c r="M66" s="21">
        <f t="shared" si="7"/>
        <v>401.2</v>
      </c>
    </row>
    <row r="67" spans="1:13" s="24" customFormat="1" ht="15.75">
      <c r="A67" s="182"/>
      <c r="B67" s="20" t="s">
        <v>138</v>
      </c>
      <c r="C67" s="47" t="s">
        <v>137</v>
      </c>
      <c r="D67" s="20" t="s">
        <v>57</v>
      </c>
      <c r="E67" s="48"/>
      <c r="F67" s="20">
        <v>280</v>
      </c>
      <c r="G67" s="20">
        <v>2.91</v>
      </c>
      <c r="H67" s="21">
        <f>G67*F67</f>
        <v>814.8000000000001</v>
      </c>
      <c r="I67" s="21"/>
      <c r="J67" s="21"/>
      <c r="K67" s="21"/>
      <c r="L67" s="21"/>
      <c r="M67" s="21">
        <f t="shared" si="7"/>
        <v>814.8000000000001</v>
      </c>
    </row>
    <row r="68" spans="1:13" s="24" customFormat="1" ht="15.75">
      <c r="A68" s="182"/>
      <c r="B68" s="20" t="s">
        <v>139</v>
      </c>
      <c r="C68" s="47" t="s">
        <v>140</v>
      </c>
      <c r="D68" s="20" t="s">
        <v>57</v>
      </c>
      <c r="E68" s="48"/>
      <c r="F68" s="20">
        <v>400</v>
      </c>
      <c r="G68" s="20">
        <v>2.62</v>
      </c>
      <c r="H68" s="21">
        <f>G68*F68</f>
        <v>1048</v>
      </c>
      <c r="I68" s="21"/>
      <c r="J68" s="21"/>
      <c r="K68" s="21"/>
      <c r="L68" s="21"/>
      <c r="M68" s="21">
        <f t="shared" si="7"/>
        <v>1048</v>
      </c>
    </row>
    <row r="69" spans="1:13" s="24" customFormat="1" ht="27">
      <c r="A69" s="90">
        <v>6</v>
      </c>
      <c r="B69" s="20" t="s">
        <v>26</v>
      </c>
      <c r="C69" s="47" t="s">
        <v>141</v>
      </c>
      <c r="D69" s="20" t="s">
        <v>40</v>
      </c>
      <c r="E69" s="20"/>
      <c r="F69" s="21">
        <v>6.8</v>
      </c>
      <c r="G69" s="20"/>
      <c r="H69" s="21"/>
      <c r="I69" s="21">
        <v>15</v>
      </c>
      <c r="J69" s="21">
        <f>I69*F69</f>
        <v>102</v>
      </c>
      <c r="K69" s="21"/>
      <c r="L69" s="21"/>
      <c r="M69" s="21">
        <f t="shared" si="7"/>
        <v>102</v>
      </c>
    </row>
    <row r="70" spans="1:13" s="24" customFormat="1" ht="27">
      <c r="A70" s="181">
        <v>7</v>
      </c>
      <c r="B70" s="39" t="s">
        <v>70</v>
      </c>
      <c r="C70" s="49" t="s">
        <v>116</v>
      </c>
      <c r="D70" s="39" t="s">
        <v>42</v>
      </c>
      <c r="E70" s="39"/>
      <c r="F70" s="39">
        <v>1</v>
      </c>
      <c r="G70" s="39"/>
      <c r="H70" s="39"/>
      <c r="I70" s="39"/>
      <c r="J70" s="39"/>
      <c r="K70" s="39"/>
      <c r="L70" s="39"/>
      <c r="M70" s="39"/>
    </row>
    <row r="71" spans="1:13" s="24" customFormat="1" ht="15.75">
      <c r="A71" s="182"/>
      <c r="B71" s="39" t="s">
        <v>19</v>
      </c>
      <c r="C71" s="49" t="s">
        <v>20</v>
      </c>
      <c r="D71" s="39" t="s">
        <v>22</v>
      </c>
      <c r="E71" s="39">
        <v>4.38</v>
      </c>
      <c r="F71" s="39">
        <f>E71*F70</f>
        <v>4.38</v>
      </c>
      <c r="G71" s="39"/>
      <c r="H71" s="39"/>
      <c r="I71" s="39">
        <v>6</v>
      </c>
      <c r="J71" s="40">
        <f>I71*F71</f>
        <v>26.28</v>
      </c>
      <c r="K71" s="39"/>
      <c r="L71" s="39"/>
      <c r="M71" s="39">
        <f aca="true" t="shared" si="8" ref="M71:M79">L71+J71+H71</f>
        <v>26.28</v>
      </c>
    </row>
    <row r="72" spans="1:13" s="24" customFormat="1" ht="15.75">
      <c r="A72" s="182"/>
      <c r="B72" s="39" t="s">
        <v>19</v>
      </c>
      <c r="C72" s="49" t="s">
        <v>24</v>
      </c>
      <c r="D72" s="39" t="s">
        <v>27</v>
      </c>
      <c r="E72" s="39">
        <v>0.27</v>
      </c>
      <c r="F72" s="39">
        <f>E72*F70</f>
        <v>0.27</v>
      </c>
      <c r="G72" s="39">
        <v>3.2</v>
      </c>
      <c r="H72" s="39">
        <f>G72*F72</f>
        <v>0.8640000000000001</v>
      </c>
      <c r="I72" s="39"/>
      <c r="J72" s="40"/>
      <c r="K72" s="39"/>
      <c r="L72" s="40"/>
      <c r="M72" s="40">
        <f t="shared" si="8"/>
        <v>0.8640000000000001</v>
      </c>
    </row>
    <row r="73" spans="1:13" s="24" customFormat="1" ht="15.75">
      <c r="A73" s="182"/>
      <c r="B73" s="20" t="s">
        <v>117</v>
      </c>
      <c r="C73" s="49" t="s">
        <v>71</v>
      </c>
      <c r="D73" s="39" t="s">
        <v>38</v>
      </c>
      <c r="E73" s="39"/>
      <c r="F73" s="39">
        <v>1</v>
      </c>
      <c r="G73" s="39">
        <v>199</v>
      </c>
      <c r="H73" s="39">
        <f>G73*F73</f>
        <v>199</v>
      </c>
      <c r="I73" s="39"/>
      <c r="J73" s="39"/>
      <c r="K73" s="39"/>
      <c r="L73" s="39"/>
      <c r="M73" s="40">
        <f t="shared" si="8"/>
        <v>199</v>
      </c>
    </row>
    <row r="74" spans="1:13" s="24" customFormat="1" ht="15.75">
      <c r="A74" s="182"/>
      <c r="B74" s="20" t="s">
        <v>118</v>
      </c>
      <c r="C74" s="49" t="s">
        <v>72</v>
      </c>
      <c r="D74" s="39" t="s">
        <v>38</v>
      </c>
      <c r="E74" s="39"/>
      <c r="F74" s="39">
        <v>4</v>
      </c>
      <c r="G74" s="39">
        <v>39.9</v>
      </c>
      <c r="H74" s="39">
        <f>G74*F74</f>
        <v>159.6</v>
      </c>
      <c r="I74" s="39"/>
      <c r="J74" s="39"/>
      <c r="K74" s="39"/>
      <c r="L74" s="39"/>
      <c r="M74" s="40">
        <f t="shared" si="8"/>
        <v>159.6</v>
      </c>
    </row>
    <row r="75" spans="1:13" s="45" customFormat="1" ht="13.5">
      <c r="A75" s="182"/>
      <c r="B75" s="39" t="s">
        <v>26</v>
      </c>
      <c r="C75" s="23" t="s">
        <v>88</v>
      </c>
      <c r="D75" s="6" t="s">
        <v>38</v>
      </c>
      <c r="E75" s="43"/>
      <c r="F75" s="40">
        <v>1</v>
      </c>
      <c r="G75" s="43">
        <v>55</v>
      </c>
      <c r="H75" s="9">
        <f>G75*F75</f>
        <v>55</v>
      </c>
      <c r="I75" s="39"/>
      <c r="J75" s="9">
        <f>I75*F75</f>
        <v>0</v>
      </c>
      <c r="K75" s="39"/>
      <c r="L75" s="41">
        <f>K75*F75</f>
        <v>0</v>
      </c>
      <c r="M75" s="9">
        <f t="shared" si="8"/>
        <v>55</v>
      </c>
    </row>
    <row r="76" spans="1:13" s="24" customFormat="1" ht="27">
      <c r="A76" s="181">
        <v>8</v>
      </c>
      <c r="B76" s="20" t="s">
        <v>26</v>
      </c>
      <c r="C76" s="47" t="s">
        <v>114</v>
      </c>
      <c r="D76" s="20" t="s">
        <v>61</v>
      </c>
      <c r="E76" s="20"/>
      <c r="F76" s="21">
        <v>35</v>
      </c>
      <c r="G76" s="20"/>
      <c r="H76" s="21"/>
      <c r="I76" s="21">
        <v>2</v>
      </c>
      <c r="J76" s="21">
        <f>I76*F76</f>
        <v>70</v>
      </c>
      <c r="K76" s="21"/>
      <c r="L76" s="21"/>
      <c r="M76" s="40">
        <f t="shared" si="8"/>
        <v>70</v>
      </c>
    </row>
    <row r="77" spans="1:13" s="24" customFormat="1" ht="15.75">
      <c r="A77" s="182"/>
      <c r="B77" s="20" t="s">
        <v>142</v>
      </c>
      <c r="C77" s="47" t="s">
        <v>113</v>
      </c>
      <c r="D77" s="20" t="s">
        <v>41</v>
      </c>
      <c r="E77" s="48"/>
      <c r="F77" s="20">
        <v>105</v>
      </c>
      <c r="G77" s="20">
        <v>1.19</v>
      </c>
      <c r="H77" s="21">
        <f>G77*F77</f>
        <v>124.94999999999999</v>
      </c>
      <c r="I77" s="21"/>
      <c r="J77" s="21"/>
      <c r="K77" s="21"/>
      <c r="L77" s="21"/>
      <c r="M77" s="21">
        <f>L77+J77+H77</f>
        <v>124.94999999999999</v>
      </c>
    </row>
    <row r="78" spans="1:13" s="24" customFormat="1" ht="15.75">
      <c r="A78" s="182"/>
      <c r="B78" s="20" t="s">
        <v>19</v>
      </c>
      <c r="C78" s="47" t="s">
        <v>43</v>
      </c>
      <c r="D78" s="20" t="s">
        <v>42</v>
      </c>
      <c r="E78" s="20"/>
      <c r="F78" s="20">
        <v>35</v>
      </c>
      <c r="G78" s="20">
        <v>1.7</v>
      </c>
      <c r="H78" s="21">
        <f>G78*F78</f>
        <v>59.5</v>
      </c>
      <c r="I78" s="21"/>
      <c r="J78" s="21"/>
      <c r="K78" s="21"/>
      <c r="L78" s="21"/>
      <c r="M78" s="21">
        <f t="shared" si="8"/>
        <v>59.5</v>
      </c>
    </row>
    <row r="79" spans="1:13" s="24" customFormat="1" ht="15.75">
      <c r="A79" s="182"/>
      <c r="B79" s="20" t="s">
        <v>19</v>
      </c>
      <c r="C79" s="47" t="s">
        <v>44</v>
      </c>
      <c r="D79" s="20" t="s">
        <v>42</v>
      </c>
      <c r="E79" s="20"/>
      <c r="F79" s="20">
        <v>10</v>
      </c>
      <c r="G79" s="20">
        <v>4.25</v>
      </c>
      <c r="H79" s="20">
        <f>G79*F79</f>
        <v>42.5</v>
      </c>
      <c r="I79" s="20"/>
      <c r="J79" s="21"/>
      <c r="K79" s="20"/>
      <c r="L79" s="21"/>
      <c r="M79" s="21">
        <f t="shared" si="8"/>
        <v>42.5</v>
      </c>
    </row>
    <row r="80" spans="1:13" s="24" customFormat="1" ht="15.75">
      <c r="A80" s="183"/>
      <c r="B80" s="20" t="s">
        <v>19</v>
      </c>
      <c r="C80" s="49" t="s">
        <v>45</v>
      </c>
      <c r="D80" s="20" t="s">
        <v>38</v>
      </c>
      <c r="E80" s="20"/>
      <c r="F80" s="20">
        <v>10</v>
      </c>
      <c r="G80" s="20">
        <v>1</v>
      </c>
      <c r="H80" s="21">
        <f>G80*F80</f>
        <v>10</v>
      </c>
      <c r="I80" s="21"/>
      <c r="J80" s="21"/>
      <c r="K80" s="21"/>
      <c r="L80" s="21"/>
      <c r="M80" s="21">
        <f>L80+J80+H80</f>
        <v>10</v>
      </c>
    </row>
    <row r="81" spans="1:13" s="24" customFormat="1" ht="27">
      <c r="A81" s="181">
        <v>9</v>
      </c>
      <c r="B81" s="20" t="s">
        <v>46</v>
      </c>
      <c r="C81" s="47" t="s">
        <v>143</v>
      </c>
      <c r="D81" s="20" t="s">
        <v>42</v>
      </c>
      <c r="E81" s="20"/>
      <c r="F81" s="20">
        <v>4</v>
      </c>
      <c r="G81" s="20"/>
      <c r="H81" s="21"/>
      <c r="I81" s="21"/>
      <c r="J81" s="21"/>
      <c r="K81" s="21"/>
      <c r="L81" s="21"/>
      <c r="M81" s="21"/>
    </row>
    <row r="82" spans="1:13" s="24" customFormat="1" ht="15.75">
      <c r="A82" s="182"/>
      <c r="B82" s="20" t="s">
        <v>19</v>
      </c>
      <c r="C82" s="47" t="s">
        <v>20</v>
      </c>
      <c r="D82" s="20" t="s">
        <v>22</v>
      </c>
      <c r="E82" s="20">
        <v>1.68</v>
      </c>
      <c r="F82" s="20">
        <f>F81*E82</f>
        <v>6.72</v>
      </c>
      <c r="G82" s="20"/>
      <c r="H82" s="21"/>
      <c r="I82" s="21">
        <v>6</v>
      </c>
      <c r="J82" s="21">
        <f>I82*F82</f>
        <v>40.32</v>
      </c>
      <c r="K82" s="21"/>
      <c r="L82" s="21"/>
      <c r="M82" s="21">
        <f>L82+J82+H82</f>
        <v>40.32</v>
      </c>
    </row>
    <row r="83" spans="1:13" s="24" customFormat="1" ht="15.75">
      <c r="A83" s="182"/>
      <c r="B83" s="20" t="s">
        <v>19</v>
      </c>
      <c r="C83" s="47" t="s">
        <v>24</v>
      </c>
      <c r="D83" s="20" t="s">
        <v>27</v>
      </c>
      <c r="E83" s="20">
        <v>0.16</v>
      </c>
      <c r="F83" s="20">
        <f>E83*F81</f>
        <v>0.64</v>
      </c>
      <c r="G83" s="20">
        <v>3.2</v>
      </c>
      <c r="H83" s="21">
        <f>G83*F83</f>
        <v>2.048</v>
      </c>
      <c r="I83" s="21"/>
      <c r="J83" s="21"/>
      <c r="K83" s="21"/>
      <c r="L83" s="21"/>
      <c r="M83" s="21">
        <f>L83+J83+H83</f>
        <v>2.048</v>
      </c>
    </row>
    <row r="84" spans="1:13" s="24" customFormat="1" ht="15.75">
      <c r="A84" s="182"/>
      <c r="B84" s="39" t="s">
        <v>145</v>
      </c>
      <c r="C84" s="47" t="s">
        <v>144</v>
      </c>
      <c r="D84" s="20" t="s">
        <v>42</v>
      </c>
      <c r="E84" s="20"/>
      <c r="F84" s="20">
        <v>2</v>
      </c>
      <c r="G84" s="20">
        <v>55.1</v>
      </c>
      <c r="H84" s="21">
        <f>G84*F84</f>
        <v>110.2</v>
      </c>
      <c r="I84" s="21"/>
      <c r="J84" s="21"/>
      <c r="K84" s="21"/>
      <c r="L84" s="21"/>
      <c r="M84" s="21">
        <f>L84+J84+H84</f>
        <v>110.2</v>
      </c>
    </row>
    <row r="85" spans="1:13" s="24" customFormat="1" ht="15.75">
      <c r="A85" s="182"/>
      <c r="B85" s="39" t="s">
        <v>146</v>
      </c>
      <c r="C85" s="47" t="s">
        <v>147</v>
      </c>
      <c r="D85" s="20" t="s">
        <v>42</v>
      </c>
      <c r="E85" s="20"/>
      <c r="F85" s="20">
        <v>2</v>
      </c>
      <c r="G85" s="22">
        <v>19.5</v>
      </c>
      <c r="H85" s="21">
        <f>G85*F85</f>
        <v>39</v>
      </c>
      <c r="I85" s="21"/>
      <c r="J85" s="21"/>
      <c r="K85" s="21"/>
      <c r="L85" s="21"/>
      <c r="M85" s="21">
        <f>L85+J85+H85</f>
        <v>39</v>
      </c>
    </row>
    <row r="86" spans="1:13" s="24" customFormat="1" ht="15.75">
      <c r="A86" s="88"/>
      <c r="B86" s="6"/>
      <c r="C86" s="7"/>
      <c r="D86" s="20"/>
      <c r="E86" s="20"/>
      <c r="F86" s="20"/>
      <c r="G86" s="22"/>
      <c r="H86" s="21"/>
      <c r="I86" s="21"/>
      <c r="J86" s="21"/>
      <c r="K86" s="21"/>
      <c r="L86" s="21"/>
      <c r="M86" s="21"/>
    </row>
    <row r="87" spans="1:13" ht="15">
      <c r="A87" s="26"/>
      <c r="B87" s="5"/>
      <c r="C87" s="5" t="s">
        <v>112</v>
      </c>
      <c r="D87" s="5"/>
      <c r="E87" s="5"/>
      <c r="F87" s="16"/>
      <c r="G87" s="17"/>
      <c r="H87" s="14">
        <f>SUM(H9:H86)</f>
        <v>18482.52312</v>
      </c>
      <c r="I87" s="17"/>
      <c r="J87" s="14">
        <f>SUM(J9:J86)</f>
        <v>5380.817519999998</v>
      </c>
      <c r="K87" s="17"/>
      <c r="L87" s="14">
        <f>SUM(L9:L86)</f>
        <v>81.00864000000001</v>
      </c>
      <c r="M87" s="14">
        <f>SUM(M9:M86)</f>
        <v>23944.34928</v>
      </c>
    </row>
    <row r="88" spans="1:13" s="33" customFormat="1" ht="13.5">
      <c r="A88" s="13"/>
      <c r="B88" s="90"/>
      <c r="C88" s="13" t="s">
        <v>8</v>
      </c>
      <c r="D88" s="25">
        <v>0.1</v>
      </c>
      <c r="E88" s="25"/>
      <c r="F88" s="13"/>
      <c r="G88" s="13"/>
      <c r="H88" s="13"/>
      <c r="I88" s="13"/>
      <c r="J88" s="13"/>
      <c r="K88" s="13"/>
      <c r="L88" s="13"/>
      <c r="M88" s="9">
        <f>M87*D88</f>
        <v>2394.434928</v>
      </c>
    </row>
    <row r="89" spans="1:13" s="33" customFormat="1" ht="14.25">
      <c r="A89" s="26"/>
      <c r="B89" s="32"/>
      <c r="C89" s="26" t="s">
        <v>5</v>
      </c>
      <c r="D89" s="26"/>
      <c r="E89" s="26"/>
      <c r="F89" s="26"/>
      <c r="G89" s="26"/>
      <c r="H89" s="26"/>
      <c r="I89" s="26"/>
      <c r="J89" s="26"/>
      <c r="K89" s="26"/>
      <c r="L89" s="26"/>
      <c r="M89" s="14">
        <f>SUM(M87:M88)</f>
        <v>26338.784207999997</v>
      </c>
    </row>
    <row r="90" spans="1:13" s="33" customFormat="1" ht="13.5">
      <c r="A90" s="13"/>
      <c r="B90" s="13"/>
      <c r="C90" s="13" t="s">
        <v>9</v>
      </c>
      <c r="D90" s="25">
        <v>0.08</v>
      </c>
      <c r="E90" s="25"/>
      <c r="F90" s="13"/>
      <c r="G90" s="13"/>
      <c r="H90" s="13"/>
      <c r="I90" s="13"/>
      <c r="J90" s="13"/>
      <c r="K90" s="13"/>
      <c r="L90" s="13"/>
      <c r="M90" s="9">
        <f>M89*D90</f>
        <v>2107.10273664</v>
      </c>
    </row>
    <row r="91" spans="1:13" s="33" customFormat="1" ht="14.25">
      <c r="A91" s="26"/>
      <c r="B91" s="26"/>
      <c r="C91" s="26" t="s">
        <v>5</v>
      </c>
      <c r="D91" s="26"/>
      <c r="E91" s="26"/>
      <c r="F91" s="26"/>
      <c r="G91" s="26"/>
      <c r="H91" s="26"/>
      <c r="I91" s="26"/>
      <c r="J91" s="26"/>
      <c r="K91" s="26"/>
      <c r="L91" s="26"/>
      <c r="M91" s="14">
        <f>SUM(M89:M90)</f>
        <v>28445.88694464</v>
      </c>
    </row>
    <row r="92" spans="1:13" s="33" customFormat="1" ht="13.5">
      <c r="A92" s="13"/>
      <c r="B92" s="6" t="s">
        <v>89</v>
      </c>
      <c r="C92" s="6" t="s">
        <v>90</v>
      </c>
      <c r="D92" s="25" t="s">
        <v>37</v>
      </c>
      <c r="E92" s="25"/>
      <c r="F92" s="13">
        <v>8</v>
      </c>
      <c r="G92" s="13"/>
      <c r="H92" s="9"/>
      <c r="I92" s="13"/>
      <c r="J92" s="13"/>
      <c r="K92" s="9">
        <v>10.3</v>
      </c>
      <c r="L92" s="9">
        <f>K92*F92</f>
        <v>82.4</v>
      </c>
      <c r="M92" s="9">
        <f>L92</f>
        <v>82.4</v>
      </c>
    </row>
    <row r="93" spans="1:13" s="33" customFormat="1" ht="13.5">
      <c r="A93" s="13"/>
      <c r="B93" s="6" t="s">
        <v>53</v>
      </c>
      <c r="C93" s="6" t="s">
        <v>91</v>
      </c>
      <c r="D93" s="25" t="s">
        <v>37</v>
      </c>
      <c r="E93" s="25"/>
      <c r="F93" s="13">
        <v>10</v>
      </c>
      <c r="G93" s="13"/>
      <c r="H93" s="9"/>
      <c r="I93" s="13"/>
      <c r="J93" s="13"/>
      <c r="K93" s="9">
        <v>52.7</v>
      </c>
      <c r="L93" s="9">
        <f>K93*F93</f>
        <v>527</v>
      </c>
      <c r="M93" s="9">
        <f>L93</f>
        <v>527</v>
      </c>
    </row>
    <row r="94" spans="1:13" s="33" customFormat="1" ht="14.25">
      <c r="A94" s="26"/>
      <c r="B94" s="6"/>
      <c r="C94" s="26" t="s">
        <v>5</v>
      </c>
      <c r="D94" s="26"/>
      <c r="E94" s="26"/>
      <c r="F94" s="26"/>
      <c r="G94" s="26"/>
      <c r="H94" s="26"/>
      <c r="I94" s="26"/>
      <c r="J94" s="26"/>
      <c r="K94" s="26"/>
      <c r="L94" s="26"/>
      <c r="M94" s="14">
        <f>SUM(M91:M93)</f>
        <v>29055.28694464</v>
      </c>
    </row>
    <row r="95" spans="1:13" s="33" customFormat="1" ht="13.5">
      <c r="A95" s="13"/>
      <c r="B95" s="6"/>
      <c r="C95" s="13" t="s">
        <v>48</v>
      </c>
      <c r="D95" s="25">
        <v>0.03</v>
      </c>
      <c r="E95" s="25"/>
      <c r="F95" s="13"/>
      <c r="G95" s="13"/>
      <c r="H95" s="9"/>
      <c r="I95" s="13"/>
      <c r="J95" s="13"/>
      <c r="K95" s="13"/>
      <c r="L95" s="13"/>
      <c r="M95" s="9">
        <f>M94*D95</f>
        <v>871.6586083392</v>
      </c>
    </row>
    <row r="96" spans="1:13" s="78" customFormat="1" ht="14.25">
      <c r="A96" s="13"/>
      <c r="B96" s="5"/>
      <c r="C96" s="5" t="s">
        <v>5</v>
      </c>
      <c r="D96" s="5"/>
      <c r="E96" s="5"/>
      <c r="F96" s="5"/>
      <c r="G96" s="5"/>
      <c r="H96" s="5"/>
      <c r="I96" s="5"/>
      <c r="J96" s="5"/>
      <c r="K96" s="5"/>
      <c r="L96" s="5"/>
      <c r="M96" s="17">
        <f>SUM(M94:M95)</f>
        <v>29926.9455529792</v>
      </c>
    </row>
    <row r="97" spans="1:13" s="77" customFormat="1" ht="13.5">
      <c r="A97" s="13"/>
      <c r="B97" s="6"/>
      <c r="C97" s="6" t="s">
        <v>49</v>
      </c>
      <c r="D97" s="15">
        <v>0.18</v>
      </c>
      <c r="E97" s="15"/>
      <c r="F97" s="6"/>
      <c r="G97" s="6"/>
      <c r="H97" s="6"/>
      <c r="I97" s="6"/>
      <c r="J97" s="50"/>
      <c r="K97" s="6"/>
      <c r="L97" s="6"/>
      <c r="M97" s="8">
        <f>M96*D97</f>
        <v>5386.850199536256</v>
      </c>
    </row>
    <row r="98" spans="1:13" ht="15">
      <c r="A98" s="26"/>
      <c r="B98" s="5"/>
      <c r="C98" s="5" t="s">
        <v>7</v>
      </c>
      <c r="D98" s="5"/>
      <c r="E98" s="5"/>
      <c r="F98" s="5"/>
      <c r="G98" s="5"/>
      <c r="H98" s="5"/>
      <c r="I98" s="5"/>
      <c r="J98" s="5"/>
      <c r="K98" s="5"/>
      <c r="L98" s="5"/>
      <c r="M98" s="17">
        <f>SUM(M96:M97)</f>
        <v>35313.795752515456</v>
      </c>
    </row>
    <row r="99" spans="1:13" ht="15">
      <c r="A99" s="51"/>
      <c r="B99" s="51"/>
      <c r="C99" s="55"/>
      <c r="D99" s="51"/>
      <c r="E99" s="51"/>
      <c r="F99" s="51"/>
      <c r="G99" s="51"/>
      <c r="H99" s="51"/>
      <c r="I99" s="51"/>
      <c r="J99" s="56"/>
      <c r="K99" s="51"/>
      <c r="L99" s="56"/>
      <c r="M99" s="51"/>
    </row>
    <row r="100" spans="1:13" ht="15">
      <c r="A100" s="57"/>
      <c r="B100" s="58"/>
      <c r="C100" s="34" t="s">
        <v>17</v>
      </c>
      <c r="D100" s="34"/>
      <c r="E100" s="34"/>
      <c r="F100" s="34"/>
      <c r="G100" s="35" t="s">
        <v>25</v>
      </c>
      <c r="H100" s="35"/>
      <c r="I100" s="79"/>
      <c r="J100" s="58"/>
      <c r="K100" s="58"/>
      <c r="L100" s="184"/>
      <c r="M100" s="184"/>
    </row>
  </sheetData>
  <sheetProtection/>
  <mergeCells count="31">
    <mergeCell ref="A1:M1"/>
    <mergeCell ref="A2:M2"/>
    <mergeCell ref="A3:M3"/>
    <mergeCell ref="A4:J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M6"/>
    <mergeCell ref="A9:A10"/>
    <mergeCell ref="A11:A12"/>
    <mergeCell ref="A13:A15"/>
    <mergeCell ref="A16:A23"/>
    <mergeCell ref="A25:A29"/>
    <mergeCell ref="A30:A33"/>
    <mergeCell ref="A34:A36"/>
    <mergeCell ref="A37:A43"/>
    <mergeCell ref="A76:A80"/>
    <mergeCell ref="A81:A85"/>
    <mergeCell ref="L100:M100"/>
    <mergeCell ref="A46:A47"/>
    <mergeCell ref="A48:A49"/>
    <mergeCell ref="A50:A57"/>
    <mergeCell ref="A58:A62"/>
    <mergeCell ref="A63:A68"/>
    <mergeCell ref="A70:A75"/>
  </mergeCells>
  <printOptions horizontalCentered="1"/>
  <pageMargins left="0.3937007874015748" right="0" top="0" bottom="0" header="0" footer="0"/>
  <pageSetup fitToHeight="0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Ilia Zurikashvili</cp:lastModifiedBy>
  <cp:lastPrinted>2022-07-11T08:54:38Z</cp:lastPrinted>
  <dcterms:created xsi:type="dcterms:W3CDTF">2009-12-28T06:58:27Z</dcterms:created>
  <dcterms:modified xsi:type="dcterms:W3CDTF">2023-02-24T08:09:53Z</dcterms:modified>
  <cp:category/>
  <cp:version/>
  <cp:contentType/>
  <cp:contentStatus/>
</cp:coreProperties>
</file>