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98" activeTab="0"/>
  </bookViews>
  <sheets>
    <sheet name="1-1" sheetId="1" r:id="rId1"/>
    <sheet name="gare kan." sheetId="2" state="hidden" r:id="rId2"/>
  </sheets>
  <definedNames>
    <definedName name="_xlnm.Print_Area" localSheetId="0">'1-1'!$A$1:$F$36</definedName>
  </definedNames>
  <calcPr fullCalcOnLoad="1"/>
</workbook>
</file>

<file path=xl/sharedStrings.xml><?xml version="1.0" encoding="utf-8"?>
<sst xmlns="http://schemas.openxmlformats.org/spreadsheetml/2006/main" count="382" uniqueCount="168">
  <si>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</si>
  <si>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</si>
  <si>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</si>
  <si>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</si>
  <si>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</si>
  <si>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</si>
  <si>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</si>
  <si>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</si>
  <si>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</si>
  <si>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</si>
  <si>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</si>
  <si>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</si>
  <si>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</si>
  <si>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</si>
  <si>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</si>
  <si>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</si>
  <si>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</si>
  <si>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</si>
  <si>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</si>
  <si>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</si>
  <si>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</si>
  <si>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</si>
  <si>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</si>
  <si>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</si>
  <si>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</si>
  <si>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</si>
  <si>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</si>
  <si>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100 kv.m.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</si>
  <si>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</si>
  <si>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</si>
  <si>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</si>
  <si>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</si>
  <si>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</si>
  <si>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</si>
  <si>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</si>
  <si>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</si>
  <si>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</si>
  <si>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</si>
  <si>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</si>
  <si>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</si>
  <si>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</si>
  <si>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</si>
  <si>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</si>
  <si>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</si>
  <si>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</si>
  <si>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</si>
  <si>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</si>
  <si>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</si>
  <si>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</si>
  <si>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</si>
  <si>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</si>
  <si>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</si>
  <si>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</si>
  <si>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</si>
  <si>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</si>
  <si>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</si>
  <si>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</si>
  <si>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</si>
  <si>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</si>
  <si>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</si>
  <si>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</si>
  <si>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</si>
  <si>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</si>
  <si>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</si>
  <si>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</si>
  <si>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</si>
  <si>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</si>
  <si>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</si>
  <si>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</si>
  <si>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</si>
  <si>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</si>
  <si>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</si>
  <si>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</si>
  <si>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</si>
  <si>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</si>
  <si>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</si>
  <si>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</si>
  <si>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</si>
  <si>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</si>
  <si>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</si>
  <si>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</si>
  <si>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</si>
  <si>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</si>
  <si>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</si>
  <si>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</si>
  <si>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</si>
  <si>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</si>
  <si>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</si>
  <si>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</si>
  <si>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</si>
  <si>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</si>
  <si>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</si>
  <si>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</si>
  <si>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</si>
  <si>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</si>
  <si>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</si>
  <si>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</si>
  <si>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</si>
  <si>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</si>
  <si>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</si>
  <si>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</si>
  <si>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</si>
  <si>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</si>
  <si>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</si>
  <si>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</si>
  <si>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</si>
  <si>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</si>
  <si>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</si>
  <si>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</si>
  <si>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</si>
  <si>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</si>
  <si>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</si>
  <si>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</si>
  <si>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</si>
  <si>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</si>
  <si>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</si>
  <si>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</si>
  <si>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</si>
  <si>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</si>
  <si>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</si>
  <si>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</si>
  <si>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</si>
  <si>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</si>
  <si>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</si>
  <si>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</si>
  <si>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</si>
  <si>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</si>
  <si>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</si>
  <si>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</si>
  <si>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</si>
  <si>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</si>
  <si>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</si>
  <si>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kb.m</t>
  </si>
  <si>
    <t>erTeulis Rirebuleba</t>
  </si>
  <si>
    <t xml:space="preserve">sul Rirebuleba </t>
  </si>
  <si>
    <t>100kv.m</t>
  </si>
  <si>
    <t xml:space="preserve">narCeni samSeneblo nagvis gatana </t>
  </si>
  <si>
    <t>rezervi gauTvaliswinebel xarjebze 5%</t>
  </si>
  <si>
    <t>qalaq baTumis botanikuri baRi</t>
  </si>
  <si>
    <t>tn</t>
  </si>
  <si>
    <t>samSeneblo nagvis datvirTva a/TviTmclelebze xeliT</t>
  </si>
  <si>
    <t xml:space="preserve">sul jami </t>
  </si>
  <si>
    <t>ziplainis startis mimdebared (baRis centralur marSrutTan) 02-05 nakveTze vizitorTa dasasvenebeli adgilis (skveri) arsebuli sivrcis reabilitaciis samuSaoebze</t>
  </si>
  <si>
    <t xml:space="preserve">betonis filebis daSla, filis qveSa silis safuZvlis daSliT, dasawyobebiT </t>
  </si>
  <si>
    <t>betonis moWimvis mowyoba sisqiT 40mm</t>
  </si>
  <si>
    <t>hidroizolacia ruberoidis fenis mowyobiT</t>
  </si>
  <si>
    <t>msxvilmarcvlovani silis fenis მოწყობა betonis filebis qveS, mosworeba datkepniT (სისქე - 8 სმ)</t>
  </si>
  <si>
    <t>100 kv.m</t>
  </si>
  <si>
    <t xml:space="preserve"> vibrodawnexili betonis filebis (gare sivrcisTvis - sxvadasxva zedapiris imitaciiT) sisqiT 60 mm mowyoba silis safuZvelze, filebs Soris darCenili Sovebis siliT SevsebiT                                                </t>
  </si>
  <si>
    <t>betonis bordiurebis kedlebis baTqaSi dekoratiuli xsnariT</t>
  </si>
  <si>
    <t>bordiurebis kedlebze minaSxefis mowyoba</t>
  </si>
  <si>
    <t>arsebuli, dazianebuli xis konstruqciebis daSla skamebze dasawyobebiT</t>
  </si>
  <si>
    <t>arsebul, dazianebuli xis  skamebis SekeTeba xis masalebis damatebiT</t>
  </si>
  <si>
    <t xml:space="preserve"> skamebis liTonis konstruqciebis gasufTaveba-SeRebva antikoroziuli saRebaviT </t>
  </si>
  <si>
    <t>skamebis xis konstruqciebis dafarva laqiT</t>
  </si>
  <si>
    <t xml:space="preserve"> Robis liTonis konstruqciebis gasufTaveba(arsebulis)-SeRebva antikoroziuli saRebaviT (axlad mowyobili, arsebuli)</t>
  </si>
  <si>
    <t>arsebuli liTonis Robis dazianebuli monakveTebSi (2 monakv) seqciebis Secvla (arsebulze misadagebiT mowyoba) sxvadasxva konstruqciebis Secvla</t>
  </si>
  <si>
    <t xml:space="preserve"> xarjTaRricxva #1/1</t>
  </si>
  <si>
    <t>zednadebi xarjebi არაუმეტეს 10%</t>
  </si>
  <si>
    <t>gegmiuri dagroveba არაუმეტეს 8%</t>
  </si>
  <si>
    <t>dRg 18%</t>
  </si>
  <si>
    <t>პრეტენდენტი-----------------------</t>
  </si>
  <si>
    <t xml:space="preserve"> jami </t>
  </si>
  <si>
    <t>%</t>
  </si>
  <si>
    <r>
      <t>100 m</t>
    </r>
    <r>
      <rPr>
        <b/>
        <vertAlign val="superscript"/>
        <sz val="10"/>
        <rFont val="AcadMtavr"/>
        <family val="0"/>
      </rPr>
      <t>2</t>
    </r>
  </si>
  <si>
    <r>
      <t>100 m</t>
    </r>
    <r>
      <rPr>
        <b/>
        <vertAlign val="superscript"/>
        <sz val="10"/>
        <rFont val="AcadMtavr"/>
        <family val="0"/>
      </rPr>
      <t>3</t>
    </r>
  </si>
  <si>
    <r>
      <t>m</t>
    </r>
    <r>
      <rPr>
        <b/>
        <vertAlign val="superscript"/>
        <sz val="10"/>
        <rFont val="AcadMtavr"/>
        <family val="0"/>
      </rPr>
      <t>3</t>
    </r>
  </si>
  <si>
    <t xml:space="preserve"> შენიშვნა: ხარჯთაღრიცხვაში ფასები მითითებული უნდა იყოს დანარიცხების (სატრანსპორტო ხარჯები და დაგროვებითი  საპენსიო გადასახადი 2% ხელფასის ჩათვლით.   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</si>
</sst>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%"/>
    <numFmt numFmtId="195" formatCode="#,##0.00000000"/>
    <numFmt numFmtId="196" formatCode="#,##0.0"/>
    <numFmt numFmtId="197" formatCode="#,##0.000"/>
    <numFmt numFmtId="198" formatCode="[$-FC19]d\ mmmm\ yyyy\ &quot;г.&quot;"/>
    <numFmt numFmtId="199" formatCode="#,##0.0000"/>
  </numFmts>
  <fonts count="60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b/>
      <sz val="12"/>
      <name val="AcadMtavr"/>
      <family val="0"/>
    </font>
    <font>
      <b/>
      <sz val="10"/>
      <name val="AKAD 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b/>
      <sz val="11"/>
      <name val="AcadMtavr"/>
      <family val="0"/>
    </font>
    <font>
      <b/>
      <sz val="10"/>
      <name val="AcadMtavr"/>
      <family val="0"/>
    </font>
    <font>
      <b/>
      <vertAlign val="superscript"/>
      <sz val="10"/>
      <name val="AcadMtavr"/>
      <family val="0"/>
    </font>
    <font>
      <b/>
      <strike/>
      <sz val="10"/>
      <name val="AcadMtav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Mtavr"/>
      <family val="0"/>
    </font>
    <font>
      <sz val="10"/>
      <color indexed="10"/>
      <name val="AKAD 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Mtavr"/>
      <family val="0"/>
    </font>
    <font>
      <sz val="10"/>
      <color rgb="FFFF0000"/>
      <name val="AKAD 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5" applyNumberFormat="0" applyFill="0" applyAlignment="0" applyProtection="0"/>
    <xf numFmtId="0" fontId="53" fillId="31" borderId="0" applyNumberFormat="0" applyBorder="0" applyAlignment="0" applyProtection="0"/>
    <xf numFmtId="0" fontId="0" fillId="32" borderId="6" applyNumberFormat="0" applyFont="0" applyAlignment="0" applyProtection="0"/>
    <xf numFmtId="0" fontId="54" fillId="27" borderId="7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4" fillId="0" borderId="0" xfId="0" applyFont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/>
    </xf>
    <xf numFmtId="188" fontId="13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89" fontId="19" fillId="0" borderId="10" xfId="0" applyNumberFormat="1" applyFont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88" fontId="19" fillId="33" borderId="10" xfId="0" applyNumberFormat="1" applyFont="1" applyFill="1" applyBorder="1" applyAlignment="1">
      <alignment horizontal="center" vertical="center" wrapText="1"/>
    </xf>
    <xf numFmtId="189" fontId="58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88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2" fontId="19" fillId="0" borderId="10" xfId="0" applyNumberFormat="1" applyFont="1" applyBorder="1" applyAlignment="1">
      <alignment/>
    </xf>
    <xf numFmtId="2" fontId="19" fillId="0" borderId="0" xfId="0" applyNumberFormat="1" applyFont="1" applyAlignment="1">
      <alignment/>
    </xf>
    <xf numFmtId="9" fontId="21" fillId="0" borderId="10" xfId="0" applyNumberFormat="1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  <cellStyle name="სათაური3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6"/>
  <sheetViews>
    <sheetView tabSelected="1" view="pageBreakPreview" zoomScaleSheetLayoutView="100" zoomScalePageLayoutView="0" workbookViewId="0" topLeftCell="A1">
      <selection activeCell="A34" sqref="A34:IV34"/>
    </sheetView>
  </sheetViews>
  <sheetFormatPr defaultColWidth="9.00390625" defaultRowHeight="12.75"/>
  <cols>
    <col min="1" max="1" width="5.25390625" style="53" customWidth="1"/>
    <col min="2" max="2" width="69.125" style="53" customWidth="1"/>
    <col min="3" max="6" width="12.00390625" style="53" customWidth="1"/>
    <col min="7" max="7" width="12.625" style="53" bestFit="1" customWidth="1"/>
    <col min="8" max="16384" width="9.125" style="53" customWidth="1"/>
  </cols>
  <sheetData>
    <row r="1" spans="1:6" ht="21.75" customHeight="1">
      <c r="A1" s="65" t="s">
        <v>138</v>
      </c>
      <c r="B1" s="65"/>
      <c r="C1" s="65"/>
      <c r="D1" s="65"/>
      <c r="E1" s="65"/>
      <c r="F1" s="65"/>
    </row>
    <row r="2" spans="1:6" ht="16.5" customHeight="1">
      <c r="A2" s="65" t="s">
        <v>157</v>
      </c>
      <c r="B2" s="65"/>
      <c r="C2" s="65"/>
      <c r="D2" s="65"/>
      <c r="E2" s="65"/>
      <c r="F2" s="65"/>
    </row>
    <row r="3" spans="1:6" ht="51.75" customHeight="1">
      <c r="A3" s="65" t="s">
        <v>142</v>
      </c>
      <c r="B3" s="65"/>
      <c r="C3" s="65"/>
      <c r="D3" s="65"/>
      <c r="E3" s="65"/>
      <c r="F3" s="65"/>
    </row>
    <row r="4" spans="1:6" ht="27" customHeight="1">
      <c r="A4" s="66" t="s">
        <v>1</v>
      </c>
      <c r="B4" s="71" t="s">
        <v>20</v>
      </c>
      <c r="C4" s="66" t="s">
        <v>8</v>
      </c>
      <c r="D4" s="67" t="s">
        <v>16</v>
      </c>
      <c r="E4" s="72" t="s">
        <v>133</v>
      </c>
      <c r="F4" s="62" t="s">
        <v>134</v>
      </c>
    </row>
    <row r="5" spans="1:6" ht="27" customHeight="1">
      <c r="A5" s="66"/>
      <c r="B5" s="71"/>
      <c r="C5" s="66"/>
      <c r="D5" s="68"/>
      <c r="E5" s="73"/>
      <c r="F5" s="63"/>
    </row>
    <row r="6" spans="1:6" ht="21.75" customHeight="1">
      <c r="A6" s="37" t="s">
        <v>10</v>
      </c>
      <c r="B6" s="37" t="s">
        <v>11</v>
      </c>
      <c r="C6" s="37" t="s">
        <v>12</v>
      </c>
      <c r="D6" s="37" t="s">
        <v>13</v>
      </c>
      <c r="E6" s="37" t="s">
        <v>14</v>
      </c>
      <c r="F6" s="38">
        <v>6</v>
      </c>
    </row>
    <row r="7" spans="1:6" ht="32.25" customHeight="1">
      <c r="A7" s="37" t="s">
        <v>10</v>
      </c>
      <c r="B7" s="37" t="s">
        <v>151</v>
      </c>
      <c r="C7" s="37" t="s">
        <v>135</v>
      </c>
      <c r="D7" s="39">
        <v>0.29</v>
      </c>
      <c r="E7" s="41"/>
      <c r="F7" s="40"/>
    </row>
    <row r="8" spans="1:6" ht="32.25" customHeight="1">
      <c r="A8" s="37" t="s">
        <v>11</v>
      </c>
      <c r="B8" s="37" t="s">
        <v>143</v>
      </c>
      <c r="C8" s="37" t="s">
        <v>135</v>
      </c>
      <c r="D8" s="39">
        <v>8.405</v>
      </c>
      <c r="E8" s="41"/>
      <c r="F8" s="40"/>
    </row>
    <row r="9" spans="1:6" ht="32.25" customHeight="1">
      <c r="A9" s="37" t="s">
        <v>12</v>
      </c>
      <c r="B9" s="37" t="s">
        <v>144</v>
      </c>
      <c r="C9" s="37" t="s">
        <v>164</v>
      </c>
      <c r="D9" s="39">
        <v>8.405</v>
      </c>
      <c r="E9" s="41"/>
      <c r="F9" s="42"/>
    </row>
    <row r="10" spans="1:6" ht="32.25" customHeight="1">
      <c r="A10" s="37" t="s">
        <v>13</v>
      </c>
      <c r="B10" s="37" t="s">
        <v>145</v>
      </c>
      <c r="C10" s="37" t="s">
        <v>164</v>
      </c>
      <c r="D10" s="39">
        <v>8.8</v>
      </c>
      <c r="E10" s="41"/>
      <c r="F10" s="42"/>
    </row>
    <row r="11" spans="1:6" ht="32.25" customHeight="1">
      <c r="A11" s="37" t="s">
        <v>14</v>
      </c>
      <c r="B11" s="43" t="s">
        <v>146</v>
      </c>
      <c r="C11" s="38" t="s">
        <v>147</v>
      </c>
      <c r="D11" s="44">
        <v>8.405</v>
      </c>
      <c r="E11" s="42"/>
      <c r="F11" s="40"/>
    </row>
    <row r="12" spans="1:6" ht="57" customHeight="1">
      <c r="A12" s="38">
        <v>6</v>
      </c>
      <c r="B12" s="38" t="s">
        <v>148</v>
      </c>
      <c r="C12" s="37" t="s">
        <v>164</v>
      </c>
      <c r="D12" s="45">
        <v>8.4</v>
      </c>
      <c r="E12" s="46"/>
      <c r="F12" s="47"/>
    </row>
    <row r="13" spans="1:6" ht="29.25" customHeight="1">
      <c r="A13" s="37" t="s">
        <v>3</v>
      </c>
      <c r="B13" s="37" t="s">
        <v>149</v>
      </c>
      <c r="C13" s="37" t="s">
        <v>27</v>
      </c>
      <c r="D13" s="39">
        <v>1.892</v>
      </c>
      <c r="E13" s="40"/>
      <c r="F13" s="40"/>
    </row>
    <row r="14" spans="1:6" s="54" customFormat="1" ht="29.25" customHeight="1">
      <c r="A14" s="37" t="s">
        <v>4</v>
      </c>
      <c r="B14" s="37" t="s">
        <v>150</v>
      </c>
      <c r="C14" s="37" t="s">
        <v>164</v>
      </c>
      <c r="D14" s="39">
        <v>1.892</v>
      </c>
      <c r="E14" s="40"/>
      <c r="F14" s="40"/>
    </row>
    <row r="15" spans="1:6" ht="29.25" customHeight="1">
      <c r="A15" s="37" t="s">
        <v>5</v>
      </c>
      <c r="B15" s="37" t="s">
        <v>152</v>
      </c>
      <c r="C15" s="37" t="s">
        <v>132</v>
      </c>
      <c r="D15" s="39">
        <v>0.87</v>
      </c>
      <c r="E15" s="40"/>
      <c r="F15" s="40"/>
    </row>
    <row r="16" spans="1:6" ht="29.25" customHeight="1">
      <c r="A16" s="37" t="s">
        <v>6</v>
      </c>
      <c r="B16" s="37" t="s">
        <v>153</v>
      </c>
      <c r="C16" s="37" t="s">
        <v>164</v>
      </c>
      <c r="D16" s="39">
        <v>0.35</v>
      </c>
      <c r="E16" s="41"/>
      <c r="F16" s="42"/>
    </row>
    <row r="17" spans="1:6" ht="29.25" customHeight="1">
      <c r="A17" s="37" t="s">
        <v>45</v>
      </c>
      <c r="B17" s="37" t="s">
        <v>154</v>
      </c>
      <c r="C17" s="37" t="s">
        <v>164</v>
      </c>
      <c r="D17" s="48">
        <v>0.65</v>
      </c>
      <c r="E17" s="47"/>
      <c r="F17" s="47"/>
    </row>
    <row r="18" spans="1:7" ht="47.25" customHeight="1">
      <c r="A18" s="37" t="s">
        <v>22</v>
      </c>
      <c r="B18" s="43" t="s">
        <v>156</v>
      </c>
      <c r="C18" s="43" t="s">
        <v>139</v>
      </c>
      <c r="D18" s="44">
        <v>0.8381</v>
      </c>
      <c r="E18" s="42"/>
      <c r="F18" s="42"/>
      <c r="G18" s="55"/>
    </row>
    <row r="19" spans="1:6" ht="47.25" customHeight="1">
      <c r="A19" s="37" t="s">
        <v>23</v>
      </c>
      <c r="B19" s="37" t="s">
        <v>155</v>
      </c>
      <c r="C19" s="37" t="s">
        <v>164</v>
      </c>
      <c r="D19" s="39">
        <v>2.106</v>
      </c>
      <c r="E19" s="41"/>
      <c r="F19" s="42"/>
    </row>
    <row r="20" spans="1:6" ht="27.75" customHeight="1">
      <c r="A20" s="37" t="s">
        <v>24</v>
      </c>
      <c r="B20" s="37" t="s">
        <v>140</v>
      </c>
      <c r="C20" s="37" t="s">
        <v>165</v>
      </c>
      <c r="D20" s="39">
        <v>0.06</v>
      </c>
      <c r="E20" s="56"/>
      <c r="F20" s="56"/>
    </row>
    <row r="21" spans="1:6" ht="27.75" customHeight="1">
      <c r="A21" s="49">
        <v>15</v>
      </c>
      <c r="B21" s="50" t="s">
        <v>136</v>
      </c>
      <c r="C21" s="50" t="s">
        <v>166</v>
      </c>
      <c r="D21" s="41">
        <v>6</v>
      </c>
      <c r="E21" s="40"/>
      <c r="F21" s="40"/>
    </row>
    <row r="22" spans="1:7" ht="18" customHeight="1">
      <c r="A22" s="50"/>
      <c r="B22" s="37" t="s">
        <v>162</v>
      </c>
      <c r="C22" s="37"/>
      <c r="D22" s="50"/>
      <c r="E22" s="52"/>
      <c r="F22" s="47"/>
      <c r="G22" s="57"/>
    </row>
    <row r="23" spans="1:6" ht="18" customHeight="1">
      <c r="A23" s="51"/>
      <c r="B23" s="43" t="s">
        <v>158</v>
      </c>
      <c r="C23" s="43" t="s">
        <v>0</v>
      </c>
      <c r="D23" s="58" t="s">
        <v>163</v>
      </c>
      <c r="E23" s="42"/>
      <c r="F23" s="42"/>
    </row>
    <row r="24" spans="1:6" ht="18" customHeight="1">
      <c r="A24" s="37"/>
      <c r="B24" s="37" t="s">
        <v>7</v>
      </c>
      <c r="C24" s="43" t="s">
        <v>0</v>
      </c>
      <c r="D24" s="52"/>
      <c r="E24" s="41"/>
      <c r="F24" s="42"/>
    </row>
    <row r="25" spans="1:6" ht="18" customHeight="1">
      <c r="A25" s="37"/>
      <c r="B25" s="37" t="s">
        <v>159</v>
      </c>
      <c r="C25" s="37" t="s">
        <v>0</v>
      </c>
      <c r="D25" s="59" t="s">
        <v>163</v>
      </c>
      <c r="E25" s="41"/>
      <c r="F25" s="42"/>
    </row>
    <row r="26" spans="1:6" ht="18" customHeight="1">
      <c r="A26" s="37"/>
      <c r="B26" s="37" t="s">
        <v>7</v>
      </c>
      <c r="C26" s="37" t="s">
        <v>0</v>
      </c>
      <c r="D26" s="52"/>
      <c r="E26" s="41"/>
      <c r="F26" s="42"/>
    </row>
    <row r="27" spans="1:6" ht="18" customHeight="1">
      <c r="A27" s="37"/>
      <c r="B27" s="37" t="s">
        <v>137</v>
      </c>
      <c r="C27" s="37" t="s">
        <v>0</v>
      </c>
      <c r="D27" s="59">
        <v>0.05</v>
      </c>
      <c r="E27" s="41"/>
      <c r="F27" s="42"/>
    </row>
    <row r="28" spans="1:6" ht="18" customHeight="1">
      <c r="A28" s="37"/>
      <c r="B28" s="37" t="s">
        <v>7</v>
      </c>
      <c r="C28" s="37"/>
      <c r="D28" s="52"/>
      <c r="E28" s="41"/>
      <c r="F28" s="42"/>
    </row>
    <row r="29" spans="1:6" ht="18" customHeight="1">
      <c r="A29" s="37"/>
      <c r="B29" s="37" t="s">
        <v>160</v>
      </c>
      <c r="C29" s="37" t="s">
        <v>0</v>
      </c>
      <c r="D29" s="59">
        <v>0.18</v>
      </c>
      <c r="E29" s="41"/>
      <c r="F29" s="42"/>
    </row>
    <row r="30" spans="1:6" ht="18" customHeight="1">
      <c r="A30" s="37"/>
      <c r="B30" s="37" t="s">
        <v>141</v>
      </c>
      <c r="C30" s="37" t="s">
        <v>0</v>
      </c>
      <c r="D30" s="52"/>
      <c r="E30" s="41"/>
      <c r="F30" s="42"/>
    </row>
    <row r="31" spans="1:6" ht="15">
      <c r="A31" s="55"/>
      <c r="B31" s="60"/>
      <c r="C31" s="60"/>
      <c r="D31" s="60"/>
      <c r="E31" s="60"/>
      <c r="F31" s="60"/>
    </row>
    <row r="32" spans="1:6" ht="12.75">
      <c r="A32" s="64" t="s">
        <v>167</v>
      </c>
      <c r="B32" s="64"/>
      <c r="C32" s="64"/>
      <c r="D32" s="64"/>
      <c r="E32" s="64"/>
      <c r="F32" s="64"/>
    </row>
    <row r="33" spans="1:6" ht="12.75">
      <c r="A33" s="64"/>
      <c r="B33" s="64"/>
      <c r="C33" s="64"/>
      <c r="D33" s="64"/>
      <c r="E33" s="64"/>
      <c r="F33" s="64"/>
    </row>
    <row r="34" spans="1:6" ht="12.75">
      <c r="A34" s="61"/>
      <c r="B34" s="61"/>
      <c r="C34" s="61"/>
      <c r="D34" s="61"/>
      <c r="E34" s="61"/>
      <c r="F34" s="61"/>
    </row>
    <row r="35" spans="1:6" ht="24" customHeight="1">
      <c r="A35" s="69" t="s">
        <v>161</v>
      </c>
      <c r="B35" s="69"/>
      <c r="C35" s="69"/>
      <c r="D35" s="69"/>
      <c r="E35" s="69"/>
      <c r="F35" s="69"/>
    </row>
    <row r="36" spans="1:6" ht="12.75">
      <c r="A36" s="70"/>
      <c r="B36" s="70"/>
      <c r="C36" s="70"/>
      <c r="D36" s="70"/>
      <c r="E36" s="55"/>
      <c r="F36" s="55"/>
    </row>
  </sheetData>
  <sheetProtection/>
  <mergeCells count="12">
    <mergeCell ref="A35:F35"/>
    <mergeCell ref="A36:D36"/>
    <mergeCell ref="A2:F2"/>
    <mergeCell ref="B4:B5"/>
    <mergeCell ref="C4:C5"/>
    <mergeCell ref="E4:E5"/>
    <mergeCell ref="F4:F5"/>
    <mergeCell ref="A32:F33"/>
    <mergeCell ref="A1:F1"/>
    <mergeCell ref="A3:F3"/>
    <mergeCell ref="A4:A5"/>
    <mergeCell ref="D4:D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84" t="s">
        <v>57</v>
      </c>
      <c r="B1" s="84"/>
      <c r="C1" s="84"/>
      <c r="D1" s="84"/>
      <c r="E1" s="84"/>
      <c r="F1" s="84"/>
      <c r="G1" s="84"/>
      <c r="H1" s="84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85" t="s">
        <v>112</v>
      </c>
      <c r="B3" s="85"/>
      <c r="C3" s="85"/>
      <c r="D3" s="85"/>
      <c r="E3" s="85"/>
      <c r="F3" s="85"/>
      <c r="G3" s="85"/>
      <c r="H3" s="85"/>
    </row>
    <row r="4" spans="1:8" ht="17.25" customHeight="1">
      <c r="A4" s="86" t="s">
        <v>103</v>
      </c>
      <c r="B4" s="86"/>
      <c r="C4" s="86"/>
      <c r="D4" s="86"/>
      <c r="E4" s="86"/>
      <c r="F4" s="86"/>
      <c r="G4" s="86"/>
      <c r="H4" s="86"/>
    </row>
    <row r="5" spans="1:8" ht="15.7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87"/>
      <c r="B6" s="87"/>
      <c r="C6" s="87"/>
      <c r="D6" s="87"/>
      <c r="E6" s="87"/>
      <c r="F6" s="87"/>
      <c r="G6" s="87"/>
      <c r="H6" s="87"/>
    </row>
    <row r="7" spans="1:8" ht="15.75">
      <c r="A7" s="88" t="s">
        <v>75</v>
      </c>
      <c r="B7" s="88"/>
      <c r="C7" s="88"/>
      <c r="D7" s="88"/>
      <c r="E7" s="34" t="e">
        <f>H132</f>
        <v>#REF!</v>
      </c>
      <c r="F7" s="27" t="s">
        <v>0</v>
      </c>
      <c r="G7" s="25"/>
      <c r="H7" s="25"/>
    </row>
    <row r="8" spans="1:8" ht="15.75">
      <c r="A8" s="88" t="s">
        <v>76</v>
      </c>
      <c r="B8" s="88"/>
      <c r="C8" s="88"/>
      <c r="D8" s="88"/>
      <c r="E8" s="34" t="e">
        <f>H125</f>
        <v>#REF!</v>
      </c>
      <c r="F8" s="27" t="s">
        <v>0</v>
      </c>
      <c r="G8" s="25"/>
      <c r="H8" s="25"/>
    </row>
    <row r="9" spans="1:8" ht="15.75">
      <c r="A9" s="76" t="s">
        <v>77</v>
      </c>
      <c r="B9" s="76"/>
      <c r="C9" s="76"/>
      <c r="D9" s="76"/>
      <c r="E9" s="34" t="e">
        <f>E8/4.6</f>
        <v>#REF!</v>
      </c>
      <c r="F9" s="30" t="s">
        <v>36</v>
      </c>
      <c r="G9" s="29"/>
      <c r="H9" s="29"/>
    </row>
    <row r="10" spans="1:8" ht="15">
      <c r="A10" s="77" t="s">
        <v>113</v>
      </c>
      <c r="B10" s="77"/>
      <c r="C10" s="77"/>
      <c r="D10" s="77"/>
      <c r="E10" s="77"/>
      <c r="F10" s="77"/>
      <c r="G10" s="77"/>
      <c r="H10" s="77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78" t="s">
        <v>1</v>
      </c>
      <c r="B12" s="79" t="s">
        <v>19</v>
      </c>
      <c r="C12" s="80" t="s">
        <v>20</v>
      </c>
      <c r="D12" s="81" t="s">
        <v>8</v>
      </c>
      <c r="E12" s="82" t="s">
        <v>16</v>
      </c>
      <c r="F12" s="82"/>
      <c r="G12" s="83" t="s">
        <v>2</v>
      </c>
      <c r="H12" s="83"/>
    </row>
    <row r="13" spans="1:8" ht="48">
      <c r="A13" s="78"/>
      <c r="B13" s="79"/>
      <c r="C13" s="80"/>
      <c r="D13" s="81"/>
      <c r="E13" s="7" t="s">
        <v>8</v>
      </c>
      <c r="F13" s="7" t="s">
        <v>18</v>
      </c>
      <c r="G13" s="7" t="s">
        <v>17</v>
      </c>
      <c r="H13" s="18" t="s">
        <v>9</v>
      </c>
    </row>
    <row r="14" spans="1:8" ht="12.7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19">
        <v>8</v>
      </c>
    </row>
    <row r="15" spans="1:8" s="14" customFormat="1" ht="49.5" customHeight="1">
      <c r="A15" s="3" t="s">
        <v>10</v>
      </c>
      <c r="B15" s="3" t="s">
        <v>90</v>
      </c>
      <c r="C15" s="5" t="s">
        <v>114</v>
      </c>
      <c r="D15" s="3" t="s">
        <v>48</v>
      </c>
      <c r="E15" s="12"/>
      <c r="F15" s="17">
        <v>30</v>
      </c>
      <c r="G15" s="12"/>
      <c r="H15" s="33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38</v>
      </c>
      <c r="C16" s="16" t="s">
        <v>89</v>
      </c>
      <c r="D16" s="4" t="s">
        <v>49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4.25">
      <c r="A17" s="10">
        <f t="shared" si="0"/>
        <v>1.2000000000000002</v>
      </c>
      <c r="B17" s="4"/>
      <c r="C17" s="16" t="s">
        <v>91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107</v>
      </c>
      <c r="D18" s="4" t="s">
        <v>48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4.25">
      <c r="A19" s="10">
        <f t="shared" si="0"/>
        <v>1.4000000000000004</v>
      </c>
      <c r="B19" s="4"/>
      <c r="C19" s="16" t="s">
        <v>84</v>
      </c>
      <c r="D19" s="4" t="s">
        <v>50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4.25">
      <c r="A20" s="10">
        <f t="shared" si="0"/>
        <v>1.5000000000000004</v>
      </c>
      <c r="B20" s="4"/>
      <c r="C20" s="16" t="s">
        <v>85</v>
      </c>
      <c r="D20" s="4" t="s">
        <v>50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4.25">
      <c r="A21" s="10">
        <f t="shared" si="0"/>
        <v>1.6000000000000005</v>
      </c>
      <c r="B21" s="4"/>
      <c r="C21" s="16" t="s">
        <v>37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11</v>
      </c>
      <c r="B22" s="3" t="s">
        <v>90</v>
      </c>
      <c r="C22" s="5" t="s">
        <v>104</v>
      </c>
      <c r="D22" s="3" t="s">
        <v>48</v>
      </c>
      <c r="E22" s="12"/>
      <c r="F22" s="17">
        <v>24</v>
      </c>
      <c r="G22" s="12"/>
      <c r="H22" s="33">
        <f>H23+H24++H25+H26++H27++H28</f>
        <v>120.92035840000001</v>
      </c>
    </row>
    <row r="23" spans="1:8" ht="14.25">
      <c r="A23" s="10">
        <f aca="true" t="shared" si="2" ref="A23:A28">A22+0.1</f>
        <v>2.1</v>
      </c>
      <c r="B23" s="4" t="s">
        <v>38</v>
      </c>
      <c r="C23" s="16" t="s">
        <v>89</v>
      </c>
      <c r="D23" s="4" t="s">
        <v>49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4.25">
      <c r="A24" s="10">
        <f t="shared" si="2"/>
        <v>2.2</v>
      </c>
      <c r="B24" s="4"/>
      <c r="C24" s="16" t="s">
        <v>91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58</v>
      </c>
      <c r="D25" s="4" t="s">
        <v>48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4.25">
      <c r="A26" s="10">
        <f t="shared" si="2"/>
        <v>2.4000000000000004</v>
      </c>
      <c r="B26" s="4"/>
      <c r="C26" s="16" t="s">
        <v>59</v>
      </c>
      <c r="D26" s="4" t="s">
        <v>50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4.25">
      <c r="A27" s="10">
        <f t="shared" si="2"/>
        <v>2.5000000000000004</v>
      </c>
      <c r="B27" s="4"/>
      <c r="C27" s="16" t="s">
        <v>60</v>
      </c>
      <c r="D27" s="4" t="s">
        <v>50</v>
      </c>
      <c r="E27" s="10"/>
      <c r="F27" s="10">
        <v>4</v>
      </c>
      <c r="G27" s="8">
        <v>8.5</v>
      </c>
      <c r="H27" s="21">
        <f t="shared" si="3"/>
        <v>34</v>
      </c>
    </row>
    <row r="28" spans="1:8" ht="14.25">
      <c r="A28" s="10">
        <f t="shared" si="2"/>
        <v>2.6000000000000005</v>
      </c>
      <c r="B28" s="4"/>
      <c r="C28" s="16" t="s">
        <v>37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12</v>
      </c>
      <c r="B29" s="3" t="s">
        <v>90</v>
      </c>
      <c r="C29" s="5" t="s">
        <v>81</v>
      </c>
      <c r="D29" s="3" t="s">
        <v>48</v>
      </c>
      <c r="E29" s="12"/>
      <c r="F29" s="17">
        <v>32</v>
      </c>
      <c r="G29" s="12"/>
      <c r="H29" s="33">
        <f>H30+H31++H32++H33++H34++H35</f>
        <v>106.03781120000001</v>
      </c>
    </row>
    <row r="30" spans="1:8" ht="14.25">
      <c r="A30" s="10">
        <f aca="true" t="shared" si="4" ref="A30:A35">A29+0.1</f>
        <v>3.1</v>
      </c>
      <c r="B30" s="4" t="s">
        <v>38</v>
      </c>
      <c r="C30" s="16" t="s">
        <v>89</v>
      </c>
      <c r="D30" s="4" t="s">
        <v>49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4.25">
      <c r="A31" s="10">
        <f t="shared" si="4"/>
        <v>3.2</v>
      </c>
      <c r="B31" s="4"/>
      <c r="C31" s="16" t="s">
        <v>91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4.25">
      <c r="A32" s="10">
        <f t="shared" si="4"/>
        <v>3.3000000000000003</v>
      </c>
      <c r="B32" s="4"/>
      <c r="C32" s="16" t="s">
        <v>61</v>
      </c>
      <c r="D32" s="4" t="s">
        <v>48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4.25">
      <c r="A33" s="10">
        <f t="shared" si="4"/>
        <v>3.4000000000000004</v>
      </c>
      <c r="B33" s="4"/>
      <c r="C33" s="16" t="s">
        <v>62</v>
      </c>
      <c r="D33" s="4" t="s">
        <v>50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4.25">
      <c r="A34" s="10">
        <f t="shared" si="4"/>
        <v>3.5000000000000004</v>
      </c>
      <c r="B34" s="4"/>
      <c r="C34" s="16" t="s">
        <v>63</v>
      </c>
      <c r="D34" s="4" t="s">
        <v>50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4.25">
      <c r="A35" s="10">
        <f t="shared" si="4"/>
        <v>3.6000000000000005</v>
      </c>
      <c r="B35" s="4"/>
      <c r="C35" s="16" t="s">
        <v>37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13</v>
      </c>
      <c r="B36" s="3" t="s">
        <v>115</v>
      </c>
      <c r="C36" s="5" t="s">
        <v>117</v>
      </c>
      <c r="D36" s="3" t="s">
        <v>21</v>
      </c>
      <c r="E36" s="12"/>
      <c r="F36" s="17">
        <v>1</v>
      </c>
      <c r="G36" s="12"/>
      <c r="H36" s="33">
        <f>H37++H38++H39++H40</f>
        <v>20.748</v>
      </c>
    </row>
    <row r="37" spans="1:8" ht="14.25">
      <c r="A37" s="10">
        <f>A36+0.1</f>
        <v>4.1</v>
      </c>
      <c r="B37" s="4"/>
      <c r="C37" s="16" t="s">
        <v>87</v>
      </c>
      <c r="D37" s="4" t="s">
        <v>49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4.25">
      <c r="A38" s="10">
        <f>A37+0.1</f>
        <v>4.199999999999999</v>
      </c>
      <c r="B38" s="4"/>
      <c r="C38" s="16" t="s">
        <v>44</v>
      </c>
      <c r="D38" s="4" t="s">
        <v>39</v>
      </c>
      <c r="E38" s="8">
        <v>0.03</v>
      </c>
      <c r="F38" s="9">
        <f>E38*F36</f>
        <v>0.03</v>
      </c>
      <c r="G38" s="8">
        <v>3.2</v>
      </c>
      <c r="H38" s="36">
        <f>F38*G38</f>
        <v>0.096</v>
      </c>
    </row>
    <row r="39" spans="1:8" ht="14.25">
      <c r="A39" s="10">
        <f>A38+0.1</f>
        <v>4.299999999999999</v>
      </c>
      <c r="B39" s="4"/>
      <c r="C39" s="16" t="s">
        <v>116</v>
      </c>
      <c r="D39" s="4" t="s">
        <v>48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4.25">
      <c r="A40" s="10">
        <f>A39+0.1</f>
        <v>4.399999999999999</v>
      </c>
      <c r="B40" s="4"/>
      <c r="C40" s="16" t="s">
        <v>37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14</v>
      </c>
      <c r="B41" s="3" t="s">
        <v>115</v>
      </c>
      <c r="C41" s="5" t="s">
        <v>118</v>
      </c>
      <c r="D41" s="3" t="s">
        <v>21</v>
      </c>
      <c r="E41" s="12"/>
      <c r="F41" s="17">
        <v>1</v>
      </c>
      <c r="G41" s="12"/>
      <c r="H41" s="33">
        <f>H42+H43+H44++H45</f>
        <v>38.748</v>
      </c>
    </row>
    <row r="42" spans="1:8" ht="14.25">
      <c r="A42" s="10">
        <f>A41+0.1</f>
        <v>5.1</v>
      </c>
      <c r="B42" s="4"/>
      <c r="C42" s="16" t="s">
        <v>87</v>
      </c>
      <c r="D42" s="4" t="s">
        <v>49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4.25">
      <c r="A43" s="10">
        <f>A42+0.1</f>
        <v>5.199999999999999</v>
      </c>
      <c r="B43" s="4"/>
      <c r="C43" s="16" t="s">
        <v>44</v>
      </c>
      <c r="D43" s="4" t="s">
        <v>39</v>
      </c>
      <c r="E43" s="8">
        <v>0.03</v>
      </c>
      <c r="F43" s="9">
        <f>E43*F41</f>
        <v>0.03</v>
      </c>
      <c r="G43" s="8">
        <v>3.2</v>
      </c>
      <c r="H43" s="36">
        <f>F43*G43</f>
        <v>0.096</v>
      </c>
    </row>
    <row r="44" spans="1:8" ht="14.25">
      <c r="A44" s="10">
        <f>A43+0.1</f>
        <v>5.299999999999999</v>
      </c>
      <c r="B44" s="4"/>
      <c r="C44" s="16" t="s">
        <v>118</v>
      </c>
      <c r="D44" s="4" t="s">
        <v>48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4.25">
      <c r="A45" s="10">
        <f>A44+0.1</f>
        <v>5.399999999999999</v>
      </c>
      <c r="B45" s="4"/>
      <c r="C45" s="16" t="s">
        <v>37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15</v>
      </c>
      <c r="B46" s="3" t="s">
        <v>115</v>
      </c>
      <c r="C46" s="5" t="s">
        <v>94</v>
      </c>
      <c r="D46" s="3" t="s">
        <v>21</v>
      </c>
      <c r="E46" s="12"/>
      <c r="F46" s="17">
        <v>1</v>
      </c>
      <c r="G46" s="12"/>
      <c r="H46" s="33">
        <f>H47+H48++H49++H50</f>
        <v>20.748</v>
      </c>
    </row>
    <row r="47" spans="1:8" ht="14.25">
      <c r="A47" s="10">
        <f>A46+0.1</f>
        <v>6.1</v>
      </c>
      <c r="B47" s="4"/>
      <c r="C47" s="16" t="s">
        <v>87</v>
      </c>
      <c r="D47" s="4" t="s">
        <v>49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4.25">
      <c r="A48" s="10">
        <f>A47+0.1</f>
        <v>6.199999999999999</v>
      </c>
      <c r="B48" s="4"/>
      <c r="C48" s="16" t="s">
        <v>44</v>
      </c>
      <c r="D48" s="4" t="s">
        <v>39</v>
      </c>
      <c r="E48" s="8">
        <v>0.03</v>
      </c>
      <c r="F48" s="9">
        <f>E48*F46</f>
        <v>0.03</v>
      </c>
      <c r="G48" s="8">
        <v>3.2</v>
      </c>
      <c r="H48" s="36">
        <f>F48*G48</f>
        <v>0.096</v>
      </c>
    </row>
    <row r="49" spans="1:8" ht="14.25">
      <c r="A49" s="10">
        <f>A48+0.1</f>
        <v>6.299999999999999</v>
      </c>
      <c r="B49" s="4"/>
      <c r="C49" s="16" t="s">
        <v>94</v>
      </c>
      <c r="D49" s="4" t="s">
        <v>48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4.25">
      <c r="A50" s="10">
        <f>A49+0.1</f>
        <v>6.399999999999999</v>
      </c>
      <c r="B50" s="4"/>
      <c r="C50" s="16" t="s">
        <v>37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38.25">
      <c r="A51" s="3" t="s">
        <v>3</v>
      </c>
      <c r="B51" s="3" t="s">
        <v>64</v>
      </c>
      <c r="C51" s="5" t="s">
        <v>65</v>
      </c>
      <c r="D51" s="3" t="s">
        <v>48</v>
      </c>
      <c r="E51" s="12"/>
      <c r="F51" s="17">
        <v>86</v>
      </c>
      <c r="G51" s="12"/>
      <c r="H51" s="33">
        <f>H52+H53</f>
        <v>35.514559999999996</v>
      </c>
      <c r="I51" s="32"/>
    </row>
    <row r="52" spans="1:8" ht="18" customHeight="1">
      <c r="A52" s="10">
        <f>A51+0.1</f>
        <v>7.1</v>
      </c>
      <c r="B52" s="4"/>
      <c r="C52" s="16" t="s">
        <v>86</v>
      </c>
      <c r="D52" s="4" t="s">
        <v>49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37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4</v>
      </c>
      <c r="B54" s="3" t="s">
        <v>92</v>
      </c>
      <c r="C54" s="5" t="s">
        <v>121</v>
      </c>
      <c r="D54" s="3" t="s">
        <v>70</v>
      </c>
      <c r="E54" s="12"/>
      <c r="F54" s="17">
        <v>1</v>
      </c>
      <c r="G54" s="12"/>
      <c r="H54" s="33">
        <f>H55+H56++H57++H58++H59</f>
        <v>566.3100000000001</v>
      </c>
    </row>
    <row r="55" spans="1:8" ht="12.75">
      <c r="A55" s="10">
        <f>A54+0.1</f>
        <v>8.1</v>
      </c>
      <c r="B55" s="4"/>
      <c r="C55" s="31" t="s">
        <v>93</v>
      </c>
      <c r="D55" s="4" t="s">
        <v>49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1" t="s">
        <v>83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2.75">
      <c r="A57" s="10">
        <f>A56+0.1</f>
        <v>8.299999999999999</v>
      </c>
      <c r="B57" s="4"/>
      <c r="C57" s="22" t="s">
        <v>119</v>
      </c>
      <c r="D57" s="4" t="s">
        <v>41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2.75">
      <c r="A58" s="10">
        <f>A57+0.1</f>
        <v>8.399999999999999</v>
      </c>
      <c r="B58" s="4"/>
      <c r="C58" s="22" t="s">
        <v>120</v>
      </c>
      <c r="D58" s="4" t="s">
        <v>21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1" t="s">
        <v>37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5</v>
      </c>
      <c r="B60" s="3" t="s">
        <v>35</v>
      </c>
      <c r="C60" s="5" t="s">
        <v>73</v>
      </c>
      <c r="D60" s="3" t="s">
        <v>21</v>
      </c>
      <c r="E60" s="17"/>
      <c r="F60" s="17">
        <v>10</v>
      </c>
      <c r="G60" s="17"/>
      <c r="H60" s="33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42</v>
      </c>
      <c r="D61" s="4" t="s">
        <v>36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43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8" t="s">
        <v>66</v>
      </c>
      <c r="D63" s="4"/>
      <c r="E63" s="8"/>
      <c r="F63" s="10"/>
      <c r="G63" s="8"/>
      <c r="H63" s="21"/>
    </row>
    <row r="64" spans="1:8" s="14" customFormat="1" ht="45" customHeight="1">
      <c r="A64" s="3" t="s">
        <v>6</v>
      </c>
      <c r="B64" s="3" t="s">
        <v>67</v>
      </c>
      <c r="C64" s="5" t="s">
        <v>68</v>
      </c>
      <c r="D64" s="3" t="s">
        <v>48</v>
      </c>
      <c r="E64" s="12"/>
      <c r="F64" s="17">
        <v>22</v>
      </c>
      <c r="G64" s="12"/>
      <c r="H64" s="33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78</v>
      </c>
      <c r="D65" s="4" t="s">
        <v>49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4.25">
      <c r="A66" s="10">
        <f>A65+0.1</f>
        <v>10.2</v>
      </c>
      <c r="B66" s="4"/>
      <c r="C66" s="16" t="s">
        <v>79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4.25">
      <c r="A67" s="10">
        <f>A66+0.1</f>
        <v>10.299999999999999</v>
      </c>
      <c r="B67" s="4"/>
      <c r="C67" s="16" t="s">
        <v>88</v>
      </c>
      <c r="D67" s="4" t="s">
        <v>40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4.25">
      <c r="A68" s="10">
        <f>A67+0.1</f>
        <v>10.399999999999999</v>
      </c>
      <c r="B68" s="4"/>
      <c r="C68" s="16" t="s">
        <v>69</v>
      </c>
      <c r="D68" s="4" t="s">
        <v>50</v>
      </c>
      <c r="E68" s="8"/>
      <c r="F68" s="10">
        <v>14</v>
      </c>
      <c r="G68" s="8">
        <v>5</v>
      </c>
      <c r="H68" s="21">
        <f>F68*G68</f>
        <v>70</v>
      </c>
    </row>
    <row r="69" spans="1:8" ht="14.25">
      <c r="A69" s="10">
        <f>A68+0.1</f>
        <v>10.499999999999998</v>
      </c>
      <c r="B69" s="3"/>
      <c r="C69" s="16" t="s">
        <v>37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45</v>
      </c>
      <c r="B70" s="3" t="s">
        <v>51</v>
      </c>
      <c r="C70" s="5" t="s">
        <v>52</v>
      </c>
      <c r="D70" s="3" t="s">
        <v>48</v>
      </c>
      <c r="E70" s="12"/>
      <c r="F70" s="17">
        <v>20</v>
      </c>
      <c r="G70" s="12"/>
      <c r="H70" s="33">
        <f>H71+H72++H73+H74+H75</f>
        <v>224.448</v>
      </c>
    </row>
    <row r="71" spans="1:8" ht="14.25">
      <c r="A71" s="10">
        <f>A70+0.1</f>
        <v>11.1</v>
      </c>
      <c r="B71" s="4"/>
      <c r="C71" s="16" t="s">
        <v>53</v>
      </c>
      <c r="D71" s="4" t="s">
        <v>49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4.25">
      <c r="A72" s="10">
        <f>A71+0.1</f>
        <v>11.2</v>
      </c>
      <c r="B72" s="4"/>
      <c r="C72" s="16" t="s">
        <v>54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55</v>
      </c>
      <c r="D73" s="4" t="s">
        <v>40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4.25">
      <c r="A74" s="10">
        <f>A73+0.1</f>
        <v>11.399999999999999</v>
      </c>
      <c r="B74" s="4"/>
      <c r="C74" s="16" t="s">
        <v>56</v>
      </c>
      <c r="D74" s="4" t="s">
        <v>50</v>
      </c>
      <c r="E74" s="8"/>
      <c r="F74" s="10">
        <v>20</v>
      </c>
      <c r="G74" s="8">
        <v>3.5</v>
      </c>
      <c r="H74" s="21">
        <f>F74*G74</f>
        <v>70</v>
      </c>
    </row>
    <row r="75" spans="1:8" ht="14.25">
      <c r="A75" s="10">
        <f>A74+0.1</f>
        <v>11.499999999999998</v>
      </c>
      <c r="B75" s="4"/>
      <c r="C75" s="16" t="s">
        <v>37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22</v>
      </c>
      <c r="B76" s="3" t="s">
        <v>97</v>
      </c>
      <c r="C76" s="5" t="s">
        <v>122</v>
      </c>
      <c r="D76" s="3" t="s">
        <v>70</v>
      </c>
      <c r="E76" s="12"/>
      <c r="F76" s="17">
        <v>4</v>
      </c>
      <c r="G76" s="12"/>
      <c r="H76" s="33">
        <f>H77++H78++H79++H80</f>
        <v>537.2479999999999</v>
      </c>
    </row>
    <row r="77" spans="1:8" ht="14.25">
      <c r="A77" s="10">
        <f>A76+0.1</f>
        <v>12.1</v>
      </c>
      <c r="B77" s="4"/>
      <c r="C77" s="16" t="s">
        <v>95</v>
      </c>
      <c r="D77" s="4" t="s">
        <v>49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4.25">
      <c r="A78" s="10">
        <f>A77+0.1</f>
        <v>12.2</v>
      </c>
      <c r="B78" s="4"/>
      <c r="C78" s="16" t="s">
        <v>96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4.25">
      <c r="A79" s="10">
        <f>A78+0.1</f>
        <v>12.299999999999999</v>
      </c>
      <c r="B79" s="4"/>
      <c r="C79" s="16" t="s">
        <v>123</v>
      </c>
      <c r="D79" s="4" t="s">
        <v>41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4.25">
      <c r="A80" s="10">
        <f>A79+0.1</f>
        <v>12.399999999999999</v>
      </c>
      <c r="B80" s="4"/>
      <c r="C80" s="16" t="s">
        <v>37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23</v>
      </c>
      <c r="B81" s="3" t="s">
        <v>98</v>
      </c>
      <c r="C81" s="5" t="s">
        <v>124</v>
      </c>
      <c r="D81" s="3" t="s">
        <v>70</v>
      </c>
      <c r="E81" s="12"/>
      <c r="F81" s="17">
        <v>4</v>
      </c>
      <c r="G81" s="12"/>
      <c r="H81" s="33">
        <f>H82+H83+H84+H85++H86++H87</f>
        <v>762.24</v>
      </c>
    </row>
    <row r="82" spans="1:8" ht="14.25">
      <c r="A82" s="10">
        <f aca="true" t="shared" si="6" ref="A82:A87">A81+0.1</f>
        <v>13.1</v>
      </c>
      <c r="B82" s="4"/>
      <c r="C82" s="16" t="s">
        <v>99</v>
      </c>
      <c r="D82" s="4" t="s">
        <v>49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100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125</v>
      </c>
      <c r="D84" s="4" t="s">
        <v>41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82</v>
      </c>
      <c r="D85" s="4" t="s">
        <v>21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71</v>
      </c>
      <c r="D86" s="4" t="s">
        <v>21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4.25">
      <c r="A87" s="10">
        <f t="shared" si="6"/>
        <v>13.599999999999998</v>
      </c>
      <c r="B87" s="4"/>
      <c r="C87" s="16" t="s">
        <v>37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24</v>
      </c>
      <c r="B88" s="3" t="s">
        <v>97</v>
      </c>
      <c r="C88" s="5" t="s">
        <v>126</v>
      </c>
      <c r="D88" s="3" t="s">
        <v>70</v>
      </c>
      <c r="E88" s="12"/>
      <c r="F88" s="17">
        <v>1</v>
      </c>
      <c r="G88" s="12"/>
      <c r="H88" s="33">
        <f>H89++H90++H91++H92</f>
        <v>154.31199999999998</v>
      </c>
    </row>
    <row r="89" spans="1:8" ht="14.25">
      <c r="A89" s="10">
        <f>A88+0.1</f>
        <v>14.1</v>
      </c>
      <c r="B89" s="4"/>
      <c r="C89" s="16" t="s">
        <v>95</v>
      </c>
      <c r="D89" s="4" t="s">
        <v>49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4.25">
      <c r="A90" s="10">
        <f>A89+0.1</f>
        <v>14.2</v>
      </c>
      <c r="B90" s="4"/>
      <c r="C90" s="16" t="s">
        <v>96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4.25">
      <c r="A91" s="10">
        <f>A90+0.1</f>
        <v>14.299999999999999</v>
      </c>
      <c r="B91" s="4"/>
      <c r="C91" s="16" t="s">
        <v>109</v>
      </c>
      <c r="D91" s="4" t="s">
        <v>41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4.25">
      <c r="A92" s="10">
        <f>A91+0.1</f>
        <v>14.399999999999999</v>
      </c>
      <c r="B92" s="4"/>
      <c r="C92" s="16" t="s">
        <v>37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46</v>
      </c>
      <c r="B93" s="3" t="s">
        <v>98</v>
      </c>
      <c r="C93" s="5" t="s">
        <v>127</v>
      </c>
      <c r="D93" s="3" t="s">
        <v>70</v>
      </c>
      <c r="E93" s="12"/>
      <c r="F93" s="17">
        <v>2</v>
      </c>
      <c r="G93" s="12"/>
      <c r="H93" s="33">
        <f>H94+H95+H96+H97++H98++H99</f>
        <v>401.12</v>
      </c>
    </row>
    <row r="94" spans="1:8" ht="14.25">
      <c r="A94" s="10">
        <f aca="true" t="shared" si="8" ref="A94:A99">A93+0.1</f>
        <v>15.1</v>
      </c>
      <c r="B94" s="4"/>
      <c r="C94" s="16" t="s">
        <v>99</v>
      </c>
      <c r="D94" s="4" t="s">
        <v>49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100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129</v>
      </c>
      <c r="D96" s="4" t="s">
        <v>41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82</v>
      </c>
      <c r="D97" s="4" t="s">
        <v>21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71</v>
      </c>
      <c r="D98" s="4" t="s">
        <v>21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4.25">
      <c r="A99" s="10">
        <f t="shared" si="8"/>
        <v>15.599999999999998</v>
      </c>
      <c r="B99" s="4"/>
      <c r="C99" s="16" t="s">
        <v>37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28</v>
      </c>
      <c r="B100" s="3" t="s">
        <v>98</v>
      </c>
      <c r="C100" s="5" t="s">
        <v>128</v>
      </c>
      <c r="D100" s="3" t="s">
        <v>70</v>
      </c>
      <c r="E100" s="12"/>
      <c r="F100" s="17">
        <v>1</v>
      </c>
      <c r="G100" s="12"/>
      <c r="H100" s="33">
        <f>H101+H102++H103++H104++H105</f>
        <v>152.56</v>
      </c>
    </row>
    <row r="101" spans="1:8" ht="14.25">
      <c r="A101" s="10">
        <f>A100+0.1</f>
        <v>16.1</v>
      </c>
      <c r="B101" s="4"/>
      <c r="C101" s="16" t="s">
        <v>99</v>
      </c>
      <c r="D101" s="4" t="s">
        <v>49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100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128</v>
      </c>
      <c r="D103" s="4" t="s">
        <v>41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82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4.25">
      <c r="A105" s="10">
        <f>A104+0.1</f>
        <v>16.500000000000007</v>
      </c>
      <c r="B105" s="4"/>
      <c r="C105" s="16" t="s">
        <v>37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29</v>
      </c>
      <c r="B106" s="3" t="s">
        <v>72</v>
      </c>
      <c r="C106" s="5" t="s">
        <v>101</v>
      </c>
      <c r="D106" s="3" t="s">
        <v>50</v>
      </c>
      <c r="E106" s="12"/>
      <c r="F106" s="17">
        <v>7</v>
      </c>
      <c r="G106" s="12"/>
      <c r="H106" s="33">
        <f>H107+H108+H109+H110</f>
        <v>125.013</v>
      </c>
    </row>
    <row r="107" spans="1:8" ht="14.25">
      <c r="A107" s="10">
        <f>A106+0.1</f>
        <v>17.1</v>
      </c>
      <c r="B107" s="4"/>
      <c r="C107" s="16" t="s">
        <v>80</v>
      </c>
      <c r="D107" s="4" t="s">
        <v>49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4.25">
      <c r="A108" s="10">
        <f>A107+0.1</f>
        <v>17.200000000000003</v>
      </c>
      <c r="B108" s="4"/>
      <c r="C108" s="16" t="s">
        <v>47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102</v>
      </c>
      <c r="D109" s="4" t="s">
        <v>50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4.25">
      <c r="A110" s="10">
        <f>A109+0.1</f>
        <v>17.400000000000006</v>
      </c>
      <c r="B110" s="4"/>
      <c r="C110" s="16" t="s">
        <v>37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30</v>
      </c>
      <c r="B111" s="3" t="s">
        <v>72</v>
      </c>
      <c r="C111" s="5" t="s">
        <v>130</v>
      </c>
      <c r="D111" s="3" t="s">
        <v>50</v>
      </c>
      <c r="E111" s="12"/>
      <c r="F111" s="17">
        <v>2</v>
      </c>
      <c r="G111" s="12"/>
      <c r="H111" s="33">
        <f>H112+H113+H114+H115</f>
        <v>154.65120000000002</v>
      </c>
    </row>
    <row r="112" spans="1:8" ht="14.25">
      <c r="A112" s="10">
        <f>A111+0.1</f>
        <v>18.1</v>
      </c>
      <c r="B112" s="4"/>
      <c r="C112" s="16" t="s">
        <v>131</v>
      </c>
      <c r="D112" s="4" t="s">
        <v>49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4.25">
      <c r="A113" s="10">
        <f>A112+0.1</f>
        <v>18.200000000000003</v>
      </c>
      <c r="B113" s="4"/>
      <c r="C113" s="16" t="s">
        <v>47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130</v>
      </c>
      <c r="D114" s="4" t="s">
        <v>50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4.25">
      <c r="A115" s="10">
        <f>A114+0.1</f>
        <v>18.400000000000006</v>
      </c>
      <c r="B115" s="4"/>
      <c r="C115" s="16" t="s">
        <v>37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31</v>
      </c>
      <c r="B116" s="3" t="s">
        <v>72</v>
      </c>
      <c r="C116" s="5" t="s">
        <v>111</v>
      </c>
      <c r="D116" s="3" t="s">
        <v>50</v>
      </c>
      <c r="E116" s="12"/>
      <c r="F116" s="17">
        <v>3</v>
      </c>
      <c r="G116" s="12"/>
      <c r="H116" s="33">
        <f>H117+H118+H119+H120</f>
        <v>908.577</v>
      </c>
    </row>
    <row r="117" spans="1:8" ht="14.25">
      <c r="A117" s="10">
        <f>A116+0.1</f>
        <v>19.1</v>
      </c>
      <c r="B117" s="4"/>
      <c r="C117" s="16" t="s">
        <v>80</v>
      </c>
      <c r="D117" s="4" t="s">
        <v>49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4.25">
      <c r="A118" s="10">
        <f>A117+0.1</f>
        <v>19.200000000000003</v>
      </c>
      <c r="B118" s="4"/>
      <c r="C118" s="16" t="s">
        <v>47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110</v>
      </c>
      <c r="D119" s="4" t="s">
        <v>50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4.25">
      <c r="A120" s="10">
        <f>A119+0.1</f>
        <v>19.400000000000006</v>
      </c>
      <c r="B120" s="4"/>
      <c r="C120" s="16" t="s">
        <v>37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32</v>
      </c>
      <c r="B121" s="3" t="s">
        <v>35</v>
      </c>
      <c r="C121" s="5" t="s">
        <v>73</v>
      </c>
      <c r="D121" s="3" t="s">
        <v>21</v>
      </c>
      <c r="E121" s="17"/>
      <c r="F121" s="17">
        <v>8</v>
      </c>
      <c r="G121" s="17"/>
      <c r="H121" s="33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42</v>
      </c>
      <c r="D122" s="4" t="s">
        <v>36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43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2.75">
      <c r="A124" s="3"/>
      <c r="B124" s="4"/>
      <c r="C124" s="3" t="s">
        <v>25</v>
      </c>
      <c r="D124" s="3" t="s">
        <v>0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26</v>
      </c>
      <c r="D125" s="3" t="s">
        <v>0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33</v>
      </c>
      <c r="D126" s="3" t="s">
        <v>0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108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105</v>
      </c>
      <c r="D129" s="3" t="s">
        <v>0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106</v>
      </c>
      <c r="D131" s="3" t="s">
        <v>0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34</v>
      </c>
      <c r="D132" s="3" t="s">
        <v>0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74" t="s">
        <v>74</v>
      </c>
      <c r="B136" s="74"/>
      <c r="C136" s="74"/>
      <c r="D136" s="74"/>
      <c r="E136" s="74"/>
      <c r="F136" s="74"/>
      <c r="G136" s="74"/>
      <c r="H136" s="74"/>
      <c r="I136" s="23"/>
    </row>
    <row r="139" spans="3:10" ht="15" customHeight="1">
      <c r="C139" s="75"/>
      <c r="D139" s="75"/>
      <c r="E139" s="75"/>
      <c r="F139" s="75"/>
      <c r="G139" s="75"/>
      <c r="H139" s="75"/>
      <c r="I139" s="75"/>
      <c r="J139" s="75"/>
    </row>
  </sheetData>
  <sheetProtection/>
  <mergeCells count="16">
    <mergeCell ref="A1:H1"/>
    <mergeCell ref="A3:H3"/>
    <mergeCell ref="A4:H4"/>
    <mergeCell ref="A6:H6"/>
    <mergeCell ref="A7:D7"/>
    <mergeCell ref="A8:D8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G-Komakhidze</cp:lastModifiedBy>
  <cp:lastPrinted>2022-12-16T02:33:28Z</cp:lastPrinted>
  <dcterms:created xsi:type="dcterms:W3CDTF">2005-10-04T05:52:32Z</dcterms:created>
  <dcterms:modified xsi:type="dcterms:W3CDTF">2023-02-15T10:03:19Z</dcterms:modified>
  <cp:category/>
  <cp:version/>
  <cp:contentType/>
  <cp:contentStatus/>
</cp:coreProperties>
</file>