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i.sarukhanovi\Desktop\2023 tenderi\"/>
    </mc:Choice>
  </mc:AlternateContent>
  <bookViews>
    <workbookView xWindow="0" yWindow="0" windowWidth="28800" windowHeight="14385" tabRatio="795"/>
  </bookViews>
  <sheets>
    <sheet name="1-1" sheetId="69" r:id="rId1"/>
  </sheets>
  <definedNames>
    <definedName name="_xlnm.Print_Area" localSheetId="0">'1-1'!$A$1:$L$17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3" i="69" l="1"/>
  <c r="E35" i="69"/>
  <c r="E24" i="69"/>
  <c r="E23" i="69"/>
  <c r="E21" i="69"/>
  <c r="E20" i="69"/>
  <c r="E12" i="69" l="1"/>
  <c r="E11" i="69" l="1"/>
  <c r="E6" i="69"/>
  <c r="E9" i="69" l="1"/>
</calcChain>
</file>

<file path=xl/sharedStrings.xml><?xml version="1.0" encoding="utf-8"?>
<sst xmlns="http://schemas.openxmlformats.org/spreadsheetml/2006/main" count="134" uniqueCount="72">
  <si>
    <t>%</t>
  </si>
  <si>
    <t>1-25-2</t>
  </si>
  <si>
    <t xml:space="preserve">27-7-2     </t>
  </si>
  <si>
    <t>მოსამზადებელი სამუშაოები</t>
  </si>
  <si>
    <t>№</t>
  </si>
  <si>
    <t>საფუძველი</t>
  </si>
  <si>
    <t>სამუშაოების, რესურსების დასახელება</t>
  </si>
  <si>
    <t>განზ.</t>
  </si>
  <si>
    <t>სულ</t>
  </si>
  <si>
    <t>მასალა</t>
  </si>
  <si>
    <t>ერთ. ფასი</t>
  </si>
  <si>
    <t>ჯამი</t>
  </si>
  <si>
    <t>ხელფასი</t>
  </si>
  <si>
    <t>მანქანა–მექანიზმები</t>
  </si>
  <si>
    <t>100 მ3</t>
  </si>
  <si>
    <t>ლარი</t>
  </si>
  <si>
    <t>მ3</t>
  </si>
  <si>
    <t>ტ</t>
  </si>
  <si>
    <t>ზედნადები ხარჯები</t>
  </si>
  <si>
    <t>სახარჯთაღრიცხვო მოგება</t>
  </si>
  <si>
    <t>1-22-15</t>
  </si>
  <si>
    <t>1000 მ3</t>
  </si>
  <si>
    <t>სამუშაოები ნაყარში</t>
  </si>
  <si>
    <t>ენდაგ 89 კრ.2 გამ.1          2-1-54 ცხრ.2 პ.1ვ</t>
  </si>
  <si>
    <t>1000 მ2</t>
  </si>
  <si>
    <t xml:space="preserve">III კატეგორიის გრუნტის (33გ) დამუშავება ექსკავატორით, თვითმცლელებზე დატვირთვით </t>
  </si>
  <si>
    <t>III კატეგორიის გრუნტის (33გ) დამუშავება ხელით, თვითმცლელებზე დატვირთვით</t>
  </si>
  <si>
    <t>27-11-1</t>
  </si>
  <si>
    <t>საფუძვლის ფენა – ფრ.ღორღი      (0–40 მმ), სისქით 15 სმ</t>
  </si>
  <si>
    <t>6-26-4</t>
  </si>
  <si>
    <t>27-63-1</t>
  </si>
  <si>
    <t>თხევადი ბიტუმის მოსხმა</t>
  </si>
  <si>
    <t>27–39–1,2 27–40–1,2</t>
  </si>
  <si>
    <t>საფარის მოწყობა წვრილმარცვლოვანი, მკვრივი, ღორღოვანი ა/ბ ცხელი ნარევით ტიპი B, მარკა II, სისქით 5 სმ</t>
  </si>
  <si>
    <t xml:space="preserve">2022-IV       გვ.136    </t>
  </si>
  <si>
    <t>გადაზიდვა ნაყარში თვითმცლელებით 5 კმ–ზე</t>
  </si>
  <si>
    <t>გრუნტის გადაზიდვა ნაყარში თვითმცლელებით 5 კმ–ზე</t>
  </si>
  <si>
    <t xml:space="preserve">2022-IV           გვ.136   </t>
  </si>
  <si>
    <t>27–28–1 პირ.</t>
  </si>
  <si>
    <t>100 მ</t>
  </si>
  <si>
    <t>27–9–4</t>
  </si>
  <si>
    <t>არსებული ა/ბ საფარის დაშლა სანგრევი ჩაქუჩებით</t>
  </si>
  <si>
    <t>ნაწიბურების დამუშავება მთელ პერიმეტრზე ხერხით</t>
  </si>
  <si>
    <t xml:space="preserve">2022-IV           გვ.136 </t>
  </si>
  <si>
    <t>ნანგრევების გადაზიდვა ნაყარში თვითმცლელებით                                 5 კმ–ზე</t>
  </si>
  <si>
    <t>27–9–7</t>
  </si>
  <si>
    <t>დაზიანებული ბეტონის ბორდიურების დაშლა</t>
  </si>
  <si>
    <t>შემასწორებელი ფენა ქვიშა–ხრეშოვანი ნარევით, სისქით 5 სმ</t>
  </si>
  <si>
    <t>ღორღის, ა/ბ–ისა და ქვიშა–ხრეშის ტრანსპორტირება  30 კმ–ზეა. კრებულით გათვალისწინებულია  20 კმ. გადაზიდვა ხდება                       30–20=10 კმ–ზე</t>
  </si>
  <si>
    <t>27-19-2</t>
  </si>
  <si>
    <t>ბეტონის ბორდიურების მოწყობა ბეტონის საფუძველზე (15*30 სმ)</t>
  </si>
  <si>
    <t>ანაკრები ბორდიურების ტრანსპორტირება  30 კმ–ზეა. კრებულით გათვალისწინებულია  20 კმ. გადაზიდვა ხდება                       30–20=10 კმ–ზე</t>
  </si>
  <si>
    <t xml:space="preserve">2022-IV           გვ.135  </t>
  </si>
  <si>
    <t>ქ.ახმეტაში, რუსთაველის ქ. სტადიონთან, მრავალბინიანი კორპუსების ეზოს რეაბილიტაცია</t>
  </si>
  <si>
    <t>არსებული საკომუნიკაციო ჭების გზის ნიშნულზე მოსაყვანი მონოლითური ბეტონი, B25, F200, W6, (ბეტონის შრობის დამაჩქარებელი ქიმიური დანამატის გამოყენებით –                  2 ცალი)</t>
  </si>
  <si>
    <t>ბეტონის ტრანსპორტირება                    30 კმ–ზეა. კრებულით გათვალისწინებულია  20 კმ. გადაზიდვა ხდება                       30–20=10 კმ–ზე</t>
  </si>
  <si>
    <t>2. მიწის ვაკისი</t>
  </si>
  <si>
    <t>2. ჯამი</t>
  </si>
  <si>
    <t>3.ჯამი</t>
  </si>
  <si>
    <t>3. საგზაო სამოსი</t>
  </si>
  <si>
    <t>4. ვიბრო დაწნეხილი ბეტონის ბორდიურები</t>
  </si>
  <si>
    <t>4.ჯამი</t>
  </si>
  <si>
    <t>1.ჯამი</t>
  </si>
  <si>
    <t>5</t>
  </si>
  <si>
    <t>7</t>
  </si>
  <si>
    <t>9</t>
  </si>
  <si>
    <t>12</t>
  </si>
  <si>
    <t>1+2+3+4 ჯამი</t>
  </si>
  <si>
    <t>გაუთვალისწინებელი ხარჯები</t>
  </si>
  <si>
    <t>დ.ღ.გ</t>
  </si>
  <si>
    <t>სულ ჯამი</t>
  </si>
  <si>
    <t>რაოდენობა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</si>
</sst>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000"/>
    <numFmt numFmtId="167" formatCode="0.00000"/>
  </numFmts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Sylfaen"/>
      <family val="1"/>
    </font>
    <font>
      <b/>
      <sz val="10"/>
      <name val="Sylfaen"/>
      <family val="1"/>
    </font>
    <font>
      <sz val="11"/>
      <name val="Sylfaen"/>
      <family val="1"/>
    </font>
    <font>
      <b/>
      <sz val="10"/>
      <name val="Sylfaen"/>
      <family val="1"/>
      <charset val="204"/>
    </font>
    <font>
      <b/>
      <sz val="11"/>
      <name val="Sylfaen"/>
      <family val="1"/>
      <charset val="204"/>
    </font>
    <font>
      <b/>
      <sz val="12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2" fillId="0" borderId="0"/>
  </cellStyleXfs>
  <cellXfs count="68">
    <xf numFmtId="0" fontId="0" fillId="0" borderId="0" xfId="0"/>
    <xf numFmtId="0" fontId="4" fillId="0" borderId="0" xfId="0" applyFont="1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center" wrapText="1"/>
    </xf>
    <xf numFmtId="0" fontId="4" fillId="0" borderId="1" xfId="0" applyFont="1" applyBorder="1"/>
    <xf numFmtId="164" fontId="4" fillId="0" borderId="1" xfId="1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/>
    <xf numFmtId="2" fontId="4" fillId="0" borderId="1" xfId="0" applyNumberFormat="1" applyFont="1" applyBorder="1"/>
    <xf numFmtId="0" fontId="4" fillId="0" borderId="0" xfId="0" applyFont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67" fontId="4" fillId="0" borderId="1" xfId="1" applyNumberFormat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left" vertical="center" wrapText="1"/>
    </xf>
    <xf numFmtId="166" fontId="4" fillId="0" borderId="1" xfId="1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2" fontId="4" fillId="0" borderId="1" xfId="0" applyNumberFormat="1" applyFont="1" applyBorder="1" applyAlignment="1">
      <alignment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7" fontId="4" fillId="3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166" fontId="4" fillId="3" borderId="1" xfId="1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16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textRotation="90"/>
    </xf>
    <xf numFmtId="49" fontId="5" fillId="0" borderId="5" xfId="0" applyNumberFormat="1" applyFont="1" applyFill="1" applyBorder="1" applyAlignment="1">
      <alignment horizontal="center" vertical="center" textRotation="90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Обычный 2" xfId="2"/>
    <cellStyle name="Обычный 2 2" xfId="3"/>
    <cellStyle name="Обычный_Лист1" xfId="1"/>
  </cellStyles>
  <dxfs count="41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3"/>
  <sheetViews>
    <sheetView tabSelected="1" zoomScaleNormal="100" workbookViewId="0">
      <selection activeCell="G6" sqref="G6"/>
    </sheetView>
  </sheetViews>
  <sheetFormatPr defaultRowHeight="15" x14ac:dyDescent="0.3"/>
  <cols>
    <col min="1" max="1" width="3" style="1" customWidth="1"/>
    <col min="2" max="2" width="13.42578125" style="1" customWidth="1"/>
    <col min="3" max="3" width="29" style="19" customWidth="1"/>
    <col min="4" max="4" width="9" style="1" customWidth="1"/>
    <col min="5" max="5" width="13.140625" style="1" customWidth="1"/>
    <col min="6" max="6" width="9.140625" style="1"/>
    <col min="7" max="7" width="8.7109375" style="1" customWidth="1"/>
    <col min="8" max="8" width="8" style="1" customWidth="1"/>
    <col min="9" max="9" width="7.42578125" style="1" customWidth="1"/>
    <col min="10" max="10" width="7.85546875" style="1" customWidth="1"/>
    <col min="11" max="11" width="8.28515625" style="1" customWidth="1"/>
    <col min="12" max="16384" width="9.140625" style="1"/>
  </cols>
  <sheetData>
    <row r="1" spans="1:255" ht="40.5" customHeight="1" x14ac:dyDescent="0.3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255" ht="32.25" customHeight="1" x14ac:dyDescent="0.3">
      <c r="A2" s="62" t="s">
        <v>4</v>
      </c>
      <c r="B2" s="63" t="s">
        <v>5</v>
      </c>
      <c r="C2" s="65" t="s">
        <v>6</v>
      </c>
      <c r="D2" s="62" t="s">
        <v>7</v>
      </c>
      <c r="E2" s="65" t="s">
        <v>71</v>
      </c>
      <c r="F2" s="58" t="s">
        <v>9</v>
      </c>
      <c r="G2" s="59"/>
      <c r="H2" s="58" t="s">
        <v>12</v>
      </c>
      <c r="I2" s="59"/>
      <c r="J2" s="58" t="s">
        <v>13</v>
      </c>
      <c r="K2" s="59"/>
      <c r="L2" s="60" t="s">
        <v>11</v>
      </c>
    </row>
    <row r="3" spans="1:255" ht="30" x14ac:dyDescent="0.3">
      <c r="A3" s="62"/>
      <c r="B3" s="64"/>
      <c r="C3" s="66"/>
      <c r="D3" s="62"/>
      <c r="E3" s="66"/>
      <c r="F3" s="4" t="s">
        <v>10</v>
      </c>
      <c r="G3" s="5" t="s">
        <v>11</v>
      </c>
      <c r="H3" s="4" t="s">
        <v>10</v>
      </c>
      <c r="I3" s="5" t="s">
        <v>11</v>
      </c>
      <c r="J3" s="4" t="s">
        <v>10</v>
      </c>
      <c r="K3" s="5" t="s">
        <v>11</v>
      </c>
      <c r="L3" s="60"/>
    </row>
    <row r="4" spans="1:255" x14ac:dyDescent="0.3">
      <c r="A4" s="6">
        <v>1</v>
      </c>
      <c r="B4" s="7">
        <v>2</v>
      </c>
      <c r="C4" s="6">
        <v>3</v>
      </c>
      <c r="D4" s="7">
        <v>4</v>
      </c>
      <c r="E4" s="7" t="s">
        <v>63</v>
      </c>
      <c r="F4" s="8">
        <v>6</v>
      </c>
      <c r="G4" s="7" t="s">
        <v>64</v>
      </c>
      <c r="H4" s="6">
        <v>8</v>
      </c>
      <c r="I4" s="7" t="s">
        <v>65</v>
      </c>
      <c r="J4" s="6">
        <v>10</v>
      </c>
      <c r="K4" s="8">
        <v>11</v>
      </c>
      <c r="L4" s="7" t="s">
        <v>66</v>
      </c>
    </row>
    <row r="5" spans="1:255" ht="30" x14ac:dyDescent="0.3">
      <c r="A5" s="6"/>
      <c r="B5" s="7"/>
      <c r="C5" s="25" t="s">
        <v>3</v>
      </c>
      <c r="D5" s="7"/>
      <c r="E5" s="7"/>
      <c r="F5" s="8"/>
      <c r="G5" s="7"/>
      <c r="H5" s="6"/>
      <c r="I5" s="7"/>
      <c r="J5" s="6"/>
      <c r="K5" s="8"/>
      <c r="L5" s="7"/>
    </row>
    <row r="6" spans="1:255" s="11" customFormat="1" ht="120" x14ac:dyDescent="0.3">
      <c r="A6" s="38">
        <v>1</v>
      </c>
      <c r="B6" s="36" t="s">
        <v>29</v>
      </c>
      <c r="C6" s="34" t="s">
        <v>54</v>
      </c>
      <c r="D6" s="9" t="s">
        <v>14</v>
      </c>
      <c r="E6" s="35">
        <f>0.23*2*0.01</f>
        <v>4.5999999999999999E-3</v>
      </c>
      <c r="F6" s="10"/>
      <c r="G6" s="10"/>
      <c r="H6" s="10"/>
      <c r="I6" s="10"/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30" x14ac:dyDescent="0.3">
      <c r="A7" s="12">
        <v>2</v>
      </c>
      <c r="B7" s="16" t="s">
        <v>38</v>
      </c>
      <c r="C7" s="45" t="s">
        <v>42</v>
      </c>
      <c r="D7" s="9" t="s">
        <v>39</v>
      </c>
      <c r="E7" s="37">
        <v>0.11</v>
      </c>
      <c r="F7" s="9"/>
      <c r="G7" s="9"/>
      <c r="H7" s="9"/>
      <c r="I7" s="9"/>
      <c r="J7" s="9"/>
      <c r="K7" s="9"/>
      <c r="L7" s="9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2" customFormat="1" ht="30" x14ac:dyDescent="0.25">
      <c r="A8" s="12">
        <v>3</v>
      </c>
      <c r="B8" s="20" t="s">
        <v>40</v>
      </c>
      <c r="C8" s="26" t="s">
        <v>41</v>
      </c>
      <c r="D8" s="22" t="s">
        <v>14</v>
      </c>
      <c r="E8" s="37">
        <v>0.3</v>
      </c>
      <c r="F8" s="12"/>
      <c r="G8" s="12"/>
      <c r="H8" s="9"/>
      <c r="I8" s="23"/>
      <c r="J8" s="12"/>
      <c r="K8" s="9"/>
      <c r="L8" s="23"/>
      <c r="M8" s="24"/>
    </row>
    <row r="9" spans="1:255" s="3" customFormat="1" ht="45" x14ac:dyDescent="0.25">
      <c r="A9" s="12">
        <v>4</v>
      </c>
      <c r="B9" s="44" t="s">
        <v>43</v>
      </c>
      <c r="C9" s="28" t="s">
        <v>44</v>
      </c>
      <c r="D9" s="9" t="s">
        <v>17</v>
      </c>
      <c r="E9" s="15">
        <f>E8*1.6*100</f>
        <v>48</v>
      </c>
      <c r="F9" s="9"/>
      <c r="G9" s="9"/>
      <c r="H9" s="9"/>
      <c r="I9" s="9"/>
      <c r="J9" s="9"/>
      <c r="K9" s="9"/>
      <c r="L9" s="9"/>
    </row>
    <row r="10" spans="1:255" s="11" customFormat="1" ht="30" x14ac:dyDescent="0.25">
      <c r="A10" s="12">
        <v>5</v>
      </c>
      <c r="B10" s="20" t="s">
        <v>45</v>
      </c>
      <c r="C10" s="46" t="s">
        <v>46</v>
      </c>
      <c r="D10" s="22" t="s">
        <v>39</v>
      </c>
      <c r="E10" s="42">
        <v>0.5</v>
      </c>
      <c r="F10" s="12"/>
      <c r="G10" s="23"/>
      <c r="H10" s="12"/>
      <c r="I10" s="47"/>
      <c r="J10" s="12"/>
      <c r="K10" s="9"/>
      <c r="L10" s="9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s="3" customFormat="1" ht="45" x14ac:dyDescent="0.25">
      <c r="A11" s="12">
        <v>6</v>
      </c>
      <c r="B11" s="44" t="s">
        <v>43</v>
      </c>
      <c r="C11" s="28" t="s">
        <v>44</v>
      </c>
      <c r="D11" s="9" t="s">
        <v>17</v>
      </c>
      <c r="E11" s="15">
        <f>2*2.4</f>
        <v>4.8</v>
      </c>
      <c r="F11" s="9"/>
      <c r="G11" s="9"/>
      <c r="H11" s="9"/>
      <c r="I11" s="9"/>
      <c r="J11" s="9"/>
      <c r="K11" s="9"/>
      <c r="L11" s="9"/>
    </row>
    <row r="12" spans="1:255" s="3" customFormat="1" ht="75" x14ac:dyDescent="0.25">
      <c r="A12" s="12">
        <v>7</v>
      </c>
      <c r="B12" s="16" t="s">
        <v>37</v>
      </c>
      <c r="C12" s="28" t="s">
        <v>55</v>
      </c>
      <c r="D12" s="9" t="s">
        <v>17</v>
      </c>
      <c r="E12" s="29">
        <f>0.47*2.4</f>
        <v>1.1279999999999999</v>
      </c>
      <c r="F12" s="9"/>
      <c r="G12" s="43"/>
      <c r="H12" s="9"/>
      <c r="I12" s="9"/>
      <c r="J12" s="9"/>
      <c r="K12" s="9"/>
      <c r="L12" s="9"/>
    </row>
    <row r="13" spans="1:255" x14ac:dyDescent="0.3">
      <c r="A13" s="67" t="s">
        <v>8</v>
      </c>
      <c r="B13" s="67"/>
      <c r="C13" s="67"/>
      <c r="D13" s="49" t="s">
        <v>15</v>
      </c>
      <c r="E13" s="9"/>
      <c r="F13" s="9"/>
      <c r="G13" s="9"/>
      <c r="H13" s="9"/>
      <c r="I13" s="9"/>
      <c r="J13" s="9"/>
      <c r="K13" s="9"/>
      <c r="L13" s="17"/>
    </row>
    <row r="14" spans="1:255" x14ac:dyDescent="0.3">
      <c r="A14" s="67" t="s">
        <v>18</v>
      </c>
      <c r="B14" s="67"/>
      <c r="C14" s="67"/>
      <c r="D14" s="49" t="s">
        <v>0</v>
      </c>
      <c r="E14" s="9"/>
      <c r="F14" s="9"/>
      <c r="G14" s="9"/>
      <c r="H14" s="9"/>
      <c r="I14" s="9"/>
      <c r="J14" s="9"/>
      <c r="K14" s="9"/>
      <c r="L14" s="18"/>
    </row>
    <row r="15" spans="1:255" x14ac:dyDescent="0.3">
      <c r="A15" s="67" t="s">
        <v>8</v>
      </c>
      <c r="B15" s="67"/>
      <c r="C15" s="67"/>
      <c r="D15" s="49" t="s">
        <v>15</v>
      </c>
      <c r="E15" s="9"/>
      <c r="F15" s="9"/>
      <c r="G15" s="9"/>
      <c r="H15" s="9"/>
      <c r="I15" s="9"/>
      <c r="J15" s="9"/>
      <c r="K15" s="9"/>
      <c r="L15" s="18"/>
    </row>
    <row r="16" spans="1:255" x14ac:dyDescent="0.3">
      <c r="A16" s="67" t="s">
        <v>19</v>
      </c>
      <c r="B16" s="67"/>
      <c r="C16" s="67"/>
      <c r="D16" s="49" t="s">
        <v>0</v>
      </c>
      <c r="E16" s="9"/>
      <c r="F16" s="9"/>
      <c r="G16" s="9"/>
      <c r="H16" s="9"/>
      <c r="I16" s="9"/>
      <c r="J16" s="9"/>
      <c r="K16" s="9"/>
      <c r="L16" s="18"/>
    </row>
    <row r="17" spans="1:12" x14ac:dyDescent="0.3">
      <c r="A17" s="67" t="s">
        <v>62</v>
      </c>
      <c r="B17" s="67"/>
      <c r="C17" s="67"/>
      <c r="D17" s="49" t="s">
        <v>15</v>
      </c>
      <c r="E17" s="9"/>
      <c r="F17" s="9"/>
      <c r="G17" s="9"/>
      <c r="H17" s="9"/>
      <c r="I17" s="9"/>
      <c r="J17" s="9"/>
      <c r="K17" s="9"/>
      <c r="L17" s="18"/>
    </row>
    <row r="18" spans="1:12" ht="18" x14ac:dyDescent="0.3">
      <c r="A18" s="14"/>
      <c r="B18" s="14"/>
      <c r="C18" s="50" t="s">
        <v>56</v>
      </c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60" x14ac:dyDescent="0.3">
      <c r="A19" s="12">
        <v>1</v>
      </c>
      <c r="B19" s="20" t="s">
        <v>20</v>
      </c>
      <c r="C19" s="26" t="s">
        <v>25</v>
      </c>
      <c r="D19" s="22" t="s">
        <v>21</v>
      </c>
      <c r="E19" s="27">
        <v>0.34200000000000003</v>
      </c>
      <c r="F19" s="12"/>
      <c r="G19" s="12"/>
      <c r="H19" s="9"/>
      <c r="I19" s="23"/>
      <c r="J19" s="12"/>
      <c r="K19" s="9"/>
      <c r="L19" s="23"/>
    </row>
    <row r="20" spans="1:12" ht="30" x14ac:dyDescent="0.3">
      <c r="A20" s="12">
        <v>2</v>
      </c>
      <c r="B20" s="16" t="s">
        <v>34</v>
      </c>
      <c r="C20" s="28" t="s">
        <v>35</v>
      </c>
      <c r="D20" s="9" t="s">
        <v>17</v>
      </c>
      <c r="E20" s="15">
        <f>E19*1.95*1000</f>
        <v>666.90000000000009</v>
      </c>
      <c r="F20" s="9"/>
      <c r="G20" s="9"/>
      <c r="H20" s="9"/>
      <c r="I20" s="9"/>
      <c r="J20" s="9"/>
      <c r="K20" s="9"/>
      <c r="L20" s="9"/>
    </row>
    <row r="21" spans="1:12" x14ac:dyDescent="0.3">
      <c r="A21" s="12">
        <v>3</v>
      </c>
      <c r="B21" s="20" t="s">
        <v>1</v>
      </c>
      <c r="C21" s="21" t="s">
        <v>22</v>
      </c>
      <c r="D21" s="22" t="s">
        <v>21</v>
      </c>
      <c r="E21" s="27">
        <f>E19</f>
        <v>0.34200000000000003</v>
      </c>
      <c r="F21" s="12"/>
      <c r="G21" s="12"/>
      <c r="H21" s="9"/>
      <c r="I21" s="23"/>
      <c r="J21" s="12"/>
      <c r="K21" s="9"/>
      <c r="L21" s="9"/>
    </row>
    <row r="22" spans="1:12" ht="60" x14ac:dyDescent="0.3">
      <c r="A22" s="12">
        <v>4</v>
      </c>
      <c r="B22" s="20" t="s">
        <v>23</v>
      </c>
      <c r="C22" s="21" t="s">
        <v>26</v>
      </c>
      <c r="D22" s="22" t="s">
        <v>16</v>
      </c>
      <c r="E22" s="29">
        <v>18</v>
      </c>
      <c r="F22" s="12"/>
      <c r="G22" s="12"/>
      <c r="H22" s="9"/>
      <c r="I22" s="23"/>
      <c r="J22" s="12"/>
      <c r="K22" s="9"/>
      <c r="L22" s="9"/>
    </row>
    <row r="23" spans="1:12" ht="30" x14ac:dyDescent="0.3">
      <c r="A23" s="12">
        <v>5</v>
      </c>
      <c r="B23" s="16" t="s">
        <v>34</v>
      </c>
      <c r="C23" s="28" t="s">
        <v>36</v>
      </c>
      <c r="D23" s="9" t="s">
        <v>17</v>
      </c>
      <c r="E23" s="15">
        <f>E22*1.95</f>
        <v>35.1</v>
      </c>
      <c r="F23" s="9"/>
      <c r="G23" s="9"/>
      <c r="H23" s="9"/>
      <c r="I23" s="9"/>
      <c r="J23" s="9"/>
      <c r="K23" s="9"/>
      <c r="L23" s="9"/>
    </row>
    <row r="24" spans="1:12" x14ac:dyDescent="0.3">
      <c r="A24" s="12">
        <v>6</v>
      </c>
      <c r="B24" s="20" t="s">
        <v>1</v>
      </c>
      <c r="C24" s="21" t="s">
        <v>22</v>
      </c>
      <c r="D24" s="22" t="s">
        <v>21</v>
      </c>
      <c r="E24" s="27">
        <f>E22*0.001</f>
        <v>1.8000000000000002E-2</v>
      </c>
      <c r="F24" s="12"/>
      <c r="G24" s="12"/>
      <c r="H24" s="9"/>
      <c r="I24" s="23"/>
      <c r="J24" s="12"/>
      <c r="K24" s="9"/>
      <c r="L24" s="9"/>
    </row>
    <row r="25" spans="1:12" x14ac:dyDescent="0.3">
      <c r="A25" s="14"/>
      <c r="B25" s="14"/>
      <c r="C25" s="32" t="s">
        <v>8</v>
      </c>
      <c r="D25" s="49" t="s">
        <v>15</v>
      </c>
      <c r="E25" s="14"/>
      <c r="F25" s="14"/>
      <c r="G25" s="18"/>
      <c r="H25" s="18"/>
      <c r="I25" s="18"/>
      <c r="J25" s="18"/>
      <c r="K25" s="18"/>
      <c r="L25" s="18"/>
    </row>
    <row r="26" spans="1:12" x14ac:dyDescent="0.3">
      <c r="A26" s="14"/>
      <c r="B26" s="14"/>
      <c r="C26" s="33" t="s">
        <v>18</v>
      </c>
      <c r="D26" s="49" t="s">
        <v>0</v>
      </c>
      <c r="E26" s="14"/>
      <c r="F26" s="14"/>
      <c r="G26" s="14"/>
      <c r="H26" s="14"/>
      <c r="I26" s="14"/>
      <c r="J26" s="14"/>
      <c r="K26" s="14"/>
      <c r="L26" s="18"/>
    </row>
    <row r="27" spans="1:12" x14ac:dyDescent="0.3">
      <c r="A27" s="14"/>
      <c r="B27" s="14"/>
      <c r="C27" s="33" t="s">
        <v>8</v>
      </c>
      <c r="D27" s="49" t="s">
        <v>15</v>
      </c>
      <c r="E27" s="14"/>
      <c r="F27" s="14"/>
      <c r="G27" s="14"/>
      <c r="H27" s="14"/>
      <c r="I27" s="14"/>
      <c r="J27" s="14"/>
      <c r="K27" s="14"/>
      <c r="L27" s="18"/>
    </row>
    <row r="28" spans="1:12" x14ac:dyDescent="0.3">
      <c r="A28" s="14"/>
      <c r="B28" s="14"/>
      <c r="C28" s="33" t="s">
        <v>19</v>
      </c>
      <c r="D28" s="49" t="s">
        <v>0</v>
      </c>
      <c r="E28" s="14"/>
      <c r="F28" s="14"/>
      <c r="G28" s="14"/>
      <c r="H28" s="14"/>
      <c r="I28" s="14"/>
      <c r="J28" s="14"/>
      <c r="K28" s="14"/>
      <c r="L28" s="18"/>
    </row>
    <row r="29" spans="1:12" x14ac:dyDescent="0.3">
      <c r="A29" s="14"/>
      <c r="B29" s="14"/>
      <c r="C29" s="33" t="s">
        <v>57</v>
      </c>
      <c r="D29" s="49" t="s">
        <v>15</v>
      </c>
      <c r="E29" s="14"/>
      <c r="F29" s="14"/>
      <c r="G29" s="14"/>
      <c r="H29" s="14"/>
      <c r="I29" s="14"/>
      <c r="J29" s="14"/>
      <c r="K29" s="14"/>
      <c r="L29" s="18"/>
    </row>
    <row r="30" spans="1:12" ht="18" x14ac:dyDescent="0.3">
      <c r="A30" s="14"/>
      <c r="B30" s="14"/>
      <c r="C30" s="51" t="s">
        <v>59</v>
      </c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45" x14ac:dyDescent="0.3">
      <c r="A31" s="12">
        <v>1</v>
      </c>
      <c r="B31" s="16" t="s">
        <v>2</v>
      </c>
      <c r="C31" s="13" t="s">
        <v>47</v>
      </c>
      <c r="D31" s="9" t="s">
        <v>14</v>
      </c>
      <c r="E31" s="29">
        <v>0.98</v>
      </c>
      <c r="F31" s="9"/>
      <c r="G31" s="9"/>
      <c r="H31" s="9"/>
      <c r="I31" s="9"/>
      <c r="J31" s="9"/>
      <c r="K31" s="9"/>
      <c r="L31" s="9"/>
    </row>
    <row r="32" spans="1:12" ht="30" x14ac:dyDescent="0.3">
      <c r="A32" s="12">
        <v>2</v>
      </c>
      <c r="B32" s="20" t="s">
        <v>27</v>
      </c>
      <c r="C32" s="30" t="s">
        <v>28</v>
      </c>
      <c r="D32" s="9" t="s">
        <v>24</v>
      </c>
      <c r="E32" s="27">
        <v>1.95</v>
      </c>
      <c r="F32" s="9"/>
      <c r="G32" s="9"/>
      <c r="H32" s="9"/>
      <c r="I32" s="9"/>
      <c r="J32" s="9"/>
      <c r="K32" s="9"/>
      <c r="L32" s="9"/>
    </row>
    <row r="33" spans="1:12" x14ac:dyDescent="0.3">
      <c r="A33" s="39">
        <v>3</v>
      </c>
      <c r="B33" s="40" t="s">
        <v>30</v>
      </c>
      <c r="C33" s="30" t="s">
        <v>31</v>
      </c>
      <c r="D33" s="31" t="s">
        <v>17</v>
      </c>
      <c r="E33" s="41">
        <v>1.37</v>
      </c>
      <c r="F33" s="31"/>
      <c r="G33" s="31"/>
      <c r="H33" s="31"/>
      <c r="I33" s="31"/>
      <c r="J33" s="31"/>
      <c r="K33" s="31"/>
      <c r="L33" s="31"/>
    </row>
    <row r="34" spans="1:12" ht="75" x14ac:dyDescent="0.3">
      <c r="A34" s="12">
        <v>4</v>
      </c>
      <c r="B34" s="16" t="s">
        <v>32</v>
      </c>
      <c r="C34" s="21" t="s">
        <v>33</v>
      </c>
      <c r="D34" s="22" t="s">
        <v>24</v>
      </c>
      <c r="E34" s="29">
        <v>1.95</v>
      </c>
      <c r="F34" s="12"/>
      <c r="G34" s="12"/>
      <c r="H34" s="9"/>
      <c r="I34" s="23"/>
      <c r="J34" s="12"/>
      <c r="K34" s="9"/>
      <c r="L34" s="9"/>
    </row>
    <row r="35" spans="1:12" ht="105" x14ac:dyDescent="0.3">
      <c r="A35" s="12">
        <v>5</v>
      </c>
      <c r="B35" s="16" t="s">
        <v>37</v>
      </c>
      <c r="C35" s="28" t="s">
        <v>48</v>
      </c>
      <c r="D35" s="9" t="s">
        <v>17</v>
      </c>
      <c r="E35" s="29">
        <f>119.56*1.55+397.8*1.6+237.12</f>
        <v>1058.9180000000001</v>
      </c>
      <c r="F35" s="9"/>
      <c r="G35" s="43"/>
      <c r="H35" s="9"/>
      <c r="I35" s="9"/>
      <c r="J35" s="9"/>
      <c r="K35" s="9"/>
      <c r="L35" s="9"/>
    </row>
    <row r="36" spans="1:12" x14ac:dyDescent="0.3">
      <c r="A36" s="14"/>
      <c r="B36" s="14"/>
      <c r="C36" s="32" t="s">
        <v>8</v>
      </c>
      <c r="D36" s="49" t="s">
        <v>15</v>
      </c>
      <c r="E36" s="14"/>
      <c r="F36" s="14"/>
      <c r="G36" s="18"/>
      <c r="H36" s="18"/>
      <c r="I36" s="18"/>
      <c r="J36" s="18"/>
      <c r="K36" s="18"/>
      <c r="L36" s="18"/>
    </row>
    <row r="37" spans="1:12" x14ac:dyDescent="0.3">
      <c r="A37" s="14"/>
      <c r="B37" s="14"/>
      <c r="C37" s="33" t="s">
        <v>18</v>
      </c>
      <c r="D37" s="49" t="s">
        <v>0</v>
      </c>
      <c r="E37" s="14"/>
      <c r="F37" s="14"/>
      <c r="G37" s="14"/>
      <c r="H37" s="14"/>
      <c r="I37" s="14"/>
      <c r="J37" s="14"/>
      <c r="K37" s="14"/>
      <c r="L37" s="18"/>
    </row>
    <row r="38" spans="1:12" x14ac:dyDescent="0.3">
      <c r="A38" s="14"/>
      <c r="B38" s="14"/>
      <c r="C38" s="33" t="s">
        <v>8</v>
      </c>
      <c r="D38" s="49" t="s">
        <v>15</v>
      </c>
      <c r="E38" s="14"/>
      <c r="F38" s="14"/>
      <c r="G38" s="14"/>
      <c r="H38" s="14"/>
      <c r="I38" s="14"/>
      <c r="J38" s="14"/>
      <c r="K38" s="14"/>
      <c r="L38" s="18"/>
    </row>
    <row r="39" spans="1:12" x14ac:dyDescent="0.3">
      <c r="A39" s="14"/>
      <c r="B39" s="14"/>
      <c r="C39" s="33" t="s">
        <v>19</v>
      </c>
      <c r="D39" s="49" t="s">
        <v>0</v>
      </c>
      <c r="E39" s="14"/>
      <c r="F39" s="14"/>
      <c r="G39" s="14"/>
      <c r="H39" s="14"/>
      <c r="I39" s="14"/>
      <c r="J39" s="14"/>
      <c r="K39" s="14"/>
      <c r="L39" s="18"/>
    </row>
    <row r="40" spans="1:12" x14ac:dyDescent="0.3">
      <c r="A40" s="14"/>
      <c r="B40" s="14"/>
      <c r="C40" s="33" t="s">
        <v>58</v>
      </c>
      <c r="D40" s="49" t="s">
        <v>15</v>
      </c>
      <c r="E40" s="14"/>
      <c r="F40" s="14"/>
      <c r="G40" s="14"/>
      <c r="H40" s="14"/>
      <c r="I40" s="14"/>
      <c r="J40" s="14"/>
      <c r="K40" s="14"/>
      <c r="L40" s="18"/>
    </row>
    <row r="41" spans="1:12" ht="30" x14ac:dyDescent="0.3">
      <c r="A41" s="14"/>
      <c r="B41" s="14"/>
      <c r="C41" s="52" t="s">
        <v>60</v>
      </c>
      <c r="D41" s="14"/>
      <c r="E41" s="14"/>
      <c r="F41" s="14"/>
      <c r="G41" s="14"/>
      <c r="H41" s="14"/>
      <c r="I41" s="14"/>
      <c r="J41" s="14"/>
      <c r="K41" s="14"/>
      <c r="L41" s="14"/>
    </row>
    <row r="42" spans="1:12" ht="45" x14ac:dyDescent="0.3">
      <c r="A42" s="48">
        <v>1</v>
      </c>
      <c r="B42" s="20" t="s">
        <v>49</v>
      </c>
      <c r="C42" s="34" t="s">
        <v>50</v>
      </c>
      <c r="D42" s="9" t="s">
        <v>39</v>
      </c>
      <c r="E42" s="35">
        <v>3.1</v>
      </c>
      <c r="F42" s="10"/>
      <c r="G42" s="10"/>
      <c r="H42" s="10"/>
      <c r="I42" s="10"/>
      <c r="J42" s="10"/>
      <c r="K42" s="10"/>
      <c r="L42" s="10"/>
    </row>
    <row r="43" spans="1:12" ht="90" x14ac:dyDescent="0.3">
      <c r="A43" s="12">
        <v>2</v>
      </c>
      <c r="B43" s="16" t="s">
        <v>52</v>
      </c>
      <c r="C43" s="28" t="s">
        <v>51</v>
      </c>
      <c r="D43" s="9" t="s">
        <v>17</v>
      </c>
      <c r="E43" s="29">
        <f>0.3*0.15*310*2.4</f>
        <v>33.479999999999997</v>
      </c>
      <c r="F43" s="9"/>
      <c r="G43" s="43"/>
      <c r="H43" s="9"/>
      <c r="I43" s="9"/>
      <c r="J43" s="9"/>
      <c r="K43" s="9"/>
      <c r="L43" s="9"/>
    </row>
    <row r="44" spans="1:12" x14ac:dyDescent="0.3">
      <c r="A44" s="14"/>
      <c r="B44" s="14"/>
      <c r="C44" s="32" t="s">
        <v>11</v>
      </c>
      <c r="D44" s="49" t="s">
        <v>15</v>
      </c>
      <c r="E44" s="14"/>
      <c r="F44" s="14"/>
      <c r="G44" s="18"/>
      <c r="H44" s="18"/>
      <c r="I44" s="18"/>
      <c r="J44" s="18"/>
      <c r="K44" s="18"/>
      <c r="L44" s="18"/>
    </row>
    <row r="45" spans="1:12" x14ac:dyDescent="0.3">
      <c r="A45" s="14"/>
      <c r="B45" s="14"/>
      <c r="C45" s="33" t="s">
        <v>18</v>
      </c>
      <c r="D45" s="49" t="s">
        <v>0</v>
      </c>
      <c r="E45" s="14"/>
      <c r="F45" s="14"/>
      <c r="G45" s="14"/>
      <c r="H45" s="14"/>
      <c r="I45" s="14"/>
      <c r="J45" s="14"/>
      <c r="K45" s="14"/>
      <c r="L45" s="18"/>
    </row>
    <row r="46" spans="1:12" x14ac:dyDescent="0.3">
      <c r="A46" s="14"/>
      <c r="B46" s="14"/>
      <c r="C46" s="33" t="s">
        <v>11</v>
      </c>
      <c r="D46" s="49" t="s">
        <v>15</v>
      </c>
      <c r="E46" s="14"/>
      <c r="F46" s="14"/>
      <c r="G46" s="14"/>
      <c r="H46" s="14"/>
      <c r="I46" s="14"/>
      <c r="J46" s="14"/>
      <c r="K46" s="14"/>
      <c r="L46" s="18"/>
    </row>
    <row r="47" spans="1:12" x14ac:dyDescent="0.3">
      <c r="A47" s="14"/>
      <c r="B47" s="14"/>
      <c r="C47" s="33" t="s">
        <v>19</v>
      </c>
      <c r="D47" s="49" t="s">
        <v>0</v>
      </c>
      <c r="E47" s="14"/>
      <c r="F47" s="14"/>
      <c r="G47" s="14"/>
      <c r="H47" s="14"/>
      <c r="I47" s="14"/>
      <c r="J47" s="14"/>
      <c r="K47" s="14"/>
      <c r="L47" s="18"/>
    </row>
    <row r="48" spans="1:12" x14ac:dyDescent="0.3">
      <c r="A48" s="54"/>
      <c r="B48" s="54"/>
      <c r="C48" s="55" t="s">
        <v>61</v>
      </c>
      <c r="D48" s="56" t="s">
        <v>15</v>
      </c>
      <c r="E48" s="54"/>
      <c r="F48" s="54"/>
      <c r="G48" s="54"/>
      <c r="H48" s="54"/>
      <c r="I48" s="54"/>
      <c r="J48" s="54"/>
      <c r="K48" s="54"/>
      <c r="L48" s="57"/>
    </row>
    <row r="49" spans="1:12" x14ac:dyDescent="0.3">
      <c r="A49" s="54"/>
      <c r="B49" s="54"/>
      <c r="C49" s="53" t="s">
        <v>67</v>
      </c>
      <c r="D49" s="54" t="s">
        <v>15</v>
      </c>
      <c r="E49" s="54"/>
      <c r="F49" s="54"/>
      <c r="G49" s="54"/>
      <c r="H49" s="54"/>
      <c r="I49" s="54"/>
      <c r="J49" s="54"/>
      <c r="K49" s="54"/>
      <c r="L49" s="54"/>
    </row>
    <row r="50" spans="1:12" ht="30" x14ac:dyDescent="0.3">
      <c r="A50" s="54"/>
      <c r="B50" s="54"/>
      <c r="C50" s="52" t="s">
        <v>68</v>
      </c>
      <c r="D50" s="54" t="s">
        <v>0</v>
      </c>
      <c r="E50" s="54">
        <v>3</v>
      </c>
      <c r="F50" s="54"/>
      <c r="G50" s="54"/>
      <c r="H50" s="54"/>
      <c r="I50" s="54"/>
      <c r="J50" s="54"/>
      <c r="K50" s="54"/>
      <c r="L50" s="54"/>
    </row>
    <row r="51" spans="1:12" x14ac:dyDescent="0.3">
      <c r="A51" s="54"/>
      <c r="B51" s="54"/>
      <c r="C51" s="53" t="s">
        <v>11</v>
      </c>
      <c r="D51" s="54" t="s">
        <v>15</v>
      </c>
      <c r="E51" s="54"/>
      <c r="F51" s="54"/>
      <c r="G51" s="54"/>
      <c r="H51" s="54"/>
      <c r="I51" s="54"/>
      <c r="J51" s="54"/>
      <c r="K51" s="54"/>
      <c r="L51" s="54"/>
    </row>
    <row r="52" spans="1:12" x14ac:dyDescent="0.3">
      <c r="A52" s="54"/>
      <c r="B52" s="54"/>
      <c r="C52" s="53" t="s">
        <v>69</v>
      </c>
      <c r="D52" s="54" t="s">
        <v>0</v>
      </c>
      <c r="E52" s="54">
        <v>18</v>
      </c>
      <c r="F52" s="54"/>
      <c r="G52" s="54"/>
      <c r="H52" s="54"/>
      <c r="I52" s="54"/>
      <c r="J52" s="54"/>
      <c r="K52" s="54"/>
      <c r="L52" s="54"/>
    </row>
    <row r="53" spans="1:12" x14ac:dyDescent="0.3">
      <c r="A53" s="54"/>
      <c r="B53" s="54"/>
      <c r="C53" s="53" t="s">
        <v>70</v>
      </c>
      <c r="D53" s="54" t="s">
        <v>15</v>
      </c>
      <c r="E53" s="54"/>
      <c r="F53" s="54"/>
      <c r="G53" s="54"/>
      <c r="H53" s="54"/>
      <c r="I53" s="54"/>
      <c r="J53" s="54"/>
      <c r="K53" s="54"/>
      <c r="L53" s="54"/>
    </row>
  </sheetData>
  <mergeCells count="15">
    <mergeCell ref="A17:C17"/>
    <mergeCell ref="A13:C13"/>
    <mergeCell ref="A14:C14"/>
    <mergeCell ref="A15:C15"/>
    <mergeCell ref="A16:C16"/>
    <mergeCell ref="J2:K2"/>
    <mergeCell ref="L2:L3"/>
    <mergeCell ref="A1:L1"/>
    <mergeCell ref="A2:A3"/>
    <mergeCell ref="B2:B3"/>
    <mergeCell ref="C2:C3"/>
    <mergeCell ref="D2:D3"/>
    <mergeCell ref="F2:G2"/>
    <mergeCell ref="H2:I2"/>
    <mergeCell ref="E2:E3"/>
  </mergeCells>
  <conditionalFormatting sqref="I30:HZ30 A30:B30 A4:IT18 M19:IT22 M23:HZ29 M31:HZ32">
    <cfRule type="cellIs" dxfId="40" priority="112" stopIfTrue="1" operator="equal">
      <formula>8223.307275</formula>
    </cfRule>
  </conditionalFormatting>
  <conditionalFormatting sqref="A19:L29">
    <cfRule type="cellIs" dxfId="39" priority="40" stopIfTrue="1" operator="equal">
      <formula>8223.307275</formula>
    </cfRule>
  </conditionalFormatting>
  <conditionalFormatting sqref="D25:D29">
    <cfRule type="cellIs" dxfId="38" priority="39" stopIfTrue="1" operator="equal">
      <formula>8223.307275</formula>
    </cfRule>
  </conditionalFormatting>
  <conditionalFormatting sqref="D25:D29">
    <cfRule type="cellIs" dxfId="37" priority="38" stopIfTrue="1" operator="equal">
      <formula>8223.307275</formula>
    </cfRule>
  </conditionalFormatting>
  <conditionalFormatting sqref="D25:D29">
    <cfRule type="cellIs" dxfId="36" priority="37" stopIfTrue="1" operator="equal">
      <formula>8223.307275</formula>
    </cfRule>
  </conditionalFormatting>
  <conditionalFormatting sqref="D25:D29">
    <cfRule type="cellIs" dxfId="35" priority="36" stopIfTrue="1" operator="equal">
      <formula>8223.307275</formula>
    </cfRule>
  </conditionalFormatting>
  <conditionalFormatting sqref="A31:L40">
    <cfRule type="cellIs" dxfId="34" priority="35" stopIfTrue="1" operator="equal">
      <formula>8223.307275</formula>
    </cfRule>
  </conditionalFormatting>
  <conditionalFormatting sqref="D39:D40">
    <cfRule type="cellIs" dxfId="33" priority="34" stopIfTrue="1" operator="equal">
      <formula>8223.307275</formula>
    </cfRule>
  </conditionalFormatting>
  <conditionalFormatting sqref="D39:D40">
    <cfRule type="cellIs" dxfId="32" priority="33" stopIfTrue="1" operator="equal">
      <formula>8223.307275</formula>
    </cfRule>
  </conditionalFormatting>
  <conditionalFormatting sqref="D36:D40">
    <cfRule type="cellIs" dxfId="31" priority="32" stopIfTrue="1" operator="equal">
      <formula>8223.307275</formula>
    </cfRule>
  </conditionalFormatting>
  <conditionalFormatting sqref="D36:D40">
    <cfRule type="cellIs" dxfId="30" priority="31" stopIfTrue="1" operator="equal">
      <formula>8223.307275</formula>
    </cfRule>
  </conditionalFormatting>
  <conditionalFormatting sqref="D39:D40">
    <cfRule type="cellIs" dxfId="29" priority="30" stopIfTrue="1" operator="equal">
      <formula>8223.307275</formula>
    </cfRule>
  </conditionalFormatting>
  <conditionalFormatting sqref="D39:D40">
    <cfRule type="cellIs" dxfId="28" priority="29" stopIfTrue="1" operator="equal">
      <formula>8223.307275</formula>
    </cfRule>
  </conditionalFormatting>
  <conditionalFormatting sqref="D36:D40">
    <cfRule type="cellIs" dxfId="27" priority="28" stopIfTrue="1" operator="equal">
      <formula>8223.307275</formula>
    </cfRule>
  </conditionalFormatting>
  <conditionalFormatting sqref="D36:D40">
    <cfRule type="cellIs" dxfId="26" priority="27" stopIfTrue="1" operator="equal">
      <formula>8223.307275</formula>
    </cfRule>
  </conditionalFormatting>
  <conditionalFormatting sqref="D39:D40">
    <cfRule type="cellIs" dxfId="25" priority="26" stopIfTrue="1" operator="equal">
      <formula>8223.307275</formula>
    </cfRule>
  </conditionalFormatting>
  <conditionalFormatting sqref="D39:D40">
    <cfRule type="cellIs" dxfId="24" priority="25" stopIfTrue="1" operator="equal">
      <formula>8223.307275</formula>
    </cfRule>
  </conditionalFormatting>
  <conditionalFormatting sqref="D36:D40">
    <cfRule type="cellIs" dxfId="23" priority="24" stopIfTrue="1" operator="equal">
      <formula>8223.307275</formula>
    </cfRule>
  </conditionalFormatting>
  <conditionalFormatting sqref="D36:D40">
    <cfRule type="cellIs" dxfId="22" priority="23" stopIfTrue="1" operator="equal">
      <formula>8223.307275</formula>
    </cfRule>
  </conditionalFormatting>
  <conditionalFormatting sqref="D35">
    <cfRule type="cellIs" dxfId="21" priority="22" stopIfTrue="1" operator="equal">
      <formula>8223.307275</formula>
    </cfRule>
  </conditionalFormatting>
  <conditionalFormatting sqref="D35">
    <cfRule type="cellIs" dxfId="20" priority="21" stopIfTrue="1" operator="equal">
      <formula>8223.307275</formula>
    </cfRule>
  </conditionalFormatting>
  <conditionalFormatting sqref="D35">
    <cfRule type="cellIs" dxfId="19" priority="20" stopIfTrue="1" operator="equal">
      <formula>8223.307275</formula>
    </cfRule>
  </conditionalFormatting>
  <conditionalFormatting sqref="D35">
    <cfRule type="cellIs" dxfId="18" priority="19" stopIfTrue="1" operator="equal">
      <formula>8223.307275</formula>
    </cfRule>
  </conditionalFormatting>
  <conditionalFormatting sqref="D35">
    <cfRule type="cellIs" dxfId="17" priority="18" stopIfTrue="1" operator="equal">
      <formula>8223.307275</formula>
    </cfRule>
  </conditionalFormatting>
  <conditionalFormatting sqref="D35">
    <cfRule type="cellIs" dxfId="16" priority="17" stopIfTrue="1" operator="equal">
      <formula>8223.307275</formula>
    </cfRule>
  </conditionalFormatting>
  <conditionalFormatting sqref="A42:L48">
    <cfRule type="cellIs" dxfId="15" priority="16" stopIfTrue="1" operator="equal">
      <formula>8223.307275</formula>
    </cfRule>
  </conditionalFormatting>
  <conditionalFormatting sqref="D44:D48">
    <cfRule type="cellIs" dxfId="14" priority="15" stopIfTrue="1" operator="equal">
      <formula>8223.307275</formula>
    </cfRule>
  </conditionalFormatting>
  <conditionalFormatting sqref="D44:D47">
    <cfRule type="cellIs" dxfId="13" priority="14" stopIfTrue="1" operator="equal">
      <formula>8223.307275</formula>
    </cfRule>
  </conditionalFormatting>
  <conditionalFormatting sqref="D46:D48">
    <cfRule type="cellIs" dxfId="12" priority="13" stopIfTrue="1" operator="equal">
      <formula>8223.307275</formula>
    </cfRule>
  </conditionalFormatting>
  <conditionalFormatting sqref="D44:D47">
    <cfRule type="cellIs" dxfId="11" priority="12" stopIfTrue="1" operator="equal">
      <formula>8223.307275</formula>
    </cfRule>
  </conditionalFormatting>
  <conditionalFormatting sqref="D46:D48">
    <cfRule type="cellIs" dxfId="10" priority="11" stopIfTrue="1" operator="equal">
      <formula>8223.307275</formula>
    </cfRule>
  </conditionalFormatting>
  <conditionalFormatting sqref="D44:D48">
    <cfRule type="cellIs" dxfId="9" priority="10" stopIfTrue="1" operator="equal">
      <formula>8223.307275</formula>
    </cfRule>
  </conditionalFormatting>
  <conditionalFormatting sqref="D45:D48">
    <cfRule type="cellIs" dxfId="8" priority="9" stopIfTrue="1" operator="equal">
      <formula>8223.307275</formula>
    </cfRule>
  </conditionalFormatting>
  <conditionalFormatting sqref="D44:D48">
    <cfRule type="cellIs" dxfId="7" priority="8" stopIfTrue="1" operator="equal">
      <formula>8223.307275</formula>
    </cfRule>
  </conditionalFormatting>
  <conditionalFormatting sqref="D44:D48">
    <cfRule type="cellIs" dxfId="6" priority="7" stopIfTrue="1" operator="equal">
      <formula>8223.307275</formula>
    </cfRule>
  </conditionalFormatting>
  <conditionalFormatting sqref="D43">
    <cfRule type="cellIs" dxfId="5" priority="6" stopIfTrue="1" operator="equal">
      <formula>8223.307275</formula>
    </cfRule>
  </conditionalFormatting>
  <conditionalFormatting sqref="D43">
    <cfRule type="cellIs" dxfId="4" priority="5" stopIfTrue="1" operator="equal">
      <formula>8223.307275</formula>
    </cfRule>
  </conditionalFormatting>
  <conditionalFormatting sqref="D43">
    <cfRule type="cellIs" dxfId="3" priority="4" stopIfTrue="1" operator="equal">
      <formula>8223.307275</formula>
    </cfRule>
  </conditionalFormatting>
  <conditionalFormatting sqref="D43">
    <cfRule type="cellIs" dxfId="2" priority="3" stopIfTrue="1" operator="equal">
      <formula>8223.307275</formula>
    </cfRule>
  </conditionalFormatting>
  <conditionalFormatting sqref="D43">
    <cfRule type="cellIs" dxfId="1" priority="2" stopIfTrue="1" operator="equal">
      <formula>8223.307275</formula>
    </cfRule>
  </conditionalFormatting>
  <conditionalFormatting sqref="D43">
    <cfRule type="cellIs" dxfId="0" priority="1" stopIfTrue="1" operator="equal">
      <formula>8223.307275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1-1</vt:lpstr>
      <vt:lpstr>'1-1'!Print_Area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Aleksi Sarukhanovi</cp:lastModifiedBy>
  <cp:revision/>
  <cp:lastPrinted>2022-12-05T10:32:24Z</cp:lastPrinted>
  <dcterms:created xsi:type="dcterms:W3CDTF">2013-04-21T20:24:51Z</dcterms:created>
  <dcterms:modified xsi:type="dcterms:W3CDTF">2022-12-30T08:05:02Z</dcterms:modified>
</cp:coreProperties>
</file>