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io.ghvinjilia\Dropbox\2021 წლის ტენდერები\გამოსაცხადებელი ტენდერები\3. უგდიდი-ჯვარი-მესტიაკმ178-185 დარჩენილი სამუშაოები\სატენდერო_პაკეტი03.08.22\სატენდერო_პაკეტი03.08.22\"/>
    </mc:Choice>
  </mc:AlternateContent>
  <bookViews>
    <workbookView xWindow="0" yWindow="0" windowWidth="28800" windowHeight="12000"/>
  </bookViews>
  <sheets>
    <sheet name="ხარჯთაღრიცხვა" sheetId="1" r:id="rId1"/>
  </sheets>
  <definedNames>
    <definedName name="_xlnm._FilterDatabase" localSheetId="0" hidden="1">ხარჯთაღრიცხვა!$A$5:$G$625</definedName>
    <definedName name="_xlnm.Print_Area" localSheetId="0">ხარჯთაღრიცხვა!$A$1:$G$625</definedName>
    <definedName name="_xlnm.Print_Titles" localSheetId="0">ხარჯთაღრიცხვა!$5:$5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5" i="1" l="1"/>
  <c r="G614" i="1"/>
  <c r="G613" i="1"/>
  <c r="G612" i="1"/>
  <c r="G611" i="1"/>
  <c r="G610" i="1"/>
  <c r="G609" i="1"/>
  <c r="G608" i="1"/>
  <c r="G607" i="1"/>
  <c r="G606" i="1"/>
  <c r="G604" i="1"/>
  <c r="G603" i="1"/>
  <c r="G602" i="1"/>
  <c r="G600" i="1"/>
  <c r="G599" i="1"/>
  <c r="G597" i="1"/>
  <c r="G596" i="1"/>
  <c r="G594" i="1"/>
  <c r="G593" i="1"/>
  <c r="G592" i="1"/>
  <c r="G591" i="1"/>
  <c r="G590" i="1"/>
  <c r="G589" i="1"/>
  <c r="G588" i="1"/>
  <c r="G586" i="1"/>
  <c r="G585" i="1"/>
  <c r="G583" i="1"/>
  <c r="G582" i="1"/>
  <c r="G581" i="1"/>
  <c r="G580" i="1"/>
  <c r="G578" i="1"/>
  <c r="G577" i="1"/>
  <c r="G576" i="1"/>
  <c r="G575" i="1"/>
  <c r="G574" i="1"/>
  <c r="G572" i="1"/>
  <c r="G571" i="1"/>
  <c r="G569" i="1"/>
  <c r="G568" i="1"/>
  <c r="G567" i="1"/>
  <c r="G565" i="1"/>
  <c r="G564" i="1"/>
  <c r="G563" i="1"/>
  <c r="G562" i="1"/>
  <c r="G560" i="1"/>
  <c r="G559" i="1"/>
  <c r="G558" i="1"/>
  <c r="G557" i="1"/>
  <c r="G556" i="1"/>
  <c r="G554" i="1"/>
  <c r="G552" i="1"/>
  <c r="G551" i="1"/>
  <c r="G550" i="1"/>
  <c r="G549" i="1"/>
  <c r="G548" i="1"/>
  <c r="G547" i="1"/>
  <c r="G546" i="1"/>
  <c r="G543" i="1"/>
  <c r="G542" i="1"/>
  <c r="G541" i="1"/>
  <c r="G540" i="1"/>
  <c r="G539" i="1"/>
  <c r="G536" i="1"/>
  <c r="G535" i="1"/>
  <c r="G534" i="1"/>
  <c r="G532" i="1"/>
  <c r="G531" i="1"/>
  <c r="G530" i="1"/>
  <c r="G529" i="1"/>
  <c r="G528" i="1"/>
  <c r="G526" i="1"/>
  <c r="G525" i="1"/>
  <c r="G524" i="1"/>
  <c r="G521" i="1"/>
  <c r="G520" i="1"/>
  <c r="G519" i="1"/>
  <c r="G518" i="1"/>
  <c r="G517" i="1"/>
  <c r="G516" i="1"/>
  <c r="G515" i="1"/>
  <c r="G514" i="1"/>
  <c r="G512" i="1"/>
  <c r="G511" i="1"/>
  <c r="G510" i="1"/>
  <c r="G504" i="1"/>
  <c r="G503" i="1"/>
  <c r="G502" i="1"/>
  <c r="G501" i="1"/>
  <c r="G500" i="1"/>
  <c r="G499" i="1"/>
  <c r="G498" i="1"/>
  <c r="G497" i="1"/>
  <c r="G495" i="1"/>
  <c r="G494" i="1"/>
  <c r="G493" i="1"/>
  <c r="G492" i="1"/>
  <c r="G490" i="1"/>
  <c r="G489" i="1"/>
  <c r="G488" i="1"/>
  <c r="G487" i="1"/>
  <c r="G486" i="1"/>
  <c r="G485" i="1"/>
  <c r="G484" i="1"/>
  <c r="G483" i="1"/>
  <c r="G481" i="1"/>
  <c r="G480" i="1"/>
  <c r="G479" i="1"/>
  <c r="G478" i="1"/>
  <c r="G474" i="1"/>
  <c r="G473" i="1"/>
  <c r="G471" i="1"/>
  <c r="G470" i="1"/>
  <c r="G469" i="1"/>
  <c r="G467" i="1"/>
  <c r="G466" i="1"/>
  <c r="G465" i="1"/>
  <c r="G464" i="1"/>
  <c r="G463" i="1"/>
  <c r="G461" i="1"/>
  <c r="G460" i="1"/>
  <c r="G459" i="1"/>
  <c r="G458" i="1"/>
  <c r="G457" i="1"/>
  <c r="G455" i="1"/>
  <c r="G454" i="1"/>
  <c r="G453" i="1"/>
  <c r="G450" i="1"/>
  <c r="G449" i="1"/>
  <c r="G447" i="1"/>
  <c r="G446" i="1"/>
  <c r="G445" i="1"/>
  <c r="G443" i="1"/>
  <c r="G442" i="1"/>
  <c r="G440" i="1"/>
  <c r="G439" i="1"/>
  <c r="G437" i="1"/>
  <c r="G436" i="1"/>
  <c r="G434" i="1"/>
  <c r="G433" i="1"/>
  <c r="G431" i="1"/>
  <c r="G430" i="1"/>
  <c r="G428" i="1"/>
  <c r="G427" i="1"/>
  <c r="G425" i="1"/>
  <c r="G424" i="1"/>
  <c r="G422" i="1"/>
  <c r="G421" i="1"/>
  <c r="G419" i="1"/>
  <c r="G418" i="1"/>
  <c r="G416" i="1"/>
  <c r="G415" i="1"/>
  <c r="G413" i="1"/>
  <c r="G412" i="1"/>
  <c r="G409" i="1"/>
  <c r="G408" i="1"/>
  <c r="G406" i="1"/>
  <c r="G405" i="1"/>
  <c r="G404" i="1"/>
  <c r="G401" i="1"/>
  <c r="G400" i="1"/>
  <c r="G398" i="1"/>
  <c r="G397" i="1"/>
  <c r="G396" i="1"/>
  <c r="G395" i="1"/>
  <c r="G394" i="1"/>
  <c r="G393" i="1"/>
  <c r="G392" i="1"/>
  <c r="G390" i="1"/>
  <c r="G389" i="1"/>
  <c r="G387" i="1"/>
  <c r="G386" i="1"/>
  <c r="G384" i="1"/>
  <c r="G383" i="1"/>
  <c r="G382" i="1"/>
  <c r="G381" i="1"/>
  <c r="G380" i="1"/>
  <c r="G378" i="1"/>
  <c r="G377" i="1"/>
  <c r="G376" i="1"/>
  <c r="G375" i="1"/>
  <c r="G374" i="1"/>
  <c r="G372" i="1"/>
  <c r="G371" i="1"/>
  <c r="G369" i="1"/>
  <c r="G368" i="1"/>
  <c r="G366" i="1"/>
  <c r="G365" i="1"/>
  <c r="G363" i="1"/>
  <c r="G362" i="1"/>
  <c r="G361" i="1"/>
  <c r="G360" i="1"/>
  <c r="G359" i="1"/>
  <c r="G358" i="1"/>
  <c r="G357" i="1"/>
  <c r="G356" i="1"/>
  <c r="G354" i="1"/>
  <c r="G353" i="1"/>
  <c r="G352" i="1"/>
  <c r="G348" i="1"/>
  <c r="G347" i="1"/>
  <c r="G346" i="1"/>
  <c r="G345" i="1"/>
  <c r="G344" i="1"/>
  <c r="G342" i="1"/>
  <c r="G341" i="1"/>
  <c r="G339" i="1"/>
  <c r="G338" i="1"/>
  <c r="G336" i="1"/>
  <c r="G335" i="1"/>
  <c r="G334" i="1"/>
  <c r="G333" i="1"/>
  <c r="G332" i="1"/>
  <c r="G331" i="1"/>
  <c r="G330" i="1"/>
  <c r="G327" i="1"/>
  <c r="G326" i="1"/>
  <c r="G324" i="1"/>
  <c r="G323" i="1"/>
  <c r="G322" i="1"/>
  <c r="G319" i="1"/>
  <c r="G318" i="1"/>
  <c r="G317" i="1"/>
  <c r="G316" i="1"/>
  <c r="G315" i="1"/>
  <c r="G312" i="1"/>
  <c r="G311" i="1"/>
  <c r="G310" i="1"/>
  <c r="G307" i="1"/>
  <c r="G306" i="1"/>
  <c r="G305" i="1"/>
  <c r="G304" i="1"/>
  <c r="G303" i="1"/>
  <c r="G302" i="1"/>
  <c r="G301" i="1"/>
  <c r="G298" i="1"/>
  <c r="G297" i="1"/>
  <c r="G296" i="1"/>
  <c r="G295" i="1"/>
  <c r="G294" i="1"/>
  <c r="G291" i="1"/>
  <c r="G290" i="1"/>
  <c r="G288" i="1"/>
  <c r="G287" i="1"/>
  <c r="G286" i="1"/>
  <c r="G284" i="1"/>
  <c r="G283" i="1"/>
  <c r="G282" i="1"/>
  <c r="G279" i="1"/>
  <c r="G278" i="1"/>
  <c r="G276" i="1"/>
  <c r="G274" i="1"/>
  <c r="G273" i="1"/>
  <c r="G271" i="1"/>
  <c r="G270" i="1"/>
  <c r="G269" i="1"/>
  <c r="G268" i="1"/>
  <c r="G267" i="1"/>
  <c r="G266" i="1"/>
  <c r="G265" i="1"/>
  <c r="G264" i="1"/>
  <c r="G263" i="1"/>
  <c r="G260" i="1"/>
  <c r="G259" i="1"/>
  <c r="G258" i="1"/>
  <c r="G257" i="1"/>
  <c r="G256" i="1"/>
  <c r="G255" i="1"/>
  <c r="G254" i="1"/>
  <c r="G251" i="1"/>
  <c r="G250" i="1"/>
  <c r="G249" i="1"/>
  <c r="G247" i="1"/>
  <c r="G246" i="1"/>
  <c r="G245" i="1"/>
  <c r="G243" i="1"/>
  <c r="G242" i="1"/>
  <c r="G240" i="1"/>
  <c r="G239" i="1"/>
  <c r="G238" i="1"/>
  <c r="G237" i="1"/>
  <c r="G235" i="1"/>
  <c r="G234" i="1"/>
  <c r="G233" i="1"/>
  <c r="G232" i="1"/>
  <c r="G230" i="1"/>
  <c r="G229" i="1"/>
  <c r="G228" i="1"/>
  <c r="G227" i="1"/>
  <c r="G224" i="1"/>
  <c r="G223" i="1"/>
  <c r="G222" i="1"/>
  <c r="G221" i="1"/>
  <c r="G220" i="1"/>
  <c r="G219" i="1"/>
  <c r="G218" i="1"/>
  <c r="G216" i="1"/>
  <c r="G215" i="1"/>
  <c r="G214" i="1"/>
  <c r="G212" i="1"/>
  <c r="G211" i="1"/>
  <c r="G209" i="1"/>
  <c r="G208" i="1"/>
  <c r="G207" i="1"/>
  <c r="G204" i="1"/>
  <c r="G203" i="1"/>
  <c r="G202" i="1"/>
  <c r="G201" i="1"/>
  <c r="G200" i="1"/>
  <c r="G199" i="1"/>
  <c r="G196" i="1"/>
  <c r="G195" i="1"/>
  <c r="G194" i="1"/>
  <c r="G193" i="1"/>
  <c r="G192" i="1"/>
  <c r="G191" i="1"/>
  <c r="G190" i="1"/>
  <c r="G187" i="1"/>
  <c r="G186" i="1"/>
  <c r="G185" i="1"/>
  <c r="G183" i="1"/>
  <c r="G182" i="1"/>
  <c r="G181" i="1"/>
  <c r="G179" i="1"/>
  <c r="G178" i="1"/>
  <c r="G176" i="1"/>
  <c r="G175" i="1"/>
  <c r="G174" i="1"/>
  <c r="G173" i="1"/>
  <c r="G172" i="1"/>
  <c r="G171" i="1"/>
  <c r="G168" i="1"/>
  <c r="G167" i="1"/>
  <c r="G166" i="1"/>
  <c r="G165" i="1"/>
  <c r="G163" i="1"/>
  <c r="G162" i="1"/>
  <c r="G161" i="1"/>
  <c r="G160" i="1"/>
  <c r="G159" i="1"/>
  <c r="G155" i="1"/>
  <c r="G154" i="1"/>
  <c r="G153" i="1"/>
  <c r="G152" i="1"/>
  <c r="G151" i="1"/>
  <c r="G150" i="1"/>
  <c r="G149" i="1"/>
  <c r="G148" i="1"/>
  <c r="G146" i="1"/>
  <c r="G145" i="1"/>
  <c r="G144" i="1"/>
  <c r="G142" i="1"/>
  <c r="G141" i="1"/>
  <c r="G140" i="1"/>
  <c r="G137" i="1"/>
  <c r="G136" i="1"/>
  <c r="G135" i="1"/>
  <c r="G134" i="1"/>
  <c r="G133" i="1"/>
  <c r="G130" i="1"/>
  <c r="G129" i="1"/>
  <c r="G128" i="1"/>
  <c r="G127" i="1"/>
  <c r="G126" i="1"/>
  <c r="G125" i="1"/>
  <c r="G123" i="1"/>
  <c r="G122" i="1"/>
  <c r="G121" i="1"/>
  <c r="G120" i="1"/>
  <c r="G119" i="1"/>
  <c r="G116" i="1"/>
  <c r="G115" i="1"/>
  <c r="G114" i="1"/>
  <c r="G113" i="1"/>
  <c r="G111" i="1"/>
  <c r="G110" i="1"/>
  <c r="G109" i="1"/>
  <c r="G108" i="1"/>
  <c r="G105" i="1"/>
  <c r="G104" i="1"/>
  <c r="G103" i="1"/>
  <c r="G102" i="1"/>
  <c r="G101" i="1"/>
  <c r="G95" i="1"/>
  <c r="G94" i="1"/>
  <c r="G92" i="1"/>
  <c r="G91" i="1"/>
  <c r="G90" i="1"/>
  <c r="G88" i="1"/>
  <c r="G87" i="1"/>
  <c r="G85" i="1"/>
  <c r="G84" i="1"/>
  <c r="G83" i="1"/>
  <c r="G81" i="1"/>
  <c r="G80" i="1"/>
  <c r="G79" i="1"/>
  <c r="G78" i="1"/>
  <c r="G77" i="1"/>
  <c r="G75" i="1"/>
  <c r="G74" i="1"/>
  <c r="G73" i="1"/>
  <c r="G72" i="1"/>
  <c r="G71" i="1"/>
  <c r="G69" i="1"/>
  <c r="G68" i="1"/>
  <c r="G67" i="1"/>
  <c r="G65" i="1"/>
  <c r="G64" i="1"/>
  <c r="G63" i="1"/>
  <c r="G62" i="1"/>
  <c r="G61" i="1"/>
  <c r="G57" i="1"/>
  <c r="G56" i="1"/>
  <c r="G54" i="1"/>
  <c r="G53" i="1"/>
  <c r="G52" i="1"/>
  <c r="G50" i="1"/>
  <c r="G49" i="1"/>
  <c r="G48" i="1"/>
  <c r="G47" i="1"/>
  <c r="G46" i="1"/>
  <c r="G45" i="1"/>
  <c r="G43" i="1"/>
  <c r="G42" i="1"/>
  <c r="G39" i="1"/>
  <c r="G38" i="1"/>
  <c r="G37" i="1"/>
  <c r="G36" i="1"/>
  <c r="G35" i="1"/>
  <c r="G33" i="1"/>
  <c r="G32" i="1"/>
  <c r="G31" i="1"/>
  <c r="G30" i="1"/>
  <c r="G27" i="1"/>
  <c r="G26" i="1"/>
  <c r="G25" i="1"/>
  <c r="G24" i="1"/>
  <c r="G23" i="1"/>
  <c r="G21" i="1"/>
  <c r="G20" i="1"/>
  <c r="G19" i="1"/>
  <c r="G17" i="1"/>
  <c r="G16" i="1"/>
  <c r="G14" i="1"/>
  <c r="G13" i="1"/>
  <c r="G10" i="1"/>
  <c r="G9" i="1"/>
  <c r="G7" i="1"/>
  <c r="G475" i="1" l="1"/>
  <c r="G58" i="1"/>
  <c r="G96" i="1"/>
  <c r="G505" i="1"/>
  <c r="G616" i="1"/>
  <c r="G617" i="1" l="1"/>
  <c r="G618" i="1" l="1"/>
  <c r="G619" i="1" s="1"/>
  <c r="G620" i="1" s="1"/>
  <c r="G621" i="1" s="1"/>
  <c r="G622" i="1" s="1"/>
  <c r="G623" i="1" l="1"/>
  <c r="G624" i="1" s="1"/>
  <c r="G625" i="1" l="1"/>
</calcChain>
</file>

<file path=xl/sharedStrings.xml><?xml version="1.0" encoding="utf-8"?>
<sst xmlns="http://schemas.openxmlformats.org/spreadsheetml/2006/main" count="1375" uniqueCount="693">
  <si>
    <t>samuSaos dasaxeleba</t>
  </si>
  <si>
    <t xml:space="preserve">  1. mosamzadebeli samuSaoebi</t>
  </si>
  <si>
    <t>trasis aRdgena damagreba koordinatTa sistemaSi</t>
  </si>
  <si>
    <t>km</t>
  </si>
  <si>
    <t>xeebis gaCexva da amoZirkva, datvirTva da gatana bazaze</t>
  </si>
  <si>
    <r>
      <rPr>
        <sz val="10"/>
        <rFont val="Times New Roman"/>
        <family val="1"/>
      </rPr>
      <t>d</t>
    </r>
    <r>
      <rPr>
        <sz val="10"/>
        <rFont val="AcadNusx"/>
      </rPr>
      <t>=8-16 sm</t>
    </r>
  </si>
  <si>
    <t>c</t>
  </si>
  <si>
    <r>
      <t xml:space="preserve">buCqnarisa da wvrili xeebis </t>
    </r>
    <r>
      <rPr>
        <sz val="10"/>
        <rFont val="Times New Roman"/>
        <family val="1"/>
      </rPr>
      <t>d≤</t>
    </r>
    <r>
      <rPr>
        <sz val="10"/>
        <rFont val="AcadNusx"/>
      </rPr>
      <t>8 sm gaCexva da amoZirkva, datvirTva da gatana nagavsayrelze</t>
    </r>
  </si>
  <si>
    <r>
      <t>m</t>
    </r>
    <r>
      <rPr>
        <vertAlign val="superscript"/>
        <sz val="10"/>
        <rFont val="AcadNusx"/>
      </rPr>
      <t>2</t>
    </r>
  </si>
  <si>
    <t>Robeebis mowyoba:</t>
  </si>
  <si>
    <t>sademontaJo samuSaoebi:</t>
  </si>
  <si>
    <t>1.4.2</t>
  </si>
  <si>
    <t>arsebuli xis Robis demontaJi xeliT, datvirTva da gatana nagavsayrelze</t>
  </si>
  <si>
    <r>
      <t>m</t>
    </r>
    <r>
      <rPr>
        <vertAlign val="superscript"/>
        <sz val="10"/>
        <rFont val="AcadNusx"/>
      </rPr>
      <t>3</t>
    </r>
  </si>
  <si>
    <t>1.4.3</t>
  </si>
  <si>
    <t>arsebuli mavTulbadis Robis demontaJi, datvirTva da gatana bazaze, jarTi</t>
  </si>
  <si>
    <t>t</t>
  </si>
  <si>
    <t>samontaJo samuSaoebi:</t>
  </si>
  <si>
    <t>1.4.4</t>
  </si>
  <si>
    <t>gruntis damuSaveba eqskavatoriT, datvirTva da gatana nayarSi, grunti 33b</t>
  </si>
  <si>
    <t>1.4.5</t>
  </si>
  <si>
    <t>gruntis damuSaveba xeliT, datvirTva da gatana nayarSi, grunti 33b</t>
  </si>
  <si>
    <t>axali mavTulbadis Robis montaJi:</t>
  </si>
  <si>
    <r>
      <t>betonis cokolis mowyoba kveTiT 0.4</t>
    </r>
    <r>
      <rPr>
        <sz val="10"/>
        <rFont val="Times New Roman"/>
        <family val="1"/>
      </rPr>
      <t>x</t>
    </r>
    <r>
      <rPr>
        <sz val="10"/>
        <rFont val="AcadNusx"/>
      </rPr>
      <t xml:space="preserve">0.2m, </t>
    </r>
    <r>
      <rPr>
        <sz val="10"/>
        <rFont val="Times New Roman"/>
        <family val="1"/>
      </rPr>
      <t>B22.5 F200 W6</t>
    </r>
  </si>
  <si>
    <r>
      <t xml:space="preserve">liTonis dgarebis montaJi betonis cokolis mowyobis dros, </t>
    </r>
    <r>
      <rPr>
        <sz val="10"/>
        <rFont val="Times New Roman"/>
        <family val="1"/>
      </rPr>
      <t>d</t>
    </r>
    <r>
      <rPr>
        <sz val="10"/>
        <rFont val="AcadNusx"/>
      </rPr>
      <t xml:space="preserve">=50mm, sisqiT-2mm, </t>
    </r>
    <r>
      <rPr>
        <sz val="10"/>
        <rFont val="Times New Roman"/>
        <family val="1"/>
      </rPr>
      <t>L</t>
    </r>
    <r>
      <rPr>
        <sz val="10"/>
        <rFont val="AcadNusx"/>
      </rPr>
      <t>=2.0m</t>
    </r>
  </si>
  <si>
    <t>grZ.m</t>
  </si>
  <si>
    <t>moTuTiebuli mavTulbadis montaJi</t>
  </si>
  <si>
    <t>1.4.8</t>
  </si>
  <si>
    <t>xis Robe</t>
  </si>
  <si>
    <t xml:space="preserve">ficari Camoganili wiwvovani 100X22mm </t>
  </si>
  <si>
    <t xml:space="preserve">ficari Camoganili wiwvovani 40X60mm </t>
  </si>
  <si>
    <t>SeRebva zeTovani saRebaviT (2 jer)</t>
  </si>
  <si>
    <t>1.5</t>
  </si>
  <si>
    <t>arsebuli sahaero eleqtro xazebis gadatana:</t>
  </si>
  <si>
    <t>1.5.1</t>
  </si>
  <si>
    <t>eleqtro gadamcemi sadenis demontaJi sayrdenebidan Semdgomi gamoyenebiT (sami xazi)</t>
  </si>
  <si>
    <t xml:space="preserve"> grZ.m</t>
  </si>
  <si>
    <t>1.5.2</t>
  </si>
  <si>
    <t>eleqtro gadamcemi sadenis demontaJi sayrdenebidan Semdgomi gamoyenebiT (erTi xazi)</t>
  </si>
  <si>
    <t>1.5.3</t>
  </si>
  <si>
    <r>
      <t>eleqtrogadamcemi xazis xis sayrdenis (</t>
    </r>
    <r>
      <rPr>
        <sz val="10"/>
        <rFont val="Times New Roman"/>
        <family val="1"/>
      </rPr>
      <t>h</t>
    </r>
    <r>
      <rPr>
        <sz val="10"/>
        <rFont val="AcadNusx"/>
      </rPr>
      <t>-9 m) demontaJi datvirTva da gatana</t>
    </r>
  </si>
  <si>
    <t>1.5.4</t>
  </si>
  <si>
    <r>
      <t>eleqtrogadamcemi xazis liTonis sayrdenis (</t>
    </r>
    <r>
      <rPr>
        <sz val="10"/>
        <rFont val="Times New Roman"/>
        <family val="1"/>
      </rPr>
      <t>d</t>
    </r>
    <r>
      <rPr>
        <sz val="10"/>
        <rFont val="AcadNusx"/>
      </rPr>
      <t xml:space="preserve">-0.10 m,  </t>
    </r>
    <r>
      <rPr>
        <sz val="10"/>
        <rFont val="Times New Roman"/>
        <family val="1"/>
      </rPr>
      <t>h</t>
    </r>
    <r>
      <rPr>
        <sz val="10"/>
        <rFont val="AcadNusx"/>
      </rPr>
      <t>-9 m) demontaJi Semdgomi gamoyenebiT</t>
    </r>
  </si>
  <si>
    <t>1.5.5</t>
  </si>
  <si>
    <r>
      <t>eleqtrogadamcemi xazis rkinabetonis da liTonis sayrdenisTvis ormoebis amoTxra (</t>
    </r>
    <r>
      <rPr>
        <sz val="10"/>
        <rFont val="Times New Roman"/>
        <family val="1"/>
      </rPr>
      <t>Ø</t>
    </r>
    <r>
      <rPr>
        <sz val="10"/>
        <rFont val="AcadNusx"/>
      </rPr>
      <t>-30 sm, siRrme 2.0 m) meqanizmiT</t>
    </r>
  </si>
  <si>
    <t>1.5.6</t>
  </si>
  <si>
    <r>
      <t>ormoSi axali rkinabetonis sayrdenis (</t>
    </r>
    <r>
      <rPr>
        <sz val="10"/>
        <rFont val="Times New Roman"/>
        <family val="1"/>
      </rPr>
      <t>h</t>
    </r>
    <r>
      <rPr>
        <sz val="10"/>
        <rFont val="AcadNusx"/>
      </rPr>
      <t>-9 m), rkinabetonis sayrdeniT dayeneba</t>
    </r>
  </si>
  <si>
    <t>1.5.7</t>
  </si>
  <si>
    <r>
      <t>ormoSi adre demontirebuli liTonis sayrdenis (</t>
    </r>
    <r>
      <rPr>
        <sz val="10"/>
        <rFont val="Times New Roman"/>
        <family val="1"/>
      </rPr>
      <t>h</t>
    </r>
    <r>
      <rPr>
        <sz val="10"/>
        <rFont val="AcadNusx"/>
      </rPr>
      <t>-9 m) dayeneba</t>
    </r>
  </si>
  <si>
    <t>1.5.8</t>
  </si>
  <si>
    <t>gruntis ukuCayra datkepniT</t>
  </si>
  <si>
    <t>1.5.9</t>
  </si>
  <si>
    <t>adre demontirebuli eleqtro gadamcemi xazebis montaJi sayrdenebze</t>
  </si>
  <si>
    <t>1.6</t>
  </si>
  <si>
    <t>arsebuli miwisqveSa maRali Zabvis eleqtro xazis gadatana:</t>
  </si>
  <si>
    <t>1.6.1</t>
  </si>
  <si>
    <t>eleqtro gadamcemi sadenis  Tavze gruntis damuSaveba xeliT datvirTva da gatana nayarSi</t>
  </si>
  <si>
    <t>1.6.2</t>
  </si>
  <si>
    <t>eleqtro gadamcemi sadenis demontaJi, Semdgomi gamoyenebisTvis</t>
  </si>
  <si>
    <t>1.6.3</t>
  </si>
  <si>
    <t xml:space="preserve">adre demontirebuli eleqtrogadamcemi sadenis mosawyobad gruntis damuSaveba eqskavatoriT, datvrirTva da gatana nayarSi </t>
  </si>
  <si>
    <t>1.6.4</t>
  </si>
  <si>
    <t xml:space="preserve">adre demontirebuli eleqtrogadamcemi sadenis mosawyobad gruntis damuSaveba xeliT, datvrirTva da gatana nayarSi </t>
  </si>
  <si>
    <t>1.6.5</t>
  </si>
  <si>
    <r>
      <t xml:space="preserve">qviSis sagebi </t>
    </r>
    <r>
      <rPr>
        <sz val="10"/>
        <rFont val="Times New Roman"/>
        <family val="1"/>
      </rPr>
      <t>h</t>
    </r>
    <r>
      <rPr>
        <sz val="10"/>
        <rFont val="AcadNusx"/>
      </rPr>
      <t>-20sm</t>
    </r>
  </si>
  <si>
    <t>1.6.6</t>
  </si>
  <si>
    <t>adre demontirebuli eleqtro gadamcemi sadenis momtaJi</t>
  </si>
  <si>
    <t>1.6.7</t>
  </si>
  <si>
    <t xml:space="preserve">qviSiT Sevseba </t>
  </si>
  <si>
    <t>1.6.8</t>
  </si>
  <si>
    <t>ukuSevseba rezervidan moziduli gruntiT, datkepna fenebad</t>
  </si>
  <si>
    <t>1.6.9</t>
  </si>
  <si>
    <t>samSeneblo moednis mowyoba:</t>
  </si>
  <si>
    <t>samSeneblo moednis moxreSva-moSandakeba karieridan moziduli qviSa-xreSovani masaliT, buldozeriT gadaadgilebiT 25 m-de</t>
  </si>
  <si>
    <t>samSeneblo moednis Semoragva mavTulbadiT, xis boZebze</t>
  </si>
  <si>
    <r>
      <t xml:space="preserve">sakanalizacio polieTilinis mili </t>
    </r>
    <r>
      <rPr>
        <sz val="10"/>
        <rFont val="Times New Roman"/>
        <family val="1"/>
      </rPr>
      <t>Ø</t>
    </r>
    <r>
      <rPr>
        <sz val="10"/>
        <rFont val="AcadNusx"/>
      </rPr>
      <t>300mm</t>
    </r>
  </si>
  <si>
    <t>1.7</t>
  </si>
  <si>
    <t>mSeneblobis periodSi gzis inventaruli niSnebiT aRWurva:</t>
  </si>
  <si>
    <t>1.7.1</t>
  </si>
  <si>
    <t>inventaruli sagzao niSnebis dayeneba liTonis dgarebze da betonis qvesadgamze, gamafrTxilebeli, prioritetis, amkrZalavi, mimTiTebeli, sainformacio erT sayrdenze, ГОСТ Р 52289-2004 mixedviT:</t>
  </si>
  <si>
    <t>1.7.2</t>
  </si>
  <si>
    <t>inventaruli SesaRobi mowyobiloba:</t>
  </si>
  <si>
    <t>kg</t>
  </si>
  <si>
    <t>jami Tavi 1.</t>
  </si>
  <si>
    <t>თავი 2. მიწის ვაკისი</t>
  </si>
  <si>
    <t>2.1</t>
  </si>
  <si>
    <t>gruntis damuSaveba buldozeriT, gadaadgilebiT     25 m-mde yrilSi da datkepna</t>
  </si>
  <si>
    <t>grunti 33b</t>
  </si>
  <si>
    <t>grunti 6d</t>
  </si>
  <si>
    <t>2.2</t>
  </si>
  <si>
    <t>kldovani gruntis damuSaveba (gafxviereba) eqskavatoris bazaze damontaJebuli hidroCaquCebiT (kodala), gadaadgileba buldozeriT yrilSi da datkepna, grunti 31d</t>
  </si>
  <si>
    <t>2.3</t>
  </si>
  <si>
    <t>kldovani gruntis damuSaveba eqskavatoris bazaze damontaJebuli hidroCaquCebiT (kodala), datvirTva eqskavatoriT avtoTviTmclelebze, zidva 1 km-mde yrilSi da datkepna, grunti 31d</t>
  </si>
  <si>
    <t>2.4</t>
  </si>
  <si>
    <t>kldovani gruntis damuSaveba eqskavatoris bazaze damontaJebuli hidroCaquCebiT (kodala), datvirTva eqskavatoriT avtoTviTmclelebze, zidva droebiT rezervSi Semdgomi gamoyenebisTvis, grunti 31d</t>
  </si>
  <si>
    <t>2.5</t>
  </si>
  <si>
    <t>gruntis damuSaveba buldozeriT, gadaadgilebiT     25 m-mde nayarSi</t>
  </si>
  <si>
    <t>grunti 33g</t>
  </si>
  <si>
    <t>2.6</t>
  </si>
  <si>
    <t>gruntis damuSaveba eqskavatoriT, datvirTva avtoTviTmclelebze, zidva nayarSi</t>
  </si>
  <si>
    <t>2.7</t>
  </si>
  <si>
    <t>kldovani gruntis gafxviereba buldozer-gamafxvierebliT, mogroveba buldozeriT 25 m-mde datvirTva eqskavatoriT da gatana nayarSi, grunti 31d</t>
  </si>
  <si>
    <t>2.10</t>
  </si>
  <si>
    <t>kldovani gruntis gafxviereba-CamosufTaveba xeliT sangrevi CaquCebiT, gverdze gadayriT da mosworebiT, grunti 31d</t>
  </si>
  <si>
    <t>2.11</t>
  </si>
  <si>
    <t>kiuvetebSi gruntis damuSaveba eqskavatoriT, datvirTva avtoTviTmclelebze, zidva nayarSi</t>
  </si>
  <si>
    <t>2.12</t>
  </si>
  <si>
    <t>kiuvetebSi kldovani gruntis damuSaveba xeliT sangrevi CaquCebiT, datvirTva eqskavatoriT avtoTviTmclelebze, zidva nayarSi, grunti 31d</t>
  </si>
  <si>
    <t>2.13</t>
  </si>
  <si>
    <t>kiuvetebSi kldovani gruntis damuSaveba xeliT sangrevi CaquCebiT, datvirTva xeliT avtoTviTmclelebze, zidva nayarSi, grunti 31d</t>
  </si>
  <si>
    <t>2.14</t>
  </si>
  <si>
    <t>kiuvetebSi gruntis damuSaveba xeliT, datvirTva avtoTviTmclelebze, zidva nayarSi</t>
  </si>
  <si>
    <t>2.15</t>
  </si>
  <si>
    <t>qviT mokirwyluli betonis kiuvetis mowyoba 1620 m</t>
  </si>
  <si>
    <t>gruntis damuSaveba eqskavatoriT, datvirTva da gatana nayarSi</t>
  </si>
  <si>
    <t>gruntis damuSaveba xeliT, datvirTva da gatana nayarSi</t>
  </si>
  <si>
    <r>
      <t xml:space="preserve">RorRis sagebi </t>
    </r>
    <r>
      <rPr>
        <sz val="10"/>
        <rFont val="Times New Roman"/>
        <family val="1"/>
      </rPr>
      <t>h</t>
    </r>
    <r>
      <rPr>
        <sz val="10"/>
        <rFont val="AcadNusx"/>
      </rPr>
      <t>-10sm</t>
    </r>
  </si>
  <si>
    <t>qviT mokirwyluli betonis kiuveti</t>
  </si>
  <si>
    <r>
      <t xml:space="preserve">betoni </t>
    </r>
    <r>
      <rPr>
        <sz val="10"/>
        <rFont val="Times New Roman"/>
        <family val="1"/>
      </rPr>
      <t xml:space="preserve">B25 F200 W6 </t>
    </r>
  </si>
  <si>
    <r>
      <t xml:space="preserve">qviT mokirwyvla </t>
    </r>
    <r>
      <rPr>
        <sz val="10"/>
        <rFont val="Times New Roman"/>
        <family val="1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>.-10 sm</t>
    </r>
  </si>
  <si>
    <t>jami Tavi 2.</t>
  </si>
  <si>
    <t>_</t>
  </si>
  <si>
    <t xml:space="preserve">  Tavi III. xelovnuri nagebobebi</t>
  </si>
  <si>
    <t>3.1</t>
  </si>
  <si>
    <r>
      <t xml:space="preserve">rkinabetonis mrgvali milebis </t>
    </r>
    <r>
      <rPr>
        <b/>
        <sz val="10"/>
        <rFont val="Times New Roman"/>
        <family val="1"/>
      </rPr>
      <t>d</t>
    </r>
    <r>
      <rPr>
        <b/>
        <sz val="10"/>
        <rFont val="AcadMtavr"/>
      </rPr>
      <t>-1.0 m mowyoba:</t>
    </r>
  </si>
  <si>
    <t>mosamzadebeli samuSaoebi:</t>
  </si>
  <si>
    <t>3.1.1</t>
  </si>
  <si>
    <t>gruntis damuSaveba eqskavatoriT, datvirTva da gatana nayarSi:</t>
  </si>
  <si>
    <t xml:space="preserve">kldovani gruntis gafxviereba eqskavatoris bazaze damontaJebuli sangrevi CaquCebiT (kodala),datvirTva eqskavatoriT da zidva droebiT rezervSi, grunti 31d </t>
  </si>
  <si>
    <t>3.1.2</t>
  </si>
  <si>
    <t>milis mowyoba:</t>
  </si>
  <si>
    <t>3.1.3</t>
  </si>
  <si>
    <t>milis tanis mowyoba:</t>
  </si>
  <si>
    <t xml:space="preserve">Wrilis ferdos droebiTi gamagreba xis masaliT </t>
  </si>
  <si>
    <r>
      <t xml:space="preserve">xreSovani sagebi </t>
    </r>
    <r>
      <rPr>
        <sz val="10"/>
        <rFont val="Times New Roman"/>
        <family val="1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>-20sm</t>
    </r>
  </si>
  <si>
    <r>
      <t xml:space="preserve">monoliTuri betonis sagebi </t>
    </r>
    <r>
      <rPr>
        <sz val="10"/>
        <rFont val="Times New Roman"/>
        <family val="1"/>
      </rPr>
      <t>h</t>
    </r>
    <r>
      <rPr>
        <vertAlign val="subscript"/>
        <sz val="10"/>
        <rFont val="AcadNusx"/>
      </rPr>
      <t>saS</t>
    </r>
    <r>
      <rPr>
        <sz val="10"/>
        <rFont val="Times New Roman"/>
        <family val="1"/>
      </rPr>
      <t xml:space="preserve"> - 42</t>
    </r>
    <r>
      <rPr>
        <sz val="10"/>
        <rFont val="AcadNusx"/>
      </rPr>
      <t xml:space="preserve">sm, </t>
    </r>
    <r>
      <rPr>
        <sz val="10"/>
        <rFont val="Times New Roman"/>
        <family val="1"/>
      </rPr>
      <t>B20</t>
    </r>
  </si>
  <si>
    <r>
      <t xml:space="preserve">rkinabetonis anakrebi rgolebis </t>
    </r>
    <r>
      <rPr>
        <sz val="10"/>
        <rFont val="Times New Roman"/>
        <family val="1"/>
      </rPr>
      <t>d</t>
    </r>
    <r>
      <rPr>
        <sz val="10"/>
        <rFont val="AcadNusx"/>
      </rPr>
      <t>-1.0m, montaJi amwiT</t>
    </r>
  </si>
  <si>
    <t>3.1.4</t>
  </si>
  <si>
    <t>milis tanze hidroizolaciis mowyoba:</t>
  </si>
  <si>
    <t>wasacxebi hidroizolacia (2 jerad)</t>
  </si>
  <si>
    <t>asakravi</t>
  </si>
  <si>
    <t>RreCoebis dagmanva ZenZiT</t>
  </si>
  <si>
    <t>cementis xsnariT</t>
  </si>
  <si>
    <t>milis Sesasvleli saTavisis mowyoba:</t>
  </si>
  <si>
    <t>3.1.5</t>
  </si>
  <si>
    <t>frTiani saTavisis mowyoba:</t>
  </si>
  <si>
    <r>
      <t xml:space="preserve">xreSovani sagebi </t>
    </r>
    <r>
      <rPr>
        <sz val="10"/>
        <rFont val="Times New Roman"/>
        <family val="1"/>
      </rPr>
      <t>h</t>
    </r>
    <r>
      <rPr>
        <sz val="10"/>
        <rFont val="AcadNusx"/>
      </rPr>
      <t>-20sm</t>
    </r>
  </si>
  <si>
    <r>
      <t xml:space="preserve">betoni </t>
    </r>
    <r>
      <rPr>
        <sz val="10"/>
        <rFont val="Times New Roman"/>
        <family val="1"/>
      </rPr>
      <t>B30 F200 W6</t>
    </r>
  </si>
  <si>
    <t>armatura</t>
  </si>
  <si>
    <t>3.1.6</t>
  </si>
  <si>
    <t>qvis risbermis mowyoba</t>
  </si>
  <si>
    <t>3.1.7</t>
  </si>
  <si>
    <t>monoliTuri rkinabetonis wyalmimRebi Wis mowyoba:</t>
  </si>
  <si>
    <t>kuTxovana 70X70X5mm</t>
  </si>
  <si>
    <t>3.1.8</t>
  </si>
  <si>
    <t>liTonis cxauris damzadeba, transportireba da montaJi amwiT, foladis zolovana 60X10 mm da SeduRebis nakeris gamoyenebiT</t>
  </si>
  <si>
    <t>wasacxebi hidroizolacia orjeradi</t>
  </si>
  <si>
    <t>milis gasasvleli saTavisis mowyoba:</t>
  </si>
  <si>
    <t>3.1.9</t>
  </si>
  <si>
    <t>3.1.10</t>
  </si>
  <si>
    <t>3.1.11</t>
  </si>
  <si>
    <t>monoliTuri rkinabetonis portaluri kedlis mowyoba:</t>
  </si>
  <si>
    <t>monoliTuri rkinabetonis kedlis saZirkvli:</t>
  </si>
  <si>
    <t>monoliTuri rkinabetonis kedlis tani:</t>
  </si>
  <si>
    <t>kedlis ukan wasacxebi hidroizolacia mowyoba</t>
  </si>
  <si>
    <t>3.1.12</t>
  </si>
  <si>
    <t>nakadCamqrobis mowyoba gabionis yuTebiT:</t>
  </si>
  <si>
    <r>
      <t xml:space="preserve">gabionis yuTebi zomiT </t>
    </r>
    <r>
      <rPr>
        <sz val="10"/>
        <rFont val="Times New Roman"/>
        <family val="1"/>
      </rPr>
      <t>2.0x1.0x1.0</t>
    </r>
    <r>
      <rPr>
        <sz val="10"/>
        <rFont val="AcadNusx"/>
      </rPr>
      <t xml:space="preserve"> m, mavTuli </t>
    </r>
    <r>
      <rPr>
        <sz val="10"/>
        <rFont val="Times New Roman"/>
        <family val="1"/>
      </rPr>
      <t>d</t>
    </r>
    <r>
      <rPr>
        <sz val="10"/>
        <rFont val="AcadNusx"/>
      </rPr>
      <t>=2.7mm</t>
    </r>
  </si>
  <si>
    <r>
      <t xml:space="preserve">gabionis yuTebi zomiT </t>
    </r>
    <r>
      <rPr>
        <sz val="10"/>
        <rFont val="Times New Roman"/>
        <family val="1"/>
      </rPr>
      <t>1,5x1.0x1.0</t>
    </r>
    <r>
      <rPr>
        <sz val="10"/>
        <rFont val="AcadNusx"/>
      </rPr>
      <t xml:space="preserve"> m, mavTuli </t>
    </r>
    <r>
      <rPr>
        <sz val="10"/>
        <rFont val="Times New Roman"/>
        <family val="1"/>
      </rPr>
      <t>d</t>
    </r>
    <r>
      <rPr>
        <sz val="10"/>
        <rFont val="AcadNusx"/>
      </rPr>
      <t>=2.7mm</t>
    </r>
  </si>
  <si>
    <r>
      <t xml:space="preserve">Sesakravi mavTuli </t>
    </r>
    <r>
      <rPr>
        <sz val="10"/>
        <rFont val="Times New Roman"/>
        <family val="1"/>
      </rPr>
      <t>d</t>
    </r>
    <r>
      <rPr>
        <sz val="10"/>
        <rFont val="AcadNusx"/>
      </rPr>
      <t>=2.2mm</t>
    </r>
  </si>
  <si>
    <t>qvis Cawyoba gabionSi xeliT (miwodeba badiebiT)</t>
  </si>
  <si>
    <t>3.1.13</t>
  </si>
  <si>
    <r>
      <t xml:space="preserve">gabionis zedapiris mobetoneba monoliTuri betoniT </t>
    </r>
    <r>
      <rPr>
        <sz val="10"/>
        <rFont val="Times New Roman"/>
        <family val="1"/>
      </rPr>
      <t>h</t>
    </r>
    <r>
      <rPr>
        <sz val="10"/>
        <rFont val="AcadNusx"/>
      </rPr>
      <t xml:space="preserve">saS-15sm </t>
    </r>
    <r>
      <rPr>
        <sz val="10"/>
        <rFont val="Times New Roman"/>
        <family val="1"/>
      </rPr>
      <t>B22.5 F200 W6</t>
    </r>
  </si>
  <si>
    <t>3.1.14</t>
  </si>
  <si>
    <t>ukuSevseba droebiTi rezervidan moziduli kldovani gruntiT da datkepna fenebad</t>
  </si>
  <si>
    <t>3.1.15</t>
  </si>
  <si>
    <t>milis Sesasvlelsa da gasasvlelSi gruntis kalapotis gaWra eqskavatoriT, datvirTva da gatana nayarSi</t>
  </si>
  <si>
    <t>3.1.16</t>
  </si>
  <si>
    <t>milis Sesasvlelsa da gasasvlelSi gruntis kalapotis formireba xeliT, gverdze dayriT</t>
  </si>
  <si>
    <t xml:space="preserve">3.2 </t>
  </si>
  <si>
    <r>
      <t xml:space="preserve">rkinabetonis sworkuTxa milebis </t>
    </r>
    <r>
      <rPr>
        <b/>
        <sz val="10"/>
        <rFont val="Times New Roman"/>
        <family val="1"/>
      </rPr>
      <t>2.0x2.0</t>
    </r>
    <r>
      <rPr>
        <b/>
        <sz val="10"/>
        <rFont val="AcadMtavr"/>
      </rPr>
      <t xml:space="preserve"> m mowyoba:</t>
    </r>
  </si>
  <si>
    <t>droebiTi milis mowyoba:</t>
  </si>
  <si>
    <t>3.2.1</t>
  </si>
  <si>
    <t>gruntis damuSaveba qavabulSi eqskavatoriT, datvirTva da gatana nayarSi</t>
  </si>
  <si>
    <t>3.2.2</t>
  </si>
  <si>
    <r>
      <t xml:space="preserve">polieTilinis gofrirebuli milis </t>
    </r>
    <r>
      <rPr>
        <sz val="10"/>
        <rFont val="Times New Roman"/>
        <family val="1"/>
      </rPr>
      <t xml:space="preserve">Ø1.0 </t>
    </r>
    <r>
      <rPr>
        <sz val="10"/>
        <rFont val="AcadNusx"/>
      </rPr>
      <t xml:space="preserve">m montaJi amwiT </t>
    </r>
  </si>
  <si>
    <t>3.2.3</t>
  </si>
  <si>
    <r>
      <t xml:space="preserve">nakadmimmarTveli frTebis mosawyobad inventaruli betonis blokebis </t>
    </r>
    <r>
      <rPr>
        <sz val="10"/>
        <rFont val="Times New Roman"/>
        <family val="1"/>
      </rPr>
      <t>2.0x1.0x1.0</t>
    </r>
    <r>
      <rPr>
        <sz val="10"/>
        <rFont val="AcadNusx"/>
      </rPr>
      <t xml:space="preserve"> m transportireba bazidan da montaJi amwiT</t>
    </r>
  </si>
  <si>
    <t>3.2.4</t>
  </si>
  <si>
    <t xml:space="preserve">milis Tavze qvabulis Sevseba adgilobrivi kldovani gruntiT da datkepna </t>
  </si>
  <si>
    <t>droebiTi milis demontaJi:</t>
  </si>
  <si>
    <t>3.2.5</t>
  </si>
  <si>
    <t>droebiTi milis Tavze gruntis damuSaveba eqskavatoriT, datvirTva da gatana nayarSi</t>
  </si>
  <si>
    <t>3.2.6</t>
  </si>
  <si>
    <r>
      <t xml:space="preserve">polieTilinis gofrirebuli milis </t>
    </r>
    <r>
      <rPr>
        <sz val="10"/>
        <rFont val="Times New Roman"/>
        <family val="1"/>
      </rPr>
      <t>Ø1.0</t>
    </r>
    <r>
      <rPr>
        <sz val="10"/>
        <rFont val="AcadNusx"/>
      </rPr>
      <t xml:space="preserve"> m demontaJi amwiT, datvirTva da gatana bazaze</t>
    </r>
  </si>
  <si>
    <t>3.2.7</t>
  </si>
  <si>
    <r>
      <t xml:space="preserve">inventaruli betonis blokebis </t>
    </r>
    <r>
      <rPr>
        <sz val="10"/>
        <rFont val="Times New Roman"/>
        <family val="1"/>
      </rPr>
      <t>2.0x1.0x1.0</t>
    </r>
    <r>
      <rPr>
        <sz val="10"/>
        <rFont val="AcadNusx"/>
      </rPr>
      <t xml:space="preserve"> m demontaJi amwiT, datvirTvada gatana bazaze</t>
    </r>
  </si>
  <si>
    <t>3.2.8</t>
  </si>
  <si>
    <t xml:space="preserve">droebiTi milis demontaJis Semdeg qvabulis Sevseba droebiTi rezervidan moziduli gruntiT da datkepna fenebad </t>
  </si>
  <si>
    <t>rkinabetonis sworkuTxa milis 2.0X2.0 m mowyoba:</t>
  </si>
  <si>
    <t>3.2.9</t>
  </si>
  <si>
    <t>3.2.10</t>
  </si>
  <si>
    <t>3.2.11</t>
  </si>
  <si>
    <t>arsebuli dazianebuli betonis saTavisebis daSla eqskavatoris bazaze damontaJebuli sangrevi CaquCebiT (kodala), datvirTva da gatana nagavsayrelze</t>
  </si>
  <si>
    <t>3.2.12</t>
  </si>
  <si>
    <r>
      <t xml:space="preserve">anakrebi rk.betonis orTvala </t>
    </r>
    <r>
      <rPr>
        <sz val="10"/>
        <rFont val="Times New Roman"/>
        <family val="1"/>
      </rPr>
      <t>d</t>
    </r>
    <r>
      <rPr>
        <sz val="10"/>
        <rFont val="AcadNusx"/>
      </rPr>
      <t>-1.5 m milis demontaJi amwiT, datvirTva da gatana nagavsayrelze</t>
    </r>
  </si>
  <si>
    <t>3.2.13</t>
  </si>
  <si>
    <r>
      <t xml:space="preserve">arsebuli dazianebuli liTonis mrgvali milis     </t>
    </r>
    <r>
      <rPr>
        <sz val="10"/>
        <rFont val="Times New Roman"/>
        <family val="1"/>
      </rPr>
      <t>d</t>
    </r>
    <r>
      <rPr>
        <sz val="10"/>
        <rFont val="AcadNusx"/>
      </rPr>
      <t>=1.0 m demontaJi amwiT, datvirTva da gatana bazaze jarTad</t>
    </r>
  </si>
  <si>
    <t>3.2.14</t>
  </si>
  <si>
    <t>Wrilis ferdos droebiTi gamagreba xis masaliT     (2 jeradi gamoyenebiT)</t>
  </si>
  <si>
    <t>3.2.15</t>
  </si>
  <si>
    <r>
      <t xml:space="preserve">betonis sagebi </t>
    </r>
    <r>
      <rPr>
        <sz val="10"/>
        <rFont val="Times New Roman"/>
        <family val="1"/>
      </rPr>
      <t>h</t>
    </r>
    <r>
      <rPr>
        <sz val="10"/>
        <rFont val="AcadNusx"/>
      </rPr>
      <t>-40sm (</t>
    </r>
    <r>
      <rPr>
        <sz val="10"/>
        <rFont val="Times New Roman"/>
        <family val="1"/>
      </rPr>
      <t>B</t>
    </r>
    <r>
      <rPr>
        <sz val="10"/>
        <rFont val="AcadNusx"/>
      </rPr>
      <t>20)</t>
    </r>
  </si>
  <si>
    <t>3.2.16</t>
  </si>
  <si>
    <t>monoliTuri rkinabetonis milis tanisa da kordonis qvis mowyoba:</t>
  </si>
  <si>
    <r>
      <t xml:space="preserve">betoni </t>
    </r>
    <r>
      <rPr>
        <sz val="10"/>
        <rFont val="Times New Roman"/>
        <family val="1"/>
      </rPr>
      <t>B</t>
    </r>
    <r>
      <rPr>
        <sz val="10"/>
        <rFont val="AcadNusx"/>
      </rPr>
      <t xml:space="preserve">30 </t>
    </r>
    <r>
      <rPr>
        <sz val="10"/>
        <rFont val="Times New Roman"/>
        <family val="1"/>
      </rPr>
      <t>F</t>
    </r>
    <r>
      <rPr>
        <sz val="10"/>
        <rFont val="AcadNusx"/>
      </rPr>
      <t xml:space="preserve">200 </t>
    </r>
    <r>
      <rPr>
        <sz val="10"/>
        <rFont val="Times New Roman"/>
        <family val="1"/>
      </rPr>
      <t>W</t>
    </r>
    <r>
      <rPr>
        <sz val="10"/>
        <rFont val="AcadNusx"/>
      </rPr>
      <t>6</t>
    </r>
  </si>
  <si>
    <t>3.2.17</t>
  </si>
  <si>
    <r>
      <t xml:space="preserve">milis Tavze wylis asarinebeli samkuTxedis mowyoba </t>
    </r>
    <r>
      <rPr>
        <sz val="10"/>
        <rFont val="Times New Roman"/>
        <family val="1"/>
      </rPr>
      <t>B20</t>
    </r>
  </si>
  <si>
    <t>3.2.18</t>
  </si>
  <si>
    <t>penoplasti</t>
  </si>
  <si>
    <t>3.2.19</t>
  </si>
  <si>
    <r>
      <t xml:space="preserve">betonis sagebi </t>
    </r>
    <r>
      <rPr>
        <sz val="10"/>
        <rFont val="Times New Roman"/>
        <family val="1"/>
      </rPr>
      <t>h</t>
    </r>
    <r>
      <rPr>
        <sz val="10"/>
        <rFont val="AcadNusx"/>
      </rPr>
      <t xml:space="preserve">-40sm, </t>
    </r>
    <r>
      <rPr>
        <sz val="10"/>
        <rFont val="Times New Roman"/>
        <family val="1"/>
      </rPr>
      <t>B20</t>
    </r>
  </si>
  <si>
    <r>
      <t xml:space="preserve">frTebi, monoliTuri betoniT </t>
    </r>
    <r>
      <rPr>
        <sz val="10"/>
        <rFont val="Times New Roman"/>
        <family val="1"/>
      </rPr>
      <t>B30 F200 W6</t>
    </r>
  </si>
  <si>
    <r>
      <t xml:space="preserve">Rari, monoliTuri betoniT </t>
    </r>
    <r>
      <rPr>
        <sz val="10"/>
        <rFont val="Times New Roman"/>
        <family val="1"/>
      </rPr>
      <t>B30 F200 W6</t>
    </r>
  </si>
  <si>
    <r>
      <t xml:space="preserve">kbili, monoliTuri betoniT </t>
    </r>
    <r>
      <rPr>
        <sz val="10"/>
        <rFont val="Times New Roman"/>
        <family val="1"/>
      </rPr>
      <t>B30 F200 W6</t>
    </r>
  </si>
  <si>
    <t>3.2.20</t>
  </si>
  <si>
    <t>3.2.21</t>
  </si>
  <si>
    <t>3.2.22</t>
  </si>
  <si>
    <t>3.2.23</t>
  </si>
  <si>
    <t>3.2.24</t>
  </si>
  <si>
    <r>
      <t xml:space="preserve">betonis sagebi </t>
    </r>
    <r>
      <rPr>
        <sz val="10"/>
        <rFont val="Times New Roman"/>
        <family val="1"/>
      </rPr>
      <t>h</t>
    </r>
    <r>
      <rPr>
        <sz val="10"/>
        <rFont val="AcadNusx"/>
      </rPr>
      <t>-20sm (</t>
    </r>
    <r>
      <rPr>
        <sz val="10"/>
        <rFont val="Times New Roman"/>
        <family val="1"/>
      </rPr>
      <t>B</t>
    </r>
    <r>
      <rPr>
        <sz val="10"/>
        <rFont val="AcadNusx"/>
      </rPr>
      <t>20)</t>
    </r>
  </si>
  <si>
    <t>kedlis ukan hidroizolaciisa da drenaJis mowyoba:</t>
  </si>
  <si>
    <r>
      <t xml:space="preserve">sadrenaJe plastmasis mili </t>
    </r>
    <r>
      <rPr>
        <sz val="10"/>
        <rFont val="Times New Roman"/>
        <family val="1"/>
      </rPr>
      <t>d</t>
    </r>
    <r>
      <rPr>
        <sz val="10"/>
        <rFont val="AcadNusx"/>
      </rPr>
      <t>-150 mm</t>
    </r>
  </si>
  <si>
    <t>3.2.25</t>
  </si>
  <si>
    <t>3.2.26</t>
  </si>
  <si>
    <t>3.2.27</t>
  </si>
  <si>
    <r>
      <t xml:space="preserve">gabionis zedapiris mobetoneba monoliTuri betoniT </t>
    </r>
    <r>
      <rPr>
        <sz val="10"/>
        <rFont val="Times New Roman"/>
        <family val="1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 xml:space="preserve">-15sm </t>
    </r>
    <r>
      <rPr>
        <sz val="10"/>
        <rFont val="Times New Roman"/>
        <family val="1"/>
      </rPr>
      <t>B22.5 F200 W6</t>
    </r>
  </si>
  <si>
    <t>3.2.28</t>
  </si>
  <si>
    <t>3.2.29</t>
  </si>
  <si>
    <t xml:space="preserve">3.3 </t>
  </si>
  <si>
    <r>
      <t xml:space="preserve">rkinabetonis sworkuTxa milebis </t>
    </r>
    <r>
      <rPr>
        <b/>
        <sz val="10"/>
        <rFont val="Times New Roman"/>
        <family val="1"/>
      </rPr>
      <t>6.0x3.0</t>
    </r>
    <r>
      <rPr>
        <b/>
        <sz val="10"/>
        <rFont val="AcadMtavr"/>
      </rPr>
      <t xml:space="preserve"> m mowyoba:</t>
    </r>
  </si>
  <si>
    <t>3.3.1</t>
  </si>
  <si>
    <t>3.3.2</t>
  </si>
  <si>
    <r>
      <t xml:space="preserve">polieTilinis gofrirebuli milis </t>
    </r>
    <r>
      <rPr>
        <sz val="10"/>
        <rFont val="Times New Roman"/>
        <family val="1"/>
      </rPr>
      <t xml:space="preserve">Ø1.5 </t>
    </r>
    <r>
      <rPr>
        <sz val="10"/>
        <rFont val="AcadNusx"/>
      </rPr>
      <t xml:space="preserve">m montaJi amwiT </t>
    </r>
  </si>
  <si>
    <t>3.3.3</t>
  </si>
  <si>
    <t>3.3.4</t>
  </si>
  <si>
    <t xml:space="preserve">milis Tavze qvabulis Sevseba droebiTi rezervidan moziduli kldovani gruntiT da datkepna </t>
  </si>
  <si>
    <t>3.3.5</t>
  </si>
  <si>
    <t>3.3.6</t>
  </si>
  <si>
    <r>
      <t xml:space="preserve">polieTilinis gofrirebuli milis </t>
    </r>
    <r>
      <rPr>
        <sz val="10"/>
        <rFont val="Times New Roman"/>
        <family val="1"/>
      </rPr>
      <t>Ø1.5</t>
    </r>
    <r>
      <rPr>
        <sz val="10"/>
        <rFont val="AcadNusx"/>
      </rPr>
      <t xml:space="preserve"> m demontaJi amwiT, datvirTva da gatana bazaze</t>
    </r>
  </si>
  <si>
    <t>3.3.7</t>
  </si>
  <si>
    <t>3.3.8</t>
  </si>
  <si>
    <t>rkinabetonis sworkuTxa milis 6.0X3.0 m mowyoba:</t>
  </si>
  <si>
    <t>3.3.9</t>
  </si>
  <si>
    <t>3.3.10</t>
  </si>
  <si>
    <t>3.3.11</t>
  </si>
  <si>
    <t>arsebuli dazianebuli monoliTuri betonis filis daSla eqskavatoris bazaze damontaJebuli sangrevi CaquCebiT (kodala), datvirTva da gatana nagavsayrelze</t>
  </si>
  <si>
    <t>3.3.12</t>
  </si>
  <si>
    <r>
      <t xml:space="preserve">arsebuli dazianebuli betonis blokebis </t>
    </r>
    <r>
      <rPr>
        <sz val="10"/>
        <rFont val="Times New Roman"/>
        <family val="1"/>
      </rPr>
      <t>2.0x1.0x1.0</t>
    </r>
    <r>
      <rPr>
        <sz val="10"/>
        <rFont val="AcadNusx"/>
      </rPr>
      <t xml:space="preserve"> m daSla eqskavatoris bazaze damontaJebuli sangrevi CaquCebiT (kodala), datvirTva da gatana nagavsayrelze</t>
    </r>
  </si>
  <si>
    <t>3.3.13</t>
  </si>
  <si>
    <t>3.3.14</t>
  </si>
  <si>
    <t>3.3.15</t>
  </si>
  <si>
    <t>3.3.16</t>
  </si>
  <si>
    <t>3.3.17</t>
  </si>
  <si>
    <t>3.3.18</t>
  </si>
  <si>
    <t>3.3.19</t>
  </si>
  <si>
    <t>3.3.20</t>
  </si>
  <si>
    <t>3.3.21</t>
  </si>
  <si>
    <t>3.3.22</t>
  </si>
  <si>
    <t>3.3.23</t>
  </si>
  <si>
    <t>3.3.24</t>
  </si>
  <si>
    <t>3.3.25</t>
  </si>
  <si>
    <t>rkinabetonis Ria Raris mowyoba, km 178+336</t>
  </si>
  <si>
    <t>3.4.1</t>
  </si>
  <si>
    <t>kldovani gruntis gafxviereba eqskavatoris bazaze damontaJebuli sangrevi CaquCebiT (kodala), datvirTva eqskavatoriT da zidva droebiT rezervSi</t>
  </si>
  <si>
    <t>3.4.2</t>
  </si>
  <si>
    <t>kldovani gruntis damuSaveba xelis sangrevi CaquCebiT, datvirTva da gatana droebiT rezervSi</t>
  </si>
  <si>
    <t>monoliTuri rkinabetonis Ria Raris mowyoba</t>
  </si>
  <si>
    <t>3.4.3</t>
  </si>
  <si>
    <t>3.4.4</t>
  </si>
  <si>
    <r>
      <t xml:space="preserve">betoni </t>
    </r>
    <r>
      <rPr>
        <sz val="10"/>
        <rFont val="Times New Roman"/>
        <family val="1"/>
      </rPr>
      <t>B</t>
    </r>
    <r>
      <rPr>
        <sz val="10"/>
        <rFont val="AcadNusx"/>
      </rPr>
      <t xml:space="preserve">25 </t>
    </r>
    <r>
      <rPr>
        <sz val="10"/>
        <rFont val="Times New Roman"/>
        <family val="1"/>
      </rPr>
      <t>F</t>
    </r>
    <r>
      <rPr>
        <sz val="10"/>
        <rFont val="AcadNusx"/>
      </rPr>
      <t xml:space="preserve">200 </t>
    </r>
    <r>
      <rPr>
        <sz val="10"/>
        <rFont val="Times New Roman"/>
        <family val="1"/>
      </rPr>
      <t>W</t>
    </r>
    <r>
      <rPr>
        <sz val="10"/>
        <rFont val="AcadNusx"/>
      </rPr>
      <t>6</t>
    </r>
  </si>
  <si>
    <t>3.4.5</t>
  </si>
  <si>
    <r>
      <t>monoliTui rkinabetonis kedli mowyoba Ria Raris gasasvlelSi (</t>
    </r>
    <r>
      <rPr>
        <b/>
        <sz val="10"/>
        <rFont val="Times New Roman"/>
        <family val="1"/>
      </rPr>
      <t>L</t>
    </r>
    <r>
      <rPr>
        <b/>
        <sz val="10"/>
        <rFont val="AcadNusx"/>
      </rPr>
      <t xml:space="preserve">-6.0 m, </t>
    </r>
    <r>
      <rPr>
        <b/>
        <sz val="10"/>
        <rFont val="Times New Roman"/>
        <family val="1"/>
      </rPr>
      <t>H</t>
    </r>
    <r>
      <rPr>
        <b/>
        <vertAlign val="subscript"/>
        <sz val="10"/>
        <rFont val="AcadNusx"/>
      </rPr>
      <t>t</t>
    </r>
    <r>
      <rPr>
        <b/>
        <sz val="10"/>
        <rFont val="AcadNusx"/>
      </rPr>
      <t>-2.0 m.)</t>
    </r>
  </si>
  <si>
    <t>3.5</t>
  </si>
  <si>
    <t>anakrebi rkinabetonis kiuvetis mowyoba</t>
  </si>
  <si>
    <t>3.5.1</t>
  </si>
  <si>
    <t xml:space="preserve">gruntis damuSaveba eqskavatoriT, datvirTva da gatana nayarSi               </t>
  </si>
  <si>
    <t>3.5.2</t>
  </si>
  <si>
    <t xml:space="preserve">gruntis damuSaveba xeliT, datvirTva da gatana nayarSi                      </t>
  </si>
  <si>
    <t>tipi I</t>
  </si>
  <si>
    <t>3.5.3</t>
  </si>
  <si>
    <t>anakrebi rkinabetonis tipi I kiuvetis mowyoba, 79 grZ.m</t>
  </si>
  <si>
    <r>
      <t xml:space="preserve">betonis mosamzadebeli fena </t>
    </r>
    <r>
      <rPr>
        <sz val="10"/>
        <rFont val="Times New Roman"/>
        <family val="1"/>
      </rPr>
      <t>h</t>
    </r>
    <r>
      <rPr>
        <sz val="10"/>
        <rFont val="AcadNusx"/>
      </rPr>
      <t xml:space="preserve">-10sm, </t>
    </r>
    <r>
      <rPr>
        <sz val="10"/>
        <rFont val="Times New Roman"/>
        <family val="1"/>
      </rPr>
      <t>B</t>
    </r>
    <r>
      <rPr>
        <sz val="10"/>
        <rFont val="AcadNusx"/>
      </rPr>
      <t>20</t>
    </r>
  </si>
  <si>
    <r>
      <t xml:space="preserve">betoni </t>
    </r>
    <r>
      <rPr>
        <sz val="10"/>
        <rFont val="Times New Roman"/>
        <family val="1"/>
      </rPr>
      <t xml:space="preserve"> B25 F200 W6</t>
    </r>
  </si>
  <si>
    <t>3.5.4</t>
  </si>
  <si>
    <t>3.5.5</t>
  </si>
  <si>
    <t>ukuSevseba droebiTi rezervidan moziduli kldovani gruntiT da datkepna xeliT</t>
  </si>
  <si>
    <t>tipi II</t>
  </si>
  <si>
    <t>3.5.6</t>
  </si>
  <si>
    <t>anakrebi rkinabetonis tipi II kiuvetis mowyoba
 441 grZ.m</t>
  </si>
  <si>
    <t>kuTxovana 70X70X5 mm</t>
  </si>
  <si>
    <t>3.5.7</t>
  </si>
  <si>
    <r>
      <t xml:space="preserve">liTonis cxauris damzadeba, transportireba da montaJi amwiT, furclovani foladi </t>
    </r>
    <r>
      <rPr>
        <sz val="10"/>
        <rFont val="Times New Roman"/>
        <family val="1"/>
      </rPr>
      <t>δ</t>
    </r>
    <r>
      <rPr>
        <sz val="10"/>
        <rFont val="AcadNusx"/>
      </rPr>
      <t>=15 mm da SeduRebis nakeris gamoyenebiT</t>
    </r>
  </si>
  <si>
    <t>3.5.8</t>
  </si>
  <si>
    <t>3.5.9</t>
  </si>
  <si>
    <t>3.6</t>
  </si>
  <si>
    <t>md. engurze arsebuli saxide gadasasvlelis SekeTeba, km 183+125</t>
  </si>
  <si>
    <t>3.6.3</t>
  </si>
  <si>
    <t>malis naSenis kideze wyalsarini detalis montaJi 46 grZ.m</t>
  </si>
  <si>
    <r>
      <t xml:space="preserve">moTuTiebuli foladi </t>
    </r>
    <r>
      <rPr>
        <sz val="10"/>
        <rFont val="Times New Roman"/>
        <family val="1"/>
      </rPr>
      <t>δ</t>
    </r>
    <r>
      <rPr>
        <sz val="10"/>
        <rFont val="AcadNusx"/>
      </rPr>
      <t>=1.5mm</t>
    </r>
  </si>
  <si>
    <r>
      <t xml:space="preserve">dubeli </t>
    </r>
    <r>
      <rPr>
        <sz val="10"/>
        <rFont val="Times New Roman"/>
        <family val="1"/>
      </rPr>
      <t>Ø</t>
    </r>
    <r>
      <rPr>
        <sz val="10"/>
        <rFont val="AcadNusx"/>
      </rPr>
      <t xml:space="preserve">10mm </t>
    </r>
    <r>
      <rPr>
        <sz val="10"/>
        <rFont val="Times New Roman"/>
        <family val="1"/>
      </rPr>
      <t>L</t>
    </r>
    <r>
      <rPr>
        <sz val="10"/>
        <rFont val="AcadNusx"/>
      </rPr>
      <t>=100mm</t>
    </r>
  </si>
  <si>
    <r>
      <t xml:space="preserve">WanWiki </t>
    </r>
    <r>
      <rPr>
        <sz val="10"/>
        <rFont val="Times New Roman"/>
        <family val="1"/>
      </rPr>
      <t>Ø</t>
    </r>
    <r>
      <rPr>
        <sz val="10"/>
        <rFont val="AcadNusx"/>
      </rPr>
      <t xml:space="preserve">10mm </t>
    </r>
    <r>
      <rPr>
        <sz val="10"/>
        <rFont val="Times New Roman"/>
        <family val="1"/>
      </rPr>
      <t>L</t>
    </r>
    <r>
      <rPr>
        <sz val="10"/>
        <rFont val="AcadNusx"/>
      </rPr>
      <t>=100mm</t>
    </r>
  </si>
  <si>
    <t>sadeformacio nakeris mowyoba:</t>
  </si>
  <si>
    <t>3.6.7</t>
  </si>
  <si>
    <t>sadeformacio nakerebis mowyoba, Sevsebuli tipis 19 grZ.m:</t>
  </si>
  <si>
    <r>
      <t xml:space="preserve">kompensatori moTuTiebuli foladi </t>
    </r>
    <r>
      <rPr>
        <sz val="10"/>
        <rFont val="Times New Roman"/>
        <family val="1"/>
      </rPr>
      <t>δ</t>
    </r>
    <r>
      <rPr>
        <sz val="10"/>
        <rFont val="AcadNusx"/>
      </rPr>
      <t>=1.5mm</t>
    </r>
  </si>
  <si>
    <t>bitumis mastika</t>
  </si>
  <si>
    <t>forovani Semavsebeli</t>
  </si>
  <si>
    <r>
      <t xml:space="preserve">ankerWanWiki </t>
    </r>
    <r>
      <rPr>
        <sz val="10"/>
        <rFont val="Times New Roman"/>
        <family val="1"/>
      </rPr>
      <t>Ø</t>
    </r>
    <r>
      <rPr>
        <sz val="10"/>
        <rFont val="AcadNusx"/>
      </rPr>
      <t>12mm</t>
    </r>
  </si>
  <si>
    <t>3.6.8</t>
  </si>
  <si>
    <t>arsebuli betonis zedapirze wasacxebi hidroizolaciis mowyoba</t>
  </si>
  <si>
    <t>xidis saval nawilze safaris mowyoba:</t>
  </si>
  <si>
    <t>3.6.9</t>
  </si>
  <si>
    <t>xidis saval nawilze asfaltbetonis safaris mowyoba:</t>
  </si>
  <si>
    <r>
      <t xml:space="preserve">safaris qveda fenis mowyoba wvrilmarcvlovani mkvrivi RorRovani asfaltbetonis cxeli nareviT  tipi </t>
    </r>
    <r>
      <rPr>
        <sz val="10"/>
        <rFont val="Times New Roman"/>
        <family val="1"/>
      </rPr>
      <t>B</t>
    </r>
    <r>
      <rPr>
        <sz val="10"/>
        <rFont val="AcadNusx"/>
      </rPr>
      <t xml:space="preserve">, marka II, </t>
    </r>
    <r>
      <rPr>
        <sz val="10"/>
        <rFont val="Times New Roman"/>
        <family val="1"/>
      </rPr>
      <t>h</t>
    </r>
    <r>
      <rPr>
        <sz val="10"/>
        <rFont val="AcadNusx"/>
      </rPr>
      <t>-4sm.</t>
    </r>
  </si>
  <si>
    <r>
      <t>Txevadi bitumis mosxma 0,2kg/m</t>
    </r>
    <r>
      <rPr>
        <vertAlign val="superscript"/>
        <sz val="10"/>
        <rFont val="AcadNusx"/>
      </rPr>
      <t>2</t>
    </r>
  </si>
  <si>
    <r>
      <t xml:space="preserve">safaris mowyoba wvrilmarcvlovani mkvrivi RorRovani asfaltbetonis cxeli nareviT tipi </t>
    </r>
    <r>
      <rPr>
        <sz val="10"/>
        <rFont val="Times New Roman"/>
        <family val="1"/>
      </rPr>
      <t>B</t>
    </r>
    <r>
      <rPr>
        <sz val="10"/>
        <rFont val="AcadNusx"/>
      </rPr>
      <t xml:space="preserve">, marka II, </t>
    </r>
    <r>
      <rPr>
        <sz val="10"/>
        <rFont val="Times New Roman"/>
        <family val="1"/>
      </rPr>
      <t>h</t>
    </r>
    <r>
      <rPr>
        <sz val="10"/>
        <rFont val="AcadNusx"/>
      </rPr>
      <t>-3sm.</t>
    </r>
  </si>
  <si>
    <t>liTonis Tavalamridis mowyoba:</t>
  </si>
  <si>
    <t>3.6.10</t>
  </si>
  <si>
    <r>
      <t xml:space="preserve">zRudarebis mowyoba liTonis ZelebiT  (cinol-alpoliT dafaruli), f-3, </t>
    </r>
    <r>
      <rPr>
        <sz val="10"/>
        <rFont val="Times New Roman"/>
        <family val="1"/>
      </rPr>
      <t xml:space="preserve"> EN 1317, </t>
    </r>
    <r>
      <rPr>
        <sz val="10"/>
        <rFont val="AcadNusx"/>
      </rPr>
      <t xml:space="preserve"> </t>
    </r>
    <r>
      <rPr>
        <sz val="10"/>
        <rFont val="Times New Roman"/>
        <family val="1"/>
      </rPr>
      <t>EN 12899-1:2007</t>
    </r>
    <r>
      <rPr>
        <sz val="10"/>
        <rFont val="AcadNusx"/>
      </rPr>
      <t xml:space="preserve">  (sst en 12 899-1:2010) </t>
    </r>
    <r>
      <rPr>
        <sz val="10"/>
        <rFont val="Times New Roman"/>
        <family val="1"/>
      </rPr>
      <t xml:space="preserve">RA 2 </t>
    </r>
    <r>
      <rPr>
        <sz val="10"/>
        <rFont val="AcadNusx"/>
      </rPr>
      <t>standartebis moTxovnebs, yvela damxare samuSaos gaTvaliswinebiT</t>
    </r>
  </si>
  <si>
    <t>3.6.11</t>
  </si>
  <si>
    <t>liTonis moajiris seqciebis damzadeba bazaze marTkuTxa milebiT, transportireba, montaJi C.d.-ze SeduRebiT da SeRebva</t>
  </si>
  <si>
    <t>rkinabetonis qveda sayrdeni kedelebis mowyoba:</t>
  </si>
  <si>
    <t xml:space="preserve">rkinabetonis qveda sayrdeni kedeli </t>
  </si>
  <si>
    <t>3.7.1</t>
  </si>
  <si>
    <t>3.7.2</t>
  </si>
  <si>
    <t>3.7.3</t>
  </si>
  <si>
    <t xml:space="preserve">kldovani gruntis damuSaveba eqskavatoris bazaze damontaJebuli hidroCaquCebiT (kodala), datvirTva eqskavatoriT avtoTviTmclelebze, gatana rezervSi </t>
  </si>
  <si>
    <t>3.7.4</t>
  </si>
  <si>
    <t>kldovani gruntis damuSaveba xeliT sangrevi CaquCebiT, datvirTva avtoTviTmclelebze, gatana rezervSi</t>
  </si>
  <si>
    <t>3.7.5</t>
  </si>
  <si>
    <t>Wrilis ferdos droebiTi gamagreba xis masaliT</t>
  </si>
  <si>
    <t>3.7.6</t>
  </si>
  <si>
    <r>
      <t xml:space="preserve">RorRis sagebi, </t>
    </r>
    <r>
      <rPr>
        <sz val="10"/>
        <rFont val="Times New Roman"/>
        <family val="1"/>
      </rPr>
      <t>h</t>
    </r>
    <r>
      <rPr>
        <sz val="10"/>
        <rFont val="AcadNusx"/>
      </rPr>
      <t xml:space="preserve">=10sm. </t>
    </r>
  </si>
  <si>
    <t>3.7.8</t>
  </si>
  <si>
    <r>
      <t xml:space="preserve">betonis mosamzadebeli fena </t>
    </r>
    <r>
      <rPr>
        <sz val="10"/>
        <rFont val="Times New Roman"/>
        <family val="1"/>
      </rPr>
      <t>B20</t>
    </r>
    <r>
      <rPr>
        <sz val="10"/>
        <rFont val="AcadNusx"/>
      </rPr>
      <t xml:space="preserve">, </t>
    </r>
    <r>
      <rPr>
        <sz val="10"/>
        <rFont val="Times New Roman"/>
        <family val="1"/>
      </rPr>
      <t>h</t>
    </r>
    <r>
      <rPr>
        <sz val="10"/>
        <rFont val="AcadNusx"/>
      </rPr>
      <t xml:space="preserve">=10sm. </t>
    </r>
  </si>
  <si>
    <t>3.7.9</t>
  </si>
  <si>
    <t>monoliTuri rkinabetonis kedlis saZirkvlis mowyoba:</t>
  </si>
  <si>
    <r>
      <t xml:space="preserve">betoni </t>
    </r>
    <r>
      <rPr>
        <sz val="10"/>
        <rFont val="Times New Roman"/>
        <family val="1"/>
      </rPr>
      <t xml:space="preserve">B30 F200 W6  </t>
    </r>
    <r>
      <rPr>
        <sz val="10"/>
        <rFont val="AcadNusx"/>
      </rPr>
      <t>miwodeba badiebiT</t>
    </r>
  </si>
  <si>
    <t xml:space="preserve">armatura </t>
  </si>
  <si>
    <t>3.7.10</t>
  </si>
  <si>
    <t>monoliTuri rkinabetonis kedlis tanis mowyoba:</t>
  </si>
  <si>
    <t>3.7.11</t>
  </si>
  <si>
    <t>kedlis ukan hidroizolaciis da drenaJis mowyoba</t>
  </si>
  <si>
    <r>
      <t xml:space="preserve">msuye Tixis ekrani </t>
    </r>
    <r>
      <rPr>
        <sz val="10"/>
        <rFont val="Times New Roman"/>
        <family val="1"/>
      </rPr>
      <t>h</t>
    </r>
    <r>
      <rPr>
        <sz val="10"/>
        <rFont val="AcadNusx"/>
      </rPr>
      <t>-20 sm</t>
    </r>
  </si>
  <si>
    <r>
      <t xml:space="preserve">riyis qva </t>
    </r>
    <r>
      <rPr>
        <sz val="10"/>
        <rFont val="Times New Roman"/>
        <family val="1"/>
      </rPr>
      <t>h</t>
    </r>
    <r>
      <rPr>
        <sz val="10"/>
        <rFont val="AcadNusx"/>
      </rPr>
      <t>-30 sm</t>
    </r>
  </si>
  <si>
    <r>
      <t xml:space="preserve">sadrenaJe plastmasis mili </t>
    </r>
    <r>
      <rPr>
        <sz val="10"/>
        <rFont val="Times New Roman"/>
        <family val="1"/>
      </rPr>
      <t>d</t>
    </r>
    <r>
      <rPr>
        <sz val="10"/>
        <rFont val="AcadNusx"/>
      </rPr>
      <t>-150mm</t>
    </r>
  </si>
  <si>
    <t>3.7.12</t>
  </si>
  <si>
    <t>3.8</t>
  </si>
  <si>
    <t>rkinabetonis zeda sayrdeni kedelebis mowyoba:</t>
  </si>
  <si>
    <t xml:space="preserve">rkinabetonis zeda sayrdeni kedeli </t>
  </si>
  <si>
    <t>3.8.1</t>
  </si>
  <si>
    <t>3.8.2</t>
  </si>
  <si>
    <t>3.8.3</t>
  </si>
  <si>
    <t>3.8.4</t>
  </si>
  <si>
    <t>kldovani gruntis damuSaveba xeliT sangrevi CaquCebiT, datvirTva avtoTviTmclelebze, gatana rezervSi 31d</t>
  </si>
  <si>
    <t>3.8.5</t>
  </si>
  <si>
    <t>3.8.6</t>
  </si>
  <si>
    <t>3.8.7</t>
  </si>
  <si>
    <r>
      <t xml:space="preserve">betonis mosamzadebeli fena </t>
    </r>
    <r>
      <rPr>
        <sz val="10"/>
        <rFont val="Times New Roman"/>
        <family val="1"/>
      </rPr>
      <t>B22.5</t>
    </r>
    <r>
      <rPr>
        <sz val="10"/>
        <rFont val="AcadNusx"/>
      </rPr>
      <t xml:space="preserve">, </t>
    </r>
    <r>
      <rPr>
        <sz val="10"/>
        <rFont val="Times New Roman"/>
        <family val="1"/>
      </rPr>
      <t>h</t>
    </r>
    <r>
      <rPr>
        <sz val="10"/>
        <rFont val="AcadNusx"/>
      </rPr>
      <t xml:space="preserve">=10sm. </t>
    </r>
  </si>
  <si>
    <t>3.8.8</t>
  </si>
  <si>
    <t>3.8.9</t>
  </si>
  <si>
    <t>3.8.10</t>
  </si>
  <si>
    <t>kedlis fasadis mopirkeTeba fleTili qviT</t>
  </si>
  <si>
    <r>
      <t xml:space="preserve">qviSa-cementis xsnari </t>
    </r>
    <r>
      <rPr>
        <sz val="10"/>
        <rFont val="Times New Roman"/>
        <family val="1"/>
      </rPr>
      <t>M300</t>
    </r>
  </si>
  <si>
    <t>fleTili qva</t>
  </si>
  <si>
    <t>3.8.11</t>
  </si>
  <si>
    <t>3.8.12</t>
  </si>
  <si>
    <t>3.9</t>
  </si>
  <si>
    <t>rkinabetonis napirsamagri kedlis mowyoba (avtosadgomis farglebSi)</t>
  </si>
  <si>
    <t>3.9.1</t>
  </si>
  <si>
    <t>grunti 6d (gafxvierebiT 20%-mde eqskavatoris bazaze damontaJebuli hidroCaquCebiT "kodala") datvirTva da gatana nayarSi</t>
  </si>
  <si>
    <t>3.9.2</t>
  </si>
  <si>
    <t>grunti 6d (gafxvierebiT 20%-mde sangrevi CaquCebiT) datvirTva da gatana nayarSi</t>
  </si>
  <si>
    <t>3.9.3</t>
  </si>
  <si>
    <t>qvabulis droebiTi gamagreba xis masaliT</t>
  </si>
  <si>
    <t>3.9.4</t>
  </si>
  <si>
    <t>wylis amotumbva ori 60 m3/sT warmadobis tumboTi</t>
  </si>
  <si>
    <t>manq.cvla</t>
  </si>
  <si>
    <t>3.9.5</t>
  </si>
  <si>
    <r>
      <t xml:space="preserve">betonis mosamzadebeli fena da qveormo </t>
    </r>
    <r>
      <rPr>
        <sz val="10"/>
        <rFont val="Times New Roman"/>
        <family val="1"/>
      </rPr>
      <t>B</t>
    </r>
    <r>
      <rPr>
        <sz val="10"/>
        <rFont val="AcadNusx"/>
      </rPr>
      <t>20</t>
    </r>
  </si>
  <si>
    <t>3.9.6</t>
  </si>
  <si>
    <r>
      <t xml:space="preserve">betoni </t>
    </r>
    <r>
      <rPr>
        <sz val="10"/>
        <rFont val="Times New Roman"/>
        <family val="1"/>
      </rPr>
      <t>B</t>
    </r>
    <r>
      <rPr>
        <sz val="10"/>
        <rFont val="AcadNusx"/>
      </rPr>
      <t xml:space="preserve">30 </t>
    </r>
    <r>
      <rPr>
        <sz val="10"/>
        <rFont val="Times New Roman"/>
        <family val="1"/>
      </rPr>
      <t>F</t>
    </r>
    <r>
      <rPr>
        <sz val="10"/>
        <rFont val="AcadNusx"/>
      </rPr>
      <t xml:space="preserve">200 </t>
    </r>
    <r>
      <rPr>
        <sz val="10"/>
        <rFont val="Times New Roman"/>
        <family val="1"/>
      </rPr>
      <t>W</t>
    </r>
    <r>
      <rPr>
        <sz val="10"/>
        <rFont val="AcadNusx"/>
      </rPr>
      <t>6, miwodeba badiebiT</t>
    </r>
  </si>
  <si>
    <t>3.9.7</t>
  </si>
  <si>
    <r>
      <t xml:space="preserve">betoni </t>
    </r>
    <r>
      <rPr>
        <sz val="10"/>
        <rFont val="Times New Roman"/>
        <family val="1"/>
      </rPr>
      <t xml:space="preserve">B30 F200 W6 </t>
    </r>
    <r>
      <rPr>
        <sz val="10"/>
        <rFont val="AcadNusx"/>
      </rPr>
      <t>miwodeba badiebiT</t>
    </r>
  </si>
  <si>
    <t>3.9.8</t>
  </si>
  <si>
    <t>3.9.9</t>
  </si>
  <si>
    <r>
      <t xml:space="preserve">kedlis win risbermis mowyoba moziduli qvis lodebiT </t>
    </r>
    <r>
      <rPr>
        <sz val="10"/>
        <rFont val="Times New Roman"/>
        <family val="1"/>
      </rPr>
      <t>d</t>
    </r>
    <r>
      <rPr>
        <vertAlign val="subscript"/>
        <sz val="10"/>
        <rFont val="AcadNusx"/>
      </rPr>
      <t>saS</t>
    </r>
    <r>
      <rPr>
        <sz val="10"/>
        <rFont val="AcadNusx"/>
      </rPr>
      <t>-0.6m</t>
    </r>
  </si>
  <si>
    <t>3.9.10</t>
  </si>
  <si>
    <t xml:space="preserve">kedlis saZirkvlis ukuSevseba droebiTi rezervidan moziduli kldovani gruntiT da datkepna feneba Sevseba </t>
  </si>
  <si>
    <t>3.9.11</t>
  </si>
  <si>
    <t>ukuSevseba droebiTi rezervidan moziduli kldovani gruntiT da datkepna feneba</t>
  </si>
  <si>
    <t xml:space="preserve">kedlis Tavze moajiris montaJi: </t>
  </si>
  <si>
    <t>3.9.12</t>
  </si>
  <si>
    <t>moajiris mosawyobad Casatanebeli detalebis damzadeba bazaze, transportireba da montaJi kedlis tanSi dabetonebisas:</t>
  </si>
  <si>
    <t>3.9.13</t>
  </si>
  <si>
    <t>foladis moajiris detalebis damzadeba bazaze, transportireba da montaJi kedlis Tavze, Semdgomi SeRebviT, 72 grZ.m</t>
  </si>
  <si>
    <t>3.10</t>
  </si>
  <si>
    <t>rkinabetonis aivnebis mowyoba:</t>
  </si>
  <si>
    <t xml:space="preserve">mosamzadebeli samuSaoebi </t>
  </si>
  <si>
    <t>3.10.1</t>
  </si>
  <si>
    <t xml:space="preserve">aivnis mosawyobad kldovani gruntis gafxviereba eqskavatoris bazaze damontaJebuli sangrevi CaquCebiT (kodala), datvirTva da gatana droebiT rezervSi, </t>
  </si>
  <si>
    <t>3.10.2</t>
  </si>
  <si>
    <t xml:space="preserve">aivnis mosawyobad gruntis damuSaveba xeliT, sangrevi CaquCebiT datvirTva da gatana rezervSi  </t>
  </si>
  <si>
    <t>3.10.3</t>
  </si>
  <si>
    <t>liTonis furclebiT awyobili arsebuli aivnebis demontaJi amwiT datvirTva da gatana bazaze (jarTi)</t>
  </si>
  <si>
    <t>3.10.4</t>
  </si>
  <si>
    <t>xis xaraCoebis mowyoba, Semdgomi daSliT da gadataniT sxva mdgomareobaSi, saboloo demontaJiT da gataniT bazaze:</t>
  </si>
  <si>
    <t>xis masala</t>
  </si>
  <si>
    <t>naWedi liToni</t>
  </si>
  <si>
    <t xml:space="preserve">rkinabetonis dgarebis mowyoba </t>
  </si>
  <si>
    <t>3.10.5</t>
  </si>
  <si>
    <r>
      <t xml:space="preserve">monoliTuri rkinabetonis dgarebis mowyoba
 </t>
    </r>
    <r>
      <rPr>
        <sz val="10"/>
        <rFont val="Times New Roman"/>
        <family val="1"/>
      </rPr>
      <t>1.0x1.0,     L-1.5</t>
    </r>
    <r>
      <rPr>
        <sz val="10"/>
        <rFont val="AcadNusx"/>
      </rPr>
      <t>m</t>
    </r>
  </si>
  <si>
    <t>3.10.6</t>
  </si>
  <si>
    <r>
      <t xml:space="preserve">monoliTuri rkinabetonis dgarebis mowyoba 
</t>
    </r>
    <r>
      <rPr>
        <sz val="10"/>
        <rFont val="Times New Roman"/>
        <family val="1"/>
      </rPr>
      <t>1.0x1.65,     L-1.5</t>
    </r>
    <r>
      <rPr>
        <sz val="10"/>
        <rFont val="AcadNusx"/>
      </rPr>
      <t>m</t>
    </r>
  </si>
  <si>
    <t>3.10.7</t>
  </si>
  <si>
    <r>
      <t xml:space="preserve">monoliTuri rkinabetonis dgarebis mowyoba
 </t>
    </r>
    <r>
      <rPr>
        <sz val="10"/>
        <rFont val="Times New Roman"/>
        <family val="1"/>
      </rPr>
      <t>1.0x1.0,     L-3.0</t>
    </r>
    <r>
      <rPr>
        <sz val="10"/>
        <rFont val="AcadNusx"/>
      </rPr>
      <t>m</t>
    </r>
  </si>
  <si>
    <t>3.10.8</t>
  </si>
  <si>
    <r>
      <t xml:space="preserve">monoliTuri rkinabetonis dgarebis mowyoba 
</t>
    </r>
    <r>
      <rPr>
        <sz val="10"/>
        <rFont val="Times New Roman"/>
        <family val="1"/>
      </rPr>
      <t>1.0x1.65,     L-3.0</t>
    </r>
    <r>
      <rPr>
        <sz val="10"/>
        <rFont val="AcadNusx"/>
      </rPr>
      <t>m</t>
    </r>
  </si>
  <si>
    <t>3.10.9</t>
  </si>
  <si>
    <r>
      <t xml:space="preserve">monoliTuri rkinabetonis dgarebis mowyoba
 </t>
    </r>
    <r>
      <rPr>
        <sz val="10"/>
        <rFont val="Times New Roman"/>
        <family val="1"/>
      </rPr>
      <t>1.0x1.0,     L-4.0</t>
    </r>
    <r>
      <rPr>
        <sz val="10"/>
        <rFont val="AcadNusx"/>
      </rPr>
      <t>m</t>
    </r>
  </si>
  <si>
    <t>3.10.10</t>
  </si>
  <si>
    <r>
      <t xml:space="preserve">monoliTuri rkinabetonis dgarebis mowyoba 
</t>
    </r>
    <r>
      <rPr>
        <sz val="10"/>
        <rFont val="Times New Roman"/>
        <family val="1"/>
      </rPr>
      <t>1.0x1.65,     L-4.0</t>
    </r>
    <r>
      <rPr>
        <sz val="10"/>
        <rFont val="AcadNusx"/>
      </rPr>
      <t>m</t>
    </r>
  </si>
  <si>
    <t>3.10.11</t>
  </si>
  <si>
    <r>
      <t xml:space="preserve">monoliTuri rkinabetonis dgarebis mowyoba 
</t>
    </r>
    <r>
      <rPr>
        <sz val="10"/>
        <rFont val="Times New Roman"/>
        <family val="1"/>
      </rPr>
      <t>1.0x1.0,     L-7</t>
    </r>
    <r>
      <rPr>
        <sz val="10"/>
        <rFont val="AcadNusx"/>
      </rPr>
      <t>m</t>
    </r>
  </si>
  <si>
    <t>3.10.12</t>
  </si>
  <si>
    <r>
      <t xml:space="preserve">monoliTuri rkinabetonis dgarebis mowyoba
</t>
    </r>
    <r>
      <rPr>
        <sz val="10"/>
        <rFont val="Times New Roman"/>
        <family val="1"/>
      </rPr>
      <t xml:space="preserve"> 1.0x1.65,     L-7</t>
    </r>
    <r>
      <rPr>
        <sz val="10"/>
        <rFont val="AcadNusx"/>
      </rPr>
      <t>m</t>
    </r>
  </si>
  <si>
    <t xml:space="preserve">malis naSenis mowyoba </t>
  </si>
  <si>
    <t>3.10.13</t>
  </si>
  <si>
    <t xml:space="preserve">rigelebs Soris sivrcis Sevseba gafxvierebuli kldovani gruntiT </t>
  </si>
  <si>
    <t>3.10.14</t>
  </si>
  <si>
    <r>
      <t xml:space="preserve">kldovani gruntis gamasworebeli betonis mosamzadebeli fena </t>
    </r>
    <r>
      <rPr>
        <sz val="10"/>
        <rFont val="Times New Roman"/>
        <family val="1"/>
      </rPr>
      <t>B20</t>
    </r>
  </si>
  <si>
    <t>3.10.15</t>
  </si>
  <si>
    <t xml:space="preserve">monoliTuri rkinabetonis rigelebis mowyoba </t>
  </si>
  <si>
    <t>3.10.16</t>
  </si>
  <si>
    <t xml:space="preserve">monoliTuri rkinabetonis wolanebis mowyoba </t>
  </si>
  <si>
    <t>3.10.17</t>
  </si>
  <si>
    <r>
      <t xml:space="preserve">grZiv koWebze  monoliTuri rkinabetonis </t>
    </r>
    <r>
      <rPr>
        <sz val="10"/>
        <rFont val="Times New Roman"/>
        <family val="1"/>
      </rPr>
      <t>h</t>
    </r>
    <r>
      <rPr>
        <sz val="10"/>
        <rFont val="AcadNusx"/>
      </rPr>
      <t xml:space="preserve">-18sm filis mowyoba </t>
    </r>
  </si>
  <si>
    <t>3.10.18</t>
  </si>
  <si>
    <t>3.10.19</t>
  </si>
  <si>
    <t xml:space="preserve">monoliTuri rkinabetonis Tvalamridis mowyoba </t>
  </si>
  <si>
    <t>gadasasvleli filebis mowyoba</t>
  </si>
  <si>
    <t>3.10.20</t>
  </si>
  <si>
    <t>monoliTuri rkinabetonis filis sayrdenis mowyoba</t>
  </si>
  <si>
    <t>3.10.21</t>
  </si>
  <si>
    <r>
      <t xml:space="preserve">betonis mosamzadebeli fena </t>
    </r>
    <r>
      <rPr>
        <sz val="10"/>
        <rFont val="Times New Roman"/>
        <family val="1"/>
      </rPr>
      <t>B20</t>
    </r>
  </si>
  <si>
    <t>3.10.22</t>
  </si>
  <si>
    <t>monoliTuri rkinabetonis gadasasvleli filebis mowyoba, sisqiT 30 sm:</t>
  </si>
  <si>
    <t>3.10.23</t>
  </si>
  <si>
    <t>wasacxebi hidroizolacia (orjer)</t>
  </si>
  <si>
    <r>
      <t>m</t>
    </r>
    <r>
      <rPr>
        <vertAlign val="superscript"/>
        <sz val="10"/>
        <rFont val="AcadNusx"/>
      </rPr>
      <t>2</t>
    </r>
    <r>
      <rPr>
        <sz val="10"/>
        <rFont val="AcadNusx"/>
      </rPr>
      <t/>
    </r>
  </si>
  <si>
    <t>3.10.24</t>
  </si>
  <si>
    <t>forovani Semavsebeli (rigelsa da filas Soris)</t>
  </si>
  <si>
    <t>3.10.25</t>
  </si>
  <si>
    <t>filis Tavze wvrilmarcvlovani asfalt-betonis Semavsebeli fena</t>
  </si>
  <si>
    <t>savali nawilis mowyoba</t>
  </si>
  <si>
    <t>3.10.26</t>
  </si>
  <si>
    <r>
      <t xml:space="preserve">filis Tavze betonis Semasworebeli fenis mowyoba </t>
    </r>
    <r>
      <rPr>
        <sz val="10"/>
        <rFont val="Times New Roman"/>
        <family val="1"/>
      </rPr>
      <t>h</t>
    </r>
    <r>
      <rPr>
        <sz val="10"/>
        <rFont val="AcadNusx"/>
      </rPr>
      <t>=3</t>
    </r>
    <r>
      <rPr>
        <sz val="10"/>
        <rFont val="Calibri"/>
        <family val="2"/>
      </rPr>
      <t>÷</t>
    </r>
    <r>
      <rPr>
        <sz val="10"/>
        <rFont val="AcadNusx"/>
      </rPr>
      <t xml:space="preserve">14sm, </t>
    </r>
    <r>
      <rPr>
        <sz val="10"/>
        <rFont val="Times New Roman"/>
        <family val="1"/>
      </rPr>
      <t>B25 F200 W6</t>
    </r>
  </si>
  <si>
    <t>3.10.27</t>
  </si>
  <si>
    <r>
      <t xml:space="preserve">trotuaris qveS qviSa-cementis Semasworebeli fenis mowyoba, </t>
    </r>
    <r>
      <rPr>
        <sz val="10"/>
        <rFont val="Times New Roman"/>
        <family val="1"/>
      </rPr>
      <t>h</t>
    </r>
    <r>
      <rPr>
        <sz val="10"/>
        <rFont val="AcadNusx"/>
      </rPr>
      <t>=1</t>
    </r>
    <r>
      <rPr>
        <sz val="10"/>
        <rFont val="Times New Roman"/>
        <family val="1"/>
      </rPr>
      <t>÷</t>
    </r>
    <r>
      <rPr>
        <sz val="10"/>
        <rFont val="AcadNusx"/>
      </rPr>
      <t xml:space="preserve">3sm, </t>
    </r>
    <r>
      <rPr>
        <sz val="10"/>
        <rFont val="Times New Roman"/>
        <family val="1"/>
      </rPr>
      <t>B25</t>
    </r>
  </si>
  <si>
    <t>3.10.28</t>
  </si>
  <si>
    <t>hidroizolaciis mowyoba "poliurea"</t>
  </si>
  <si>
    <t>3.10.29</t>
  </si>
  <si>
    <t>sadeformacio nakerebis mowyoba, Sevsebuli tipis, yvela damxamre samuSaos gaTvaliswinebiT</t>
  </si>
  <si>
    <t>3.10.30</t>
  </si>
  <si>
    <t>3.10.31</t>
  </si>
  <si>
    <t>aivnis saval nawilze asfaltobetonis safaris mowyoba:</t>
  </si>
  <si>
    <r>
      <t xml:space="preserve">safaris qveda fenis mowyoba wvrilmarcvlovani mkvrivi RorRovani asfalt-betonis cxeli nareviT  tipi </t>
    </r>
    <r>
      <rPr>
        <sz val="10"/>
        <rFont val="Times New Roman"/>
        <family val="1"/>
      </rPr>
      <t>B</t>
    </r>
    <r>
      <rPr>
        <sz val="10"/>
        <rFont val="AcadNusx"/>
      </rPr>
      <t xml:space="preserve">, marka II, </t>
    </r>
    <r>
      <rPr>
        <sz val="10"/>
        <rFont val="Times New Roman"/>
        <family val="1"/>
      </rPr>
      <t>h</t>
    </r>
    <r>
      <rPr>
        <sz val="10"/>
        <rFont val="AcadNusx"/>
      </rPr>
      <t>-4sm.</t>
    </r>
  </si>
  <si>
    <r>
      <t xml:space="preserve">safaris mowyoba wvrilmarcvlovani mkvrivi RorRovani asfalt-betonis cxeli nareviT tipi </t>
    </r>
    <r>
      <rPr>
        <sz val="10"/>
        <rFont val="Times New Roman"/>
        <family val="1"/>
      </rPr>
      <t>B</t>
    </r>
    <r>
      <rPr>
        <sz val="10"/>
        <rFont val="AcadNusx"/>
      </rPr>
      <t xml:space="preserve">, marka II, </t>
    </r>
    <r>
      <rPr>
        <sz val="10"/>
        <rFont val="Times New Roman"/>
        <family val="1"/>
      </rPr>
      <t>h</t>
    </r>
    <r>
      <rPr>
        <sz val="10"/>
        <rFont val="AcadNusx"/>
      </rPr>
      <t>-3sm.</t>
    </r>
  </si>
  <si>
    <t>3.10.32</t>
  </si>
  <si>
    <t>aivnis trotuarze asfaltobetonis safaris mowyoba:</t>
  </si>
  <si>
    <r>
      <t xml:space="preserve">trotuaris mowyoba wvrilmarcvlovani mkrivi qviSovani asfalt-betoniT, </t>
    </r>
    <r>
      <rPr>
        <sz val="10"/>
        <rFont val="Times New Roman"/>
        <family val="1"/>
      </rPr>
      <t>h</t>
    </r>
    <r>
      <rPr>
        <sz val="10"/>
        <rFont val="AcadNusx"/>
      </rPr>
      <t>-3sm.</t>
    </r>
  </si>
  <si>
    <t>3.10.33</t>
  </si>
  <si>
    <t>malis ganapira kideze wyalsarini detalis montaJi, yvela damxmare samuSaos gaTvaliswinebiT</t>
  </si>
  <si>
    <t>jami Tavi 3.</t>
  </si>
  <si>
    <t>Tavi 4. sagzao samosi</t>
  </si>
  <si>
    <t>4.1</t>
  </si>
  <si>
    <r>
      <t xml:space="preserve">qvesagebi fenis mowyoba qviSa-xreSovani nareviT               (0-70mm), sisqiT </t>
    </r>
    <r>
      <rPr>
        <sz val="10"/>
        <rFont val="Times New Roman"/>
        <family val="1"/>
      </rPr>
      <t>h</t>
    </r>
    <r>
      <rPr>
        <sz val="10"/>
        <rFont val="AcadNusx"/>
      </rPr>
      <t xml:space="preserve">-22sm. </t>
    </r>
    <r>
      <rPr>
        <sz val="9"/>
        <rFont val="AcadNusx"/>
      </rPr>
      <t>(datkepnis koeficienti gaTvaliswi-nebulia)</t>
    </r>
  </si>
  <si>
    <t>4.2</t>
  </si>
  <si>
    <r>
      <t xml:space="preserve">safuZvlis mowyoba fraqciuli RorRiT (0-40mm), sisqiT </t>
    </r>
    <r>
      <rPr>
        <sz val="10"/>
        <rFont val="Times New Roman"/>
        <family val="1"/>
      </rPr>
      <t>h</t>
    </r>
    <r>
      <rPr>
        <sz val="10"/>
        <rFont val="AcadNusx"/>
      </rPr>
      <t>-18sm.</t>
    </r>
  </si>
  <si>
    <t>4.3</t>
  </si>
  <si>
    <r>
      <t>cementbetonis safaris mowyoba sisqiT 20 sm,   betoni</t>
    </r>
    <r>
      <rPr>
        <sz val="10"/>
        <rFont val="Times New Roman"/>
        <family val="1"/>
      </rPr>
      <t xml:space="preserve"> B35 F200 W6</t>
    </r>
  </si>
  <si>
    <t>4.4</t>
  </si>
  <si>
    <r>
      <t>cementbetonis safaris armireba, bzaltoplastikuri armaturis bade</t>
    </r>
    <r>
      <rPr>
        <sz val="10"/>
        <rFont val="Times New Roman"/>
        <family val="1"/>
      </rPr>
      <t xml:space="preserve">  Ø6 </t>
    </r>
    <r>
      <rPr>
        <sz val="10"/>
        <rFont val="AcadNusx"/>
      </rPr>
      <t xml:space="preserve">mm, ujredis biji </t>
    </r>
    <r>
      <rPr>
        <sz val="10"/>
        <rFont val="Times New Roman"/>
        <family val="1"/>
      </rPr>
      <t xml:space="preserve">20x20 </t>
    </r>
    <r>
      <rPr>
        <sz val="10"/>
        <rFont val="AcadNusx"/>
      </rPr>
      <t>sm</t>
    </r>
  </si>
  <si>
    <t>4.5</t>
  </si>
  <si>
    <t>nakerebis mowyoba:</t>
  </si>
  <si>
    <t>grZivi nakeri</t>
  </si>
  <si>
    <t>ganivi nakerebi</t>
  </si>
  <si>
    <t>4.6</t>
  </si>
  <si>
    <r>
      <t>bazaltoplastikuri armaturis ReroØ</t>
    </r>
    <r>
      <rPr>
        <sz val="10"/>
        <rFont val="Times New Roman"/>
        <family val="1"/>
      </rPr>
      <t>Ø1</t>
    </r>
    <r>
      <rPr>
        <sz val="10"/>
        <rFont val="AcadNusx"/>
      </rPr>
      <t xml:space="preserve">6 mm, </t>
    </r>
    <r>
      <rPr>
        <sz val="10"/>
        <rFont val="Times New Roman"/>
        <family val="1"/>
      </rPr>
      <t>L</t>
    </r>
    <r>
      <rPr>
        <sz val="10"/>
        <rFont val="AcadNusx"/>
      </rPr>
      <t>-0.8 m</t>
    </r>
  </si>
  <si>
    <t>4.7</t>
  </si>
  <si>
    <t>polieTilenis garsacmi</t>
  </si>
  <si>
    <t>4.8</t>
  </si>
  <si>
    <t>sinTetikuri qsovilis sateni</t>
  </si>
  <si>
    <t>4.9</t>
  </si>
  <si>
    <t>4.10</t>
  </si>
  <si>
    <t>safaris movla, betonis safaris xsnari</t>
  </si>
  <si>
    <t>4.11</t>
  </si>
  <si>
    <r>
      <t xml:space="preserve">misayreli gverdulebis mowyoba qviSa-xreSovani nareviT, </t>
    </r>
    <r>
      <rPr>
        <sz val="10"/>
        <rFont val="Times New Roman"/>
        <family val="1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 xml:space="preserve">-37sm. </t>
    </r>
    <r>
      <rPr>
        <sz val="9"/>
        <rFont val="AcadNusx"/>
      </rPr>
      <t>(datkepnis koeficienti gaTvaliswi-nebulia)</t>
    </r>
  </si>
  <si>
    <t>4.12</t>
  </si>
  <si>
    <r>
      <t>Semasworebeli fenis mowyoba fraqciuli RorRiT (0-40mm), sisqiT saS</t>
    </r>
    <r>
      <rPr>
        <sz val="10"/>
        <rFont val="Times New Roman"/>
        <family val="1"/>
      </rPr>
      <t>h</t>
    </r>
    <r>
      <rPr>
        <sz val="10"/>
        <rFont val="AcadNusx"/>
      </rPr>
      <t>-10sm.</t>
    </r>
  </si>
  <si>
    <t>4.13</t>
  </si>
  <si>
    <r>
      <t xml:space="preserve">safuZvlis mowyoba fraqciuli RorRiT (0-40mm), sisqiT </t>
    </r>
    <r>
      <rPr>
        <sz val="10"/>
        <rFont val="Times New Roman"/>
        <family val="1"/>
      </rPr>
      <t>h</t>
    </r>
    <r>
      <rPr>
        <sz val="10"/>
        <rFont val="AcadNusx"/>
      </rPr>
      <t xml:space="preserve">-18sm. </t>
    </r>
  </si>
  <si>
    <t>4.14</t>
  </si>
  <si>
    <r>
      <t>m</t>
    </r>
    <r>
      <rPr>
        <vertAlign val="superscript"/>
        <sz val="10"/>
        <rFont val="AcadNusx"/>
      </rPr>
      <t>2</t>
    </r>
    <r>
      <rPr>
        <sz val="10"/>
        <color indexed="10"/>
        <rFont val="AcadNusx"/>
      </rPr>
      <t/>
    </r>
  </si>
  <si>
    <t>4.15</t>
  </si>
  <si>
    <t>4.16</t>
  </si>
  <si>
    <t>4.17</t>
  </si>
  <si>
    <t>4.18</t>
  </si>
  <si>
    <t>4.19</t>
  </si>
  <si>
    <t>4.20</t>
  </si>
  <si>
    <t>4.21</t>
  </si>
  <si>
    <t>4.22</t>
  </si>
  <si>
    <r>
      <t xml:space="preserve">misayreli gverdulebis mowyoba qviSa-xreSovani nareviT, </t>
    </r>
    <r>
      <rPr>
        <sz val="10"/>
        <rFont val="Times New Roman"/>
        <family val="1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>-37sm. (datkepnis koeficienti gaTvaliswinebulia)</t>
    </r>
  </si>
  <si>
    <t>jami Tavi 4</t>
  </si>
  <si>
    <t>5.3 avtobusis gasaCerebeli moednis da avtopavilionis mowyoba</t>
  </si>
  <si>
    <t>mosamzadebeli samuSaoebi</t>
  </si>
  <si>
    <t>5.1.1</t>
  </si>
  <si>
    <t>5.1.2</t>
  </si>
  <si>
    <t>5.1.3</t>
  </si>
  <si>
    <r>
      <t xml:space="preserve">qviSa-xreSovani sagebi </t>
    </r>
    <r>
      <rPr>
        <sz val="10"/>
        <color indexed="10"/>
        <rFont val="Times New Roman"/>
        <family val="1"/>
        <charset val="204"/>
      </rPr>
      <t/>
    </r>
  </si>
  <si>
    <t>5.1.4</t>
  </si>
  <si>
    <t>5.1.5</t>
  </si>
  <si>
    <r>
      <t xml:space="preserve">portaluri kedlebis mowyoba monoliTuri betoniT </t>
    </r>
    <r>
      <rPr>
        <sz val="10"/>
        <rFont val="Times New Roman"/>
        <family val="1"/>
      </rPr>
      <t>B22,5 F200 W6</t>
    </r>
  </si>
  <si>
    <t>5.1.6</t>
  </si>
  <si>
    <t>5.1.7</t>
  </si>
  <si>
    <t>safaris mowyoba:</t>
  </si>
  <si>
    <t>5.1.8</t>
  </si>
  <si>
    <t>5.1.9</t>
  </si>
  <si>
    <t>5.1.10</t>
  </si>
  <si>
    <r>
      <t xml:space="preserve">qvesagebi fenis mowyoba qviSa-xreSovani nareviT    (0-70mm), </t>
    </r>
    <r>
      <rPr>
        <sz val="10"/>
        <rFont val="Times New Roman"/>
        <family val="1"/>
      </rPr>
      <t>h</t>
    </r>
    <r>
      <rPr>
        <sz val="10"/>
        <rFont val="AcadNusx"/>
      </rPr>
      <t xml:space="preserve">-22sm. </t>
    </r>
    <r>
      <rPr>
        <sz val="9"/>
        <rFont val="AcadNusx"/>
      </rPr>
      <t>(datkepnis koeficienti gaTvaliswi-nebulia)</t>
    </r>
  </si>
  <si>
    <t>5.1.11</t>
  </si>
  <si>
    <r>
      <t xml:space="preserve">safuZvlis mowyoba fraqciuli RorRiT (0-40mm)        </t>
    </r>
    <r>
      <rPr>
        <sz val="10"/>
        <rFont val="Times New Roman"/>
        <family val="1"/>
      </rPr>
      <t>h</t>
    </r>
    <r>
      <rPr>
        <sz val="10"/>
        <rFont val="AcadNusx"/>
      </rPr>
      <t>-18sm.</t>
    </r>
  </si>
  <si>
    <r>
      <t>m</t>
    </r>
    <r>
      <rPr>
        <vertAlign val="superscript"/>
        <sz val="9"/>
        <rFont val="AcadNusx"/>
      </rPr>
      <t>2</t>
    </r>
  </si>
  <si>
    <t>5.1.12</t>
  </si>
  <si>
    <r>
      <t xml:space="preserve">cementbetonis safaris mowyoba, betoni </t>
    </r>
    <r>
      <rPr>
        <sz val="10"/>
        <rFont val="Times New Roman"/>
        <family val="1"/>
      </rPr>
      <t>B35 F200 W6</t>
    </r>
    <r>
      <rPr>
        <sz val="10"/>
        <rFont val="AcadNusx"/>
      </rPr>
      <t xml:space="preserve"> sisqiT </t>
    </r>
    <r>
      <rPr>
        <sz val="10"/>
        <rFont val="Times New Roman"/>
        <family val="1"/>
      </rPr>
      <t>h</t>
    </r>
    <r>
      <rPr>
        <sz val="10"/>
        <rFont val="AcadNusx"/>
      </rPr>
      <t>-20sm, 2291 m</t>
    </r>
    <r>
      <rPr>
        <vertAlign val="superscript"/>
        <sz val="10"/>
        <rFont val="AcadNusx"/>
      </rPr>
      <t>2</t>
    </r>
  </si>
  <si>
    <r>
      <t>betoni</t>
    </r>
    <r>
      <rPr>
        <sz val="10"/>
        <rFont val="Times New Roman"/>
        <family val="1"/>
      </rPr>
      <t xml:space="preserve"> B35 F200 W6</t>
    </r>
  </si>
  <si>
    <r>
      <t xml:space="preserve">bazaltoplastikuri armaturis bade </t>
    </r>
    <r>
      <rPr>
        <sz val="10"/>
        <rFont val="Times New Roman"/>
        <family val="1"/>
      </rPr>
      <t>Ø6</t>
    </r>
    <r>
      <rPr>
        <sz val="10"/>
        <rFont val="AcadNusx"/>
      </rPr>
      <t xml:space="preserve"> mm, ujredis biji </t>
    </r>
    <r>
      <rPr>
        <sz val="10"/>
        <rFont val="Times New Roman"/>
        <family val="1"/>
      </rPr>
      <t xml:space="preserve">20x20 </t>
    </r>
    <r>
      <rPr>
        <sz val="10"/>
        <rFont val="AcadNusx"/>
      </rPr>
      <t>sm</t>
    </r>
  </si>
  <si>
    <t>5.1.13</t>
  </si>
  <si>
    <r>
      <t xml:space="preserve">misayreli gverdulebis mowyoba qviSa-xreSovani nareviT </t>
    </r>
    <r>
      <rPr>
        <sz val="9"/>
        <rFont val="AcadNusx"/>
      </rPr>
      <t>(datkepnis koeficienti gaTvaliswi-nebulia)</t>
    </r>
  </si>
  <si>
    <t>5.2</t>
  </si>
  <si>
    <t>ezoSi Sesasvleli</t>
  </si>
  <si>
    <t>5.2.1</t>
  </si>
  <si>
    <t>5.2.2</t>
  </si>
  <si>
    <t>5.2.3</t>
  </si>
  <si>
    <r>
      <t xml:space="preserve">safuZvlis mowyoba fraqciuli RorRiT (0-40mm),  </t>
    </r>
    <r>
      <rPr>
        <sz val="10"/>
        <rFont val="Times New Roman"/>
        <family val="1"/>
      </rPr>
      <t>h</t>
    </r>
    <r>
      <rPr>
        <sz val="10"/>
        <rFont val="AcadNusx"/>
      </rPr>
      <t>-12sm.</t>
    </r>
  </si>
  <si>
    <t>5.2.4</t>
  </si>
  <si>
    <r>
      <t>Txevadi bitumis mosxma 0,6kg/m</t>
    </r>
    <r>
      <rPr>
        <vertAlign val="superscript"/>
        <sz val="10"/>
        <rFont val="AcadNusx"/>
      </rPr>
      <t>2</t>
    </r>
  </si>
  <si>
    <t>5.2.5</t>
  </si>
  <si>
    <r>
      <t xml:space="preserve">safaris mowyoba wvrilmarcvlovani mkvrivi RorRovani asfaltbetonis cxeli nareviT tipi Б, marka II, </t>
    </r>
    <r>
      <rPr>
        <sz val="10"/>
        <rFont val="Times New Roman"/>
        <family val="1"/>
      </rPr>
      <t>h</t>
    </r>
    <r>
      <rPr>
        <sz val="10"/>
        <rFont val="AcadNusx"/>
      </rPr>
      <t>-4sm.</t>
    </r>
  </si>
  <si>
    <t xml:space="preserve">5.3 </t>
  </si>
  <si>
    <t xml:space="preserve">avtobusis gasaCerebeli moednebis da avtopavilionebis mowyoba </t>
  </si>
  <si>
    <t>gasaCerebeli moedani</t>
  </si>
  <si>
    <t>5.3.1</t>
  </si>
  <si>
    <t>5.3.2</t>
  </si>
  <si>
    <t>Wrilis moSandakeba greideriT</t>
  </si>
  <si>
    <t>5.3.3</t>
  </si>
  <si>
    <t>yrilis mowyoba karieridan moziduli xreSovani gruntiT. datkepna 30 sm fenebad da moSandekeba</t>
  </si>
  <si>
    <t>5.3.4</t>
  </si>
  <si>
    <t>qvesagebi fena - qviSa-xreSovani narevi sisqiT 22 sm</t>
  </si>
  <si>
    <t>5.3.5</t>
  </si>
  <si>
    <r>
      <t xml:space="preserve">safuZvlis mowyoba fraqciuli RorRiT (0-40mm),        </t>
    </r>
    <r>
      <rPr>
        <sz val="10"/>
        <rFont val="Times New Roman"/>
        <family val="1"/>
      </rPr>
      <t>h</t>
    </r>
    <r>
      <rPr>
        <sz val="10"/>
        <rFont val="AcadNusx"/>
      </rPr>
      <t>-18sm.</t>
    </r>
  </si>
  <si>
    <t>5.3.6</t>
  </si>
  <si>
    <r>
      <t xml:space="preserve">cementbetonis safaris mowyoba, betoni </t>
    </r>
    <r>
      <rPr>
        <sz val="10"/>
        <rFont val="Times New Roman"/>
        <family val="1"/>
      </rPr>
      <t xml:space="preserve">B35 F200 W6                         </t>
    </r>
    <r>
      <rPr>
        <sz val="10"/>
        <rFont val="AcadNusx"/>
      </rPr>
      <t xml:space="preserve">sisqiT </t>
    </r>
    <r>
      <rPr>
        <sz val="10"/>
        <rFont val="Times New Roman"/>
        <family val="1"/>
      </rPr>
      <t>h</t>
    </r>
    <r>
      <rPr>
        <sz val="10"/>
        <rFont val="AcadNusx"/>
      </rPr>
      <t>-20sm.</t>
    </r>
  </si>
  <si>
    <t>5.3.7</t>
  </si>
  <si>
    <r>
      <t xml:space="preserve">cementbetonis safaris armireba, bazaltoplastikuri armaturis bade </t>
    </r>
    <r>
      <rPr>
        <sz val="10"/>
        <rFont val="Times New Roman"/>
        <family val="1"/>
      </rPr>
      <t>Ø</t>
    </r>
    <r>
      <rPr>
        <sz val="10"/>
        <rFont val="AcadNusx"/>
      </rPr>
      <t>6 mm       ujredis biji 20</t>
    </r>
    <r>
      <rPr>
        <sz val="10"/>
        <rFont val="Times New Roman"/>
        <family val="1"/>
      </rPr>
      <t>x</t>
    </r>
    <r>
      <rPr>
        <sz val="10"/>
        <rFont val="AcadNusx"/>
      </rPr>
      <t>20 sm.</t>
    </r>
  </si>
  <si>
    <t>Casasxdomi moedani</t>
  </si>
  <si>
    <t>5.3.8</t>
  </si>
  <si>
    <t>bordiuris safuZvlis RorRovani sagebis mowyoba sisqiT 10 sm</t>
  </si>
  <si>
    <t>5.3.9</t>
  </si>
  <si>
    <t>bordiulis mowyoba monoliTuri betoniT:</t>
  </si>
  <si>
    <r>
      <t xml:space="preserve">safuZveli 20X20 sm, </t>
    </r>
    <r>
      <rPr>
        <sz val="10"/>
        <rFont val="Times New Roman"/>
        <family val="1"/>
      </rPr>
      <t>B22,5 F200 W6</t>
    </r>
  </si>
  <si>
    <r>
      <t xml:space="preserve">tani 20X15 sm, </t>
    </r>
    <r>
      <rPr>
        <sz val="10"/>
        <rFont val="Times New Roman"/>
        <family val="1"/>
      </rPr>
      <t>B22,5 F200 W6</t>
    </r>
  </si>
  <si>
    <t>5.3.10</t>
  </si>
  <si>
    <t>Semasworebeli fenis mowyoba qviSa-xreSovani nareviT</t>
  </si>
  <si>
    <t>5.3.11</t>
  </si>
  <si>
    <t>safuZveli-RorRi fraqciiT 0-40 mm sisqiT 12 sm</t>
  </si>
  <si>
    <t>5.3.12</t>
  </si>
  <si>
    <t>avtopavilioni</t>
  </si>
  <si>
    <t>5.3.13</t>
  </si>
  <si>
    <t>tranSeis damuSaveba xeliT gruntis erTmagi gadayra</t>
  </si>
  <si>
    <t>5.3.14</t>
  </si>
  <si>
    <r>
      <t xml:space="preserve">qviSa-RorRovani sagebi lenturi saZirkvlisTvis </t>
    </r>
    <r>
      <rPr>
        <sz val="14"/>
        <rFont val="Times New Roman"/>
        <family val="1"/>
        <charset val="204"/>
      </rPr>
      <t>σ</t>
    </r>
    <r>
      <rPr>
        <sz val="10"/>
        <rFont val="Times New Roman"/>
        <family val="1"/>
      </rPr>
      <t>=5</t>
    </r>
    <r>
      <rPr>
        <sz val="10"/>
        <rFont val="AcadNusx"/>
      </rPr>
      <t>sm</t>
    </r>
  </si>
  <si>
    <t>5.3.15</t>
  </si>
  <si>
    <r>
      <t xml:space="preserve">monoliTuri betonis lenturi saZirkvlis mowyoba </t>
    </r>
    <r>
      <rPr>
        <sz val="10"/>
        <rFont val="Times New Roman"/>
        <family val="1"/>
      </rPr>
      <t>B22,5F200W6</t>
    </r>
  </si>
  <si>
    <t>5.3.16</t>
  </si>
  <si>
    <t>aguris kedlis mowyoba sisqiT 25 sm nakerebis ganawiburebiT</t>
  </si>
  <si>
    <t>5.3.17</t>
  </si>
  <si>
    <t>monoliTuri kibis mowyoba:</t>
  </si>
  <si>
    <r>
      <t xml:space="preserve">qviSa-RorRovani momzadeba fuZeze </t>
    </r>
    <r>
      <rPr>
        <sz val="14"/>
        <rFont val="Times New Roman"/>
        <family val="1"/>
        <charset val="204"/>
      </rPr>
      <t>σ</t>
    </r>
    <r>
      <rPr>
        <sz val="10"/>
        <rFont val="Times New Roman"/>
        <family val="1"/>
      </rPr>
      <t xml:space="preserve">=5 </t>
    </r>
    <r>
      <rPr>
        <sz val="10"/>
        <rFont val="AcadNusx"/>
      </rPr>
      <t>sm</t>
    </r>
  </si>
  <si>
    <r>
      <t xml:space="preserve">betoni </t>
    </r>
    <r>
      <rPr>
        <sz val="10"/>
        <rFont val="Times New Roman"/>
        <family val="1"/>
      </rPr>
      <t>B22,5 F200 W6</t>
    </r>
  </si>
  <si>
    <t>5.3.18</t>
  </si>
  <si>
    <t>miwis nayaris mowyoba iatakis qveS</t>
  </si>
  <si>
    <t>5.3.19</t>
  </si>
  <si>
    <t>iatakis mowyoba:</t>
  </si>
  <si>
    <r>
      <t xml:space="preserve">qviSa-RorRovani momzadeba fuZeze </t>
    </r>
    <r>
      <rPr>
        <sz val="10"/>
        <rFont val="Times New Roman"/>
        <family val="1"/>
      </rPr>
      <t>h</t>
    </r>
    <r>
      <rPr>
        <sz val="10"/>
        <rFont val="AcadNusx"/>
      </rPr>
      <t>=4 sm</t>
    </r>
  </si>
  <si>
    <r>
      <t xml:space="preserve">betonis iataki </t>
    </r>
    <r>
      <rPr>
        <sz val="10"/>
        <rFont val="Times New Roman"/>
        <family val="1"/>
      </rPr>
      <t>h</t>
    </r>
    <r>
      <rPr>
        <sz val="10"/>
        <rFont val="AcadNusx"/>
      </rPr>
      <t xml:space="preserve">=8 sm </t>
    </r>
    <r>
      <rPr>
        <sz val="10"/>
        <rFont val="Times New Roman"/>
        <family val="1"/>
      </rPr>
      <t>B22,5 F200 W6</t>
    </r>
  </si>
  <si>
    <t>5.3.20</t>
  </si>
  <si>
    <t>saxuravis mowyoba:</t>
  </si>
  <si>
    <t>xis rigelebis montaJi</t>
  </si>
  <si>
    <t xml:space="preserve">xis nivnivebis montaJi </t>
  </si>
  <si>
    <t>xis koWebis montaJi</t>
  </si>
  <si>
    <t>metalokramitis burulis mowyoba xis molartyvaze</t>
  </si>
  <si>
    <t>Weris Seficvra, SeRebviT</t>
  </si>
  <si>
    <t>5.3.21</t>
  </si>
  <si>
    <t>skamis mowyoba:</t>
  </si>
  <si>
    <t>sayrdeni liTonis kuTxovanisagan</t>
  </si>
  <si>
    <t>xis skami</t>
  </si>
  <si>
    <t>5.3.22</t>
  </si>
  <si>
    <t>liTonis konstruqciis SeRebva zeTovani saRebaviT 2-jer</t>
  </si>
  <si>
    <t>5.3.23</t>
  </si>
  <si>
    <t>xis laqiT SeRebva 2-jer</t>
  </si>
  <si>
    <t>5.3.24</t>
  </si>
  <si>
    <t>betonis mokirwyvlis mowyoba pavilionis irgvliv:</t>
  </si>
  <si>
    <r>
      <t xml:space="preserve">qviSa-RorRovani momzadeba </t>
    </r>
    <r>
      <rPr>
        <sz val="12"/>
        <rFont val="Times New Roman"/>
        <family val="1"/>
        <charset val="204"/>
      </rPr>
      <t>σ</t>
    </r>
    <r>
      <rPr>
        <sz val="10"/>
        <rFont val="Times New Roman"/>
        <family val="1"/>
      </rPr>
      <t>=</t>
    </r>
    <r>
      <rPr>
        <sz val="10"/>
        <rFont val="AcadNusx"/>
      </rPr>
      <t>5 sm</t>
    </r>
  </si>
  <si>
    <r>
      <t xml:space="preserve">betoni </t>
    </r>
    <r>
      <rPr>
        <sz val="10"/>
        <rFont val="Times New Roman"/>
        <family val="1"/>
      </rPr>
      <t xml:space="preserve">B22,5 F200 W6 </t>
    </r>
    <r>
      <rPr>
        <sz val="14"/>
        <rFont val="Times New Roman"/>
        <family val="1"/>
        <charset val="204"/>
      </rPr>
      <t>σ</t>
    </r>
    <r>
      <rPr>
        <sz val="10"/>
        <rFont val="Times New Roman"/>
        <family val="1"/>
      </rPr>
      <t>=</t>
    </r>
    <r>
      <rPr>
        <sz val="10"/>
        <rFont val="AcadNusx"/>
      </rPr>
      <t>10 sm</t>
    </r>
  </si>
  <si>
    <t>5.4</t>
  </si>
  <si>
    <t>avtosadgomis mowyoba</t>
  </si>
  <si>
    <t>5.4.1</t>
  </si>
  <si>
    <t>5.4.2</t>
  </si>
  <si>
    <t>5.4.3</t>
  </si>
  <si>
    <t>5.4.4</t>
  </si>
  <si>
    <r>
      <t xml:space="preserve">qvesagebi fenis mowyoba qviSa-xreSovani nareviT,       sisqiT </t>
    </r>
    <r>
      <rPr>
        <sz val="10"/>
        <rFont val="Times New Roman"/>
        <family val="1"/>
      </rPr>
      <t>h</t>
    </r>
    <r>
      <rPr>
        <sz val="10"/>
        <rFont val="AcadNusx"/>
      </rPr>
      <t>-22sm.</t>
    </r>
  </si>
  <si>
    <t>5.4.5</t>
  </si>
  <si>
    <r>
      <t xml:space="preserve">safuZvlis mowyoba fraqciuli RorRiT (0-40mm),       sisqiT </t>
    </r>
    <r>
      <rPr>
        <sz val="10"/>
        <rFont val="Times New Roman"/>
        <family val="1"/>
      </rPr>
      <t>h</t>
    </r>
    <r>
      <rPr>
        <sz val="10"/>
        <rFont val="AcadNusx"/>
      </rPr>
      <t>-18sm.</t>
    </r>
  </si>
  <si>
    <t>5.4.6</t>
  </si>
  <si>
    <r>
      <t>cementbetonis safaris mowyoba sisqiT 20 sm   betoni</t>
    </r>
    <r>
      <rPr>
        <sz val="10"/>
        <rFont val="Times New Roman"/>
        <family val="1"/>
      </rPr>
      <t xml:space="preserve"> B35 F200 W6</t>
    </r>
  </si>
  <si>
    <r>
      <t>cementbetonis safaris armireba, bazaltoplastikuri armaturis bade Ø6 mm, ujredis biji 20</t>
    </r>
    <r>
      <rPr>
        <sz val="10"/>
        <rFont val="Times New Roman"/>
        <family val="1"/>
      </rPr>
      <t>x</t>
    </r>
    <r>
      <rPr>
        <sz val="10"/>
        <rFont val="AcadNusx"/>
      </rPr>
      <t>20 sm</t>
    </r>
  </si>
  <si>
    <t>5.5</t>
  </si>
  <si>
    <t>trotuarebis mowyoba</t>
  </si>
  <si>
    <t>5.5.1</t>
  </si>
  <si>
    <t>5.5.2</t>
  </si>
  <si>
    <t>5.5.3</t>
  </si>
  <si>
    <t>bordiuris mowyoba:</t>
  </si>
  <si>
    <r>
      <t>betonis sagebi (</t>
    </r>
    <r>
      <rPr>
        <sz val="10"/>
        <rFont val="Times New Roman"/>
        <family val="1"/>
      </rPr>
      <t>B</t>
    </r>
    <r>
      <rPr>
        <sz val="10"/>
        <rFont val="AcadNusx"/>
      </rPr>
      <t>20)</t>
    </r>
  </si>
  <si>
    <r>
      <t>betonis axali bordiuris zomiT 15X30X100 sm mowyoba</t>
    </r>
    <r>
      <rPr>
        <sz val="10"/>
        <rFont val="Times New Roman"/>
        <family val="1"/>
      </rPr>
      <t xml:space="preserve"> B25</t>
    </r>
  </si>
  <si>
    <t>5.5.4</t>
  </si>
  <si>
    <t>trotuarze safaris mowyoba:</t>
  </si>
  <si>
    <r>
      <t xml:space="preserve">safuZvlis mowyoba fraqciuli RorRiT, </t>
    </r>
    <r>
      <rPr>
        <sz val="10"/>
        <rFont val="Times New Roman"/>
        <family val="1"/>
      </rPr>
      <t>h</t>
    </r>
    <r>
      <rPr>
        <sz val="10"/>
        <rFont val="AcadNusx"/>
      </rPr>
      <t>-12sm.</t>
    </r>
  </si>
  <si>
    <r>
      <t>Txevadi bitumis mosxma 0,3kg/m</t>
    </r>
    <r>
      <rPr>
        <vertAlign val="superscript"/>
        <sz val="10"/>
        <rFont val="AcadNusx"/>
      </rPr>
      <t>2</t>
    </r>
  </si>
  <si>
    <r>
      <t xml:space="preserve">wvrilmarcvlovani mkvrivi RorRovani asfaltbetonis cxeli nareviT tipi Б, marka II,   sisqiT </t>
    </r>
    <r>
      <rPr>
        <sz val="10"/>
        <rFont val="Times New Roman"/>
        <family val="1"/>
      </rPr>
      <t>h</t>
    </r>
    <r>
      <rPr>
        <sz val="10"/>
        <rFont val="AcadNusx"/>
      </rPr>
      <t>-4 sm.</t>
    </r>
  </si>
  <si>
    <t>sagzao niSnebi, moniSvna da Semofargvla</t>
  </si>
  <si>
    <t>5.6.1</t>
  </si>
  <si>
    <r>
      <t xml:space="preserve">standartuli Suqamrekli sagzao niSnebis dayeneba liTonis dgarebze da betonis fundamentze, I da  II tipiuri zomis, dafaruli maRali intensivobis prizmuli </t>
    </r>
    <r>
      <rPr>
        <sz val="10"/>
        <rFont val="Times New Roman"/>
        <family val="1"/>
      </rPr>
      <t>RA2</t>
    </r>
    <r>
      <rPr>
        <sz val="10"/>
        <rFont val="AcadNusx"/>
      </rPr>
      <t xml:space="preserve"> klasis webovani firiT (</t>
    </r>
    <r>
      <rPr>
        <sz val="10"/>
        <rFont val="Times New Roman"/>
        <family val="1"/>
      </rPr>
      <t xml:space="preserve">ASTM D4956-13, </t>
    </r>
    <r>
      <rPr>
        <sz val="10"/>
        <rFont val="AcadNusx"/>
      </rPr>
      <t xml:space="preserve">tipi </t>
    </r>
    <r>
      <rPr>
        <sz val="10"/>
        <rFont val="Times New Roman"/>
        <family val="1"/>
      </rPr>
      <t xml:space="preserve"> III-IV ,  EN12899-1:2007</t>
    </r>
    <r>
      <rPr>
        <sz val="10"/>
        <rFont val="AcadNusx"/>
      </rPr>
      <t xml:space="preserve"> (sst en 12899-1:2010) dgarebis dabetonebiT</t>
    </r>
  </si>
  <si>
    <t>5.6.2</t>
  </si>
  <si>
    <r>
      <t xml:space="preserve">saproeqto individualuri proeqtirebis sagzaos  niSnebis dayeneba liTonis dgarebze da betonis fundametnze,  or enaze, dafaruli  dafaruli maRali intensivobis prizmuli </t>
    </r>
    <r>
      <rPr>
        <sz val="10"/>
        <rFont val="Times New Roman"/>
        <family val="1"/>
      </rPr>
      <t>RA2</t>
    </r>
    <r>
      <rPr>
        <sz val="10"/>
        <rFont val="AcadNusx"/>
      </rPr>
      <t xml:space="preserve"> klasis webovani firiT (A</t>
    </r>
    <r>
      <rPr>
        <sz val="10"/>
        <rFont val="Times New Roman"/>
        <family val="1"/>
      </rPr>
      <t>STM D4956-13,</t>
    </r>
    <r>
      <rPr>
        <sz val="10"/>
        <rFont val="AcadNusx"/>
      </rPr>
      <t xml:space="preserve"> tipi  III-IV , </t>
    </r>
    <r>
      <rPr>
        <sz val="10"/>
        <rFont val="Times New Roman"/>
        <family val="1"/>
      </rPr>
      <t xml:space="preserve"> EN12899-1:2007</t>
    </r>
    <r>
      <rPr>
        <sz val="10"/>
        <rFont val="AcadNusx"/>
      </rPr>
      <t xml:space="preserve"> (sst en 12899-1:2010), dgarebis dabetonebiT</t>
    </r>
  </si>
  <si>
    <t>5.6.3</t>
  </si>
  <si>
    <t>individualuri sagzao niSnebisTvis bermebis mowyoba droebiTi rezervidan moziduli kldovani gruntiT, zedapiris da ferdis moSandakeba xeliT</t>
  </si>
  <si>
    <t>5.6.4</t>
  </si>
  <si>
    <t>savali nawilis horizontaluri moniSvna erTkomponentiani (TeTri) sagzao niSansadebi saRebaviT damzadebuli akrilatis safuZvelze, gaumjobesebuli Ramis xilvadobis Suqdamabrunebeli minis burTulakebiT, zomiT 100-850 mkm</t>
  </si>
  <si>
    <t>5.6.5</t>
  </si>
  <si>
    <t>vertikaluri moniSvna perqlorviniliani saRebaviT</t>
  </si>
  <si>
    <t>5.6.6</t>
  </si>
  <si>
    <t>gverdulze  dasayenebli plastmasis drekadi mimmarTveli boZkintebi</t>
  </si>
  <si>
    <t>5.6.7</t>
  </si>
  <si>
    <t>moniSvnis xazTan dasayenebli plastmasis miliseburi drekadi mimmarTveli boZkintebi</t>
  </si>
  <si>
    <t>5.6.8</t>
  </si>
  <si>
    <r>
      <t xml:space="preserve">anakrebi specprofilis betonis parapetebis damzadeba, transportireba da montaJi amwiT     </t>
    </r>
    <r>
      <rPr>
        <sz val="10"/>
        <rFont val="times x"/>
        <charset val="204"/>
      </rPr>
      <t>B35 F200 W6 - 3</t>
    </r>
    <r>
      <rPr>
        <sz val="10"/>
        <rFont val="AcadNusx"/>
      </rPr>
      <t>c</t>
    </r>
  </si>
  <si>
    <t>5.6.9</t>
  </si>
  <si>
    <t>saproeqto betonis parapetebze III tipis Suqdamabruneblebis mowyoba</t>
  </si>
  <si>
    <t>5.6.10</t>
  </si>
  <si>
    <r>
      <t xml:space="preserve">zRudaris mowyoba foladis bagiriT </t>
    </r>
    <r>
      <rPr>
        <sz val="10"/>
        <rFont val="Times New Roman"/>
        <family val="1"/>
      </rPr>
      <t xml:space="preserve">11DO-TM:              </t>
    </r>
    <r>
      <rPr>
        <sz val="9"/>
        <rFont val="AcadNusx"/>
      </rPr>
      <t>(monakveTi-74 c. sawyisi-148 c. muSa monakveTi-5992 grZ.m. biji 4.0 m.)  (monakveTi-8 c. sawyisi-16 c. muSa monakveTi-640 grZ.m. biji 2.0 m.), yvela damxmare samuSaos gaTvaliswinebiT</t>
    </r>
  </si>
  <si>
    <t>jami Tavi 5.</t>
  </si>
  <si>
    <t>sul</t>
  </si>
  <si>
    <t>d.R.g. _ 18%</t>
  </si>
  <si>
    <t>mTliani Rirebuleba</t>
  </si>
  <si>
    <t>jami</t>
  </si>
  <si>
    <t>monoliTuri rbetcs mowyoba:</t>
  </si>
  <si>
    <t>raodenoba</t>
  </si>
  <si>
    <t>gegmiuri dagroveba 8% (araumetes)</t>
  </si>
  <si>
    <t>zednadebi xarjebi 10% (araumetes)</t>
  </si>
  <si>
    <t xml:space="preserve"> შიდასახელმწიფოებრივი მნიშვნელობის (შ-7) ზუგდიდი - ჯვარი - მესტია - ლასდილის საავტომობილო გზის კმ178+000 - კმ185+000 მონაკვეთის დარჩენილი სარეაბილიტაციო სამუშაოების ხარჯთაღრიცხვა</t>
  </si>
  <si>
    <t>danarTi №4</t>
  </si>
  <si>
    <t>moajiris mosawyobad Casatanebeli detalebis montaJi</t>
  </si>
  <si>
    <r>
      <t xml:space="preserve">foladis mrgvali milis </t>
    </r>
    <r>
      <rPr>
        <sz val="10"/>
        <rFont val="Times New Roman"/>
        <family val="1"/>
      </rPr>
      <t>d</t>
    </r>
    <r>
      <rPr>
        <sz val="10"/>
        <rFont val="AcadNusx"/>
      </rPr>
      <t xml:space="preserve">=530 mm, </t>
    </r>
    <r>
      <rPr>
        <sz val="10"/>
        <rFont val="Times New Roman"/>
        <family val="1"/>
      </rPr>
      <t>δ</t>
    </r>
    <r>
      <rPr>
        <sz val="10"/>
        <rFont val="AcadNusx"/>
      </rPr>
      <t>=10 mm montaJi amwiT</t>
    </r>
  </si>
  <si>
    <t>** gauTvaliswinebeli samuSaoebi 5%</t>
  </si>
  <si>
    <r>
      <rPr>
        <b/>
        <sz val="10"/>
        <color indexed="8"/>
        <rFont val="AcadNusx"/>
      </rPr>
      <t xml:space="preserve">*** </t>
    </r>
    <r>
      <rPr>
        <b/>
        <i/>
        <sz val="10"/>
        <color indexed="8"/>
        <rFont val="AcadNusx"/>
      </rPr>
      <t>mTliani Rirebuleba danaricxebiT</t>
    </r>
  </si>
  <si>
    <t>ganzomileba</t>
  </si>
  <si>
    <t>erTeulis fasi* 
(lari)</t>
  </si>
  <si>
    <t>erTeulis saboloo fasi
(lari)</t>
  </si>
  <si>
    <t>saerTo Rirebuleba (lari)</t>
  </si>
  <si>
    <t>*) პრეტენდენტის მიერ წარმოდგენილ ხარჯთაღრიცხვაში მითითებული ერთეულის ფასი არ უნდა აღემატებოდეს, შემსყიდველის მიერ, ხარჯთაღრიცხვის შესაბამის გრაფაში დაფიქსირებულ სამუშაოს ერთეულის ზღვრულ ფასს;</t>
  </si>
  <si>
    <t>**) აღნიშნული თანხის გამოყენება მოხდება მხოლოდ დამკვეთის (შემსყიდველის) ნებართვით, მისივე ინიციატივით ან მიმწოდებლის მიერ დასაბუთებული და არგუმენტირებული წინადადების განხილვისა და შეთანხმების საფუძველზე დამკვეთის (შემსყიდველის) სათანადო გადაწყვეტილების მიღების შემდეგ;</t>
  </si>
  <si>
    <t>***) ფასები იანგარიშება საქართველოს კანონმდებლობით დადგენილი ყველა გადასახადის გათვალისწინებით.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</si>
</sst>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0_);_(* \(#,##0.000\);_(* &quot;-&quot;??_);_(@_)"/>
    <numFmt numFmtId="165" formatCode="_-* #,##0.00_р_._-;\-* #,##0.00_р_._-;_-* &quot;-&quot;??_р_._-;_-@_-"/>
    <numFmt numFmtId="166" formatCode="_-* #,##0.00\ _₾_-;\-* #,##0.00\ _₾_-;_-* &quot;-&quot;??\ _₾_-;_-@_-"/>
    <numFmt numFmtId="167" formatCode="_(* #,##0.0_);_(* \(#,##0.0\);_(* &quot;-&quot;??_);_(@_)"/>
    <numFmt numFmtId="168" formatCode="_-* #,##0.000\ _₾_-;\-* #,##0.000\ _₾_-;_-* &quot;-&quot;???\ _₾_-;_-@_-"/>
  </numFmts>
  <fonts count="45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# CHV_Bold"/>
      <family val="2"/>
    </font>
    <font>
      <b/>
      <sz val="10"/>
      <name val="AcadNusx"/>
    </font>
    <font>
      <sz val="11"/>
      <name val="AcadNusx"/>
    </font>
    <font>
      <sz val="10"/>
      <name val="Times New Roman"/>
      <family val="1"/>
    </font>
    <font>
      <sz val="10"/>
      <name val="AcadMtavr"/>
    </font>
    <font>
      <b/>
      <sz val="10"/>
      <name val="AcadMtavr"/>
    </font>
    <font>
      <sz val="10"/>
      <name val="AcadNusx"/>
    </font>
    <font>
      <sz val="10"/>
      <name val="Times New Roman"/>
      <family val="1"/>
      <charset val="204"/>
    </font>
    <font>
      <vertAlign val="superscript"/>
      <sz val="10"/>
      <name val="AcadNusx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color theme="1"/>
      <name val="AcadNusx"/>
    </font>
    <font>
      <sz val="10"/>
      <color theme="1"/>
      <name val="AcadNusx"/>
    </font>
    <font>
      <sz val="10"/>
      <color rgb="FFFF0000"/>
      <name val="Arial"/>
      <family val="2"/>
    </font>
    <font>
      <sz val="10"/>
      <name val="Arial"/>
      <family val="2"/>
    </font>
    <font>
      <vertAlign val="subscript"/>
      <sz val="10"/>
      <name val="AcadNusx"/>
    </font>
    <font>
      <b/>
      <vertAlign val="subscript"/>
      <sz val="10"/>
      <name val="AcadNusx"/>
    </font>
    <font>
      <sz val="9"/>
      <name val="AcadNusx"/>
    </font>
    <font>
      <sz val="10"/>
      <name val="Calibri"/>
      <family val="2"/>
    </font>
    <font>
      <b/>
      <i/>
      <sz val="10"/>
      <color theme="1"/>
      <name val="AcadMtavr"/>
    </font>
    <font>
      <b/>
      <sz val="10"/>
      <color theme="1"/>
      <name val="AcadMtavr"/>
    </font>
    <font>
      <sz val="10"/>
      <color indexed="10"/>
      <name val="AcadNusx"/>
    </font>
    <font>
      <b/>
      <i/>
      <sz val="10"/>
      <color theme="1"/>
      <name val="AcadNusx"/>
    </font>
    <font>
      <i/>
      <u/>
      <sz val="10"/>
      <color theme="1"/>
      <name val="AcadNusx"/>
    </font>
    <font>
      <sz val="10"/>
      <color indexed="10"/>
      <name val="Times New Roman"/>
      <family val="1"/>
      <charset val="204"/>
    </font>
    <font>
      <vertAlign val="superscript"/>
      <sz val="9"/>
      <name val="AcadNusx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x"/>
      <charset val="204"/>
    </font>
    <font>
      <b/>
      <sz val="10"/>
      <color theme="1"/>
      <name val="Times New Roman"/>
      <family val="1"/>
    </font>
    <font>
      <b/>
      <i/>
      <sz val="11"/>
      <name val="AcadMtavr"/>
    </font>
    <font>
      <sz val="10"/>
      <color theme="4" tint="-0.249977111117893"/>
      <name val="Arial"/>
      <family val="2"/>
      <charset val="204"/>
    </font>
    <font>
      <b/>
      <i/>
      <sz val="10"/>
      <color indexed="8"/>
      <name val="AcadNusx"/>
    </font>
    <font>
      <b/>
      <sz val="10"/>
      <color indexed="8"/>
      <name val="AcadNusx"/>
    </font>
    <font>
      <b/>
      <sz val="14"/>
      <name val="LitNusx"/>
    </font>
    <font>
      <sz val="10"/>
      <color theme="8"/>
      <name val="Arial"/>
      <family val="2"/>
    </font>
    <font>
      <sz val="10"/>
      <color theme="4" tint="-0.249977111117893"/>
      <name val="Arial"/>
      <family val="2"/>
    </font>
    <font>
      <sz val="10"/>
      <color rgb="FFFF0000"/>
      <name val="Arial"/>
      <family val="2"/>
      <charset val="204"/>
    </font>
    <font>
      <sz val="9"/>
      <name val="# CHV_Bold"/>
    </font>
    <font>
      <b/>
      <i/>
      <sz val="11"/>
      <name val="AcadNusx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/>
    <xf numFmtId="4" fontId="16" fillId="0" borderId="0" xfId="0" applyNumberFormat="1" applyFont="1"/>
    <xf numFmtId="0" fontId="0" fillId="3" borderId="0" xfId="0" applyFill="1"/>
    <xf numFmtId="165" fontId="0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vertical="center"/>
    </xf>
    <xf numFmtId="166" fontId="3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3" fontId="38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4" fontId="39" fillId="0" borderId="0" xfId="0" applyNumberFormat="1" applyFont="1"/>
    <xf numFmtId="0" fontId="2" fillId="4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64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167" fontId="40" fillId="2" borderId="1" xfId="0" applyNumberFormat="1" applyFont="1" applyFill="1" applyBorder="1" applyAlignment="1">
      <alignment vertical="center"/>
    </xf>
    <xf numFmtId="43" fontId="40" fillId="2" borderId="1" xfId="0" applyNumberFormat="1" applyFont="1" applyFill="1" applyBorder="1" applyAlignment="1">
      <alignment vertical="center"/>
    </xf>
    <xf numFmtId="4" fontId="14" fillId="6" borderId="1" xfId="0" applyNumberFormat="1" applyFont="1" applyFill="1" applyBorder="1" applyAlignment="1">
      <alignment horizontal="center" vertical="center" wrapText="1"/>
    </xf>
    <xf numFmtId="4" fontId="23" fillId="6" borderId="1" xfId="0" applyNumberFormat="1" applyFont="1" applyFill="1" applyBorder="1" applyAlignment="1">
      <alignment horizontal="center" vertical="center" wrapText="1"/>
    </xf>
    <xf numFmtId="4" fontId="32" fillId="6" borderId="1" xfId="0" applyNumberFormat="1" applyFont="1" applyFill="1" applyBorder="1" applyAlignment="1">
      <alignment horizontal="center" vertical="center" wrapText="1"/>
    </xf>
    <xf numFmtId="43" fontId="13" fillId="6" borderId="1" xfId="1" applyNumberFormat="1" applyFont="1" applyFill="1" applyBorder="1" applyAlignment="1">
      <alignment horizontal="center" vertical="center" wrapText="1"/>
    </xf>
    <xf numFmtId="4" fontId="22" fillId="6" borderId="1" xfId="0" applyNumberFormat="1" applyFont="1" applyFill="1" applyBorder="1" applyAlignment="1">
      <alignment horizontal="center" vertical="center"/>
    </xf>
    <xf numFmtId="4" fontId="22" fillId="6" borderId="1" xfId="0" applyNumberFormat="1" applyFont="1" applyFill="1" applyBorder="1" applyAlignment="1">
      <alignment horizontal="center" vertical="center" wrapText="1"/>
    </xf>
    <xf numFmtId="0" fontId="41" fillId="5" borderId="1" xfId="3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 shrinkToFit="1"/>
    </xf>
    <xf numFmtId="168" fontId="0" fillId="0" borderId="0" xfId="0" applyNumberForma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49" fontId="9" fillId="2" borderId="2" xfId="4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 shrinkToFi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9" fillId="2" borderId="1" xfId="5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vertical="center" wrapText="1" shrinkToFit="1"/>
    </xf>
    <xf numFmtId="49" fontId="9" fillId="2" borderId="2" xfId="0" applyNumberFormat="1" applyFont="1" applyFill="1" applyBorder="1" applyAlignment="1">
      <alignment horizontal="left" vertical="center" wrapText="1"/>
    </xf>
    <xf numFmtId="0" fontId="20" fillId="2" borderId="1" xfId="4" applyFont="1" applyFill="1" applyBorder="1" applyAlignment="1">
      <alignment horizontal="center" vertical="center" wrapText="1"/>
    </xf>
    <xf numFmtId="49" fontId="9" fillId="2" borderId="2" xfId="5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25" fillId="2" borderId="4" xfId="0" applyNumberFormat="1" applyFont="1" applyFill="1" applyBorder="1" applyAlignment="1">
      <alignment horizontal="left" vertical="center"/>
    </xf>
    <xf numFmtId="49" fontId="35" fillId="2" borderId="4" xfId="0" applyNumberFormat="1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49" fontId="22" fillId="2" borderId="4" xfId="0" applyNumberFormat="1" applyFont="1" applyFill="1" applyBorder="1" applyAlignment="1">
      <alignment horizontal="left" vertical="center" wrapText="1"/>
    </xf>
    <xf numFmtId="49" fontId="36" fillId="2" borderId="4" xfId="0" applyNumberFormat="1" applyFont="1" applyFill="1" applyBorder="1" applyAlignment="1">
      <alignment horizontal="left" vertical="center"/>
    </xf>
    <xf numFmtId="49" fontId="33" fillId="2" borderId="4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>
      <alignment horizontal="left" vertical="center" wrapText="1"/>
    </xf>
    <xf numFmtId="49" fontId="33" fillId="2" borderId="3" xfId="0" applyNumberFormat="1" applyFont="1" applyFill="1" applyBorder="1" applyAlignment="1">
      <alignment horizontal="left" vertical="center" wrapText="1"/>
    </xf>
    <xf numFmtId="49" fontId="33" fillId="2" borderId="4" xfId="0" applyNumberFormat="1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49" fontId="26" fillId="2" borderId="2" xfId="0" applyNumberFormat="1" applyFont="1" applyFill="1" applyBorder="1" applyAlignment="1">
      <alignment horizontal="left" vertical="center" wrapText="1"/>
    </xf>
    <xf numFmtId="49" fontId="26" fillId="2" borderId="3" xfId="0" applyNumberFormat="1" applyFont="1" applyFill="1" applyBorder="1" applyAlignment="1">
      <alignment horizontal="left" vertical="center" wrapText="1"/>
    </xf>
    <xf numFmtId="49" fontId="22" fillId="2" borderId="2" xfId="0" applyNumberFormat="1" applyFont="1" applyFill="1" applyBorder="1" applyAlignment="1">
      <alignment horizontal="left" vertical="center" wrapText="1"/>
    </xf>
    <xf numFmtId="49" fontId="22" fillId="2" borderId="3" xfId="0" applyNumberFormat="1" applyFont="1" applyFill="1" applyBorder="1" applyAlignment="1">
      <alignment horizontal="left" vertical="center" wrapText="1"/>
    </xf>
    <xf numFmtId="49" fontId="22" fillId="2" borderId="4" xfId="0" applyNumberFormat="1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left" vertical="center" wrapText="1"/>
    </xf>
    <xf numFmtId="49" fontId="25" fillId="2" borderId="2" xfId="0" applyNumberFormat="1" applyFont="1" applyFill="1" applyBorder="1" applyAlignment="1">
      <alignment horizontal="left" vertical="center"/>
    </xf>
    <xf numFmtId="49" fontId="25" fillId="2" borderId="3" xfId="0" applyNumberFormat="1" applyFont="1" applyFill="1" applyBorder="1" applyAlignment="1">
      <alignment horizontal="left" vertical="center"/>
    </xf>
    <xf numFmtId="49" fontId="25" fillId="2" borderId="4" xfId="0" applyNumberFormat="1" applyFont="1" applyFill="1" applyBorder="1" applyAlignment="1">
      <alignment horizontal="left" vertical="center"/>
    </xf>
    <xf numFmtId="49" fontId="35" fillId="2" borderId="2" xfId="0" applyNumberFormat="1" applyFont="1" applyFill="1" applyBorder="1" applyAlignment="1">
      <alignment horizontal="left" vertical="center"/>
    </xf>
    <xf numFmtId="49" fontId="35" fillId="2" borderId="3" xfId="0" applyNumberFormat="1" applyFont="1" applyFill="1" applyBorder="1" applyAlignment="1">
      <alignment horizontal="left" vertical="center"/>
    </xf>
    <xf numFmtId="49" fontId="35" fillId="2" borderId="4" xfId="0" applyNumberFormat="1" applyFont="1" applyFill="1" applyBorder="1" applyAlignment="1">
      <alignment horizontal="left" vertical="center"/>
    </xf>
    <xf numFmtId="49" fontId="36" fillId="2" borderId="2" xfId="0" applyNumberFormat="1" applyFont="1" applyFill="1" applyBorder="1" applyAlignment="1">
      <alignment horizontal="left" vertical="center"/>
    </xf>
    <xf numFmtId="49" fontId="36" fillId="2" borderId="3" xfId="0" applyNumberFormat="1" applyFont="1" applyFill="1" applyBorder="1" applyAlignment="1">
      <alignment horizontal="left" vertical="center"/>
    </xf>
    <xf numFmtId="49" fontId="36" fillId="2" borderId="4" xfId="0" applyNumberFormat="1" applyFont="1" applyFill="1" applyBorder="1" applyAlignment="1">
      <alignment horizontal="left" vertical="center"/>
    </xf>
    <xf numFmtId="0" fontId="37" fillId="7" borderId="2" xfId="0" applyFont="1" applyFill="1" applyBorder="1" applyAlignment="1">
      <alignment horizontal="right" vertical="distributed"/>
    </xf>
    <xf numFmtId="0" fontId="37" fillId="7" borderId="3" xfId="0" applyFont="1" applyFill="1" applyBorder="1" applyAlignment="1">
      <alignment horizontal="right" vertical="distributed"/>
    </xf>
    <xf numFmtId="0" fontId="37" fillId="7" borderId="4" xfId="0" applyFont="1" applyFill="1" applyBorder="1" applyAlignment="1">
      <alignment horizontal="right" vertical="distributed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0" fontId="43" fillId="3" borderId="0" xfId="6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44" fillId="2" borderId="0" xfId="6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vertical="center" wrapText="1"/>
    </xf>
    <xf numFmtId="49" fontId="22" fillId="2" borderId="3" xfId="0" applyNumberFormat="1" applyFont="1" applyFill="1" applyBorder="1" applyAlignment="1">
      <alignment vertical="center" wrapText="1"/>
    </xf>
    <xf numFmtId="49" fontId="22" fillId="2" borderId="4" xfId="0" applyNumberFormat="1" applyFont="1" applyFill="1" applyBorder="1" applyAlignment="1">
      <alignment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 2" xfId="5"/>
    <cellStyle name="Normal 2 2 10" xfId="6"/>
    <cellStyle name="Normal 3" xfId="4"/>
    <cellStyle name="Normal_FORMA 2- 2000" xfId="3"/>
    <cellStyle name="Обычный_sg  Tbilisi-SEnaki km84 2" xfId="2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V628"/>
  <sheetViews>
    <sheetView tabSelected="1" view="pageBreakPreview" topLeftCell="A19" zoomScaleNormal="100" zoomScaleSheetLayoutView="100" workbookViewId="0">
      <selection activeCell="E7" sqref="E7"/>
    </sheetView>
  </sheetViews>
  <sheetFormatPr defaultColWidth="9.140625" defaultRowHeight="15.75"/>
  <cols>
    <col min="1" max="1" width="6.7109375" style="14" customWidth="1"/>
    <col min="2" max="2" width="65.7109375" style="15" customWidth="1"/>
    <col min="3" max="3" width="9.140625" style="16" customWidth="1"/>
    <col min="4" max="6" width="12.7109375" style="22" customWidth="1"/>
    <col min="7" max="7" width="16.28515625" style="22" customWidth="1"/>
    <col min="8" max="8" width="14" style="17" customWidth="1"/>
    <col min="9" max="9" width="13.42578125" customWidth="1"/>
    <col min="10" max="10" width="15.28515625" bestFit="1" customWidth="1"/>
    <col min="11" max="11" width="16.140625" customWidth="1"/>
    <col min="12" max="12" width="16.85546875" customWidth="1"/>
    <col min="13" max="16384" width="9.140625" style="1"/>
  </cols>
  <sheetData>
    <row r="1" spans="1:12" ht="21" customHeight="1">
      <c r="A1" s="102" t="s">
        <v>681</v>
      </c>
      <c r="B1" s="103"/>
      <c r="C1" s="103"/>
      <c r="D1" s="103"/>
      <c r="E1" s="103"/>
      <c r="F1" s="103"/>
      <c r="G1" s="104"/>
    </row>
    <row r="2" spans="1:12" ht="61.5" customHeight="1">
      <c r="A2" s="90" t="s">
        <v>680</v>
      </c>
      <c r="B2" s="90"/>
      <c r="C2" s="90"/>
      <c r="D2" s="90"/>
      <c r="E2" s="90"/>
      <c r="F2" s="90"/>
      <c r="G2" s="90"/>
    </row>
    <row r="3" spans="1:12" ht="13.5" customHeight="1">
      <c r="A3" s="88"/>
      <c r="B3" s="91" t="s">
        <v>0</v>
      </c>
      <c r="C3" s="105" t="s">
        <v>686</v>
      </c>
      <c r="D3" s="105" t="s">
        <v>677</v>
      </c>
      <c r="E3" s="105" t="s">
        <v>687</v>
      </c>
      <c r="F3" s="105" t="s">
        <v>688</v>
      </c>
      <c r="G3" s="105" t="s">
        <v>689</v>
      </c>
    </row>
    <row r="4" spans="1:12" s="2" customFormat="1" ht="38.25" customHeight="1">
      <c r="A4" s="89"/>
      <c r="B4" s="91"/>
      <c r="C4" s="106"/>
      <c r="D4" s="106"/>
      <c r="E4" s="106"/>
      <c r="F4" s="106"/>
      <c r="G4" s="106"/>
      <c r="H4" s="17"/>
      <c r="I4"/>
      <c r="J4"/>
      <c r="K4"/>
      <c r="L4"/>
    </row>
    <row r="5" spans="1:12" s="3" customFormat="1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/>
      <c r="G5" s="38">
        <v>6</v>
      </c>
      <c r="H5" s="17"/>
      <c r="I5"/>
      <c r="J5"/>
      <c r="K5"/>
      <c r="L5"/>
    </row>
    <row r="6" spans="1:12" s="2" customFormat="1" ht="12.75">
      <c r="A6" s="4"/>
      <c r="B6" s="5" t="s">
        <v>1</v>
      </c>
      <c r="C6" s="5"/>
      <c r="D6" s="4"/>
      <c r="E6" s="4"/>
      <c r="F6" s="4"/>
      <c r="G6" s="4"/>
      <c r="H6" s="17"/>
      <c r="I6"/>
      <c r="J6"/>
      <c r="K6"/>
      <c r="L6"/>
    </row>
    <row r="7" spans="1:12" s="2" customFormat="1" ht="13.5">
      <c r="A7" s="39">
        <v>1.1000000000000001</v>
      </c>
      <c r="B7" s="40" t="s">
        <v>2</v>
      </c>
      <c r="C7" s="23" t="s">
        <v>3</v>
      </c>
      <c r="D7" s="26">
        <v>8.7680000000000007</v>
      </c>
      <c r="E7" s="27">
        <v>500</v>
      </c>
      <c r="F7" s="27"/>
      <c r="G7" s="27">
        <f>ROUND(F7*D7,2)</f>
        <v>0</v>
      </c>
      <c r="H7" s="18"/>
      <c r="I7" s="6"/>
      <c r="J7"/>
      <c r="K7"/>
      <c r="L7"/>
    </row>
    <row r="8" spans="1:12" ht="13.5">
      <c r="A8" s="39">
        <v>1.2</v>
      </c>
      <c r="B8" s="40" t="s">
        <v>4</v>
      </c>
      <c r="C8" s="23"/>
      <c r="D8" s="26"/>
      <c r="E8" s="27"/>
      <c r="F8" s="27"/>
      <c r="G8" s="28"/>
      <c r="H8" s="18"/>
      <c r="I8" s="6"/>
    </row>
    <row r="9" spans="1:12" ht="13.5">
      <c r="A9" s="39"/>
      <c r="B9" s="40" t="s">
        <v>5</v>
      </c>
      <c r="C9" s="23" t="s">
        <v>6</v>
      </c>
      <c r="D9" s="29">
        <v>35</v>
      </c>
      <c r="E9" s="27">
        <v>50</v>
      </c>
      <c r="F9" s="27"/>
      <c r="G9" s="27">
        <f t="shared" ref="G9:G10" si="0">ROUND(F9*D9,2)</f>
        <v>0</v>
      </c>
      <c r="H9" s="18"/>
      <c r="I9" s="6"/>
    </row>
    <row r="10" spans="1:12" s="7" customFormat="1" ht="27">
      <c r="A10" s="39">
        <v>1.3</v>
      </c>
      <c r="B10" s="40" t="s">
        <v>7</v>
      </c>
      <c r="C10" s="23" t="s">
        <v>8</v>
      </c>
      <c r="D10" s="29">
        <v>1528</v>
      </c>
      <c r="E10" s="27">
        <v>12</v>
      </c>
      <c r="F10" s="27"/>
      <c r="G10" s="27">
        <f t="shared" si="0"/>
        <v>0</v>
      </c>
      <c r="H10" s="18"/>
      <c r="I10" s="6"/>
      <c r="J10"/>
      <c r="K10"/>
      <c r="L10"/>
    </row>
    <row r="11" spans="1:12" s="7" customFormat="1" ht="13.5">
      <c r="A11" s="42">
        <v>1.4</v>
      </c>
      <c r="B11" s="43" t="s">
        <v>9</v>
      </c>
      <c r="C11" s="43"/>
      <c r="D11" s="30"/>
      <c r="E11" s="25"/>
      <c r="F11" s="25"/>
      <c r="G11" s="31"/>
      <c r="H11" s="18"/>
      <c r="I11" s="6"/>
      <c r="J11"/>
      <c r="K11"/>
      <c r="L11"/>
    </row>
    <row r="12" spans="1:12" s="7" customFormat="1" ht="13.5">
      <c r="A12" s="44"/>
      <c r="B12" s="43" t="s">
        <v>10</v>
      </c>
      <c r="C12" s="43"/>
      <c r="D12" s="30"/>
      <c r="E12" s="25"/>
      <c r="F12" s="25"/>
      <c r="G12" s="31"/>
      <c r="H12" s="18"/>
      <c r="I12" s="6"/>
      <c r="J12"/>
      <c r="K12"/>
      <c r="L12"/>
    </row>
    <row r="13" spans="1:12" s="7" customFormat="1" ht="27">
      <c r="A13" s="39" t="s">
        <v>11</v>
      </c>
      <c r="B13" s="40" t="s">
        <v>12</v>
      </c>
      <c r="C13" s="23" t="s">
        <v>13</v>
      </c>
      <c r="D13" s="29">
        <v>347</v>
      </c>
      <c r="E13" s="27">
        <v>9.3000000000000007</v>
      </c>
      <c r="F13" s="27"/>
      <c r="G13" s="27">
        <f t="shared" ref="G13:G14" si="1">ROUND(F13*D13,2)</f>
        <v>0</v>
      </c>
      <c r="H13" s="18"/>
      <c r="I13" s="6"/>
      <c r="J13"/>
      <c r="K13"/>
      <c r="L13"/>
    </row>
    <row r="14" spans="1:12" s="7" customFormat="1" ht="27">
      <c r="A14" s="39" t="s">
        <v>14</v>
      </c>
      <c r="B14" s="40" t="s">
        <v>15</v>
      </c>
      <c r="C14" s="23" t="s">
        <v>16</v>
      </c>
      <c r="D14" s="29">
        <v>1.2</v>
      </c>
      <c r="E14" s="27">
        <v>250</v>
      </c>
      <c r="F14" s="27"/>
      <c r="G14" s="27">
        <f t="shared" si="1"/>
        <v>0</v>
      </c>
      <c r="H14" s="18"/>
      <c r="I14" s="6"/>
      <c r="J14"/>
      <c r="K14"/>
      <c r="L14"/>
    </row>
    <row r="15" spans="1:12" s="7" customFormat="1" ht="13.5">
      <c r="A15" s="45"/>
      <c r="B15" s="76" t="s">
        <v>17</v>
      </c>
      <c r="C15" s="76"/>
      <c r="D15" s="29"/>
      <c r="E15" s="27"/>
      <c r="F15" s="27"/>
      <c r="G15" s="28"/>
      <c r="H15" s="18"/>
      <c r="I15" s="6"/>
      <c r="J15"/>
      <c r="K15"/>
      <c r="L15"/>
    </row>
    <row r="16" spans="1:12" s="7" customFormat="1" ht="27">
      <c r="A16" s="39" t="s">
        <v>18</v>
      </c>
      <c r="B16" s="40" t="s">
        <v>19</v>
      </c>
      <c r="C16" s="23" t="s">
        <v>13</v>
      </c>
      <c r="D16" s="29">
        <v>99</v>
      </c>
      <c r="E16" s="27">
        <v>4.0999999999999996</v>
      </c>
      <c r="F16" s="27"/>
      <c r="G16" s="27">
        <f t="shared" ref="G16:G17" si="2">ROUND(F16*D16,2)</f>
        <v>0</v>
      </c>
      <c r="H16" s="18"/>
      <c r="I16" s="6"/>
      <c r="J16"/>
      <c r="K16"/>
      <c r="L16"/>
    </row>
    <row r="17" spans="1:12" s="7" customFormat="1" ht="27">
      <c r="A17" s="39" t="s">
        <v>20</v>
      </c>
      <c r="B17" s="40" t="s">
        <v>21</v>
      </c>
      <c r="C17" s="23" t="s">
        <v>13</v>
      </c>
      <c r="D17" s="29">
        <v>31</v>
      </c>
      <c r="E17" s="27">
        <v>16.47</v>
      </c>
      <c r="F17" s="27"/>
      <c r="G17" s="27">
        <f t="shared" si="2"/>
        <v>0</v>
      </c>
      <c r="H17" s="18"/>
      <c r="I17" s="6"/>
      <c r="J17"/>
      <c r="K17"/>
      <c r="L17"/>
    </row>
    <row r="18" spans="1:12" s="7" customFormat="1" ht="13.5">
      <c r="A18" s="39"/>
      <c r="B18" s="40" t="s">
        <v>22</v>
      </c>
      <c r="C18" s="23"/>
      <c r="D18" s="30"/>
      <c r="E18" s="27"/>
      <c r="F18" s="27"/>
      <c r="G18" s="28"/>
      <c r="H18" s="18"/>
      <c r="I18" s="6"/>
      <c r="J18"/>
      <c r="K18"/>
      <c r="L18"/>
    </row>
    <row r="19" spans="1:12" s="7" customFormat="1">
      <c r="A19" s="39"/>
      <c r="B19" s="40" t="s">
        <v>23</v>
      </c>
      <c r="C19" s="23" t="s">
        <v>13</v>
      </c>
      <c r="D19" s="29">
        <v>60</v>
      </c>
      <c r="E19" s="27">
        <v>290.54000000000002</v>
      </c>
      <c r="F19" s="27"/>
      <c r="G19" s="27">
        <f t="shared" ref="G19:G21" si="3">ROUND(F19*D19,2)</f>
        <v>0</v>
      </c>
      <c r="H19" s="18"/>
      <c r="I19" s="6"/>
      <c r="J19"/>
      <c r="K19"/>
      <c r="L19"/>
    </row>
    <row r="20" spans="1:12" s="7" customFormat="1" ht="27">
      <c r="A20" s="39"/>
      <c r="B20" s="40" t="s">
        <v>24</v>
      </c>
      <c r="C20" s="23" t="s">
        <v>25</v>
      </c>
      <c r="D20" s="29">
        <v>602</v>
      </c>
      <c r="E20" s="27">
        <v>8.43</v>
      </c>
      <c r="F20" s="27"/>
      <c r="G20" s="27">
        <f t="shared" si="3"/>
        <v>0</v>
      </c>
      <c r="H20" s="18"/>
      <c r="I20" s="6"/>
      <c r="J20"/>
      <c r="K20"/>
      <c r="L20"/>
    </row>
    <row r="21" spans="1:12" s="7" customFormat="1">
      <c r="A21" s="39"/>
      <c r="B21" s="40" t="s">
        <v>26</v>
      </c>
      <c r="C21" s="23" t="s">
        <v>8</v>
      </c>
      <c r="D21" s="29">
        <v>1129</v>
      </c>
      <c r="E21" s="27">
        <v>17.48</v>
      </c>
      <c r="F21" s="27"/>
      <c r="G21" s="27">
        <f t="shared" si="3"/>
        <v>0</v>
      </c>
      <c r="H21" s="18"/>
      <c r="I21" s="6"/>
      <c r="J21"/>
      <c r="K21"/>
      <c r="L21"/>
    </row>
    <row r="22" spans="1:12" s="7" customFormat="1" ht="13.5">
      <c r="A22" s="39" t="s">
        <v>27</v>
      </c>
      <c r="B22" s="46" t="s">
        <v>28</v>
      </c>
      <c r="C22" s="23"/>
      <c r="D22" s="30"/>
      <c r="E22" s="27"/>
      <c r="F22" s="27"/>
      <c r="G22" s="28"/>
      <c r="H22" s="18"/>
      <c r="I22" s="6"/>
      <c r="J22"/>
      <c r="K22"/>
      <c r="L22"/>
    </row>
    <row r="23" spans="1:12" s="7" customFormat="1">
      <c r="A23" s="39"/>
      <c r="B23" s="40" t="s">
        <v>23</v>
      </c>
      <c r="C23" s="23" t="s">
        <v>13</v>
      </c>
      <c r="D23" s="29">
        <v>40</v>
      </c>
      <c r="E23" s="27">
        <v>290.54000000000002</v>
      </c>
      <c r="F23" s="27"/>
      <c r="G23" s="27">
        <f t="shared" ref="G23:G27" si="4">ROUND(F23*D23,2)</f>
        <v>0</v>
      </c>
      <c r="H23" s="18"/>
      <c r="I23" s="6"/>
      <c r="J23"/>
      <c r="K23"/>
      <c r="L23"/>
    </row>
    <row r="24" spans="1:12" s="7" customFormat="1" ht="27">
      <c r="A24" s="39"/>
      <c r="B24" s="40" t="s">
        <v>24</v>
      </c>
      <c r="C24" s="23" t="s">
        <v>25</v>
      </c>
      <c r="D24" s="29">
        <v>398</v>
      </c>
      <c r="E24" s="27">
        <v>8.43</v>
      </c>
      <c r="F24" s="27"/>
      <c r="G24" s="27">
        <f t="shared" si="4"/>
        <v>0</v>
      </c>
      <c r="H24" s="18"/>
      <c r="I24" s="6"/>
      <c r="J24"/>
      <c r="K24"/>
      <c r="L24"/>
    </row>
    <row r="25" spans="1:12" s="7" customFormat="1">
      <c r="A25" s="39"/>
      <c r="B25" s="40" t="s">
        <v>29</v>
      </c>
      <c r="C25" s="23" t="s">
        <v>13</v>
      </c>
      <c r="D25" s="29">
        <v>1.45</v>
      </c>
      <c r="E25" s="27">
        <v>964.61</v>
      </c>
      <c r="F25" s="27"/>
      <c r="G25" s="27">
        <f t="shared" si="4"/>
        <v>0</v>
      </c>
      <c r="H25" s="18"/>
      <c r="I25" s="6"/>
      <c r="J25"/>
      <c r="K25"/>
      <c r="L25"/>
    </row>
    <row r="26" spans="1:12" s="7" customFormat="1">
      <c r="A26" s="39"/>
      <c r="B26" s="40" t="s">
        <v>30</v>
      </c>
      <c r="C26" s="23" t="s">
        <v>13</v>
      </c>
      <c r="D26" s="29">
        <v>3.12</v>
      </c>
      <c r="E26" s="27">
        <v>964.61</v>
      </c>
      <c r="F26" s="27"/>
      <c r="G26" s="27">
        <f t="shared" si="4"/>
        <v>0</v>
      </c>
      <c r="H26" s="18"/>
      <c r="I26" s="6"/>
      <c r="J26"/>
      <c r="K26"/>
      <c r="L26"/>
    </row>
    <row r="27" spans="1:12" s="7" customFormat="1">
      <c r="A27" s="39"/>
      <c r="B27" s="40" t="s">
        <v>31</v>
      </c>
      <c r="C27" s="23" t="s">
        <v>8</v>
      </c>
      <c r="D27" s="29">
        <v>754</v>
      </c>
      <c r="E27" s="27">
        <v>9.7200000000000006</v>
      </c>
      <c r="F27" s="27"/>
      <c r="G27" s="27">
        <f t="shared" si="4"/>
        <v>0</v>
      </c>
      <c r="H27" s="18"/>
      <c r="I27" s="6"/>
      <c r="J27"/>
      <c r="K27"/>
      <c r="L27"/>
    </row>
    <row r="28" spans="1:12" s="7" customFormat="1" ht="13.5">
      <c r="A28" s="42" t="s">
        <v>32</v>
      </c>
      <c r="B28" s="76" t="s">
        <v>33</v>
      </c>
      <c r="C28" s="76"/>
      <c r="D28" s="30"/>
      <c r="E28" s="27"/>
      <c r="F28" s="27"/>
      <c r="G28" s="28"/>
      <c r="H28" s="18"/>
      <c r="I28" s="6"/>
      <c r="J28"/>
      <c r="K28"/>
      <c r="L28"/>
    </row>
    <row r="29" spans="1:12" s="7" customFormat="1" ht="13.5">
      <c r="A29" s="47"/>
      <c r="B29" s="76" t="s">
        <v>10</v>
      </c>
      <c r="C29" s="76"/>
      <c r="D29" s="29"/>
      <c r="E29" s="27"/>
      <c r="F29" s="27"/>
      <c r="G29" s="28"/>
      <c r="H29" s="18"/>
      <c r="I29" s="6"/>
      <c r="J29"/>
      <c r="K29"/>
      <c r="L29"/>
    </row>
    <row r="30" spans="1:12" s="7" customFormat="1" ht="27">
      <c r="A30" s="48" t="s">
        <v>34</v>
      </c>
      <c r="B30" s="40" t="s">
        <v>35</v>
      </c>
      <c r="C30" s="23" t="s">
        <v>36</v>
      </c>
      <c r="D30" s="29">
        <v>480</v>
      </c>
      <c r="E30" s="27">
        <v>0.31</v>
      </c>
      <c r="F30" s="27"/>
      <c r="G30" s="27">
        <f t="shared" ref="G30:G33" si="5">ROUND(F30*D30,2)</f>
        <v>0</v>
      </c>
      <c r="H30" s="18"/>
      <c r="I30" s="6"/>
      <c r="J30"/>
      <c r="K30"/>
      <c r="L30"/>
    </row>
    <row r="31" spans="1:12" s="7" customFormat="1" ht="27">
      <c r="A31" s="48" t="s">
        <v>37</v>
      </c>
      <c r="B31" s="40" t="s">
        <v>38</v>
      </c>
      <c r="C31" s="23" t="s">
        <v>36</v>
      </c>
      <c r="D31" s="29">
        <v>450</v>
      </c>
      <c r="E31" s="27">
        <v>0.09</v>
      </c>
      <c r="F31" s="27"/>
      <c r="G31" s="27">
        <f t="shared" si="5"/>
        <v>0</v>
      </c>
      <c r="H31" s="18"/>
      <c r="I31" s="6"/>
      <c r="J31"/>
      <c r="K31"/>
      <c r="L31"/>
    </row>
    <row r="32" spans="1:12" s="7" customFormat="1" ht="27">
      <c r="A32" s="39" t="s">
        <v>39</v>
      </c>
      <c r="B32" s="40" t="s">
        <v>40</v>
      </c>
      <c r="C32" s="23" t="s">
        <v>6</v>
      </c>
      <c r="D32" s="29">
        <v>7</v>
      </c>
      <c r="E32" s="27">
        <v>16.12</v>
      </c>
      <c r="F32" s="27"/>
      <c r="G32" s="27">
        <f t="shared" si="5"/>
        <v>0</v>
      </c>
      <c r="H32" s="18"/>
      <c r="I32" s="6"/>
      <c r="J32"/>
      <c r="K32"/>
      <c r="L32"/>
    </row>
    <row r="33" spans="1:12" s="7" customFormat="1" ht="27">
      <c r="A33" s="48" t="s">
        <v>41</v>
      </c>
      <c r="B33" s="40" t="s">
        <v>42</v>
      </c>
      <c r="C33" s="23" t="s">
        <v>6</v>
      </c>
      <c r="D33" s="29">
        <v>10</v>
      </c>
      <c r="E33" s="27">
        <v>43.53</v>
      </c>
      <c r="F33" s="27"/>
      <c r="G33" s="27">
        <f t="shared" si="5"/>
        <v>0</v>
      </c>
      <c r="H33" s="18"/>
      <c r="I33" s="6"/>
      <c r="J33"/>
      <c r="K33"/>
      <c r="L33"/>
    </row>
    <row r="34" spans="1:12" s="7" customFormat="1" ht="13.5">
      <c r="A34" s="47"/>
      <c r="B34" s="76" t="s">
        <v>17</v>
      </c>
      <c r="C34" s="76"/>
      <c r="D34" s="29"/>
      <c r="E34" s="27"/>
      <c r="F34" s="27"/>
      <c r="G34" s="28"/>
      <c r="H34" s="18"/>
      <c r="I34" s="6"/>
      <c r="J34"/>
      <c r="K34"/>
      <c r="L34"/>
    </row>
    <row r="35" spans="1:12" s="7" customFormat="1" ht="40.5">
      <c r="A35" s="48" t="s">
        <v>43</v>
      </c>
      <c r="B35" s="40" t="s">
        <v>44</v>
      </c>
      <c r="C35" s="23" t="s">
        <v>13</v>
      </c>
      <c r="D35" s="29">
        <v>3</v>
      </c>
      <c r="E35" s="27">
        <v>3.9</v>
      </c>
      <c r="F35" s="27"/>
      <c r="G35" s="27">
        <f t="shared" ref="G35:G39" si="6">ROUND(F35*D35,2)</f>
        <v>0</v>
      </c>
      <c r="H35" s="18"/>
      <c r="I35" s="6"/>
      <c r="J35"/>
      <c r="K35"/>
      <c r="L35"/>
    </row>
    <row r="36" spans="1:12" s="7" customFormat="1" ht="27">
      <c r="A36" s="48" t="s">
        <v>45</v>
      </c>
      <c r="B36" s="40" t="s">
        <v>46</v>
      </c>
      <c r="C36" s="23" t="s">
        <v>6</v>
      </c>
      <c r="D36" s="29">
        <v>7</v>
      </c>
      <c r="E36" s="27">
        <v>1151.18</v>
      </c>
      <c r="F36" s="27"/>
      <c r="G36" s="27">
        <f t="shared" si="6"/>
        <v>0</v>
      </c>
      <c r="H36" s="18"/>
      <c r="I36" s="6"/>
      <c r="J36"/>
      <c r="K36"/>
      <c r="L36"/>
    </row>
    <row r="37" spans="1:12" s="7" customFormat="1" ht="13.5">
      <c r="A37" s="48" t="s">
        <v>47</v>
      </c>
      <c r="B37" s="40" t="s">
        <v>48</v>
      </c>
      <c r="C37" s="23" t="s">
        <v>6</v>
      </c>
      <c r="D37" s="29">
        <v>10</v>
      </c>
      <c r="E37" s="27">
        <v>111.44</v>
      </c>
      <c r="F37" s="27"/>
      <c r="G37" s="27">
        <f t="shared" si="6"/>
        <v>0</v>
      </c>
      <c r="H37" s="18"/>
      <c r="I37" s="6"/>
      <c r="J37"/>
      <c r="K37"/>
      <c r="L37"/>
    </row>
    <row r="38" spans="1:12" s="7" customFormat="1">
      <c r="A38" s="48" t="s">
        <v>49</v>
      </c>
      <c r="B38" s="40" t="s">
        <v>50</v>
      </c>
      <c r="C38" s="23" t="s">
        <v>13</v>
      </c>
      <c r="D38" s="29">
        <v>1</v>
      </c>
      <c r="E38" s="27">
        <v>10.93</v>
      </c>
      <c r="F38" s="27"/>
      <c r="G38" s="27">
        <f t="shared" si="6"/>
        <v>0</v>
      </c>
      <c r="H38" s="18"/>
      <c r="I38" s="6"/>
      <c r="J38"/>
      <c r="K38"/>
      <c r="L38"/>
    </row>
    <row r="39" spans="1:12" s="7" customFormat="1" ht="27">
      <c r="A39" s="48" t="s">
        <v>51</v>
      </c>
      <c r="B39" s="40" t="s">
        <v>52</v>
      </c>
      <c r="C39" s="23" t="s">
        <v>36</v>
      </c>
      <c r="D39" s="29">
        <v>930</v>
      </c>
      <c r="E39" s="27">
        <v>1.29</v>
      </c>
      <c r="F39" s="27"/>
      <c r="G39" s="27">
        <f t="shared" si="6"/>
        <v>0</v>
      </c>
      <c r="H39" s="18"/>
      <c r="I39" s="6"/>
      <c r="J39"/>
      <c r="K39"/>
      <c r="L39"/>
    </row>
    <row r="40" spans="1:12" s="7" customFormat="1" ht="13.5">
      <c r="A40" s="42" t="s">
        <v>53</v>
      </c>
      <c r="B40" s="76" t="s">
        <v>54</v>
      </c>
      <c r="C40" s="76"/>
      <c r="D40" s="30"/>
      <c r="E40" s="27"/>
      <c r="F40" s="27"/>
      <c r="G40" s="28"/>
      <c r="H40" s="18"/>
      <c r="I40" s="6"/>
      <c r="J40"/>
      <c r="K40"/>
      <c r="L40"/>
    </row>
    <row r="41" spans="1:12" s="7" customFormat="1" ht="13.5">
      <c r="A41" s="42"/>
      <c r="B41" s="76" t="s">
        <v>10</v>
      </c>
      <c r="C41" s="76"/>
      <c r="D41" s="30"/>
      <c r="E41" s="27"/>
      <c r="F41" s="27"/>
      <c r="G41" s="28"/>
      <c r="H41" s="18"/>
      <c r="I41" s="6"/>
      <c r="J41"/>
      <c r="K41"/>
      <c r="L41"/>
    </row>
    <row r="42" spans="1:12" s="7" customFormat="1" ht="27">
      <c r="A42" s="48" t="s">
        <v>55</v>
      </c>
      <c r="B42" s="40" t="s">
        <v>56</v>
      </c>
      <c r="C42" s="23" t="s">
        <v>13</v>
      </c>
      <c r="D42" s="29">
        <v>240</v>
      </c>
      <c r="E42" s="27">
        <v>16.45</v>
      </c>
      <c r="F42" s="27"/>
      <c r="G42" s="27">
        <f t="shared" ref="G42:G43" si="7">ROUND(F42*D42,2)</f>
        <v>0</v>
      </c>
      <c r="H42" s="18"/>
      <c r="I42" s="6"/>
      <c r="J42"/>
      <c r="K42"/>
      <c r="L42"/>
    </row>
    <row r="43" spans="1:12" s="7" customFormat="1" ht="13.5">
      <c r="A43" s="48" t="s">
        <v>57</v>
      </c>
      <c r="B43" s="40" t="s">
        <v>58</v>
      </c>
      <c r="C43" s="23" t="s">
        <v>36</v>
      </c>
      <c r="D43" s="29">
        <v>800</v>
      </c>
      <c r="E43" s="27">
        <v>0.54</v>
      </c>
      <c r="F43" s="27"/>
      <c r="G43" s="27">
        <f t="shared" si="7"/>
        <v>0</v>
      </c>
      <c r="H43" s="18"/>
      <c r="I43" s="6"/>
      <c r="J43"/>
      <c r="K43"/>
      <c r="L43"/>
    </row>
    <row r="44" spans="1:12" s="7" customFormat="1" ht="13.5">
      <c r="A44" s="42"/>
      <c r="B44" s="76" t="s">
        <v>17</v>
      </c>
      <c r="C44" s="76"/>
      <c r="D44" s="30"/>
      <c r="E44" s="27"/>
      <c r="F44" s="27"/>
      <c r="G44" s="28"/>
      <c r="H44" s="18"/>
      <c r="I44" s="6"/>
      <c r="J44"/>
      <c r="K44"/>
      <c r="L44"/>
    </row>
    <row r="45" spans="1:12" s="7" customFormat="1" ht="27">
      <c r="A45" s="48" t="s">
        <v>59</v>
      </c>
      <c r="B45" s="40" t="s">
        <v>60</v>
      </c>
      <c r="C45" s="23" t="s">
        <v>13</v>
      </c>
      <c r="D45" s="29">
        <v>372</v>
      </c>
      <c r="E45" s="27">
        <v>3.9</v>
      </c>
      <c r="F45" s="27"/>
      <c r="G45" s="27">
        <f t="shared" ref="G45:G50" si="8">ROUND(F45*D45,2)</f>
        <v>0</v>
      </c>
      <c r="H45" s="18"/>
      <c r="I45" s="6"/>
      <c r="J45"/>
      <c r="K45"/>
      <c r="L45"/>
    </row>
    <row r="46" spans="1:12" s="7" customFormat="1" ht="27">
      <c r="A46" s="48" t="s">
        <v>61</v>
      </c>
      <c r="B46" s="40" t="s">
        <v>62</v>
      </c>
      <c r="C46" s="23" t="s">
        <v>13</v>
      </c>
      <c r="D46" s="29">
        <v>20</v>
      </c>
      <c r="E46" s="27">
        <v>16.45</v>
      </c>
      <c r="F46" s="27"/>
      <c r="G46" s="27">
        <f t="shared" si="8"/>
        <v>0</v>
      </c>
      <c r="H46" s="18"/>
      <c r="I46" s="6"/>
      <c r="J46"/>
      <c r="K46"/>
      <c r="L46"/>
    </row>
    <row r="47" spans="1:12" s="7" customFormat="1">
      <c r="A47" s="48" t="s">
        <v>63</v>
      </c>
      <c r="B47" s="40" t="s">
        <v>64</v>
      </c>
      <c r="C47" s="23" t="s">
        <v>13</v>
      </c>
      <c r="D47" s="29">
        <v>112</v>
      </c>
      <c r="E47" s="27">
        <v>35</v>
      </c>
      <c r="F47" s="27"/>
      <c r="G47" s="27">
        <f t="shared" si="8"/>
        <v>0</v>
      </c>
      <c r="H47" s="18"/>
      <c r="I47" s="6"/>
      <c r="J47"/>
      <c r="K47"/>
      <c r="L47"/>
    </row>
    <row r="48" spans="1:12" s="7" customFormat="1" ht="13.5">
      <c r="A48" s="48" t="s">
        <v>65</v>
      </c>
      <c r="B48" s="40" t="s">
        <v>66</v>
      </c>
      <c r="C48" s="23" t="s">
        <v>25</v>
      </c>
      <c r="D48" s="29">
        <v>800</v>
      </c>
      <c r="E48" s="27">
        <v>1.29</v>
      </c>
      <c r="F48" s="27"/>
      <c r="G48" s="27">
        <f t="shared" si="8"/>
        <v>0</v>
      </c>
      <c r="H48" s="18"/>
      <c r="I48" s="6"/>
      <c r="J48"/>
      <c r="K48"/>
      <c r="L48"/>
    </row>
    <row r="49" spans="1:12" s="7" customFormat="1">
      <c r="A49" s="48" t="s">
        <v>67</v>
      </c>
      <c r="B49" s="40" t="s">
        <v>68</v>
      </c>
      <c r="C49" s="23" t="s">
        <v>13</v>
      </c>
      <c r="D49" s="29">
        <v>168</v>
      </c>
      <c r="E49" s="27">
        <v>35</v>
      </c>
      <c r="F49" s="27"/>
      <c r="G49" s="27">
        <f t="shared" si="8"/>
        <v>0</v>
      </c>
      <c r="H49" s="18"/>
      <c r="I49" s="6"/>
      <c r="J49"/>
      <c r="K49"/>
      <c r="L49"/>
    </row>
    <row r="50" spans="1:12" s="7" customFormat="1">
      <c r="A50" s="48" t="s">
        <v>69</v>
      </c>
      <c r="B50" s="40" t="s">
        <v>70</v>
      </c>
      <c r="C50" s="23" t="s">
        <v>13</v>
      </c>
      <c r="D50" s="29">
        <v>84</v>
      </c>
      <c r="E50" s="27">
        <v>10.35</v>
      </c>
      <c r="F50" s="27"/>
      <c r="G50" s="27">
        <f t="shared" si="8"/>
        <v>0</v>
      </c>
      <c r="H50" s="18"/>
      <c r="I50" s="6"/>
      <c r="J50"/>
      <c r="K50"/>
      <c r="L50"/>
    </row>
    <row r="51" spans="1:12" s="7" customFormat="1" ht="13.5">
      <c r="A51" s="48" t="s">
        <v>71</v>
      </c>
      <c r="B51" s="40" t="s">
        <v>72</v>
      </c>
      <c r="C51" s="23"/>
      <c r="D51" s="30"/>
      <c r="E51" s="27"/>
      <c r="F51" s="27"/>
      <c r="G51" s="28"/>
      <c r="H51" s="18"/>
      <c r="I51" s="6"/>
      <c r="J51"/>
      <c r="K51"/>
      <c r="L51"/>
    </row>
    <row r="52" spans="1:12" s="7" customFormat="1" ht="27">
      <c r="A52" s="39"/>
      <c r="B52" s="40" t="s">
        <v>73</v>
      </c>
      <c r="C52" s="23" t="s">
        <v>13</v>
      </c>
      <c r="D52" s="29">
        <v>270</v>
      </c>
      <c r="E52" s="27">
        <v>6.87</v>
      </c>
      <c r="F52" s="27"/>
      <c r="G52" s="27">
        <f t="shared" ref="G52:G54" si="9">ROUND(F52*D52,2)</f>
        <v>0</v>
      </c>
      <c r="H52" s="18"/>
      <c r="I52" s="6"/>
      <c r="J52"/>
      <c r="K52"/>
      <c r="L52"/>
    </row>
    <row r="53" spans="1:12" s="7" customFormat="1" ht="13.5">
      <c r="A53" s="49"/>
      <c r="B53" s="40" t="s">
        <v>74</v>
      </c>
      <c r="C53" s="23" t="s">
        <v>25</v>
      </c>
      <c r="D53" s="29">
        <v>180</v>
      </c>
      <c r="E53" s="27">
        <v>33.36</v>
      </c>
      <c r="F53" s="27"/>
      <c r="G53" s="27">
        <f t="shared" si="9"/>
        <v>0</v>
      </c>
      <c r="H53" s="18"/>
      <c r="I53" s="6"/>
      <c r="J53"/>
      <c r="K53"/>
      <c r="L53"/>
    </row>
    <row r="54" spans="1:12" s="7" customFormat="1" ht="13.5">
      <c r="A54" s="49"/>
      <c r="B54" s="40" t="s">
        <v>75</v>
      </c>
      <c r="C54" s="23" t="s">
        <v>25</v>
      </c>
      <c r="D54" s="29">
        <v>30</v>
      </c>
      <c r="E54" s="27">
        <v>36.08</v>
      </c>
      <c r="F54" s="27"/>
      <c r="G54" s="27">
        <f t="shared" si="9"/>
        <v>0</v>
      </c>
      <c r="H54" s="18"/>
      <c r="I54" s="6"/>
      <c r="J54"/>
      <c r="K54"/>
      <c r="L54"/>
    </row>
    <row r="55" spans="1:12" s="7" customFormat="1" ht="13.5">
      <c r="A55" s="45" t="s">
        <v>76</v>
      </c>
      <c r="B55" s="76" t="s">
        <v>77</v>
      </c>
      <c r="C55" s="76"/>
      <c r="D55" s="30"/>
      <c r="E55" s="27"/>
      <c r="F55" s="27"/>
      <c r="G55" s="28"/>
      <c r="H55" s="18"/>
      <c r="I55" s="6"/>
      <c r="J55"/>
      <c r="K55"/>
      <c r="L55"/>
    </row>
    <row r="56" spans="1:12" s="7" customFormat="1" ht="54">
      <c r="A56" s="39" t="s">
        <v>78</v>
      </c>
      <c r="B56" s="40" t="s">
        <v>79</v>
      </c>
      <c r="C56" s="23" t="s">
        <v>6</v>
      </c>
      <c r="D56" s="29">
        <v>20</v>
      </c>
      <c r="E56" s="27">
        <v>24.76</v>
      </c>
      <c r="F56" s="27"/>
      <c r="G56" s="27">
        <f t="shared" ref="G56:G57" si="10">ROUND(F56*D56,2)</f>
        <v>0</v>
      </c>
      <c r="H56" s="18"/>
      <c r="I56" s="6"/>
      <c r="J56"/>
      <c r="K56"/>
      <c r="L56"/>
    </row>
    <row r="57" spans="1:12" s="7" customFormat="1" ht="13.5">
      <c r="A57" s="39" t="s">
        <v>80</v>
      </c>
      <c r="B57" s="40" t="s">
        <v>81</v>
      </c>
      <c r="C57" s="23" t="s">
        <v>82</v>
      </c>
      <c r="D57" s="29">
        <v>680.8</v>
      </c>
      <c r="E57" s="27">
        <v>4.5</v>
      </c>
      <c r="F57" s="27"/>
      <c r="G57" s="27">
        <f t="shared" si="10"/>
        <v>0</v>
      </c>
      <c r="H57" s="18"/>
      <c r="I57" s="6"/>
      <c r="J57"/>
      <c r="K57"/>
      <c r="L57"/>
    </row>
    <row r="58" spans="1:12" s="7" customFormat="1" ht="13.5" customHeight="1">
      <c r="A58" s="112" t="s">
        <v>83</v>
      </c>
      <c r="B58" s="113"/>
      <c r="C58" s="110"/>
      <c r="D58" s="110"/>
      <c r="E58" s="111"/>
      <c r="F58" s="72"/>
      <c r="G58" s="32">
        <f>SUM(G7:G57)</f>
        <v>0</v>
      </c>
      <c r="H58" s="19"/>
      <c r="I58" s="6"/>
      <c r="J58" s="8"/>
      <c r="K58"/>
      <c r="L58"/>
    </row>
    <row r="59" spans="1:12" s="7" customFormat="1" ht="13.5">
      <c r="A59" s="50"/>
      <c r="B59" s="51" t="s">
        <v>84</v>
      </c>
      <c r="C59" s="23"/>
      <c r="D59" s="26"/>
      <c r="E59" s="27"/>
      <c r="F59" s="27"/>
      <c r="G59" s="28"/>
      <c r="H59" s="18"/>
      <c r="I59" s="6"/>
      <c r="J59"/>
      <c r="K59"/>
      <c r="L59"/>
    </row>
    <row r="60" spans="1:12" s="7" customFormat="1" ht="27">
      <c r="A60" s="39" t="s">
        <v>85</v>
      </c>
      <c r="B60" s="40" t="s">
        <v>86</v>
      </c>
      <c r="C60" s="23"/>
      <c r="D60" s="26"/>
      <c r="E60" s="27"/>
      <c r="F60" s="27"/>
      <c r="G60" s="28"/>
      <c r="H60" s="18"/>
      <c r="I60" s="6"/>
      <c r="J60"/>
      <c r="K60"/>
      <c r="L60"/>
    </row>
    <row r="61" spans="1:12" s="7" customFormat="1">
      <c r="A61" s="49"/>
      <c r="B61" s="40" t="s">
        <v>87</v>
      </c>
      <c r="C61" s="23" t="s">
        <v>13</v>
      </c>
      <c r="D61" s="28">
        <v>156.37</v>
      </c>
      <c r="E61" s="27">
        <v>2.33</v>
      </c>
      <c r="F61" s="27"/>
      <c r="G61" s="27">
        <f t="shared" ref="G61:G65" si="11">ROUND(F61*D61,2)</f>
        <v>0</v>
      </c>
      <c r="H61" s="18"/>
      <c r="I61" s="6"/>
      <c r="J61" s="9"/>
      <c r="K61"/>
      <c r="L61" s="10"/>
    </row>
    <row r="62" spans="1:12" s="7" customFormat="1">
      <c r="A62" s="39"/>
      <c r="B62" s="40" t="s">
        <v>88</v>
      </c>
      <c r="C62" s="23" t="s">
        <v>13</v>
      </c>
      <c r="D62" s="28">
        <v>204.4</v>
      </c>
      <c r="E62" s="27">
        <v>6.38</v>
      </c>
      <c r="F62" s="27"/>
      <c r="G62" s="27">
        <f t="shared" si="11"/>
        <v>0</v>
      </c>
      <c r="H62" s="18"/>
      <c r="I62" s="6"/>
      <c r="J62" s="9"/>
      <c r="K62"/>
      <c r="L62" s="10"/>
    </row>
    <row r="63" spans="1:12" s="7" customFormat="1" ht="40.5">
      <c r="A63" s="39" t="s">
        <v>89</v>
      </c>
      <c r="B63" s="40" t="s">
        <v>90</v>
      </c>
      <c r="C63" s="23" t="s">
        <v>13</v>
      </c>
      <c r="D63" s="28">
        <v>278.37</v>
      </c>
      <c r="E63" s="27">
        <v>23.4</v>
      </c>
      <c r="F63" s="27"/>
      <c r="G63" s="27">
        <f t="shared" si="11"/>
        <v>0</v>
      </c>
      <c r="H63" s="18"/>
      <c r="I63" s="6"/>
      <c r="J63" s="9"/>
      <c r="K63"/>
      <c r="L63" s="10"/>
    </row>
    <row r="64" spans="1:12" s="7" customFormat="1" ht="54">
      <c r="A64" s="39" t="s">
        <v>91</v>
      </c>
      <c r="B64" s="40" t="s">
        <v>92</v>
      </c>
      <c r="C64" s="23" t="s">
        <v>13</v>
      </c>
      <c r="D64" s="28">
        <v>735.05</v>
      </c>
      <c r="E64" s="27">
        <v>25.69</v>
      </c>
      <c r="F64" s="27"/>
      <c r="G64" s="27">
        <f t="shared" si="11"/>
        <v>0</v>
      </c>
      <c r="H64" s="18"/>
      <c r="I64" s="6"/>
      <c r="J64" s="9"/>
      <c r="K64"/>
      <c r="L64" s="10"/>
    </row>
    <row r="65" spans="1:12" s="7" customFormat="1" ht="54">
      <c r="A65" s="39" t="s">
        <v>93</v>
      </c>
      <c r="B65" s="40" t="s">
        <v>94</v>
      </c>
      <c r="C65" s="23" t="s">
        <v>13</v>
      </c>
      <c r="D65" s="28">
        <v>1805.87</v>
      </c>
      <c r="E65" s="27">
        <v>25.69</v>
      </c>
      <c r="F65" s="27"/>
      <c r="G65" s="27">
        <f t="shared" si="11"/>
        <v>0</v>
      </c>
      <c r="H65" s="18"/>
      <c r="I65" s="6"/>
      <c r="J65" s="9"/>
      <c r="K65" s="11"/>
      <c r="L65" s="10"/>
    </row>
    <row r="66" spans="1:12" s="7" customFormat="1" ht="27">
      <c r="A66" s="39" t="s">
        <v>95</v>
      </c>
      <c r="B66" s="40" t="s">
        <v>96</v>
      </c>
      <c r="C66" s="23"/>
      <c r="D66" s="31"/>
      <c r="E66" s="27"/>
      <c r="F66" s="27"/>
      <c r="G66" s="28"/>
      <c r="H66" s="18"/>
      <c r="I66" s="6"/>
      <c r="J66" s="9"/>
      <c r="K66"/>
      <c r="L66" s="10"/>
    </row>
    <row r="67" spans="1:12" s="7" customFormat="1">
      <c r="A67" s="39"/>
      <c r="B67" s="40" t="s">
        <v>87</v>
      </c>
      <c r="C67" s="23" t="s">
        <v>13</v>
      </c>
      <c r="D67" s="28">
        <v>3652.98</v>
      </c>
      <c r="E67" s="27">
        <v>0.99</v>
      </c>
      <c r="F67" s="27"/>
      <c r="G67" s="27">
        <f t="shared" ref="G67:G69" si="12">ROUND(F67*D67,2)</f>
        <v>0</v>
      </c>
      <c r="H67" s="18"/>
      <c r="I67" s="6"/>
      <c r="J67" s="9"/>
      <c r="K67"/>
      <c r="L67" s="10"/>
    </row>
    <row r="68" spans="1:12" s="7" customFormat="1">
      <c r="A68" s="39"/>
      <c r="B68" s="40" t="s">
        <v>97</v>
      </c>
      <c r="C68" s="23" t="s">
        <v>13</v>
      </c>
      <c r="D68" s="28">
        <v>564.13</v>
      </c>
      <c r="E68" s="27">
        <v>1.1599999999999999</v>
      </c>
      <c r="F68" s="27"/>
      <c r="G68" s="27">
        <f t="shared" si="12"/>
        <v>0</v>
      </c>
      <c r="H68" s="18"/>
      <c r="I68" s="6"/>
      <c r="J68" s="9"/>
      <c r="K68"/>
      <c r="L68" s="10"/>
    </row>
    <row r="69" spans="1:12" s="7" customFormat="1">
      <c r="A69" s="39"/>
      <c r="B69" s="40" t="s">
        <v>88</v>
      </c>
      <c r="C69" s="23" t="s">
        <v>13</v>
      </c>
      <c r="D69" s="28">
        <v>7072.11</v>
      </c>
      <c r="E69" s="27">
        <v>5.14</v>
      </c>
      <c r="F69" s="27"/>
      <c r="G69" s="27">
        <f t="shared" si="12"/>
        <v>0</v>
      </c>
      <c r="H69" s="18"/>
      <c r="I69" s="6"/>
      <c r="J69" s="9"/>
      <c r="K69"/>
      <c r="L69" s="10"/>
    </row>
    <row r="70" spans="1:12" s="7" customFormat="1" ht="27">
      <c r="A70" s="39" t="s">
        <v>98</v>
      </c>
      <c r="B70" s="40" t="s">
        <v>99</v>
      </c>
      <c r="C70" s="23"/>
      <c r="D70" s="31">
        <v>0</v>
      </c>
      <c r="E70" s="27"/>
      <c r="F70" s="27"/>
      <c r="G70" s="28"/>
      <c r="H70" s="18"/>
      <c r="I70" s="6"/>
      <c r="J70" s="9"/>
      <c r="K70"/>
      <c r="L70" s="10"/>
    </row>
    <row r="71" spans="1:12" s="7" customFormat="1">
      <c r="A71" s="49"/>
      <c r="B71" s="40" t="s">
        <v>87</v>
      </c>
      <c r="C71" s="23" t="s">
        <v>13</v>
      </c>
      <c r="D71" s="28">
        <v>14832.45</v>
      </c>
      <c r="E71" s="27">
        <v>4.0999999999999996</v>
      </c>
      <c r="F71" s="27"/>
      <c r="G71" s="27">
        <f t="shared" ref="G71:G75" si="13">ROUND(F71*D71,2)</f>
        <v>0</v>
      </c>
      <c r="H71" s="18"/>
      <c r="I71" s="6"/>
      <c r="J71" s="9"/>
      <c r="K71"/>
      <c r="L71" s="10"/>
    </row>
    <row r="72" spans="1:12" s="7" customFormat="1">
      <c r="A72" s="49"/>
      <c r="B72" s="40" t="s">
        <v>97</v>
      </c>
      <c r="C72" s="23" t="s">
        <v>13</v>
      </c>
      <c r="D72" s="28">
        <v>2240.1799999999998</v>
      </c>
      <c r="E72" s="27">
        <v>5.34</v>
      </c>
      <c r="F72" s="27"/>
      <c r="G72" s="27">
        <f t="shared" si="13"/>
        <v>0</v>
      </c>
      <c r="H72" s="18"/>
      <c r="I72" s="6"/>
      <c r="J72" s="9"/>
      <c r="K72"/>
      <c r="L72" s="10"/>
    </row>
    <row r="73" spans="1:12" s="7" customFormat="1">
      <c r="A73" s="49"/>
      <c r="B73" s="40" t="s">
        <v>88</v>
      </c>
      <c r="C73" s="23" t="s">
        <v>13</v>
      </c>
      <c r="D73" s="28">
        <v>6849.32</v>
      </c>
      <c r="E73" s="27">
        <v>11.16</v>
      </c>
      <c r="F73" s="27"/>
      <c r="G73" s="27">
        <f t="shared" si="13"/>
        <v>0</v>
      </c>
      <c r="H73" s="18"/>
      <c r="I73" s="6"/>
      <c r="J73" s="9"/>
      <c r="K73"/>
      <c r="L73" s="10"/>
    </row>
    <row r="74" spans="1:12" s="7" customFormat="1" ht="40.5">
      <c r="A74" s="39" t="s">
        <v>100</v>
      </c>
      <c r="B74" s="40" t="s">
        <v>101</v>
      </c>
      <c r="C74" s="23" t="s">
        <v>13</v>
      </c>
      <c r="D74" s="28">
        <v>9035.08</v>
      </c>
      <c r="E74" s="27">
        <v>11.85</v>
      </c>
      <c r="F74" s="27"/>
      <c r="G74" s="27">
        <f t="shared" si="13"/>
        <v>0</v>
      </c>
      <c r="H74" s="18"/>
      <c r="I74" s="6"/>
      <c r="J74" s="9"/>
      <c r="K74"/>
      <c r="L74" s="10"/>
    </row>
    <row r="75" spans="1:12" s="7" customFormat="1" ht="27">
      <c r="A75" s="39" t="s">
        <v>102</v>
      </c>
      <c r="B75" s="40" t="s">
        <v>103</v>
      </c>
      <c r="C75" s="23" t="s">
        <v>13</v>
      </c>
      <c r="D75" s="28">
        <v>193.96</v>
      </c>
      <c r="E75" s="27">
        <v>155.81</v>
      </c>
      <c r="F75" s="27"/>
      <c r="G75" s="27">
        <f t="shared" si="13"/>
        <v>0</v>
      </c>
      <c r="H75" s="18"/>
      <c r="I75" s="6"/>
      <c r="J75" s="9"/>
      <c r="K75"/>
      <c r="L75" s="10"/>
    </row>
    <row r="76" spans="1:12" s="7" customFormat="1" ht="27">
      <c r="A76" s="39" t="s">
        <v>104</v>
      </c>
      <c r="B76" s="40" t="s">
        <v>105</v>
      </c>
      <c r="C76" s="23"/>
      <c r="D76" s="31"/>
      <c r="E76" s="27"/>
      <c r="F76" s="27"/>
      <c r="G76" s="28"/>
      <c r="H76" s="18"/>
      <c r="I76" s="6"/>
      <c r="J76"/>
      <c r="K76"/>
      <c r="L76"/>
    </row>
    <row r="77" spans="1:12" s="7" customFormat="1">
      <c r="A77" s="39"/>
      <c r="B77" s="40" t="s">
        <v>87</v>
      </c>
      <c r="C77" s="23" t="s">
        <v>13</v>
      </c>
      <c r="D77" s="29">
        <v>950</v>
      </c>
      <c r="E77" s="27">
        <v>4.0999999999999996</v>
      </c>
      <c r="F77" s="27"/>
      <c r="G77" s="27">
        <f t="shared" ref="G77:G81" si="14">ROUND(F77*D77,2)</f>
        <v>0</v>
      </c>
      <c r="H77" s="18"/>
      <c r="I77" s="6"/>
      <c r="J77"/>
      <c r="K77"/>
      <c r="L77"/>
    </row>
    <row r="78" spans="1:12" s="7" customFormat="1">
      <c r="A78" s="39"/>
      <c r="B78" s="40" t="s">
        <v>97</v>
      </c>
      <c r="C78" s="23" t="s">
        <v>13</v>
      </c>
      <c r="D78" s="29">
        <v>20</v>
      </c>
      <c r="E78" s="27">
        <v>5.34</v>
      </c>
      <c r="F78" s="27"/>
      <c r="G78" s="27">
        <f t="shared" si="14"/>
        <v>0</v>
      </c>
      <c r="H78" s="18"/>
      <c r="I78" s="6"/>
      <c r="J78"/>
      <c r="K78"/>
      <c r="L78"/>
    </row>
    <row r="79" spans="1:12" s="7" customFormat="1">
      <c r="A79" s="39"/>
      <c r="B79" s="40" t="s">
        <v>88</v>
      </c>
      <c r="C79" s="23" t="s">
        <v>13</v>
      </c>
      <c r="D79" s="29">
        <v>650</v>
      </c>
      <c r="E79" s="27">
        <v>11.16</v>
      </c>
      <c r="F79" s="27"/>
      <c r="G79" s="27">
        <f t="shared" si="14"/>
        <v>0</v>
      </c>
      <c r="H79" s="18"/>
      <c r="I79" s="6"/>
      <c r="J79"/>
      <c r="K79"/>
      <c r="L79"/>
    </row>
    <row r="80" spans="1:12" s="7" customFormat="1" ht="40.5">
      <c r="A80" s="39" t="s">
        <v>106</v>
      </c>
      <c r="B80" s="40" t="s">
        <v>107</v>
      </c>
      <c r="C80" s="23" t="s">
        <v>13</v>
      </c>
      <c r="D80" s="29">
        <v>720</v>
      </c>
      <c r="E80" s="27">
        <v>161.16</v>
      </c>
      <c r="F80" s="27"/>
      <c r="G80" s="27">
        <f t="shared" si="14"/>
        <v>0</v>
      </c>
      <c r="H80" s="18"/>
      <c r="I80" s="6"/>
      <c r="J80"/>
      <c r="K80"/>
      <c r="L80"/>
    </row>
    <row r="81" spans="1:12" s="7" customFormat="1" ht="40.5">
      <c r="A81" s="39" t="s">
        <v>108</v>
      </c>
      <c r="B81" s="40" t="s">
        <v>109</v>
      </c>
      <c r="C81" s="23" t="s">
        <v>13</v>
      </c>
      <c r="D81" s="29">
        <v>55</v>
      </c>
      <c r="E81" s="27">
        <v>161.16</v>
      </c>
      <c r="F81" s="27"/>
      <c r="G81" s="27">
        <f t="shared" si="14"/>
        <v>0</v>
      </c>
      <c r="H81" s="18"/>
      <c r="I81" s="6"/>
      <c r="J81"/>
      <c r="K81"/>
      <c r="L81"/>
    </row>
    <row r="82" spans="1:12" s="7" customFormat="1" ht="27">
      <c r="A82" s="39" t="s">
        <v>110</v>
      </c>
      <c r="B82" s="40" t="s">
        <v>111</v>
      </c>
      <c r="C82" s="23"/>
      <c r="D82" s="29"/>
      <c r="E82" s="27"/>
      <c r="F82" s="27"/>
      <c r="G82" s="27"/>
      <c r="H82" s="18"/>
      <c r="I82" s="6"/>
      <c r="J82"/>
      <c r="K82"/>
      <c r="L82"/>
    </row>
    <row r="83" spans="1:12" s="7" customFormat="1">
      <c r="A83" s="39"/>
      <c r="B83" s="40" t="s">
        <v>87</v>
      </c>
      <c r="C83" s="23" t="s">
        <v>13</v>
      </c>
      <c r="D83" s="29">
        <v>55</v>
      </c>
      <c r="E83" s="27">
        <v>16.47</v>
      </c>
      <c r="F83" s="27"/>
      <c r="G83" s="27">
        <f t="shared" ref="G83:G85" si="15">ROUND(F83*D83,2)</f>
        <v>0</v>
      </c>
      <c r="H83" s="18"/>
      <c r="I83" s="6"/>
      <c r="J83"/>
      <c r="K83"/>
      <c r="L83"/>
    </row>
    <row r="84" spans="1:12" s="7" customFormat="1">
      <c r="A84" s="39"/>
      <c r="B84" s="40" t="s">
        <v>97</v>
      </c>
      <c r="C84" s="23" t="s">
        <v>13</v>
      </c>
      <c r="D84" s="29">
        <v>5</v>
      </c>
      <c r="E84" s="27">
        <v>24.73</v>
      </c>
      <c r="F84" s="27"/>
      <c r="G84" s="27">
        <f t="shared" si="15"/>
        <v>0</v>
      </c>
      <c r="H84" s="18"/>
      <c r="I84" s="6"/>
      <c r="J84"/>
      <c r="K84"/>
      <c r="L84"/>
    </row>
    <row r="85" spans="1:12" s="7" customFormat="1">
      <c r="A85" s="39"/>
      <c r="B85" s="40" t="s">
        <v>88</v>
      </c>
      <c r="C85" s="23" t="s">
        <v>13</v>
      </c>
      <c r="D85" s="29">
        <v>40</v>
      </c>
      <c r="E85" s="27">
        <v>25.59</v>
      </c>
      <c r="F85" s="27"/>
      <c r="G85" s="27">
        <f t="shared" si="15"/>
        <v>0</v>
      </c>
      <c r="H85" s="18"/>
      <c r="I85" s="6"/>
      <c r="J85"/>
      <c r="K85"/>
      <c r="L85"/>
    </row>
    <row r="86" spans="1:12" s="7" customFormat="1" ht="13.5">
      <c r="A86" s="39" t="s">
        <v>112</v>
      </c>
      <c r="B86" s="40" t="s">
        <v>113</v>
      </c>
      <c r="C86" s="23"/>
      <c r="D86" s="30"/>
      <c r="E86" s="25"/>
      <c r="F86" s="25"/>
      <c r="G86" s="25"/>
      <c r="H86" s="18"/>
      <c r="I86" s="6"/>
      <c r="J86"/>
      <c r="K86"/>
      <c r="L86"/>
    </row>
    <row r="87" spans="1:12" s="7" customFormat="1">
      <c r="A87" s="39"/>
      <c r="B87" s="52" t="s">
        <v>97</v>
      </c>
      <c r="C87" s="47" t="s">
        <v>13</v>
      </c>
      <c r="D87" s="29">
        <v>230</v>
      </c>
      <c r="E87" s="27">
        <v>5.34</v>
      </c>
      <c r="F87" s="27"/>
      <c r="G87" s="27">
        <f t="shared" ref="G87:G88" si="16">ROUND(F87*D87,2)</f>
        <v>0</v>
      </c>
      <c r="H87" s="18"/>
      <c r="I87" s="6"/>
      <c r="J87"/>
      <c r="K87"/>
      <c r="L87"/>
    </row>
    <row r="88" spans="1:12" s="7" customFormat="1">
      <c r="A88" s="39"/>
      <c r="B88" s="52" t="s">
        <v>88</v>
      </c>
      <c r="C88" s="47" t="s">
        <v>13</v>
      </c>
      <c r="D88" s="29">
        <v>371</v>
      </c>
      <c r="E88" s="27">
        <v>11.16</v>
      </c>
      <c r="F88" s="27"/>
      <c r="G88" s="27">
        <f t="shared" si="16"/>
        <v>0</v>
      </c>
      <c r="H88" s="18"/>
      <c r="I88" s="6"/>
      <c r="J88"/>
      <c r="K88"/>
      <c r="L88"/>
    </row>
    <row r="89" spans="1:12" s="7" customFormat="1" ht="13.5">
      <c r="A89" s="39"/>
      <c r="B89" s="40" t="s">
        <v>115</v>
      </c>
      <c r="C89" s="23"/>
      <c r="D89" s="26"/>
      <c r="E89" s="27"/>
      <c r="F89" s="27"/>
      <c r="G89" s="27"/>
      <c r="H89" s="18"/>
      <c r="I89" s="6"/>
      <c r="J89"/>
      <c r="K89"/>
      <c r="L89"/>
    </row>
    <row r="90" spans="1:12" s="7" customFormat="1">
      <c r="A90" s="39"/>
      <c r="B90" s="52" t="s">
        <v>97</v>
      </c>
      <c r="C90" s="47" t="s">
        <v>13</v>
      </c>
      <c r="D90" s="29">
        <v>12</v>
      </c>
      <c r="E90" s="27">
        <v>24.73</v>
      </c>
      <c r="F90" s="27"/>
      <c r="G90" s="27">
        <f t="shared" ref="G90:G92" si="17">ROUND(F90*D90,2)</f>
        <v>0</v>
      </c>
      <c r="H90" s="18"/>
      <c r="I90" s="6"/>
      <c r="J90"/>
      <c r="K90"/>
      <c r="L90"/>
    </row>
    <row r="91" spans="1:12" s="7" customFormat="1">
      <c r="A91" s="39"/>
      <c r="B91" s="52" t="s">
        <v>88</v>
      </c>
      <c r="C91" s="47" t="s">
        <v>13</v>
      </c>
      <c r="D91" s="29">
        <v>20</v>
      </c>
      <c r="E91" s="27">
        <v>25.59</v>
      </c>
      <c r="F91" s="27"/>
      <c r="G91" s="27">
        <f t="shared" si="17"/>
        <v>0</v>
      </c>
      <c r="H91" s="18"/>
      <c r="I91" s="6"/>
      <c r="J91"/>
      <c r="K91"/>
      <c r="L91"/>
    </row>
    <row r="92" spans="1:12" s="7" customFormat="1">
      <c r="A92" s="39"/>
      <c r="B92" s="40" t="s">
        <v>116</v>
      </c>
      <c r="C92" s="47" t="s">
        <v>13</v>
      </c>
      <c r="D92" s="29">
        <v>280</v>
      </c>
      <c r="E92" s="27">
        <v>35</v>
      </c>
      <c r="F92" s="27"/>
      <c r="G92" s="27">
        <f t="shared" si="17"/>
        <v>0</v>
      </c>
      <c r="H92" s="18"/>
      <c r="I92" s="6"/>
      <c r="J92"/>
      <c r="K92"/>
      <c r="L92"/>
    </row>
    <row r="93" spans="1:12" s="7" customFormat="1" ht="13.5">
      <c r="A93" s="39"/>
      <c r="B93" s="40" t="s">
        <v>117</v>
      </c>
      <c r="C93" s="53"/>
      <c r="D93" s="30"/>
      <c r="E93" s="25"/>
      <c r="F93" s="25"/>
      <c r="G93" s="25"/>
      <c r="H93" s="18"/>
      <c r="I93" s="6"/>
      <c r="J93"/>
      <c r="K93"/>
      <c r="L93"/>
    </row>
    <row r="94" spans="1:12" s="7" customFormat="1">
      <c r="A94" s="39"/>
      <c r="B94" s="40" t="s">
        <v>118</v>
      </c>
      <c r="C94" s="47" t="s">
        <v>13</v>
      </c>
      <c r="D94" s="29">
        <v>328.3</v>
      </c>
      <c r="E94" s="27">
        <v>310.39</v>
      </c>
      <c r="F94" s="27"/>
      <c r="G94" s="27">
        <f t="shared" ref="G94:G95" si="18">ROUND(F94*D94,2)</f>
        <v>0</v>
      </c>
      <c r="H94" s="18"/>
      <c r="I94" s="6"/>
      <c r="J94"/>
      <c r="K94"/>
      <c r="L94"/>
    </row>
    <row r="95" spans="1:12" s="7" customFormat="1">
      <c r="A95" s="39"/>
      <c r="B95" s="40" t="s">
        <v>119</v>
      </c>
      <c r="C95" s="47" t="s">
        <v>13</v>
      </c>
      <c r="D95" s="29">
        <v>280</v>
      </c>
      <c r="E95" s="27">
        <v>52.42</v>
      </c>
      <c r="F95" s="27"/>
      <c r="G95" s="27">
        <f t="shared" si="18"/>
        <v>0</v>
      </c>
      <c r="H95" s="18"/>
      <c r="I95" s="6"/>
      <c r="J95"/>
      <c r="K95"/>
      <c r="L95"/>
    </row>
    <row r="96" spans="1:12" s="7" customFormat="1" ht="18" customHeight="1">
      <c r="A96" s="112" t="s">
        <v>120</v>
      </c>
      <c r="B96" s="113"/>
      <c r="C96" s="110"/>
      <c r="D96" s="110"/>
      <c r="E96" s="111"/>
      <c r="F96" s="72"/>
      <c r="G96" s="32">
        <f>SUM(G61:G95)</f>
        <v>0</v>
      </c>
      <c r="H96" s="19"/>
      <c r="I96" s="6"/>
      <c r="J96" s="8"/>
      <c r="K96"/>
      <c r="L96"/>
    </row>
    <row r="97" spans="1:12" s="7" customFormat="1" ht="13.5">
      <c r="A97" s="54" t="s">
        <v>121</v>
      </c>
      <c r="B97" s="77" t="s">
        <v>122</v>
      </c>
      <c r="C97" s="77"/>
      <c r="D97" s="26"/>
      <c r="E97" s="27"/>
      <c r="F97" s="27"/>
      <c r="G97" s="28"/>
      <c r="H97" s="18"/>
      <c r="I97" s="6"/>
      <c r="J97"/>
      <c r="K97"/>
      <c r="L97"/>
    </row>
    <row r="98" spans="1:12" s="7" customFormat="1" ht="13.5">
      <c r="A98" s="44" t="s">
        <v>123</v>
      </c>
      <c r="B98" s="76" t="s">
        <v>124</v>
      </c>
      <c r="C98" s="76"/>
      <c r="D98" s="26"/>
      <c r="E98" s="27"/>
      <c r="F98" s="27"/>
      <c r="G98" s="28"/>
      <c r="H98" s="18"/>
      <c r="I98" s="6"/>
      <c r="J98"/>
      <c r="K98"/>
      <c r="L98"/>
    </row>
    <row r="99" spans="1:12" s="7" customFormat="1" ht="13.5">
      <c r="A99" s="39"/>
      <c r="B99" s="76" t="s">
        <v>125</v>
      </c>
      <c r="C99" s="76"/>
      <c r="D99" s="26"/>
      <c r="E99" s="27"/>
      <c r="F99" s="27"/>
      <c r="G99" s="28"/>
      <c r="H99" s="18"/>
      <c r="I99" s="6"/>
      <c r="J99"/>
      <c r="K99"/>
      <c r="L99"/>
    </row>
    <row r="100" spans="1:12" s="7" customFormat="1" ht="13.5">
      <c r="A100" s="39" t="s">
        <v>126</v>
      </c>
      <c r="B100" s="40" t="s">
        <v>127</v>
      </c>
      <c r="C100" s="23"/>
      <c r="D100" s="24"/>
      <c r="E100" s="27"/>
      <c r="F100" s="27"/>
      <c r="G100" s="28"/>
      <c r="H100" s="18"/>
      <c r="I100" s="6"/>
      <c r="J100"/>
      <c r="K100"/>
      <c r="L100"/>
    </row>
    <row r="101" spans="1:12" s="7" customFormat="1">
      <c r="A101" s="39"/>
      <c r="B101" s="55" t="s">
        <v>87</v>
      </c>
      <c r="C101" s="23" t="s">
        <v>13</v>
      </c>
      <c r="D101" s="28">
        <v>404</v>
      </c>
      <c r="E101" s="27">
        <v>4.0999999999999996</v>
      </c>
      <c r="F101" s="27"/>
      <c r="G101" s="27">
        <f t="shared" ref="G101:G105" si="19">ROUND(F101*D101,2)</f>
        <v>0</v>
      </c>
      <c r="H101" s="18"/>
      <c r="I101" s="6"/>
      <c r="J101"/>
      <c r="K101"/>
      <c r="L101"/>
    </row>
    <row r="102" spans="1:12" s="7" customFormat="1">
      <c r="A102" s="56"/>
      <c r="B102" s="55" t="s">
        <v>97</v>
      </c>
      <c r="C102" s="23" t="s">
        <v>13</v>
      </c>
      <c r="D102" s="28">
        <v>67</v>
      </c>
      <c r="E102" s="27">
        <v>5.34</v>
      </c>
      <c r="F102" s="27"/>
      <c r="G102" s="27">
        <f t="shared" si="19"/>
        <v>0</v>
      </c>
      <c r="H102" s="18"/>
      <c r="I102" s="6"/>
      <c r="J102"/>
      <c r="K102"/>
      <c r="L102"/>
    </row>
    <row r="103" spans="1:12" s="7" customFormat="1">
      <c r="A103" s="56"/>
      <c r="B103" s="55" t="s">
        <v>88</v>
      </c>
      <c r="C103" s="23" t="s">
        <v>13</v>
      </c>
      <c r="D103" s="28">
        <v>228</v>
      </c>
      <c r="E103" s="27">
        <v>11.16</v>
      </c>
      <c r="F103" s="27"/>
      <c r="G103" s="27">
        <f t="shared" si="19"/>
        <v>0</v>
      </c>
      <c r="H103" s="18"/>
      <c r="I103" s="6"/>
      <c r="J103"/>
      <c r="K103"/>
      <c r="L103"/>
    </row>
    <row r="104" spans="1:12" s="7" customFormat="1" ht="40.5">
      <c r="A104" s="56"/>
      <c r="B104" s="55" t="s">
        <v>128</v>
      </c>
      <c r="C104" s="23" t="s">
        <v>13</v>
      </c>
      <c r="D104" s="28">
        <v>187</v>
      </c>
      <c r="E104" s="27">
        <v>25.69</v>
      </c>
      <c r="F104" s="27"/>
      <c r="G104" s="27">
        <f t="shared" si="19"/>
        <v>0</v>
      </c>
      <c r="H104" s="18"/>
      <c r="I104" s="6"/>
      <c r="J104"/>
      <c r="K104"/>
      <c r="L104"/>
    </row>
    <row r="105" spans="1:12" s="7" customFormat="1">
      <c r="A105" s="39" t="s">
        <v>129</v>
      </c>
      <c r="B105" s="40" t="s">
        <v>115</v>
      </c>
      <c r="C105" s="23" t="s">
        <v>13</v>
      </c>
      <c r="D105" s="28">
        <v>34</v>
      </c>
      <c r="E105" s="27">
        <v>30.48</v>
      </c>
      <c r="F105" s="27"/>
      <c r="G105" s="27">
        <f t="shared" si="19"/>
        <v>0</v>
      </c>
      <c r="H105" s="18"/>
      <c r="I105" s="6"/>
      <c r="J105"/>
      <c r="K105"/>
      <c r="L105"/>
    </row>
    <row r="106" spans="1:12" s="7" customFormat="1" ht="13.5">
      <c r="A106" s="39"/>
      <c r="B106" s="76" t="s">
        <v>130</v>
      </c>
      <c r="C106" s="76"/>
      <c r="D106" s="31"/>
      <c r="E106" s="27"/>
      <c r="F106" s="27"/>
      <c r="G106" s="28"/>
      <c r="H106" s="18"/>
      <c r="I106" s="6"/>
      <c r="J106"/>
      <c r="K106"/>
      <c r="L106"/>
    </row>
    <row r="107" spans="1:12" s="7" customFormat="1" ht="13.5">
      <c r="A107" s="39" t="s">
        <v>131</v>
      </c>
      <c r="B107" s="46" t="s">
        <v>132</v>
      </c>
      <c r="C107" s="57"/>
      <c r="D107" s="31"/>
      <c r="E107" s="27"/>
      <c r="F107" s="27"/>
      <c r="G107" s="28"/>
      <c r="H107" s="18"/>
      <c r="I107" s="6"/>
      <c r="J107"/>
      <c r="K107"/>
      <c r="L107"/>
    </row>
    <row r="108" spans="1:12" s="7" customFormat="1">
      <c r="A108" s="39"/>
      <c r="B108" s="55" t="s">
        <v>133</v>
      </c>
      <c r="C108" s="23" t="s">
        <v>8</v>
      </c>
      <c r="D108" s="28">
        <v>216</v>
      </c>
      <c r="E108" s="27">
        <v>13.95</v>
      </c>
      <c r="F108" s="27"/>
      <c r="G108" s="27">
        <f t="shared" ref="G108:G111" si="20">ROUND(F108*D108,2)</f>
        <v>0</v>
      </c>
      <c r="H108" s="18"/>
      <c r="I108" s="6"/>
      <c r="J108"/>
      <c r="K108"/>
      <c r="L108"/>
    </row>
    <row r="109" spans="1:12" s="7" customFormat="1">
      <c r="A109" s="39"/>
      <c r="B109" s="55" t="s">
        <v>134</v>
      </c>
      <c r="C109" s="23" t="s">
        <v>13</v>
      </c>
      <c r="D109" s="28">
        <v>46.3</v>
      </c>
      <c r="E109" s="27">
        <v>35</v>
      </c>
      <c r="F109" s="27"/>
      <c r="G109" s="27">
        <f t="shared" si="20"/>
        <v>0</v>
      </c>
      <c r="H109" s="18"/>
      <c r="I109" s="6"/>
      <c r="J109"/>
      <c r="K109"/>
      <c r="L109"/>
    </row>
    <row r="110" spans="1:12" s="7" customFormat="1">
      <c r="A110" s="56"/>
      <c r="B110" s="55" t="s">
        <v>135</v>
      </c>
      <c r="C110" s="23" t="s">
        <v>13</v>
      </c>
      <c r="D110" s="28">
        <v>80.2</v>
      </c>
      <c r="E110" s="27">
        <v>219.04</v>
      </c>
      <c r="F110" s="27"/>
      <c r="G110" s="27">
        <f t="shared" si="20"/>
        <v>0</v>
      </c>
      <c r="H110" s="18"/>
      <c r="I110" s="6"/>
      <c r="J110"/>
      <c r="K110"/>
      <c r="L110"/>
    </row>
    <row r="111" spans="1:12" s="7" customFormat="1">
      <c r="A111" s="56"/>
      <c r="B111" s="46" t="s">
        <v>136</v>
      </c>
      <c r="C111" s="23" t="s">
        <v>13</v>
      </c>
      <c r="D111" s="28">
        <v>58.8</v>
      </c>
      <c r="E111" s="27">
        <v>895.68</v>
      </c>
      <c r="F111" s="27"/>
      <c r="G111" s="27">
        <f t="shared" si="20"/>
        <v>0</v>
      </c>
      <c r="H111" s="18"/>
      <c r="I111" s="6"/>
      <c r="J111"/>
      <c r="K111"/>
      <c r="L111"/>
    </row>
    <row r="112" spans="1:12" s="7" customFormat="1" ht="13.5">
      <c r="A112" s="39" t="s">
        <v>137</v>
      </c>
      <c r="B112" s="46" t="s">
        <v>138</v>
      </c>
      <c r="C112" s="57"/>
      <c r="D112" s="31"/>
      <c r="E112" s="27"/>
      <c r="F112" s="27"/>
      <c r="G112" s="28"/>
      <c r="H112" s="18"/>
      <c r="I112" s="6"/>
      <c r="J112"/>
      <c r="K112"/>
      <c r="L112"/>
    </row>
    <row r="113" spans="1:12" s="7" customFormat="1">
      <c r="A113" s="58"/>
      <c r="B113" s="55" t="s">
        <v>139</v>
      </c>
      <c r="C113" s="23" t="s">
        <v>8</v>
      </c>
      <c r="D113" s="28">
        <v>544</v>
      </c>
      <c r="E113" s="27">
        <v>13.09</v>
      </c>
      <c r="F113" s="27"/>
      <c r="G113" s="27">
        <f t="shared" ref="G113:G116" si="21">ROUND(F113*D113,2)</f>
        <v>0</v>
      </c>
      <c r="H113" s="18"/>
      <c r="I113" s="6"/>
      <c r="J113"/>
      <c r="K113"/>
      <c r="L113"/>
    </row>
    <row r="114" spans="1:12" s="7" customFormat="1">
      <c r="A114" s="58"/>
      <c r="B114" s="55" t="s">
        <v>140</v>
      </c>
      <c r="C114" s="23" t="s">
        <v>8</v>
      </c>
      <c r="D114" s="28">
        <v>93</v>
      </c>
      <c r="E114" s="27">
        <v>29.1</v>
      </c>
      <c r="F114" s="27"/>
      <c r="G114" s="27">
        <f t="shared" si="21"/>
        <v>0</v>
      </c>
      <c r="H114" s="18"/>
      <c r="I114" s="6"/>
      <c r="J114"/>
      <c r="K114"/>
      <c r="L114"/>
    </row>
    <row r="115" spans="1:12" s="7" customFormat="1" ht="13.5">
      <c r="A115" s="58"/>
      <c r="B115" s="55" t="s">
        <v>141</v>
      </c>
      <c r="C115" s="59" t="s">
        <v>82</v>
      </c>
      <c r="D115" s="28">
        <v>173</v>
      </c>
      <c r="E115" s="27">
        <v>4.5</v>
      </c>
      <c r="F115" s="27"/>
      <c r="G115" s="27">
        <f t="shared" si="21"/>
        <v>0</v>
      </c>
      <c r="H115" s="18"/>
      <c r="I115" s="6"/>
      <c r="J115"/>
      <c r="K115"/>
      <c r="L115"/>
    </row>
    <row r="116" spans="1:12" s="7" customFormat="1">
      <c r="A116" s="58"/>
      <c r="B116" s="55" t="s">
        <v>142</v>
      </c>
      <c r="C116" s="23" t="s">
        <v>13</v>
      </c>
      <c r="D116" s="28">
        <v>0.64</v>
      </c>
      <c r="E116" s="27">
        <v>150</v>
      </c>
      <c r="F116" s="27"/>
      <c r="G116" s="27">
        <f t="shared" si="21"/>
        <v>0</v>
      </c>
      <c r="H116" s="18"/>
      <c r="I116" s="6"/>
      <c r="J116"/>
      <c r="K116"/>
      <c r="L116"/>
    </row>
    <row r="117" spans="1:12" s="7" customFormat="1" ht="13.5">
      <c r="A117" s="39"/>
      <c r="B117" s="76" t="s">
        <v>143</v>
      </c>
      <c r="C117" s="76"/>
      <c r="D117" s="31"/>
      <c r="E117" s="27"/>
      <c r="F117" s="27"/>
      <c r="G117" s="28"/>
      <c r="H117" s="18"/>
      <c r="I117" s="6"/>
      <c r="J117"/>
      <c r="K117"/>
      <c r="L117"/>
    </row>
    <row r="118" spans="1:12" s="7" customFormat="1" ht="13.5">
      <c r="A118" s="48" t="s">
        <v>144</v>
      </c>
      <c r="B118" s="55" t="s">
        <v>145</v>
      </c>
      <c r="C118" s="23"/>
      <c r="D118" s="31"/>
      <c r="E118" s="27"/>
      <c r="F118" s="27"/>
      <c r="G118" s="28"/>
      <c r="H118" s="18"/>
      <c r="I118" s="6"/>
      <c r="J118"/>
      <c r="K118"/>
      <c r="L118"/>
    </row>
    <row r="119" spans="1:12" s="7" customFormat="1">
      <c r="A119" s="60"/>
      <c r="B119" s="55" t="s">
        <v>146</v>
      </c>
      <c r="C119" s="23" t="s">
        <v>13</v>
      </c>
      <c r="D119" s="28">
        <v>2.54</v>
      </c>
      <c r="E119" s="27">
        <v>35</v>
      </c>
      <c r="F119" s="27"/>
      <c r="G119" s="27">
        <f t="shared" ref="G119:G123" si="22">ROUND(F119*D119,2)</f>
        <v>0</v>
      </c>
      <c r="H119" s="18"/>
      <c r="I119" s="6"/>
      <c r="J119"/>
      <c r="K119"/>
      <c r="L119"/>
    </row>
    <row r="120" spans="1:12" s="7" customFormat="1">
      <c r="A120" s="49"/>
      <c r="B120" s="55" t="s">
        <v>147</v>
      </c>
      <c r="C120" s="23" t="s">
        <v>13</v>
      </c>
      <c r="D120" s="28">
        <v>10</v>
      </c>
      <c r="E120" s="27">
        <v>400.69</v>
      </c>
      <c r="F120" s="27"/>
      <c r="G120" s="27">
        <f t="shared" si="22"/>
        <v>0</v>
      </c>
      <c r="H120" s="18"/>
      <c r="I120" s="6"/>
      <c r="J120"/>
      <c r="K120"/>
      <c r="L120"/>
    </row>
    <row r="121" spans="1:12" s="7" customFormat="1" ht="13.5">
      <c r="A121" s="49"/>
      <c r="B121" s="55" t="s">
        <v>148</v>
      </c>
      <c r="C121" s="23" t="s">
        <v>16</v>
      </c>
      <c r="D121" s="28">
        <v>0.54</v>
      </c>
      <c r="E121" s="27">
        <v>3415.69</v>
      </c>
      <c r="F121" s="27"/>
      <c r="G121" s="27">
        <f t="shared" si="22"/>
        <v>0</v>
      </c>
      <c r="H121" s="18"/>
      <c r="I121" s="6"/>
      <c r="J121"/>
      <c r="K121"/>
      <c r="L121"/>
    </row>
    <row r="122" spans="1:12" s="7" customFormat="1">
      <c r="A122" s="49"/>
      <c r="B122" s="55" t="s">
        <v>139</v>
      </c>
      <c r="C122" s="23" t="s">
        <v>8</v>
      </c>
      <c r="D122" s="28">
        <v>22</v>
      </c>
      <c r="E122" s="27">
        <v>13.09</v>
      </c>
      <c r="F122" s="27"/>
      <c r="G122" s="27">
        <f t="shared" si="22"/>
        <v>0</v>
      </c>
      <c r="H122" s="18"/>
      <c r="I122" s="6"/>
      <c r="J122"/>
      <c r="K122"/>
      <c r="L122"/>
    </row>
    <row r="123" spans="1:12" s="7" customFormat="1">
      <c r="A123" s="39" t="s">
        <v>149</v>
      </c>
      <c r="B123" s="55" t="s">
        <v>150</v>
      </c>
      <c r="C123" s="47" t="s">
        <v>13</v>
      </c>
      <c r="D123" s="28">
        <v>11.6</v>
      </c>
      <c r="E123" s="27">
        <v>52.42</v>
      </c>
      <c r="F123" s="27"/>
      <c r="G123" s="27">
        <f t="shared" si="22"/>
        <v>0</v>
      </c>
      <c r="H123" s="18"/>
      <c r="I123" s="6"/>
      <c r="J123"/>
      <c r="K123"/>
      <c r="L123"/>
    </row>
    <row r="124" spans="1:12" s="7" customFormat="1" ht="13.5">
      <c r="A124" s="48" t="s">
        <v>151</v>
      </c>
      <c r="B124" s="46" t="s">
        <v>152</v>
      </c>
      <c r="C124" s="43"/>
      <c r="D124" s="31"/>
      <c r="E124" s="27"/>
      <c r="F124" s="27"/>
      <c r="G124" s="28"/>
      <c r="H124" s="18"/>
      <c r="I124" s="6"/>
      <c r="J124"/>
      <c r="K124"/>
      <c r="L124"/>
    </row>
    <row r="125" spans="1:12" s="7" customFormat="1">
      <c r="A125" s="39"/>
      <c r="B125" s="55" t="s">
        <v>146</v>
      </c>
      <c r="C125" s="23" t="s">
        <v>13</v>
      </c>
      <c r="D125" s="28">
        <v>16.100000000000001</v>
      </c>
      <c r="E125" s="27">
        <v>35</v>
      </c>
      <c r="F125" s="27"/>
      <c r="G125" s="27">
        <f t="shared" ref="G125:G130" si="23">ROUND(F125*D125,2)</f>
        <v>0</v>
      </c>
      <c r="H125" s="18"/>
      <c r="I125" s="6"/>
      <c r="J125"/>
      <c r="K125"/>
      <c r="L125"/>
    </row>
    <row r="126" spans="1:12" s="7" customFormat="1">
      <c r="A126" s="39"/>
      <c r="B126" s="55" t="s">
        <v>147</v>
      </c>
      <c r="C126" s="23" t="s">
        <v>13</v>
      </c>
      <c r="D126" s="28">
        <v>78</v>
      </c>
      <c r="E126" s="27">
        <v>634.72</v>
      </c>
      <c r="F126" s="27"/>
      <c r="G126" s="27">
        <f t="shared" si="23"/>
        <v>0</v>
      </c>
      <c r="H126" s="18"/>
      <c r="I126" s="6"/>
      <c r="J126"/>
      <c r="K126"/>
      <c r="L126"/>
    </row>
    <row r="127" spans="1:12" s="7" customFormat="1" ht="13.5">
      <c r="A127" s="39"/>
      <c r="B127" s="55" t="s">
        <v>148</v>
      </c>
      <c r="C127" s="23" t="s">
        <v>16</v>
      </c>
      <c r="D127" s="28">
        <v>3.08</v>
      </c>
      <c r="E127" s="27">
        <v>3415.69</v>
      </c>
      <c r="F127" s="27"/>
      <c r="G127" s="27">
        <f t="shared" si="23"/>
        <v>0</v>
      </c>
      <c r="H127" s="18"/>
      <c r="I127" s="6"/>
      <c r="J127"/>
      <c r="K127"/>
      <c r="L127"/>
    </row>
    <row r="128" spans="1:12" s="7" customFormat="1" ht="13.5">
      <c r="A128" s="39"/>
      <c r="B128" s="55" t="s">
        <v>153</v>
      </c>
      <c r="C128" s="23" t="s">
        <v>16</v>
      </c>
      <c r="D128" s="28">
        <v>0.06</v>
      </c>
      <c r="E128" s="27">
        <v>3620</v>
      </c>
      <c r="F128" s="27"/>
      <c r="G128" s="27">
        <f t="shared" si="23"/>
        <v>0</v>
      </c>
      <c r="H128" s="18"/>
      <c r="I128" s="6"/>
      <c r="J128"/>
      <c r="K128"/>
      <c r="L128"/>
    </row>
    <row r="129" spans="1:12" s="7" customFormat="1" ht="27">
      <c r="A129" s="39" t="s">
        <v>154</v>
      </c>
      <c r="B129" s="55" t="s">
        <v>155</v>
      </c>
      <c r="C129" s="23" t="s">
        <v>16</v>
      </c>
      <c r="D129" s="28">
        <v>1.2</v>
      </c>
      <c r="E129" s="27">
        <v>3750</v>
      </c>
      <c r="F129" s="27"/>
      <c r="G129" s="27">
        <f t="shared" si="23"/>
        <v>0</v>
      </c>
      <c r="H129" s="18"/>
      <c r="I129" s="6"/>
      <c r="J129"/>
      <c r="K129"/>
      <c r="L129"/>
    </row>
    <row r="130" spans="1:12" s="7" customFormat="1">
      <c r="A130" s="39"/>
      <c r="B130" s="55" t="s">
        <v>156</v>
      </c>
      <c r="C130" s="59" t="s">
        <v>8</v>
      </c>
      <c r="D130" s="28">
        <v>36</v>
      </c>
      <c r="E130" s="27">
        <v>13.09</v>
      </c>
      <c r="F130" s="27"/>
      <c r="G130" s="27">
        <f t="shared" si="23"/>
        <v>0</v>
      </c>
      <c r="H130" s="18"/>
      <c r="I130" s="6"/>
      <c r="J130"/>
      <c r="K130"/>
      <c r="L130"/>
    </row>
    <row r="131" spans="1:12" s="7" customFormat="1" ht="13.5">
      <c r="A131" s="39"/>
      <c r="B131" s="76" t="s">
        <v>157</v>
      </c>
      <c r="C131" s="76"/>
      <c r="D131" s="24"/>
      <c r="E131" s="27"/>
      <c r="F131" s="27"/>
      <c r="G131" s="28"/>
      <c r="H131" s="18"/>
      <c r="I131" s="6"/>
      <c r="J131"/>
      <c r="K131"/>
      <c r="L131"/>
    </row>
    <row r="132" spans="1:12" s="7" customFormat="1" ht="13.5">
      <c r="A132" s="48" t="s">
        <v>158</v>
      </c>
      <c r="B132" s="55" t="s">
        <v>145</v>
      </c>
      <c r="C132" s="23"/>
      <c r="D132" s="24"/>
      <c r="E132" s="27"/>
      <c r="F132" s="27"/>
      <c r="G132" s="28"/>
      <c r="H132" s="18"/>
      <c r="I132" s="6"/>
      <c r="J132"/>
      <c r="K132"/>
      <c r="L132"/>
    </row>
    <row r="133" spans="1:12" s="7" customFormat="1">
      <c r="A133" s="60"/>
      <c r="B133" s="55" t="s">
        <v>146</v>
      </c>
      <c r="C133" s="23" t="s">
        <v>13</v>
      </c>
      <c r="D133" s="28">
        <v>6.35</v>
      </c>
      <c r="E133" s="27">
        <v>35</v>
      </c>
      <c r="F133" s="27"/>
      <c r="G133" s="27">
        <f t="shared" ref="G133:G137" si="24">ROUND(F133*D133,2)</f>
        <v>0</v>
      </c>
      <c r="H133" s="18"/>
      <c r="I133" s="6"/>
      <c r="J133"/>
      <c r="K133"/>
      <c r="L133"/>
    </row>
    <row r="134" spans="1:12" s="7" customFormat="1">
      <c r="A134" s="49"/>
      <c r="B134" s="55" t="s">
        <v>147</v>
      </c>
      <c r="C134" s="23" t="s">
        <v>13</v>
      </c>
      <c r="D134" s="28">
        <v>25</v>
      </c>
      <c r="E134" s="27">
        <v>400.69</v>
      </c>
      <c r="F134" s="27"/>
      <c r="G134" s="27">
        <f t="shared" si="24"/>
        <v>0</v>
      </c>
      <c r="H134" s="18"/>
      <c r="I134" s="6"/>
      <c r="J134"/>
      <c r="K134"/>
      <c r="L134"/>
    </row>
    <row r="135" spans="1:12" s="7" customFormat="1" ht="13.5">
      <c r="A135" s="49"/>
      <c r="B135" s="55" t="s">
        <v>148</v>
      </c>
      <c r="C135" s="23" t="s">
        <v>16</v>
      </c>
      <c r="D135" s="28">
        <v>1.35</v>
      </c>
      <c r="E135" s="27">
        <v>3415.69</v>
      </c>
      <c r="F135" s="27"/>
      <c r="G135" s="27">
        <f t="shared" si="24"/>
        <v>0</v>
      </c>
      <c r="H135" s="18"/>
      <c r="I135" s="6"/>
      <c r="J135"/>
      <c r="K135"/>
      <c r="L135"/>
    </row>
    <row r="136" spans="1:12" s="7" customFormat="1">
      <c r="A136" s="49"/>
      <c r="B136" s="55" t="s">
        <v>139</v>
      </c>
      <c r="C136" s="23" t="s">
        <v>8</v>
      </c>
      <c r="D136" s="28">
        <v>55</v>
      </c>
      <c r="E136" s="27">
        <v>13.09</v>
      </c>
      <c r="F136" s="27"/>
      <c r="G136" s="27">
        <f t="shared" si="24"/>
        <v>0</v>
      </c>
      <c r="H136" s="18"/>
      <c r="I136" s="6"/>
      <c r="J136"/>
      <c r="K136"/>
      <c r="L136"/>
    </row>
    <row r="137" spans="1:12" s="7" customFormat="1">
      <c r="A137" s="39" t="s">
        <v>159</v>
      </c>
      <c r="B137" s="55" t="s">
        <v>150</v>
      </c>
      <c r="C137" s="47" t="s">
        <v>13</v>
      </c>
      <c r="D137" s="28">
        <v>17.399999999999999</v>
      </c>
      <c r="E137" s="27">
        <v>52.42</v>
      </c>
      <c r="F137" s="27"/>
      <c r="G137" s="27">
        <f t="shared" si="24"/>
        <v>0</v>
      </c>
      <c r="H137" s="18"/>
      <c r="I137" s="6"/>
      <c r="J137"/>
      <c r="K137"/>
      <c r="L137"/>
    </row>
    <row r="138" spans="1:12" s="7" customFormat="1" ht="13.5">
      <c r="A138" s="48" t="s">
        <v>160</v>
      </c>
      <c r="B138" s="55" t="s">
        <v>161</v>
      </c>
      <c r="C138" s="23"/>
      <c r="D138" s="31"/>
      <c r="E138" s="27"/>
      <c r="F138" s="27"/>
      <c r="G138" s="28"/>
      <c r="H138" s="18"/>
      <c r="I138" s="6"/>
      <c r="J138"/>
      <c r="K138"/>
      <c r="L138"/>
    </row>
    <row r="139" spans="1:12" s="7" customFormat="1" ht="13.5">
      <c r="A139" s="39"/>
      <c r="B139" s="55" t="s">
        <v>162</v>
      </c>
      <c r="C139" s="23"/>
      <c r="D139" s="31"/>
      <c r="E139" s="27"/>
      <c r="F139" s="27"/>
      <c r="G139" s="28"/>
      <c r="H139" s="18"/>
      <c r="I139" s="6"/>
      <c r="J139"/>
      <c r="K139"/>
      <c r="L139"/>
    </row>
    <row r="140" spans="1:12" s="7" customFormat="1">
      <c r="A140" s="39"/>
      <c r="B140" s="55" t="s">
        <v>146</v>
      </c>
      <c r="C140" s="23" t="s">
        <v>13</v>
      </c>
      <c r="D140" s="28">
        <v>39</v>
      </c>
      <c r="E140" s="27">
        <v>35</v>
      </c>
      <c r="F140" s="27"/>
      <c r="G140" s="27">
        <f t="shared" ref="G140:G142" si="25">ROUND(F140*D140,2)</f>
        <v>0</v>
      </c>
      <c r="H140" s="18"/>
      <c r="I140" s="6"/>
      <c r="J140"/>
      <c r="K140"/>
      <c r="L140"/>
    </row>
    <row r="141" spans="1:12" s="7" customFormat="1">
      <c r="A141" s="39"/>
      <c r="B141" s="55" t="s">
        <v>147</v>
      </c>
      <c r="C141" s="23" t="s">
        <v>13</v>
      </c>
      <c r="D141" s="28">
        <v>118.6</v>
      </c>
      <c r="E141" s="27">
        <v>328.57</v>
      </c>
      <c r="F141" s="27"/>
      <c r="G141" s="27">
        <f t="shared" si="25"/>
        <v>0</v>
      </c>
      <c r="H141" s="18"/>
      <c r="I141" s="6"/>
      <c r="J141"/>
      <c r="K141"/>
      <c r="L141"/>
    </row>
    <row r="142" spans="1:12" s="7" customFormat="1" ht="13.5">
      <c r="A142" s="39"/>
      <c r="B142" s="55" t="s">
        <v>148</v>
      </c>
      <c r="C142" s="23" t="s">
        <v>16</v>
      </c>
      <c r="D142" s="28">
        <v>5.85</v>
      </c>
      <c r="E142" s="27">
        <v>3415.69</v>
      </c>
      <c r="F142" s="27"/>
      <c r="G142" s="27">
        <f t="shared" si="25"/>
        <v>0</v>
      </c>
      <c r="H142" s="18"/>
      <c r="I142" s="6"/>
      <c r="J142"/>
      <c r="K142"/>
      <c r="L142"/>
    </row>
    <row r="143" spans="1:12" s="7" customFormat="1" ht="13.5">
      <c r="A143" s="39"/>
      <c r="B143" s="55" t="s">
        <v>163</v>
      </c>
      <c r="C143" s="23"/>
      <c r="D143" s="31"/>
      <c r="E143" s="25"/>
      <c r="F143" s="25"/>
      <c r="G143" s="25"/>
      <c r="H143" s="18"/>
      <c r="I143" s="6"/>
      <c r="J143"/>
      <c r="K143"/>
      <c r="L143"/>
    </row>
    <row r="144" spans="1:12" s="7" customFormat="1">
      <c r="A144" s="39"/>
      <c r="B144" s="55" t="s">
        <v>147</v>
      </c>
      <c r="C144" s="23" t="s">
        <v>13</v>
      </c>
      <c r="D144" s="28">
        <v>102.9</v>
      </c>
      <c r="E144" s="27">
        <v>409.83</v>
      </c>
      <c r="F144" s="27"/>
      <c r="G144" s="27">
        <f t="shared" ref="G144:G146" si="26">ROUND(F144*D144,2)</f>
        <v>0</v>
      </c>
      <c r="H144" s="18"/>
      <c r="I144" s="6"/>
      <c r="J144"/>
      <c r="K144"/>
      <c r="L144"/>
    </row>
    <row r="145" spans="1:12" s="7" customFormat="1" ht="13.5">
      <c r="A145" s="39"/>
      <c r="B145" s="55" t="s">
        <v>148</v>
      </c>
      <c r="C145" s="23" t="s">
        <v>16</v>
      </c>
      <c r="D145" s="28">
        <v>5.0999999999999996</v>
      </c>
      <c r="E145" s="27">
        <v>3415.69</v>
      </c>
      <c r="F145" s="27"/>
      <c r="G145" s="27">
        <f t="shared" si="26"/>
        <v>0</v>
      </c>
      <c r="H145" s="18"/>
      <c r="I145" s="6"/>
      <c r="J145"/>
      <c r="K145"/>
      <c r="L145"/>
    </row>
    <row r="146" spans="1:12" s="7" customFormat="1">
      <c r="A146" s="39"/>
      <c r="B146" s="55" t="s">
        <v>164</v>
      </c>
      <c r="C146" s="23" t="s">
        <v>8</v>
      </c>
      <c r="D146" s="28">
        <v>339</v>
      </c>
      <c r="E146" s="27">
        <v>13.09</v>
      </c>
      <c r="F146" s="27"/>
      <c r="G146" s="27">
        <f t="shared" si="26"/>
        <v>0</v>
      </c>
      <c r="H146" s="18"/>
      <c r="I146" s="6"/>
      <c r="J146"/>
      <c r="K146"/>
      <c r="L146"/>
    </row>
    <row r="147" spans="1:12" s="7" customFormat="1" ht="13.5">
      <c r="A147" s="48" t="s">
        <v>165</v>
      </c>
      <c r="B147" s="40" t="s">
        <v>166</v>
      </c>
      <c r="C147" s="43"/>
      <c r="D147" s="31"/>
      <c r="E147" s="27"/>
      <c r="F147" s="27"/>
      <c r="G147" s="28"/>
      <c r="H147" s="18"/>
      <c r="I147" s="6"/>
      <c r="J147"/>
      <c r="K147"/>
      <c r="L147"/>
    </row>
    <row r="148" spans="1:12" s="7" customFormat="1" ht="13.5">
      <c r="A148" s="47"/>
      <c r="B148" s="40" t="s">
        <v>167</v>
      </c>
      <c r="C148" s="23" t="s">
        <v>6</v>
      </c>
      <c r="D148" s="28">
        <v>4</v>
      </c>
      <c r="E148" s="27">
        <v>80</v>
      </c>
      <c r="F148" s="27"/>
      <c r="G148" s="27">
        <f t="shared" ref="G148:G155" si="27">ROUND(F148*D148,2)</f>
        <v>0</v>
      </c>
      <c r="H148" s="18"/>
      <c r="I148" s="6"/>
      <c r="J148"/>
      <c r="K148"/>
      <c r="L148"/>
    </row>
    <row r="149" spans="1:12" s="7" customFormat="1" ht="13.5">
      <c r="A149" s="47"/>
      <c r="B149" s="40" t="s">
        <v>168</v>
      </c>
      <c r="C149" s="23" t="s">
        <v>6</v>
      </c>
      <c r="D149" s="28">
        <v>45</v>
      </c>
      <c r="E149" s="27">
        <v>60</v>
      </c>
      <c r="F149" s="27"/>
      <c r="G149" s="27">
        <f t="shared" si="27"/>
        <v>0</v>
      </c>
      <c r="H149" s="18"/>
      <c r="I149" s="6"/>
      <c r="J149"/>
      <c r="K149"/>
      <c r="L149"/>
    </row>
    <row r="150" spans="1:12" s="7" customFormat="1" ht="13.5">
      <c r="A150" s="47"/>
      <c r="B150" s="40" t="s">
        <v>169</v>
      </c>
      <c r="C150" s="23" t="s">
        <v>82</v>
      </c>
      <c r="D150" s="28">
        <v>34.5</v>
      </c>
      <c r="E150" s="27">
        <v>3.85</v>
      </c>
      <c r="F150" s="27"/>
      <c r="G150" s="27">
        <f t="shared" si="27"/>
        <v>0</v>
      </c>
      <c r="H150" s="18"/>
      <c r="I150" s="6"/>
      <c r="J150"/>
      <c r="K150"/>
      <c r="L150"/>
    </row>
    <row r="151" spans="1:12" s="7" customFormat="1">
      <c r="A151" s="47"/>
      <c r="B151" s="40" t="s">
        <v>170</v>
      </c>
      <c r="C151" s="23" t="s">
        <v>13</v>
      </c>
      <c r="D151" s="28">
        <v>76</v>
      </c>
      <c r="E151" s="27">
        <v>58.03</v>
      </c>
      <c r="F151" s="27"/>
      <c r="G151" s="27">
        <f t="shared" si="27"/>
        <v>0</v>
      </c>
      <c r="H151" s="18"/>
      <c r="I151" s="6"/>
      <c r="J151"/>
      <c r="K151"/>
      <c r="L151"/>
    </row>
    <row r="152" spans="1:12" s="7" customFormat="1" ht="26.25">
      <c r="A152" s="39" t="s">
        <v>171</v>
      </c>
      <c r="B152" s="40" t="s">
        <v>172</v>
      </c>
      <c r="C152" s="23" t="s">
        <v>13</v>
      </c>
      <c r="D152" s="28">
        <v>8.3000000000000007</v>
      </c>
      <c r="E152" s="27">
        <v>239.42</v>
      </c>
      <c r="F152" s="27"/>
      <c r="G152" s="27">
        <f t="shared" si="27"/>
        <v>0</v>
      </c>
      <c r="H152" s="18"/>
      <c r="I152" s="6"/>
      <c r="J152"/>
      <c r="K152"/>
      <c r="L152"/>
    </row>
    <row r="153" spans="1:12" s="7" customFormat="1" ht="27">
      <c r="A153" s="39" t="s">
        <v>173</v>
      </c>
      <c r="B153" s="55" t="s">
        <v>174</v>
      </c>
      <c r="C153" s="23" t="s">
        <v>13</v>
      </c>
      <c r="D153" s="28">
        <v>605</v>
      </c>
      <c r="E153" s="27">
        <v>10.35</v>
      </c>
      <c r="F153" s="27"/>
      <c r="G153" s="27">
        <f t="shared" si="27"/>
        <v>0</v>
      </c>
      <c r="H153" s="18"/>
      <c r="I153" s="6"/>
      <c r="J153"/>
      <c r="K153"/>
      <c r="L153"/>
    </row>
    <row r="154" spans="1:12" s="7" customFormat="1" ht="27">
      <c r="A154" s="39" t="s">
        <v>175</v>
      </c>
      <c r="B154" s="55" t="s">
        <v>176</v>
      </c>
      <c r="C154" s="23" t="s">
        <v>13</v>
      </c>
      <c r="D154" s="28">
        <v>899</v>
      </c>
      <c r="E154" s="27">
        <v>6.89</v>
      </c>
      <c r="F154" s="27"/>
      <c r="G154" s="27">
        <f t="shared" si="27"/>
        <v>0</v>
      </c>
      <c r="H154" s="18"/>
      <c r="I154" s="6"/>
      <c r="J154"/>
      <c r="K154"/>
      <c r="L154"/>
    </row>
    <row r="155" spans="1:12" s="7" customFormat="1" ht="27">
      <c r="A155" s="39" t="s">
        <v>177</v>
      </c>
      <c r="B155" s="55" t="s">
        <v>178</v>
      </c>
      <c r="C155" s="23" t="s">
        <v>13</v>
      </c>
      <c r="D155" s="28">
        <v>45</v>
      </c>
      <c r="E155" s="27">
        <v>18.350000000000001</v>
      </c>
      <c r="F155" s="27"/>
      <c r="G155" s="27">
        <f t="shared" si="27"/>
        <v>0</v>
      </c>
      <c r="H155" s="18"/>
      <c r="I155" s="6"/>
      <c r="J155"/>
      <c r="K155"/>
      <c r="L155"/>
    </row>
    <row r="156" spans="1:12" s="7" customFormat="1" ht="13.5">
      <c r="A156" s="44" t="s">
        <v>179</v>
      </c>
      <c r="B156" s="78" t="s">
        <v>180</v>
      </c>
      <c r="C156" s="78"/>
      <c r="D156" s="24"/>
      <c r="E156" s="27"/>
      <c r="F156" s="27"/>
      <c r="G156" s="28"/>
      <c r="H156" s="18"/>
      <c r="I156" s="6"/>
      <c r="J156"/>
      <c r="K156"/>
      <c r="L156"/>
    </row>
    <row r="157" spans="1:12" s="7" customFormat="1" ht="13.5">
      <c r="A157" s="39"/>
      <c r="B157" s="76" t="s">
        <v>181</v>
      </c>
      <c r="C157" s="76"/>
      <c r="D157" s="24"/>
      <c r="E157" s="27"/>
      <c r="F157" s="27"/>
      <c r="G157" s="28"/>
      <c r="H157" s="18"/>
      <c r="I157" s="6"/>
      <c r="J157"/>
      <c r="K157"/>
      <c r="L157"/>
    </row>
    <row r="158" spans="1:12" s="7" customFormat="1" ht="27">
      <c r="A158" s="39" t="s">
        <v>182</v>
      </c>
      <c r="B158" s="55" t="s">
        <v>183</v>
      </c>
      <c r="C158" s="23"/>
      <c r="D158" s="24"/>
      <c r="E158" s="27"/>
      <c r="F158" s="27"/>
      <c r="G158" s="28"/>
      <c r="H158" s="18"/>
      <c r="I158" s="6"/>
      <c r="J158"/>
      <c r="K158"/>
      <c r="L158"/>
    </row>
    <row r="159" spans="1:12" s="7" customFormat="1">
      <c r="A159" s="39"/>
      <c r="B159" s="55" t="s">
        <v>87</v>
      </c>
      <c r="C159" s="23" t="s">
        <v>13</v>
      </c>
      <c r="D159" s="28">
        <v>64</v>
      </c>
      <c r="E159" s="27">
        <v>4.0999999999999996</v>
      </c>
      <c r="F159" s="27"/>
      <c r="G159" s="27">
        <f t="shared" ref="G159:G163" si="28">ROUND(F159*D159,2)</f>
        <v>0</v>
      </c>
      <c r="H159" s="18"/>
      <c r="I159" s="6"/>
      <c r="J159"/>
      <c r="K159"/>
      <c r="L159"/>
    </row>
    <row r="160" spans="1:12" s="7" customFormat="1">
      <c r="A160" s="39"/>
      <c r="B160" s="55" t="s">
        <v>88</v>
      </c>
      <c r="C160" s="23" t="s">
        <v>13</v>
      </c>
      <c r="D160" s="28">
        <v>64</v>
      </c>
      <c r="E160" s="27">
        <v>11.16</v>
      </c>
      <c r="F160" s="27"/>
      <c r="G160" s="27">
        <f t="shared" si="28"/>
        <v>0</v>
      </c>
      <c r="H160" s="18"/>
      <c r="I160" s="6"/>
      <c r="J160"/>
      <c r="K160"/>
      <c r="L160"/>
    </row>
    <row r="161" spans="1:12" s="7" customFormat="1" ht="13.5">
      <c r="A161" s="48" t="s">
        <v>184</v>
      </c>
      <c r="B161" s="40" t="s">
        <v>185</v>
      </c>
      <c r="C161" s="23" t="s">
        <v>25</v>
      </c>
      <c r="D161" s="28">
        <v>40</v>
      </c>
      <c r="E161" s="27">
        <v>350</v>
      </c>
      <c r="F161" s="27"/>
      <c r="G161" s="27">
        <f t="shared" si="28"/>
        <v>0</v>
      </c>
      <c r="H161" s="18"/>
      <c r="I161" s="6"/>
      <c r="J161"/>
      <c r="K161"/>
      <c r="L161"/>
    </row>
    <row r="162" spans="1:12" s="7" customFormat="1" ht="27">
      <c r="A162" s="48" t="s">
        <v>186</v>
      </c>
      <c r="B162" s="40" t="s">
        <v>187</v>
      </c>
      <c r="C162" s="23" t="s">
        <v>13</v>
      </c>
      <c r="D162" s="28">
        <v>18</v>
      </c>
      <c r="E162" s="27">
        <v>65</v>
      </c>
      <c r="F162" s="27"/>
      <c r="G162" s="27">
        <f t="shared" si="28"/>
        <v>0</v>
      </c>
      <c r="H162" s="18"/>
      <c r="I162" s="6"/>
      <c r="J162"/>
      <c r="K162"/>
      <c r="L162"/>
    </row>
    <row r="163" spans="1:12" s="7" customFormat="1" ht="27">
      <c r="A163" s="39" t="s">
        <v>188</v>
      </c>
      <c r="B163" s="55" t="s">
        <v>189</v>
      </c>
      <c r="C163" s="23" t="s">
        <v>13</v>
      </c>
      <c r="D163" s="28">
        <v>58</v>
      </c>
      <c r="E163" s="27">
        <v>10.35</v>
      </c>
      <c r="F163" s="27"/>
      <c r="G163" s="27">
        <f t="shared" si="28"/>
        <v>0</v>
      </c>
      <c r="H163" s="18"/>
      <c r="I163" s="6"/>
      <c r="J163"/>
      <c r="K163"/>
      <c r="L163"/>
    </row>
    <row r="164" spans="1:12" s="7" customFormat="1" ht="13.5">
      <c r="A164" s="39"/>
      <c r="B164" s="76" t="s">
        <v>190</v>
      </c>
      <c r="C164" s="76"/>
      <c r="D164" s="31"/>
      <c r="E164" s="27"/>
      <c r="F164" s="27"/>
      <c r="G164" s="28"/>
      <c r="H164" s="18"/>
      <c r="I164" s="6"/>
      <c r="J164"/>
      <c r="K164"/>
      <c r="L164"/>
    </row>
    <row r="165" spans="1:12" s="7" customFormat="1" ht="27">
      <c r="A165" s="39" t="s">
        <v>191</v>
      </c>
      <c r="B165" s="55" t="s">
        <v>192</v>
      </c>
      <c r="C165" s="23" t="s">
        <v>13</v>
      </c>
      <c r="D165" s="28">
        <v>52</v>
      </c>
      <c r="E165" s="27">
        <v>4.0999999999999996</v>
      </c>
      <c r="F165" s="27"/>
      <c r="G165" s="27">
        <f t="shared" ref="G165:G168" si="29">ROUND(F165*D165,2)</f>
        <v>0</v>
      </c>
      <c r="H165" s="18"/>
      <c r="I165" s="6"/>
      <c r="J165"/>
      <c r="K165"/>
      <c r="L165"/>
    </row>
    <row r="166" spans="1:12" s="7" customFormat="1" ht="27">
      <c r="A166" s="48" t="s">
        <v>193</v>
      </c>
      <c r="B166" s="40" t="s">
        <v>194</v>
      </c>
      <c r="C166" s="23" t="s">
        <v>25</v>
      </c>
      <c r="D166" s="28">
        <v>40</v>
      </c>
      <c r="E166" s="27">
        <v>350</v>
      </c>
      <c r="F166" s="27"/>
      <c r="G166" s="27">
        <f t="shared" si="29"/>
        <v>0</v>
      </c>
      <c r="H166" s="18"/>
      <c r="I166" s="6"/>
      <c r="J166"/>
      <c r="K166"/>
      <c r="L166"/>
    </row>
    <row r="167" spans="1:12" s="7" customFormat="1" ht="27">
      <c r="A167" s="48" t="s">
        <v>195</v>
      </c>
      <c r="B167" s="40" t="s">
        <v>196</v>
      </c>
      <c r="C167" s="23" t="s">
        <v>13</v>
      </c>
      <c r="D167" s="28">
        <v>18</v>
      </c>
      <c r="E167" s="27">
        <v>65</v>
      </c>
      <c r="F167" s="27"/>
      <c r="G167" s="27">
        <f t="shared" si="29"/>
        <v>0</v>
      </c>
      <c r="H167" s="18"/>
      <c r="I167" s="6"/>
      <c r="J167"/>
      <c r="K167"/>
      <c r="L167"/>
    </row>
    <row r="168" spans="1:12" s="7" customFormat="1" ht="27">
      <c r="A168" s="39" t="s">
        <v>197</v>
      </c>
      <c r="B168" s="55" t="s">
        <v>198</v>
      </c>
      <c r="C168" s="23" t="s">
        <v>13</v>
      </c>
      <c r="D168" s="28">
        <v>128</v>
      </c>
      <c r="E168" s="27">
        <v>10.35</v>
      </c>
      <c r="F168" s="27"/>
      <c r="G168" s="27">
        <f t="shared" si="29"/>
        <v>0</v>
      </c>
      <c r="H168" s="18"/>
      <c r="I168" s="6"/>
      <c r="J168" s="6"/>
      <c r="K168"/>
      <c r="L168"/>
    </row>
    <row r="169" spans="1:12" s="7" customFormat="1" ht="13.5">
      <c r="A169" s="39"/>
      <c r="B169" s="76" t="s">
        <v>199</v>
      </c>
      <c r="C169" s="76"/>
      <c r="D169" s="31"/>
      <c r="E169" s="27"/>
      <c r="F169" s="27"/>
      <c r="G169" s="28"/>
      <c r="H169" s="18"/>
      <c r="I169" s="6"/>
      <c r="J169"/>
      <c r="K169"/>
      <c r="L169"/>
    </row>
    <row r="170" spans="1:12" s="7" customFormat="1" ht="13.5">
      <c r="A170" s="48" t="s">
        <v>200</v>
      </c>
      <c r="B170" s="40" t="s">
        <v>114</v>
      </c>
      <c r="C170" s="23"/>
      <c r="D170" s="31"/>
      <c r="E170" s="27"/>
      <c r="F170" s="27"/>
      <c r="G170" s="28"/>
      <c r="H170" s="18"/>
      <c r="I170" s="6"/>
      <c r="J170"/>
      <c r="K170"/>
      <c r="L170"/>
    </row>
    <row r="171" spans="1:12" s="7" customFormat="1">
      <c r="A171" s="39"/>
      <c r="B171" s="55" t="s">
        <v>87</v>
      </c>
      <c r="C171" s="23" t="s">
        <v>13</v>
      </c>
      <c r="D171" s="28">
        <v>345</v>
      </c>
      <c r="E171" s="27">
        <v>4.0999999999999996</v>
      </c>
      <c r="F171" s="27"/>
      <c r="G171" s="27">
        <f t="shared" ref="G171:G176" si="30">ROUND(F171*D171,2)</f>
        <v>0</v>
      </c>
      <c r="H171" s="18"/>
      <c r="I171" s="6"/>
      <c r="J171"/>
      <c r="K171" s="6"/>
      <c r="L171"/>
    </row>
    <row r="172" spans="1:12" s="7" customFormat="1">
      <c r="A172" s="39"/>
      <c r="B172" s="55" t="s">
        <v>88</v>
      </c>
      <c r="C172" s="23" t="s">
        <v>13</v>
      </c>
      <c r="D172" s="28">
        <v>402</v>
      </c>
      <c r="E172" s="27">
        <v>11.16</v>
      </c>
      <c r="F172" s="27"/>
      <c r="G172" s="27">
        <f t="shared" si="30"/>
        <v>0</v>
      </c>
      <c r="H172" s="18"/>
      <c r="I172" s="6"/>
      <c r="J172"/>
      <c r="K172"/>
      <c r="L172"/>
    </row>
    <row r="173" spans="1:12" s="7" customFormat="1">
      <c r="A173" s="48" t="s">
        <v>201</v>
      </c>
      <c r="B173" s="55" t="s">
        <v>115</v>
      </c>
      <c r="C173" s="23" t="s">
        <v>13</v>
      </c>
      <c r="D173" s="28">
        <v>37</v>
      </c>
      <c r="E173" s="27">
        <v>30.48</v>
      </c>
      <c r="F173" s="27"/>
      <c r="G173" s="27">
        <f t="shared" si="30"/>
        <v>0</v>
      </c>
      <c r="H173" s="18"/>
      <c r="I173" s="6"/>
      <c r="J173"/>
      <c r="K173"/>
      <c r="L173"/>
    </row>
    <row r="174" spans="1:12" s="7" customFormat="1" ht="40.5">
      <c r="A174" s="48" t="s">
        <v>202</v>
      </c>
      <c r="B174" s="55" t="s">
        <v>203</v>
      </c>
      <c r="C174" s="23" t="s">
        <v>13</v>
      </c>
      <c r="D174" s="28">
        <v>61</v>
      </c>
      <c r="E174" s="27">
        <v>24.05</v>
      </c>
      <c r="F174" s="27"/>
      <c r="G174" s="27">
        <f t="shared" si="30"/>
        <v>0</v>
      </c>
      <c r="H174" s="18"/>
      <c r="I174" s="6"/>
      <c r="J174"/>
      <c r="K174"/>
      <c r="L174"/>
    </row>
    <row r="175" spans="1:12" s="7" customFormat="1" ht="27">
      <c r="A175" s="48" t="s">
        <v>204</v>
      </c>
      <c r="B175" s="46" t="s">
        <v>205</v>
      </c>
      <c r="C175" s="23" t="s">
        <v>13</v>
      </c>
      <c r="D175" s="28">
        <v>15</v>
      </c>
      <c r="E175" s="27">
        <v>719.99</v>
      </c>
      <c r="F175" s="27"/>
      <c r="G175" s="27">
        <f t="shared" si="30"/>
        <v>0</v>
      </c>
      <c r="H175" s="18"/>
      <c r="I175" s="6"/>
      <c r="J175"/>
      <c r="K175"/>
      <c r="L175"/>
    </row>
    <row r="176" spans="1:12" s="7" customFormat="1" ht="27">
      <c r="A176" s="48" t="s">
        <v>206</v>
      </c>
      <c r="B176" s="46" t="s">
        <v>207</v>
      </c>
      <c r="C176" s="23" t="s">
        <v>16</v>
      </c>
      <c r="D176" s="28">
        <v>1.06</v>
      </c>
      <c r="E176" s="27">
        <v>1151.02</v>
      </c>
      <c r="F176" s="27"/>
      <c r="G176" s="27">
        <f t="shared" si="30"/>
        <v>0</v>
      </c>
      <c r="H176" s="18"/>
      <c r="I176" s="6"/>
      <c r="J176"/>
      <c r="K176"/>
      <c r="L176"/>
    </row>
    <row r="177" spans="1:12" s="7" customFormat="1" ht="13.5">
      <c r="A177" s="39"/>
      <c r="B177" s="76" t="s">
        <v>132</v>
      </c>
      <c r="C177" s="76"/>
      <c r="D177" s="31">
        <v>0</v>
      </c>
      <c r="E177" s="27"/>
      <c r="F177" s="27"/>
      <c r="G177" s="28"/>
      <c r="H177" s="18"/>
      <c r="I177" s="6"/>
      <c r="J177"/>
      <c r="K177"/>
      <c r="L177"/>
    </row>
    <row r="178" spans="1:12" s="7" customFormat="1" ht="27">
      <c r="A178" s="39" t="s">
        <v>208</v>
      </c>
      <c r="B178" s="40" t="s">
        <v>209</v>
      </c>
      <c r="C178" s="23" t="s">
        <v>8</v>
      </c>
      <c r="D178" s="28">
        <v>78</v>
      </c>
      <c r="E178" s="27">
        <v>13.95</v>
      </c>
      <c r="F178" s="27"/>
      <c r="G178" s="27">
        <f t="shared" ref="G178:G179" si="31">ROUND(F178*D178,2)</f>
        <v>0</v>
      </c>
      <c r="H178" s="18"/>
      <c r="I178" s="6"/>
      <c r="J178"/>
      <c r="K178"/>
      <c r="L178"/>
    </row>
    <row r="179" spans="1:12" s="7" customFormat="1">
      <c r="A179" s="39" t="s">
        <v>210</v>
      </c>
      <c r="B179" s="55" t="s">
        <v>211</v>
      </c>
      <c r="C179" s="23" t="s">
        <v>13</v>
      </c>
      <c r="D179" s="28">
        <v>26.4</v>
      </c>
      <c r="E179" s="27">
        <v>219.04</v>
      </c>
      <c r="F179" s="27"/>
      <c r="G179" s="27">
        <f t="shared" si="31"/>
        <v>0</v>
      </c>
      <c r="H179" s="18"/>
      <c r="I179" s="6"/>
      <c r="J179"/>
      <c r="K179"/>
      <c r="L179"/>
    </row>
    <row r="180" spans="1:12" s="7" customFormat="1" ht="27">
      <c r="A180" s="39" t="s">
        <v>212</v>
      </c>
      <c r="B180" s="55" t="s">
        <v>213</v>
      </c>
      <c r="C180" s="23"/>
      <c r="D180" s="31"/>
      <c r="E180" s="27"/>
      <c r="F180" s="27"/>
      <c r="G180" s="28"/>
      <c r="H180" s="18"/>
      <c r="I180" s="6"/>
      <c r="J180"/>
      <c r="K180"/>
      <c r="L180"/>
    </row>
    <row r="181" spans="1:12" s="7" customFormat="1">
      <c r="A181" s="39"/>
      <c r="B181" s="55" t="s">
        <v>214</v>
      </c>
      <c r="C181" s="23" t="s">
        <v>13</v>
      </c>
      <c r="D181" s="28">
        <v>62.2</v>
      </c>
      <c r="E181" s="27">
        <v>450.82</v>
      </c>
      <c r="F181" s="27"/>
      <c r="G181" s="27">
        <f t="shared" ref="G181:G183" si="32">ROUND(F181*D181,2)</f>
        <v>0</v>
      </c>
      <c r="H181" s="18"/>
      <c r="I181" s="6"/>
      <c r="J181"/>
      <c r="K181"/>
      <c r="L181"/>
    </row>
    <row r="182" spans="1:12" s="7" customFormat="1" ht="13.5">
      <c r="A182" s="56"/>
      <c r="B182" s="46" t="s">
        <v>148</v>
      </c>
      <c r="C182" s="23" t="s">
        <v>16</v>
      </c>
      <c r="D182" s="28">
        <v>6.23</v>
      </c>
      <c r="E182" s="27">
        <v>3415.69</v>
      </c>
      <c r="F182" s="27"/>
      <c r="G182" s="27">
        <f t="shared" si="32"/>
        <v>0</v>
      </c>
      <c r="H182" s="18"/>
      <c r="I182" s="6"/>
      <c r="J182"/>
      <c r="K182"/>
      <c r="L182"/>
    </row>
    <row r="183" spans="1:12" s="7" customFormat="1">
      <c r="A183" s="48" t="s">
        <v>215</v>
      </c>
      <c r="B183" s="55" t="s">
        <v>216</v>
      </c>
      <c r="C183" s="23" t="s">
        <v>13</v>
      </c>
      <c r="D183" s="28">
        <v>3.4</v>
      </c>
      <c r="E183" s="27">
        <v>219.04</v>
      </c>
      <c r="F183" s="27"/>
      <c r="G183" s="27">
        <f t="shared" si="32"/>
        <v>0</v>
      </c>
      <c r="H183" s="18"/>
      <c r="I183" s="6"/>
      <c r="J183"/>
      <c r="K183"/>
      <c r="L183"/>
    </row>
    <row r="184" spans="1:12" s="7" customFormat="1" ht="13.5">
      <c r="A184" s="39" t="s">
        <v>217</v>
      </c>
      <c r="B184" s="46" t="s">
        <v>138</v>
      </c>
      <c r="C184" s="57"/>
      <c r="D184" s="24"/>
      <c r="E184" s="27"/>
      <c r="F184" s="27"/>
      <c r="G184" s="28"/>
      <c r="H184" s="18"/>
      <c r="I184" s="6"/>
      <c r="J184"/>
      <c r="K184"/>
      <c r="L184"/>
    </row>
    <row r="185" spans="1:12" s="7" customFormat="1">
      <c r="A185" s="58"/>
      <c r="B185" s="55" t="s">
        <v>139</v>
      </c>
      <c r="C185" s="23" t="s">
        <v>8</v>
      </c>
      <c r="D185" s="28">
        <v>172</v>
      </c>
      <c r="E185" s="27">
        <v>13.09</v>
      </c>
      <c r="F185" s="27"/>
      <c r="G185" s="27">
        <f t="shared" ref="G185:G187" si="33">ROUND(F185*D185,2)</f>
        <v>0</v>
      </c>
      <c r="H185" s="18"/>
      <c r="I185" s="6"/>
      <c r="J185"/>
      <c r="K185"/>
      <c r="L185"/>
    </row>
    <row r="186" spans="1:12" s="7" customFormat="1">
      <c r="A186" s="58"/>
      <c r="B186" s="55" t="s">
        <v>140</v>
      </c>
      <c r="C186" s="23" t="s">
        <v>8</v>
      </c>
      <c r="D186" s="28">
        <v>24</v>
      </c>
      <c r="E186" s="27">
        <v>29.1</v>
      </c>
      <c r="F186" s="27"/>
      <c r="G186" s="27">
        <f t="shared" si="33"/>
        <v>0</v>
      </c>
      <c r="H186" s="18"/>
      <c r="I186" s="6"/>
      <c r="J186"/>
      <c r="K186"/>
      <c r="L186"/>
    </row>
    <row r="187" spans="1:12" s="7" customFormat="1">
      <c r="A187" s="58"/>
      <c r="B187" s="55" t="s">
        <v>218</v>
      </c>
      <c r="C187" s="23" t="s">
        <v>8</v>
      </c>
      <c r="D187" s="28">
        <v>16</v>
      </c>
      <c r="E187" s="27">
        <v>15</v>
      </c>
      <c r="F187" s="27"/>
      <c r="G187" s="27">
        <f t="shared" si="33"/>
        <v>0</v>
      </c>
      <c r="H187" s="18"/>
      <c r="I187" s="6"/>
      <c r="J187"/>
      <c r="K187"/>
      <c r="L187"/>
    </row>
    <row r="188" spans="1:12" s="7" customFormat="1" ht="13.5">
      <c r="A188" s="39"/>
      <c r="B188" s="76" t="s">
        <v>143</v>
      </c>
      <c r="C188" s="76"/>
      <c r="D188" s="31"/>
      <c r="E188" s="27"/>
      <c r="F188" s="27"/>
      <c r="G188" s="28"/>
      <c r="H188" s="18"/>
      <c r="I188" s="6"/>
      <c r="J188"/>
      <c r="K188"/>
      <c r="L188"/>
    </row>
    <row r="189" spans="1:12" s="7" customFormat="1" ht="13.5">
      <c r="A189" s="48" t="s">
        <v>219</v>
      </c>
      <c r="B189" s="55" t="s">
        <v>145</v>
      </c>
      <c r="C189" s="23"/>
      <c r="D189" s="31"/>
      <c r="E189" s="27"/>
      <c r="F189" s="27"/>
      <c r="G189" s="28"/>
      <c r="H189" s="18"/>
      <c r="I189" s="6"/>
      <c r="J189"/>
      <c r="K189"/>
      <c r="L189"/>
    </row>
    <row r="190" spans="1:12" s="7" customFormat="1">
      <c r="A190" s="60"/>
      <c r="B190" s="55" t="s">
        <v>220</v>
      </c>
      <c r="C190" s="23" t="s">
        <v>13</v>
      </c>
      <c r="D190" s="28">
        <v>8.8000000000000007</v>
      </c>
      <c r="E190" s="27">
        <v>219.04</v>
      </c>
      <c r="F190" s="27"/>
      <c r="G190" s="27">
        <f t="shared" ref="G190:G196" si="34">ROUND(F190*D190,2)</f>
        <v>0</v>
      </c>
      <c r="H190" s="18"/>
      <c r="I190" s="6"/>
      <c r="J190"/>
      <c r="K190"/>
      <c r="L190"/>
    </row>
    <row r="191" spans="1:12" s="7" customFormat="1">
      <c r="A191" s="49"/>
      <c r="B191" s="55" t="s">
        <v>221</v>
      </c>
      <c r="C191" s="23" t="s">
        <v>13</v>
      </c>
      <c r="D191" s="28">
        <v>6</v>
      </c>
      <c r="E191" s="27">
        <v>400.69</v>
      </c>
      <c r="F191" s="27"/>
      <c r="G191" s="27">
        <f t="shared" si="34"/>
        <v>0</v>
      </c>
      <c r="H191" s="18"/>
      <c r="I191" s="6"/>
      <c r="J191"/>
      <c r="K191"/>
      <c r="L191"/>
    </row>
    <row r="192" spans="1:12" s="7" customFormat="1">
      <c r="A192" s="49"/>
      <c r="B192" s="55" t="s">
        <v>222</v>
      </c>
      <c r="C192" s="23" t="s">
        <v>13</v>
      </c>
      <c r="D192" s="28">
        <v>5.6</v>
      </c>
      <c r="E192" s="27">
        <v>400.69</v>
      </c>
      <c r="F192" s="27"/>
      <c r="G192" s="27">
        <f t="shared" si="34"/>
        <v>0</v>
      </c>
      <c r="H192" s="18"/>
      <c r="I192" s="6"/>
      <c r="J192"/>
      <c r="K192"/>
      <c r="L192"/>
    </row>
    <row r="193" spans="1:12" s="7" customFormat="1">
      <c r="A193" s="49"/>
      <c r="B193" s="55" t="s">
        <v>223</v>
      </c>
      <c r="C193" s="23" t="s">
        <v>13</v>
      </c>
      <c r="D193" s="28">
        <v>5.4</v>
      </c>
      <c r="E193" s="27">
        <v>400.69</v>
      </c>
      <c r="F193" s="27"/>
      <c r="G193" s="27">
        <f t="shared" si="34"/>
        <v>0</v>
      </c>
      <c r="H193" s="18"/>
      <c r="I193" s="6"/>
      <c r="J193"/>
      <c r="K193"/>
      <c r="L193"/>
    </row>
    <row r="194" spans="1:12" s="7" customFormat="1" ht="13.5">
      <c r="A194" s="56"/>
      <c r="B194" s="46" t="s">
        <v>148</v>
      </c>
      <c r="C194" s="23" t="s">
        <v>16</v>
      </c>
      <c r="D194" s="26">
        <v>0.78200000000000003</v>
      </c>
      <c r="E194" s="27">
        <v>3415.69</v>
      </c>
      <c r="F194" s="27"/>
      <c r="G194" s="27">
        <f t="shared" si="34"/>
        <v>0</v>
      </c>
      <c r="H194" s="18"/>
      <c r="I194" s="6"/>
      <c r="J194"/>
      <c r="K194"/>
      <c r="L194"/>
    </row>
    <row r="195" spans="1:12" s="7" customFormat="1">
      <c r="A195" s="39" t="s">
        <v>224</v>
      </c>
      <c r="B195" s="55" t="s">
        <v>139</v>
      </c>
      <c r="C195" s="23" t="s">
        <v>8</v>
      </c>
      <c r="D195" s="28">
        <v>30</v>
      </c>
      <c r="E195" s="27">
        <v>13.09</v>
      </c>
      <c r="F195" s="27"/>
      <c r="G195" s="27">
        <f t="shared" si="34"/>
        <v>0</v>
      </c>
      <c r="H195" s="18"/>
      <c r="I195" s="6"/>
      <c r="J195"/>
      <c r="K195"/>
      <c r="L195"/>
    </row>
    <row r="196" spans="1:12" s="7" customFormat="1">
      <c r="A196" s="39" t="s">
        <v>225</v>
      </c>
      <c r="B196" s="55" t="s">
        <v>150</v>
      </c>
      <c r="C196" s="47" t="s">
        <v>13</v>
      </c>
      <c r="D196" s="28">
        <v>26</v>
      </c>
      <c r="E196" s="27">
        <v>52.42</v>
      </c>
      <c r="F196" s="27"/>
      <c r="G196" s="27">
        <f t="shared" si="34"/>
        <v>0</v>
      </c>
      <c r="H196" s="18"/>
      <c r="I196" s="6"/>
      <c r="J196"/>
      <c r="K196"/>
      <c r="L196"/>
    </row>
    <row r="197" spans="1:12" s="7" customFormat="1" ht="13.5">
      <c r="A197" s="39"/>
      <c r="B197" s="76" t="s">
        <v>157</v>
      </c>
      <c r="C197" s="76"/>
      <c r="D197" s="31"/>
      <c r="E197" s="27"/>
      <c r="F197" s="27"/>
      <c r="G197" s="28"/>
      <c r="H197" s="18"/>
      <c r="I197" s="6"/>
      <c r="J197"/>
      <c r="K197"/>
      <c r="L197"/>
    </row>
    <row r="198" spans="1:12" s="7" customFormat="1" ht="13.5">
      <c r="A198" s="48" t="s">
        <v>226</v>
      </c>
      <c r="B198" s="55" t="s">
        <v>145</v>
      </c>
      <c r="C198" s="23"/>
      <c r="D198" s="31"/>
      <c r="E198" s="27"/>
      <c r="F198" s="27"/>
      <c r="G198" s="28"/>
      <c r="H198" s="18"/>
      <c r="I198" s="6"/>
      <c r="J198"/>
      <c r="K198"/>
      <c r="L198"/>
    </row>
    <row r="199" spans="1:12" s="7" customFormat="1">
      <c r="A199" s="60"/>
      <c r="B199" s="55" t="s">
        <v>220</v>
      </c>
      <c r="C199" s="23" t="s">
        <v>13</v>
      </c>
      <c r="D199" s="28">
        <v>4.4000000000000004</v>
      </c>
      <c r="E199" s="27">
        <v>219.04</v>
      </c>
      <c r="F199" s="27"/>
      <c r="G199" s="27">
        <f t="shared" ref="G199:G204" si="35">ROUND(F199*D199,2)</f>
        <v>0</v>
      </c>
      <c r="H199" s="18"/>
      <c r="I199" s="6"/>
      <c r="J199"/>
      <c r="K199"/>
      <c r="L199"/>
    </row>
    <row r="200" spans="1:12" s="7" customFormat="1">
      <c r="A200" s="49"/>
      <c r="B200" s="55" t="s">
        <v>221</v>
      </c>
      <c r="C200" s="23" t="s">
        <v>13</v>
      </c>
      <c r="D200" s="28">
        <v>3</v>
      </c>
      <c r="E200" s="27">
        <v>400.69</v>
      </c>
      <c r="F200" s="27"/>
      <c r="G200" s="27">
        <f t="shared" si="35"/>
        <v>0</v>
      </c>
      <c r="H200" s="18"/>
      <c r="I200" s="6"/>
      <c r="J200"/>
      <c r="K200"/>
      <c r="L200"/>
    </row>
    <row r="201" spans="1:12" s="7" customFormat="1">
      <c r="A201" s="49"/>
      <c r="B201" s="55" t="s">
        <v>222</v>
      </c>
      <c r="C201" s="23" t="s">
        <v>13</v>
      </c>
      <c r="D201" s="28">
        <v>2.8</v>
      </c>
      <c r="E201" s="27">
        <v>400.69</v>
      </c>
      <c r="F201" s="27"/>
      <c r="G201" s="27">
        <f t="shared" si="35"/>
        <v>0</v>
      </c>
      <c r="H201" s="18"/>
      <c r="I201" s="6"/>
      <c r="J201"/>
      <c r="K201"/>
      <c r="L201"/>
    </row>
    <row r="202" spans="1:12" s="7" customFormat="1">
      <c r="A202" s="49"/>
      <c r="B202" s="55" t="s">
        <v>223</v>
      </c>
      <c r="C202" s="23" t="s">
        <v>13</v>
      </c>
      <c r="D202" s="28">
        <v>2.7</v>
      </c>
      <c r="E202" s="27">
        <v>400.69</v>
      </c>
      <c r="F202" s="27"/>
      <c r="G202" s="27">
        <f t="shared" si="35"/>
        <v>0</v>
      </c>
      <c r="H202" s="18"/>
      <c r="I202" s="6"/>
      <c r="J202"/>
      <c r="K202"/>
      <c r="L202"/>
    </row>
    <row r="203" spans="1:12" s="7" customFormat="1" ht="13.5">
      <c r="A203" s="56"/>
      <c r="B203" s="46" t="s">
        <v>148</v>
      </c>
      <c r="C203" s="23" t="s">
        <v>16</v>
      </c>
      <c r="D203" s="26">
        <v>0.39100000000000001</v>
      </c>
      <c r="E203" s="27">
        <v>3415.69</v>
      </c>
      <c r="F203" s="27"/>
      <c r="G203" s="27">
        <f t="shared" si="35"/>
        <v>0</v>
      </c>
      <c r="H203" s="18"/>
      <c r="I203" s="6"/>
      <c r="J203"/>
      <c r="K203"/>
      <c r="L203"/>
    </row>
    <row r="204" spans="1:12" s="7" customFormat="1">
      <c r="A204" s="39" t="s">
        <v>227</v>
      </c>
      <c r="B204" s="55" t="s">
        <v>139</v>
      </c>
      <c r="C204" s="23" t="s">
        <v>8</v>
      </c>
      <c r="D204" s="28">
        <v>15</v>
      </c>
      <c r="E204" s="27">
        <v>13.09</v>
      </c>
      <c r="F204" s="27"/>
      <c r="G204" s="27">
        <f t="shared" si="35"/>
        <v>0</v>
      </c>
      <c r="H204" s="18"/>
      <c r="I204" s="6"/>
      <c r="J204"/>
      <c r="K204"/>
      <c r="L204"/>
    </row>
    <row r="205" spans="1:12" s="7" customFormat="1" ht="13.5">
      <c r="A205" s="48" t="s">
        <v>228</v>
      </c>
      <c r="B205" s="55" t="s">
        <v>161</v>
      </c>
      <c r="C205" s="23"/>
      <c r="D205" s="31"/>
      <c r="E205" s="27"/>
      <c r="F205" s="27"/>
      <c r="G205" s="28"/>
      <c r="H205" s="18"/>
      <c r="I205" s="6"/>
      <c r="J205"/>
      <c r="K205"/>
      <c r="L205"/>
    </row>
    <row r="206" spans="1:12" s="7" customFormat="1" ht="13.5">
      <c r="A206" s="39"/>
      <c r="B206" s="55" t="s">
        <v>162</v>
      </c>
      <c r="C206" s="23"/>
      <c r="D206" s="31"/>
      <c r="E206" s="27"/>
      <c r="F206" s="27"/>
      <c r="G206" s="28"/>
      <c r="H206" s="18"/>
      <c r="I206" s="6"/>
      <c r="J206"/>
      <c r="K206"/>
      <c r="L206"/>
    </row>
    <row r="207" spans="1:12" s="7" customFormat="1">
      <c r="A207" s="39"/>
      <c r="B207" s="55" t="s">
        <v>229</v>
      </c>
      <c r="C207" s="23" t="s">
        <v>13</v>
      </c>
      <c r="D207" s="28">
        <v>12</v>
      </c>
      <c r="E207" s="27">
        <v>219.04</v>
      </c>
      <c r="F207" s="27"/>
      <c r="G207" s="27">
        <f t="shared" ref="G207:G209" si="36">ROUND(F207*D207,2)</f>
        <v>0</v>
      </c>
      <c r="H207" s="18"/>
      <c r="I207" s="6"/>
      <c r="J207"/>
      <c r="K207"/>
      <c r="L207"/>
    </row>
    <row r="208" spans="1:12" s="7" customFormat="1">
      <c r="A208" s="39"/>
      <c r="B208" s="55" t="s">
        <v>147</v>
      </c>
      <c r="C208" s="23" t="s">
        <v>13</v>
      </c>
      <c r="D208" s="28">
        <v>50.22</v>
      </c>
      <c r="E208" s="27">
        <v>328.57</v>
      </c>
      <c r="F208" s="27"/>
      <c r="G208" s="27">
        <f t="shared" si="36"/>
        <v>0</v>
      </c>
      <c r="H208" s="18"/>
      <c r="I208" s="6"/>
      <c r="J208"/>
      <c r="K208"/>
      <c r="L208"/>
    </row>
    <row r="209" spans="1:12" s="7" customFormat="1" ht="13.5">
      <c r="A209" s="39"/>
      <c r="B209" s="55" t="s">
        <v>148</v>
      </c>
      <c r="C209" s="23" t="s">
        <v>16</v>
      </c>
      <c r="D209" s="28">
        <v>2.75</v>
      </c>
      <c r="E209" s="27">
        <v>3415.69</v>
      </c>
      <c r="F209" s="27"/>
      <c r="G209" s="27">
        <f t="shared" si="36"/>
        <v>0</v>
      </c>
      <c r="H209" s="18"/>
      <c r="I209" s="6"/>
      <c r="J209"/>
      <c r="K209"/>
      <c r="L209"/>
    </row>
    <row r="210" spans="1:12" s="7" customFormat="1" ht="13.5">
      <c r="A210" s="39"/>
      <c r="B210" s="55" t="s">
        <v>163</v>
      </c>
      <c r="C210" s="23"/>
      <c r="D210" s="31"/>
      <c r="E210" s="27"/>
      <c r="F210" s="27"/>
      <c r="G210" s="28"/>
      <c r="H210" s="18"/>
      <c r="I210" s="6"/>
      <c r="J210"/>
      <c r="K210"/>
      <c r="L210"/>
    </row>
    <row r="211" spans="1:12" s="7" customFormat="1">
      <c r="A211" s="39"/>
      <c r="B211" s="55" t="s">
        <v>147</v>
      </c>
      <c r="C211" s="23" t="s">
        <v>13</v>
      </c>
      <c r="D211" s="28">
        <v>46.08</v>
      </c>
      <c r="E211" s="27">
        <v>409.83</v>
      </c>
      <c r="F211" s="27"/>
      <c r="G211" s="27">
        <f t="shared" ref="G211:G212" si="37">ROUND(F211*D211,2)</f>
        <v>0</v>
      </c>
      <c r="H211" s="18"/>
      <c r="I211" s="6"/>
      <c r="J211"/>
      <c r="K211"/>
      <c r="L211"/>
    </row>
    <row r="212" spans="1:12" s="7" customFormat="1" ht="13.5">
      <c r="A212" s="39"/>
      <c r="B212" s="55" t="s">
        <v>148</v>
      </c>
      <c r="C212" s="23" t="s">
        <v>16</v>
      </c>
      <c r="D212" s="28">
        <v>2.44</v>
      </c>
      <c r="E212" s="27">
        <v>3415.69</v>
      </c>
      <c r="F212" s="27"/>
      <c r="G212" s="27">
        <f t="shared" si="37"/>
        <v>0</v>
      </c>
      <c r="H212" s="18"/>
      <c r="I212" s="6"/>
      <c r="J212"/>
      <c r="K212"/>
      <c r="L212"/>
    </row>
    <row r="213" spans="1:12" s="7" customFormat="1" ht="13.5">
      <c r="A213" s="39"/>
      <c r="B213" s="55" t="s">
        <v>230</v>
      </c>
      <c r="C213" s="23"/>
      <c r="D213" s="31"/>
      <c r="E213" s="27"/>
      <c r="F213" s="27"/>
      <c r="G213" s="28"/>
      <c r="H213" s="18"/>
      <c r="I213" s="6"/>
      <c r="J213"/>
      <c r="K213"/>
      <c r="L213"/>
    </row>
    <row r="214" spans="1:12" s="7" customFormat="1" ht="13.5">
      <c r="A214" s="39"/>
      <c r="B214" s="55" t="s">
        <v>231</v>
      </c>
      <c r="C214" s="23" t="s">
        <v>25</v>
      </c>
      <c r="D214" s="28">
        <v>3</v>
      </c>
      <c r="E214" s="27">
        <v>14.5</v>
      </c>
      <c r="F214" s="27"/>
      <c r="G214" s="27">
        <f t="shared" ref="G214:G216" si="38">ROUND(F214*D214,2)</f>
        <v>0</v>
      </c>
      <c r="H214" s="18"/>
      <c r="I214" s="6"/>
      <c r="J214"/>
      <c r="K214"/>
      <c r="L214"/>
    </row>
    <row r="215" spans="1:12" s="7" customFormat="1">
      <c r="A215" s="39"/>
      <c r="B215" s="55" t="s">
        <v>139</v>
      </c>
      <c r="C215" s="23" t="s">
        <v>8</v>
      </c>
      <c r="D215" s="28">
        <v>138</v>
      </c>
      <c r="E215" s="27">
        <v>13.09</v>
      </c>
      <c r="F215" s="27"/>
      <c r="G215" s="27">
        <f t="shared" si="38"/>
        <v>0</v>
      </c>
      <c r="H215" s="18"/>
      <c r="I215" s="6"/>
      <c r="J215"/>
      <c r="K215"/>
      <c r="L215"/>
    </row>
    <row r="216" spans="1:12" s="7" customFormat="1">
      <c r="A216" s="39" t="s">
        <v>232</v>
      </c>
      <c r="B216" s="55" t="s">
        <v>150</v>
      </c>
      <c r="C216" s="47" t="s">
        <v>13</v>
      </c>
      <c r="D216" s="28">
        <v>13</v>
      </c>
      <c r="E216" s="27">
        <v>52.42</v>
      </c>
      <c r="F216" s="27"/>
      <c r="G216" s="27">
        <f t="shared" si="38"/>
        <v>0</v>
      </c>
      <c r="H216" s="18"/>
      <c r="I216" s="6"/>
      <c r="J216"/>
      <c r="K216"/>
      <c r="L216"/>
    </row>
    <row r="217" spans="1:12" s="7" customFormat="1" ht="13.5">
      <c r="A217" s="48" t="s">
        <v>233</v>
      </c>
      <c r="B217" s="40" t="s">
        <v>166</v>
      </c>
      <c r="C217" s="43"/>
      <c r="D217" s="31"/>
      <c r="E217" s="27"/>
      <c r="F217" s="27"/>
      <c r="G217" s="28"/>
      <c r="H217" s="18"/>
      <c r="I217" s="6"/>
      <c r="J217"/>
      <c r="K217"/>
      <c r="L217"/>
    </row>
    <row r="218" spans="1:12" s="7" customFormat="1" ht="13.5">
      <c r="A218" s="47"/>
      <c r="B218" s="40" t="s">
        <v>167</v>
      </c>
      <c r="C218" s="23" t="s">
        <v>6</v>
      </c>
      <c r="D218" s="28">
        <v>9</v>
      </c>
      <c r="E218" s="27">
        <v>80</v>
      </c>
      <c r="F218" s="27"/>
      <c r="G218" s="27">
        <f t="shared" ref="G218:G224" si="39">ROUND(F218*D218,2)</f>
        <v>0</v>
      </c>
      <c r="H218" s="18"/>
      <c r="I218" s="6"/>
      <c r="J218"/>
      <c r="K218"/>
      <c r="L218"/>
    </row>
    <row r="219" spans="1:12" s="7" customFormat="1" ht="13.5">
      <c r="A219" s="47"/>
      <c r="B219" s="40" t="s">
        <v>168</v>
      </c>
      <c r="C219" s="23" t="s">
        <v>6</v>
      </c>
      <c r="D219" s="28">
        <v>4</v>
      </c>
      <c r="E219" s="27">
        <v>60</v>
      </c>
      <c r="F219" s="27"/>
      <c r="G219" s="27">
        <f t="shared" si="39"/>
        <v>0</v>
      </c>
      <c r="H219" s="18"/>
      <c r="I219" s="6"/>
      <c r="J219"/>
      <c r="K219"/>
      <c r="L219"/>
    </row>
    <row r="220" spans="1:12" s="7" customFormat="1" ht="13.5">
      <c r="A220" s="47"/>
      <c r="B220" s="40" t="s">
        <v>169</v>
      </c>
      <c r="C220" s="23" t="s">
        <v>82</v>
      </c>
      <c r="D220" s="28">
        <v>11</v>
      </c>
      <c r="E220" s="27">
        <v>3.85</v>
      </c>
      <c r="F220" s="27"/>
      <c r="G220" s="27">
        <f t="shared" si="39"/>
        <v>0</v>
      </c>
      <c r="H220" s="18"/>
      <c r="I220" s="6"/>
      <c r="J220"/>
      <c r="K220"/>
      <c r="L220"/>
    </row>
    <row r="221" spans="1:12" s="7" customFormat="1">
      <c r="A221" s="47"/>
      <c r="B221" s="40" t="s">
        <v>170</v>
      </c>
      <c r="C221" s="23" t="s">
        <v>13</v>
      </c>
      <c r="D221" s="28">
        <v>24</v>
      </c>
      <c r="E221" s="27">
        <v>58.03</v>
      </c>
      <c r="F221" s="27"/>
      <c r="G221" s="27">
        <f t="shared" si="39"/>
        <v>0</v>
      </c>
      <c r="H221" s="18"/>
      <c r="I221" s="6"/>
      <c r="J221"/>
      <c r="K221"/>
      <c r="L221"/>
    </row>
    <row r="222" spans="1:12" s="7" customFormat="1" ht="27.75">
      <c r="A222" s="39" t="s">
        <v>234</v>
      </c>
      <c r="B222" s="40" t="s">
        <v>235</v>
      </c>
      <c r="C222" s="23" t="s">
        <v>13</v>
      </c>
      <c r="D222" s="28">
        <v>1.5</v>
      </c>
      <c r="E222" s="27">
        <v>239.42</v>
      </c>
      <c r="F222" s="27"/>
      <c r="G222" s="27">
        <f t="shared" si="39"/>
        <v>0</v>
      </c>
      <c r="H222" s="18"/>
      <c r="I222" s="6"/>
      <c r="J222"/>
      <c r="K222"/>
      <c r="L222"/>
    </row>
    <row r="223" spans="1:12" s="7" customFormat="1" ht="27">
      <c r="A223" s="39" t="s">
        <v>236</v>
      </c>
      <c r="B223" s="55" t="s">
        <v>174</v>
      </c>
      <c r="C223" s="47" t="s">
        <v>13</v>
      </c>
      <c r="D223" s="28">
        <v>260</v>
      </c>
      <c r="E223" s="27">
        <v>10.35</v>
      </c>
      <c r="F223" s="27"/>
      <c r="G223" s="27">
        <f t="shared" si="39"/>
        <v>0</v>
      </c>
      <c r="H223" s="18"/>
      <c r="I223" s="6"/>
      <c r="J223"/>
      <c r="K223"/>
      <c r="L223"/>
    </row>
    <row r="224" spans="1:12" s="7" customFormat="1" ht="27">
      <c r="A224" s="39" t="s">
        <v>237</v>
      </c>
      <c r="B224" s="55" t="s">
        <v>176</v>
      </c>
      <c r="C224" s="23" t="s">
        <v>13</v>
      </c>
      <c r="D224" s="28">
        <v>455</v>
      </c>
      <c r="E224" s="27">
        <v>6.89</v>
      </c>
      <c r="F224" s="27"/>
      <c r="G224" s="27">
        <f t="shared" si="39"/>
        <v>0</v>
      </c>
      <c r="H224" s="18"/>
      <c r="I224" s="6"/>
      <c r="J224"/>
      <c r="K224"/>
      <c r="L224"/>
    </row>
    <row r="225" spans="1:12" s="7" customFormat="1" ht="13.5">
      <c r="A225" s="44" t="s">
        <v>238</v>
      </c>
      <c r="B225" s="78" t="s">
        <v>239</v>
      </c>
      <c r="C225" s="78"/>
      <c r="D225" s="31"/>
      <c r="E225" s="27"/>
      <c r="F225" s="27"/>
      <c r="G225" s="28"/>
      <c r="H225" s="18"/>
      <c r="I225" s="6"/>
      <c r="J225"/>
      <c r="K225"/>
      <c r="L225"/>
    </row>
    <row r="226" spans="1:12" s="7" customFormat="1" ht="13.5">
      <c r="A226" s="39"/>
      <c r="B226" s="76" t="s">
        <v>181</v>
      </c>
      <c r="C226" s="76"/>
      <c r="D226" s="31"/>
      <c r="E226" s="27"/>
      <c r="F226" s="27"/>
      <c r="G226" s="28"/>
      <c r="H226" s="18"/>
      <c r="I226" s="6"/>
      <c r="J226"/>
      <c r="K226"/>
      <c r="L226"/>
    </row>
    <row r="227" spans="1:12" s="7" customFormat="1" ht="27">
      <c r="A227" s="39" t="s">
        <v>240</v>
      </c>
      <c r="B227" s="55" t="s">
        <v>183</v>
      </c>
      <c r="C227" s="23" t="s">
        <v>13</v>
      </c>
      <c r="D227" s="28">
        <v>207</v>
      </c>
      <c r="E227" s="27">
        <v>4.0999999999999996</v>
      </c>
      <c r="F227" s="27"/>
      <c r="G227" s="27">
        <f t="shared" ref="G227:G230" si="40">ROUND(F227*D227,2)</f>
        <v>0</v>
      </c>
      <c r="H227" s="18"/>
      <c r="I227" s="6"/>
      <c r="J227"/>
      <c r="K227"/>
      <c r="L227"/>
    </row>
    <row r="228" spans="1:12" s="7" customFormat="1" ht="13.5">
      <c r="A228" s="48" t="s">
        <v>241</v>
      </c>
      <c r="B228" s="40" t="s">
        <v>242</v>
      </c>
      <c r="C228" s="23" t="s">
        <v>25</v>
      </c>
      <c r="D228" s="28">
        <v>30</v>
      </c>
      <c r="E228" s="27">
        <v>510</v>
      </c>
      <c r="F228" s="27"/>
      <c r="G228" s="27">
        <f t="shared" si="40"/>
        <v>0</v>
      </c>
      <c r="H228" s="18"/>
      <c r="I228" s="6"/>
      <c r="J228"/>
      <c r="K228"/>
      <c r="L228"/>
    </row>
    <row r="229" spans="1:12" s="7" customFormat="1" ht="27">
      <c r="A229" s="48" t="s">
        <v>243</v>
      </c>
      <c r="B229" s="40" t="s">
        <v>187</v>
      </c>
      <c r="C229" s="23" t="s">
        <v>13</v>
      </c>
      <c r="D229" s="28">
        <v>12</v>
      </c>
      <c r="E229" s="27">
        <v>65</v>
      </c>
      <c r="F229" s="27"/>
      <c r="G229" s="27">
        <f t="shared" si="40"/>
        <v>0</v>
      </c>
      <c r="H229" s="18"/>
      <c r="I229" s="6"/>
      <c r="J229"/>
      <c r="K229"/>
      <c r="L229"/>
    </row>
    <row r="230" spans="1:12" s="7" customFormat="1" ht="27">
      <c r="A230" s="39" t="s">
        <v>244</v>
      </c>
      <c r="B230" s="55" t="s">
        <v>245</v>
      </c>
      <c r="C230" s="23" t="s">
        <v>13</v>
      </c>
      <c r="D230" s="28">
        <v>87</v>
      </c>
      <c r="E230" s="27">
        <v>10.35</v>
      </c>
      <c r="F230" s="27"/>
      <c r="G230" s="27">
        <f t="shared" si="40"/>
        <v>0</v>
      </c>
      <c r="H230" s="18"/>
      <c r="I230" s="6"/>
      <c r="J230"/>
      <c r="K230"/>
      <c r="L230"/>
    </row>
    <row r="231" spans="1:12" s="7" customFormat="1" ht="13.5">
      <c r="A231" s="39"/>
      <c r="B231" s="76" t="s">
        <v>190</v>
      </c>
      <c r="C231" s="76"/>
      <c r="D231" s="31"/>
      <c r="E231" s="27"/>
      <c r="F231" s="27"/>
      <c r="G231" s="28"/>
      <c r="H231" s="18"/>
      <c r="I231" s="6"/>
      <c r="J231"/>
      <c r="K231"/>
      <c r="L231"/>
    </row>
    <row r="232" spans="1:12" s="7" customFormat="1" ht="27">
      <c r="A232" s="39" t="s">
        <v>246</v>
      </c>
      <c r="B232" s="55" t="s">
        <v>192</v>
      </c>
      <c r="C232" s="23" t="s">
        <v>13</v>
      </c>
      <c r="D232" s="28">
        <v>78</v>
      </c>
      <c r="E232" s="27">
        <v>4.0999999999999996</v>
      </c>
      <c r="F232" s="27"/>
      <c r="G232" s="27">
        <f t="shared" ref="G232:G235" si="41">ROUND(F232*D232,2)</f>
        <v>0</v>
      </c>
      <c r="H232" s="18"/>
      <c r="I232" s="6"/>
      <c r="J232"/>
      <c r="K232"/>
      <c r="L232"/>
    </row>
    <row r="233" spans="1:12" s="7" customFormat="1" ht="27">
      <c r="A233" s="48" t="s">
        <v>247</v>
      </c>
      <c r="B233" s="40" t="s">
        <v>248</v>
      </c>
      <c r="C233" s="23" t="s">
        <v>25</v>
      </c>
      <c r="D233" s="28">
        <v>30</v>
      </c>
      <c r="E233" s="27">
        <v>510</v>
      </c>
      <c r="F233" s="27"/>
      <c r="G233" s="27">
        <f t="shared" si="41"/>
        <v>0</v>
      </c>
      <c r="H233" s="18"/>
      <c r="I233" s="6"/>
      <c r="J233"/>
      <c r="K233"/>
      <c r="L233"/>
    </row>
    <row r="234" spans="1:12" s="7" customFormat="1" ht="27">
      <c r="A234" s="48" t="s">
        <v>249</v>
      </c>
      <c r="B234" s="40" t="s">
        <v>196</v>
      </c>
      <c r="C234" s="23" t="s">
        <v>13</v>
      </c>
      <c r="D234" s="28">
        <v>12</v>
      </c>
      <c r="E234" s="27">
        <v>65</v>
      </c>
      <c r="F234" s="27"/>
      <c r="G234" s="27">
        <f t="shared" si="41"/>
        <v>0</v>
      </c>
      <c r="H234" s="18"/>
      <c r="I234" s="6"/>
      <c r="J234"/>
      <c r="K234"/>
      <c r="L234"/>
    </row>
    <row r="235" spans="1:12" s="7" customFormat="1" ht="27">
      <c r="A235" s="39" t="s">
        <v>250</v>
      </c>
      <c r="B235" s="55" t="s">
        <v>198</v>
      </c>
      <c r="C235" s="23" t="s">
        <v>13</v>
      </c>
      <c r="D235" s="28">
        <v>207</v>
      </c>
      <c r="E235" s="27">
        <v>10.35</v>
      </c>
      <c r="F235" s="27"/>
      <c r="G235" s="27">
        <f t="shared" si="41"/>
        <v>0</v>
      </c>
      <c r="H235" s="18"/>
      <c r="I235" s="6"/>
      <c r="J235"/>
      <c r="K235"/>
      <c r="L235"/>
    </row>
    <row r="236" spans="1:12" s="7" customFormat="1" ht="13.5">
      <c r="A236" s="39"/>
      <c r="B236" s="76" t="s">
        <v>251</v>
      </c>
      <c r="C236" s="76"/>
      <c r="D236" s="31"/>
      <c r="E236" s="27"/>
      <c r="F236" s="27"/>
      <c r="G236" s="28"/>
      <c r="H236" s="18"/>
      <c r="I236" s="6"/>
      <c r="J236"/>
      <c r="K236"/>
      <c r="L236"/>
    </row>
    <row r="237" spans="1:12" s="7" customFormat="1">
      <c r="A237" s="48" t="s">
        <v>252</v>
      </c>
      <c r="B237" s="40" t="s">
        <v>114</v>
      </c>
      <c r="C237" s="23" t="s">
        <v>13</v>
      </c>
      <c r="D237" s="28">
        <v>580</v>
      </c>
      <c r="E237" s="27">
        <v>4.0999999999999996</v>
      </c>
      <c r="F237" s="27"/>
      <c r="G237" s="27">
        <f t="shared" ref="G237:G240" si="42">ROUND(F237*D237,2)</f>
        <v>0</v>
      </c>
      <c r="H237" s="18"/>
      <c r="I237" s="6"/>
      <c r="J237"/>
      <c r="K237"/>
      <c r="L237"/>
    </row>
    <row r="238" spans="1:12" s="7" customFormat="1">
      <c r="A238" s="48" t="s">
        <v>253</v>
      </c>
      <c r="B238" s="55" t="s">
        <v>115</v>
      </c>
      <c r="C238" s="23" t="s">
        <v>13</v>
      </c>
      <c r="D238" s="28">
        <v>29</v>
      </c>
      <c r="E238" s="27">
        <v>30.48</v>
      </c>
      <c r="F238" s="27"/>
      <c r="G238" s="27">
        <f t="shared" si="42"/>
        <v>0</v>
      </c>
      <c r="H238" s="18"/>
      <c r="I238" s="6"/>
      <c r="J238"/>
      <c r="K238"/>
      <c r="L238"/>
    </row>
    <row r="239" spans="1:12" s="7" customFormat="1" ht="40.5">
      <c r="A239" s="48" t="s">
        <v>254</v>
      </c>
      <c r="B239" s="55" t="s">
        <v>255</v>
      </c>
      <c r="C239" s="23" t="s">
        <v>13</v>
      </c>
      <c r="D239" s="28">
        <v>51</v>
      </c>
      <c r="E239" s="27">
        <v>24.05</v>
      </c>
      <c r="F239" s="27"/>
      <c r="G239" s="27">
        <f t="shared" si="42"/>
        <v>0</v>
      </c>
      <c r="H239" s="18"/>
      <c r="I239" s="6"/>
      <c r="J239"/>
      <c r="K239"/>
      <c r="L239"/>
    </row>
    <row r="240" spans="1:12" s="7" customFormat="1" ht="40.5">
      <c r="A240" s="48" t="s">
        <v>256</v>
      </c>
      <c r="B240" s="46" t="s">
        <v>257</v>
      </c>
      <c r="C240" s="23" t="s">
        <v>13</v>
      </c>
      <c r="D240" s="28">
        <v>160</v>
      </c>
      <c r="E240" s="27">
        <v>24.05</v>
      </c>
      <c r="F240" s="27"/>
      <c r="G240" s="27">
        <f t="shared" si="42"/>
        <v>0</v>
      </c>
      <c r="H240" s="18"/>
      <c r="I240" s="6"/>
      <c r="J240"/>
      <c r="K240"/>
      <c r="L240"/>
    </row>
    <row r="241" spans="1:12" s="7" customFormat="1" ht="13.5">
      <c r="A241" s="39"/>
      <c r="B241" s="76" t="s">
        <v>132</v>
      </c>
      <c r="C241" s="76"/>
      <c r="D241" s="31"/>
      <c r="E241" s="27"/>
      <c r="F241" s="27"/>
      <c r="G241" s="28"/>
      <c r="H241" s="18"/>
      <c r="I241" s="6"/>
      <c r="J241"/>
      <c r="K241"/>
      <c r="L241"/>
    </row>
    <row r="242" spans="1:12" s="7" customFormat="1" ht="27">
      <c r="A242" s="39" t="s">
        <v>258</v>
      </c>
      <c r="B242" s="40" t="s">
        <v>209</v>
      </c>
      <c r="C242" s="23" t="s">
        <v>8</v>
      </c>
      <c r="D242" s="28">
        <v>104</v>
      </c>
      <c r="E242" s="27">
        <v>13.95</v>
      </c>
      <c r="F242" s="27"/>
      <c r="G242" s="27">
        <f t="shared" ref="G242:G243" si="43">ROUND(F242*D242,2)</f>
        <v>0</v>
      </c>
      <c r="H242" s="18"/>
      <c r="I242" s="6"/>
      <c r="J242"/>
      <c r="K242"/>
      <c r="L242"/>
    </row>
    <row r="243" spans="1:12" s="7" customFormat="1">
      <c r="A243" s="39" t="s">
        <v>259</v>
      </c>
      <c r="B243" s="55" t="s">
        <v>229</v>
      </c>
      <c r="C243" s="23" t="s">
        <v>13</v>
      </c>
      <c r="D243" s="28">
        <v>24.3</v>
      </c>
      <c r="E243" s="27">
        <v>219.04</v>
      </c>
      <c r="F243" s="27"/>
      <c r="G243" s="27">
        <f t="shared" si="43"/>
        <v>0</v>
      </c>
      <c r="H243" s="18"/>
      <c r="I243" s="6"/>
      <c r="J243"/>
      <c r="K243"/>
      <c r="L243"/>
    </row>
    <row r="244" spans="1:12" s="7" customFormat="1" ht="27">
      <c r="A244" s="39" t="s">
        <v>260</v>
      </c>
      <c r="B244" s="55" t="s">
        <v>213</v>
      </c>
      <c r="C244" s="23"/>
      <c r="D244" s="31"/>
      <c r="E244" s="27"/>
      <c r="F244" s="27"/>
      <c r="G244" s="28"/>
      <c r="H244" s="18"/>
      <c r="I244" s="6"/>
      <c r="J244"/>
      <c r="K244"/>
      <c r="L244"/>
    </row>
    <row r="245" spans="1:12" s="7" customFormat="1">
      <c r="A245" s="39"/>
      <c r="B245" s="55" t="s">
        <v>214</v>
      </c>
      <c r="C245" s="23" t="s">
        <v>13</v>
      </c>
      <c r="D245" s="28">
        <v>202.24</v>
      </c>
      <c r="E245" s="27">
        <v>450.82</v>
      </c>
      <c r="F245" s="27"/>
      <c r="G245" s="27">
        <f t="shared" ref="G245:G247" si="44">ROUND(F245*D245,2)</f>
        <v>0</v>
      </c>
      <c r="H245" s="18"/>
      <c r="I245" s="6"/>
      <c r="J245"/>
      <c r="K245"/>
      <c r="L245"/>
    </row>
    <row r="246" spans="1:12" s="7" customFormat="1" ht="13.5">
      <c r="A246" s="56"/>
      <c r="B246" s="46" t="s">
        <v>148</v>
      </c>
      <c r="C246" s="23" t="s">
        <v>16</v>
      </c>
      <c r="D246" s="28">
        <v>35.619999999999997</v>
      </c>
      <c r="E246" s="27">
        <v>3415.69</v>
      </c>
      <c r="F246" s="27"/>
      <c r="G246" s="27">
        <f t="shared" si="44"/>
        <v>0</v>
      </c>
      <c r="H246" s="18"/>
      <c r="I246" s="6"/>
      <c r="J246"/>
      <c r="K246"/>
      <c r="L246"/>
    </row>
    <row r="247" spans="1:12" s="7" customFormat="1">
      <c r="A247" s="48" t="s">
        <v>261</v>
      </c>
      <c r="B247" s="55" t="s">
        <v>216</v>
      </c>
      <c r="C247" s="23" t="s">
        <v>13</v>
      </c>
      <c r="D247" s="28">
        <v>6.9</v>
      </c>
      <c r="E247" s="27">
        <v>219.04</v>
      </c>
      <c r="F247" s="27"/>
      <c r="G247" s="27">
        <f t="shared" si="44"/>
        <v>0</v>
      </c>
      <c r="H247" s="18"/>
      <c r="I247" s="6"/>
      <c r="J247"/>
      <c r="K247"/>
      <c r="L247"/>
    </row>
    <row r="248" spans="1:12" s="7" customFormat="1" ht="13.5">
      <c r="A248" s="39" t="s">
        <v>262</v>
      </c>
      <c r="B248" s="46" t="s">
        <v>138</v>
      </c>
      <c r="C248" s="57"/>
      <c r="D248" s="24"/>
      <c r="E248" s="27"/>
      <c r="F248" s="27"/>
      <c r="G248" s="28"/>
      <c r="H248" s="18"/>
      <c r="I248" s="6"/>
      <c r="J248"/>
      <c r="K248"/>
      <c r="L248"/>
    </row>
    <row r="249" spans="1:12">
      <c r="A249" s="58"/>
      <c r="B249" s="55" t="s">
        <v>139</v>
      </c>
      <c r="C249" s="23" t="s">
        <v>8</v>
      </c>
      <c r="D249" s="28">
        <v>250</v>
      </c>
      <c r="E249" s="27">
        <v>13.09</v>
      </c>
      <c r="F249" s="27"/>
      <c r="G249" s="27">
        <f t="shared" ref="G249:G251" si="45">ROUND(F249*D249,2)</f>
        <v>0</v>
      </c>
      <c r="H249" s="18"/>
      <c r="I249" s="6"/>
    </row>
    <row r="250" spans="1:12" s="7" customFormat="1">
      <c r="A250" s="58"/>
      <c r="B250" s="55" t="s">
        <v>140</v>
      </c>
      <c r="C250" s="23" t="s">
        <v>8</v>
      </c>
      <c r="D250" s="28">
        <v>130</v>
      </c>
      <c r="E250" s="27">
        <v>29.1</v>
      </c>
      <c r="F250" s="27"/>
      <c r="G250" s="27">
        <f t="shared" si="45"/>
        <v>0</v>
      </c>
      <c r="H250" s="18"/>
      <c r="I250" s="6"/>
      <c r="J250"/>
      <c r="K250"/>
      <c r="L250"/>
    </row>
    <row r="251" spans="1:12">
      <c r="A251" s="58"/>
      <c r="B251" s="55" t="s">
        <v>218</v>
      </c>
      <c r="C251" s="23" t="s">
        <v>8</v>
      </c>
      <c r="D251" s="28">
        <v>37</v>
      </c>
      <c r="E251" s="27">
        <v>15</v>
      </c>
      <c r="F251" s="27"/>
      <c r="G251" s="27">
        <f t="shared" si="45"/>
        <v>0</v>
      </c>
      <c r="H251" s="18"/>
      <c r="I251" s="6"/>
    </row>
    <row r="252" spans="1:12" ht="13.5">
      <c r="A252" s="39"/>
      <c r="B252" s="76" t="s">
        <v>143</v>
      </c>
      <c r="C252" s="76"/>
      <c r="D252" s="31"/>
      <c r="E252" s="27"/>
      <c r="F252" s="27"/>
      <c r="G252" s="28"/>
      <c r="H252" s="18"/>
      <c r="I252" s="6"/>
    </row>
    <row r="253" spans="1:12" ht="13.5">
      <c r="A253" s="48" t="s">
        <v>263</v>
      </c>
      <c r="B253" s="55" t="s">
        <v>145</v>
      </c>
      <c r="C253" s="23"/>
      <c r="D253" s="31"/>
      <c r="E253" s="27"/>
      <c r="F253" s="27"/>
      <c r="G253" s="28"/>
      <c r="H253" s="18"/>
      <c r="I253" s="6"/>
    </row>
    <row r="254" spans="1:12">
      <c r="A254" s="60"/>
      <c r="B254" s="55" t="s">
        <v>229</v>
      </c>
      <c r="C254" s="23" t="s">
        <v>13</v>
      </c>
      <c r="D254" s="28">
        <v>26</v>
      </c>
      <c r="E254" s="27">
        <v>219.04</v>
      </c>
      <c r="F254" s="27"/>
      <c r="G254" s="27">
        <f t="shared" ref="G254:G260" si="46">ROUND(F254*D254,2)</f>
        <v>0</v>
      </c>
      <c r="H254" s="18"/>
      <c r="I254" s="6"/>
    </row>
    <row r="255" spans="1:12">
      <c r="A255" s="49"/>
      <c r="B255" s="55" t="s">
        <v>221</v>
      </c>
      <c r="C255" s="23" t="s">
        <v>13</v>
      </c>
      <c r="D255" s="28">
        <v>20</v>
      </c>
      <c r="E255" s="27">
        <v>400.69</v>
      </c>
      <c r="F255" s="27"/>
      <c r="G255" s="27">
        <f t="shared" si="46"/>
        <v>0</v>
      </c>
      <c r="H255" s="18"/>
      <c r="I255" s="6"/>
    </row>
    <row r="256" spans="1:12">
      <c r="A256" s="49"/>
      <c r="B256" s="55" t="s">
        <v>222</v>
      </c>
      <c r="C256" s="23" t="s">
        <v>13</v>
      </c>
      <c r="D256" s="28">
        <v>39.5</v>
      </c>
      <c r="E256" s="27">
        <v>400.69</v>
      </c>
      <c r="F256" s="27"/>
      <c r="G256" s="27">
        <f t="shared" si="46"/>
        <v>0</v>
      </c>
      <c r="H256" s="18"/>
      <c r="I256" s="6"/>
    </row>
    <row r="257" spans="1:9">
      <c r="A257" s="49"/>
      <c r="B257" s="55" t="s">
        <v>223</v>
      </c>
      <c r="C257" s="23" t="s">
        <v>13</v>
      </c>
      <c r="D257" s="28">
        <v>23</v>
      </c>
      <c r="E257" s="27">
        <v>400.69</v>
      </c>
      <c r="F257" s="27"/>
      <c r="G257" s="27">
        <f t="shared" si="46"/>
        <v>0</v>
      </c>
      <c r="H257" s="18"/>
      <c r="I257" s="6"/>
    </row>
    <row r="258" spans="1:9" ht="13.5">
      <c r="A258" s="56"/>
      <c r="B258" s="46" t="s">
        <v>148</v>
      </c>
      <c r="C258" s="23" t="s">
        <v>16</v>
      </c>
      <c r="D258" s="28">
        <v>6.17</v>
      </c>
      <c r="E258" s="27">
        <v>3415.69</v>
      </c>
      <c r="F258" s="27"/>
      <c r="G258" s="27">
        <f t="shared" si="46"/>
        <v>0</v>
      </c>
      <c r="H258" s="18"/>
      <c r="I258" s="6"/>
    </row>
    <row r="259" spans="1:9">
      <c r="A259" s="39" t="s">
        <v>264</v>
      </c>
      <c r="B259" s="55" t="s">
        <v>139</v>
      </c>
      <c r="C259" s="23" t="s">
        <v>8</v>
      </c>
      <c r="D259" s="28">
        <v>50</v>
      </c>
      <c r="E259" s="27">
        <v>13.09</v>
      </c>
      <c r="F259" s="27"/>
      <c r="G259" s="27">
        <f t="shared" si="46"/>
        <v>0</v>
      </c>
      <c r="H259" s="18"/>
      <c r="I259" s="6"/>
    </row>
    <row r="260" spans="1:9">
      <c r="A260" s="39" t="s">
        <v>265</v>
      </c>
      <c r="B260" s="55" t="s">
        <v>150</v>
      </c>
      <c r="C260" s="47" t="s">
        <v>13</v>
      </c>
      <c r="D260" s="28">
        <v>87</v>
      </c>
      <c r="E260" s="27">
        <v>52.42</v>
      </c>
      <c r="F260" s="27"/>
      <c r="G260" s="27">
        <f t="shared" si="46"/>
        <v>0</v>
      </c>
      <c r="H260" s="18"/>
      <c r="I260" s="6"/>
    </row>
    <row r="261" spans="1:9" ht="13.5">
      <c r="A261" s="39"/>
      <c r="B261" s="76" t="s">
        <v>157</v>
      </c>
      <c r="C261" s="76"/>
      <c r="D261" s="31"/>
      <c r="E261" s="27"/>
      <c r="F261" s="27"/>
      <c r="G261" s="28"/>
      <c r="H261" s="18"/>
      <c r="I261" s="6"/>
    </row>
    <row r="262" spans="1:9" ht="13.5">
      <c r="A262" s="48" t="s">
        <v>266</v>
      </c>
      <c r="B262" s="55" t="s">
        <v>145</v>
      </c>
      <c r="C262" s="23"/>
      <c r="D262" s="31"/>
      <c r="E262" s="27"/>
      <c r="F262" s="27"/>
      <c r="G262" s="28"/>
      <c r="H262" s="18"/>
      <c r="I262" s="6"/>
    </row>
    <row r="263" spans="1:9">
      <c r="A263" s="60"/>
      <c r="B263" s="55" t="s">
        <v>211</v>
      </c>
      <c r="C263" s="23" t="s">
        <v>13</v>
      </c>
      <c r="D263" s="28">
        <v>26</v>
      </c>
      <c r="E263" s="27">
        <v>219.04</v>
      </c>
      <c r="F263" s="27"/>
      <c r="G263" s="27">
        <f t="shared" ref="G263:G271" si="47">ROUND(F263*D263,2)</f>
        <v>0</v>
      </c>
      <c r="H263" s="18"/>
      <c r="I263" s="6"/>
    </row>
    <row r="264" spans="1:9">
      <c r="A264" s="49"/>
      <c r="B264" s="55" t="s">
        <v>221</v>
      </c>
      <c r="C264" s="23" t="s">
        <v>13</v>
      </c>
      <c r="D264" s="28">
        <v>20</v>
      </c>
      <c r="E264" s="27">
        <v>400.69</v>
      </c>
      <c r="F264" s="27"/>
      <c r="G264" s="27">
        <f t="shared" si="47"/>
        <v>0</v>
      </c>
      <c r="H264" s="18"/>
      <c r="I264" s="6"/>
    </row>
    <row r="265" spans="1:9">
      <c r="A265" s="49"/>
      <c r="B265" s="55" t="s">
        <v>222</v>
      </c>
      <c r="C265" s="23" t="s">
        <v>13</v>
      </c>
      <c r="D265" s="28">
        <v>39.5</v>
      </c>
      <c r="E265" s="27">
        <v>400.69</v>
      </c>
      <c r="F265" s="27"/>
      <c r="G265" s="27">
        <f t="shared" si="47"/>
        <v>0</v>
      </c>
      <c r="H265" s="18"/>
      <c r="I265" s="6"/>
    </row>
    <row r="266" spans="1:9">
      <c r="A266" s="49"/>
      <c r="B266" s="55" t="s">
        <v>223</v>
      </c>
      <c r="C266" s="23" t="s">
        <v>13</v>
      </c>
      <c r="D266" s="28">
        <v>23</v>
      </c>
      <c r="E266" s="27">
        <v>400.69</v>
      </c>
      <c r="F266" s="27"/>
      <c r="G266" s="27">
        <f t="shared" si="47"/>
        <v>0</v>
      </c>
      <c r="H266" s="18"/>
      <c r="I266" s="6"/>
    </row>
    <row r="267" spans="1:9" ht="13.5">
      <c r="A267" s="56"/>
      <c r="B267" s="46" t="s">
        <v>148</v>
      </c>
      <c r="C267" s="23" t="s">
        <v>16</v>
      </c>
      <c r="D267" s="28">
        <v>6.17</v>
      </c>
      <c r="E267" s="27">
        <v>3415.69</v>
      </c>
      <c r="F267" s="27"/>
      <c r="G267" s="27">
        <f t="shared" si="47"/>
        <v>0</v>
      </c>
      <c r="H267" s="18"/>
      <c r="I267" s="6"/>
    </row>
    <row r="268" spans="1:9">
      <c r="A268" s="39" t="s">
        <v>267</v>
      </c>
      <c r="B268" s="55" t="s">
        <v>139</v>
      </c>
      <c r="C268" s="23" t="s">
        <v>8</v>
      </c>
      <c r="D268" s="28">
        <v>50</v>
      </c>
      <c r="E268" s="27">
        <v>13.09</v>
      </c>
      <c r="F268" s="27"/>
      <c r="G268" s="27">
        <f t="shared" si="47"/>
        <v>0</v>
      </c>
      <c r="H268" s="18"/>
      <c r="I268" s="6"/>
    </row>
    <row r="269" spans="1:9">
      <c r="A269" s="39" t="s">
        <v>268</v>
      </c>
      <c r="B269" s="55" t="s">
        <v>150</v>
      </c>
      <c r="C269" s="47" t="s">
        <v>13</v>
      </c>
      <c r="D269" s="28">
        <v>87</v>
      </c>
      <c r="E269" s="27">
        <v>52.42</v>
      </c>
      <c r="F269" s="27"/>
      <c r="G269" s="27">
        <f t="shared" si="47"/>
        <v>0</v>
      </c>
      <c r="H269" s="18"/>
      <c r="I269" s="6"/>
    </row>
    <row r="270" spans="1:9" ht="27">
      <c r="A270" s="39" t="s">
        <v>269</v>
      </c>
      <c r="B270" s="55" t="s">
        <v>174</v>
      </c>
      <c r="C270" s="47" t="s">
        <v>13</v>
      </c>
      <c r="D270" s="28">
        <v>360</v>
      </c>
      <c r="E270" s="27">
        <v>10.35</v>
      </c>
      <c r="F270" s="27"/>
      <c r="G270" s="27">
        <f t="shared" si="47"/>
        <v>0</v>
      </c>
      <c r="H270" s="18"/>
      <c r="I270" s="6"/>
    </row>
    <row r="271" spans="1:9" ht="27">
      <c r="A271" s="39" t="s">
        <v>270</v>
      </c>
      <c r="B271" s="55" t="s">
        <v>176</v>
      </c>
      <c r="C271" s="23" t="s">
        <v>13</v>
      </c>
      <c r="D271" s="28">
        <v>301</v>
      </c>
      <c r="E271" s="27">
        <v>6.89</v>
      </c>
      <c r="F271" s="27"/>
      <c r="G271" s="27">
        <f t="shared" si="47"/>
        <v>0</v>
      </c>
      <c r="H271" s="18"/>
      <c r="I271" s="6"/>
    </row>
    <row r="272" spans="1:9" ht="12.75">
      <c r="A272" s="44">
        <v>3.4</v>
      </c>
      <c r="B272" s="78" t="s">
        <v>271</v>
      </c>
      <c r="C272" s="78"/>
      <c r="D272" s="31"/>
      <c r="E272" s="27"/>
      <c r="F272" s="27"/>
      <c r="G272" s="28"/>
      <c r="H272" s="18"/>
      <c r="I272" s="6"/>
    </row>
    <row r="273" spans="1:9" ht="40.5">
      <c r="A273" s="39" t="s">
        <v>272</v>
      </c>
      <c r="B273" s="40" t="s">
        <v>273</v>
      </c>
      <c r="C273" s="23" t="s">
        <v>13</v>
      </c>
      <c r="D273" s="28">
        <v>268</v>
      </c>
      <c r="E273" s="27">
        <v>25.69</v>
      </c>
      <c r="F273" s="27"/>
      <c r="G273" s="27">
        <f t="shared" ref="G273:G274" si="48">ROUND(F273*D273,2)</f>
        <v>0</v>
      </c>
      <c r="H273" s="18"/>
      <c r="I273" s="6"/>
    </row>
    <row r="274" spans="1:9" ht="27">
      <c r="A274" s="39" t="s">
        <v>274</v>
      </c>
      <c r="B274" s="40" t="s">
        <v>275</v>
      </c>
      <c r="C274" s="23" t="s">
        <v>13</v>
      </c>
      <c r="D274" s="28">
        <v>14</v>
      </c>
      <c r="E274" s="27">
        <v>161.16</v>
      </c>
      <c r="F274" s="27"/>
      <c r="G274" s="27">
        <f t="shared" si="48"/>
        <v>0</v>
      </c>
      <c r="H274" s="18"/>
      <c r="I274" s="6"/>
    </row>
    <row r="275" spans="1:9" ht="13.5">
      <c r="A275" s="39"/>
      <c r="B275" s="76" t="s">
        <v>276</v>
      </c>
      <c r="C275" s="76"/>
      <c r="D275" s="31"/>
      <c r="E275" s="27"/>
      <c r="F275" s="27"/>
      <c r="G275" s="28"/>
      <c r="H275" s="18"/>
      <c r="I275" s="6"/>
    </row>
    <row r="276" spans="1:9">
      <c r="A276" s="39" t="s">
        <v>277</v>
      </c>
      <c r="B276" s="55" t="s">
        <v>229</v>
      </c>
      <c r="C276" s="23" t="s">
        <v>13</v>
      </c>
      <c r="D276" s="28">
        <v>33.18</v>
      </c>
      <c r="E276" s="27">
        <v>219.04</v>
      </c>
      <c r="F276" s="27"/>
      <c r="G276" s="27">
        <f t="shared" ref="G276" si="49">ROUND(F276*D276,2)</f>
        <v>0</v>
      </c>
      <c r="H276" s="18"/>
      <c r="I276" s="6"/>
    </row>
    <row r="277" spans="1:9" ht="13.5">
      <c r="A277" s="39" t="s">
        <v>278</v>
      </c>
      <c r="B277" s="55" t="s">
        <v>676</v>
      </c>
      <c r="C277" s="23"/>
      <c r="D277" s="31"/>
      <c r="E277" s="27"/>
      <c r="F277" s="27"/>
      <c r="G277" s="28"/>
      <c r="H277" s="18"/>
      <c r="I277" s="6"/>
    </row>
    <row r="278" spans="1:9">
      <c r="A278" s="39"/>
      <c r="B278" s="55" t="s">
        <v>279</v>
      </c>
      <c r="C278" s="23" t="s">
        <v>13</v>
      </c>
      <c r="D278" s="28">
        <v>59.17</v>
      </c>
      <c r="E278" s="27">
        <v>310.39</v>
      </c>
      <c r="F278" s="27"/>
      <c r="G278" s="27">
        <f t="shared" ref="G278:G279" si="50">ROUND(F278*D278,2)</f>
        <v>0</v>
      </c>
      <c r="H278" s="18"/>
      <c r="I278" s="6"/>
    </row>
    <row r="279" spans="1:9" ht="13.5">
      <c r="A279" s="56"/>
      <c r="B279" s="46" t="s">
        <v>148</v>
      </c>
      <c r="C279" s="23" t="s">
        <v>82</v>
      </c>
      <c r="D279" s="28">
        <v>440</v>
      </c>
      <c r="E279" s="27">
        <v>3.42</v>
      </c>
      <c r="F279" s="27"/>
      <c r="G279" s="27">
        <f t="shared" si="50"/>
        <v>0</v>
      </c>
      <c r="H279" s="18"/>
      <c r="I279" s="6"/>
    </row>
    <row r="280" spans="1:9" ht="13.5">
      <c r="A280" s="39" t="s">
        <v>280</v>
      </c>
      <c r="B280" s="76" t="s">
        <v>281</v>
      </c>
      <c r="C280" s="76"/>
      <c r="D280" s="24"/>
      <c r="E280" s="27"/>
      <c r="F280" s="27"/>
      <c r="G280" s="28"/>
      <c r="H280" s="18"/>
      <c r="I280" s="6"/>
    </row>
    <row r="281" spans="1:9" ht="13.5">
      <c r="A281" s="39"/>
      <c r="B281" s="55" t="s">
        <v>162</v>
      </c>
      <c r="C281" s="23"/>
      <c r="D281" s="24"/>
      <c r="E281" s="27"/>
      <c r="F281" s="27"/>
      <c r="G281" s="28"/>
      <c r="H281" s="18"/>
      <c r="I281" s="6"/>
    </row>
    <row r="282" spans="1:9">
      <c r="A282" s="39"/>
      <c r="B282" s="55" t="s">
        <v>146</v>
      </c>
      <c r="C282" s="23" t="s">
        <v>13</v>
      </c>
      <c r="D282" s="28">
        <v>2.64</v>
      </c>
      <c r="E282" s="27">
        <v>35</v>
      </c>
      <c r="F282" s="27"/>
      <c r="G282" s="27">
        <f t="shared" ref="G282:G284" si="51">ROUND(F282*D282,2)</f>
        <v>0</v>
      </c>
      <c r="H282" s="18"/>
      <c r="I282" s="6"/>
    </row>
    <row r="283" spans="1:9">
      <c r="A283" s="39"/>
      <c r="B283" s="55" t="s">
        <v>147</v>
      </c>
      <c r="C283" s="23" t="s">
        <v>13</v>
      </c>
      <c r="D283" s="28">
        <v>7.2</v>
      </c>
      <c r="E283" s="27">
        <v>319.57</v>
      </c>
      <c r="F283" s="27"/>
      <c r="G283" s="27">
        <f t="shared" si="51"/>
        <v>0</v>
      </c>
      <c r="H283" s="18"/>
      <c r="I283" s="6"/>
    </row>
    <row r="284" spans="1:9" ht="13.5">
      <c r="A284" s="39"/>
      <c r="B284" s="55" t="s">
        <v>148</v>
      </c>
      <c r="C284" s="23" t="s">
        <v>16</v>
      </c>
      <c r="D284" s="28">
        <v>0.37</v>
      </c>
      <c r="E284" s="27">
        <v>3415.69</v>
      </c>
      <c r="F284" s="27"/>
      <c r="G284" s="27">
        <f t="shared" si="51"/>
        <v>0</v>
      </c>
      <c r="H284" s="18"/>
      <c r="I284" s="6"/>
    </row>
    <row r="285" spans="1:9" ht="13.5">
      <c r="A285" s="39"/>
      <c r="B285" s="55" t="s">
        <v>163</v>
      </c>
      <c r="C285" s="23"/>
      <c r="D285" s="31"/>
      <c r="E285" s="27"/>
      <c r="F285" s="27"/>
      <c r="G285" s="28"/>
      <c r="H285" s="18"/>
      <c r="I285" s="6"/>
    </row>
    <row r="286" spans="1:9">
      <c r="A286" s="39"/>
      <c r="B286" s="55" t="s">
        <v>147</v>
      </c>
      <c r="C286" s="23" t="s">
        <v>13</v>
      </c>
      <c r="D286" s="28">
        <v>6</v>
      </c>
      <c r="E286" s="27">
        <v>400.83</v>
      </c>
      <c r="F286" s="27"/>
      <c r="G286" s="27">
        <f t="shared" ref="G286:G288" si="52">ROUND(F286*D286,2)</f>
        <v>0</v>
      </c>
      <c r="H286" s="18"/>
      <c r="I286" s="6"/>
    </row>
    <row r="287" spans="1:9" ht="13.5">
      <c r="A287" s="39"/>
      <c r="B287" s="55" t="s">
        <v>148</v>
      </c>
      <c r="C287" s="23" t="s">
        <v>16</v>
      </c>
      <c r="D287" s="28">
        <v>0.3</v>
      </c>
      <c r="E287" s="27">
        <v>3415.69</v>
      </c>
      <c r="F287" s="27"/>
      <c r="G287" s="27">
        <f t="shared" si="52"/>
        <v>0</v>
      </c>
      <c r="H287" s="18"/>
      <c r="I287" s="6"/>
    </row>
    <row r="288" spans="1:9">
      <c r="A288" s="39"/>
      <c r="B288" s="55" t="s">
        <v>164</v>
      </c>
      <c r="C288" s="23" t="s">
        <v>8</v>
      </c>
      <c r="D288" s="28">
        <v>22</v>
      </c>
      <c r="E288" s="27">
        <v>13.09</v>
      </c>
      <c r="F288" s="27"/>
      <c r="G288" s="27">
        <f t="shared" si="52"/>
        <v>0</v>
      </c>
      <c r="H288" s="18"/>
      <c r="I288" s="6"/>
    </row>
    <row r="289" spans="1:9" ht="12.75">
      <c r="A289" s="44" t="s">
        <v>282</v>
      </c>
      <c r="B289" s="78" t="s">
        <v>283</v>
      </c>
      <c r="C289" s="78"/>
      <c r="D289" s="31"/>
      <c r="E289" s="27"/>
      <c r="F289" s="27"/>
      <c r="G289" s="28"/>
      <c r="H289" s="18"/>
      <c r="I289" s="6"/>
    </row>
    <row r="290" spans="1:9">
      <c r="A290" s="39" t="s">
        <v>284</v>
      </c>
      <c r="B290" s="40" t="s">
        <v>285</v>
      </c>
      <c r="C290" s="47" t="s">
        <v>13</v>
      </c>
      <c r="D290" s="28">
        <v>380</v>
      </c>
      <c r="E290" s="27">
        <v>4.0999999999999996</v>
      </c>
      <c r="F290" s="27"/>
      <c r="G290" s="27">
        <f t="shared" ref="G290:G291" si="53">ROUND(F290*D290,2)</f>
        <v>0</v>
      </c>
      <c r="H290" s="18"/>
      <c r="I290" s="6"/>
    </row>
    <row r="291" spans="1:9">
      <c r="A291" s="39" t="s">
        <v>286</v>
      </c>
      <c r="B291" s="40" t="s">
        <v>287</v>
      </c>
      <c r="C291" s="47" t="s">
        <v>13</v>
      </c>
      <c r="D291" s="28">
        <v>26</v>
      </c>
      <c r="E291" s="27">
        <v>30.48</v>
      </c>
      <c r="F291" s="27"/>
      <c r="G291" s="27">
        <f t="shared" si="53"/>
        <v>0</v>
      </c>
      <c r="H291" s="18"/>
      <c r="I291" s="6"/>
    </row>
    <row r="292" spans="1:9" ht="12.75">
      <c r="A292" s="44"/>
      <c r="B292" s="78" t="s">
        <v>288</v>
      </c>
      <c r="C292" s="78"/>
      <c r="D292" s="31"/>
      <c r="E292" s="27"/>
      <c r="F292" s="27"/>
      <c r="G292" s="28"/>
      <c r="H292" s="18"/>
      <c r="I292" s="6"/>
    </row>
    <row r="293" spans="1:9" ht="13.5">
      <c r="A293" s="39" t="s">
        <v>289</v>
      </c>
      <c r="B293" s="40" t="s">
        <v>290</v>
      </c>
      <c r="C293" s="23"/>
      <c r="D293" s="31"/>
      <c r="E293" s="27"/>
      <c r="F293" s="27"/>
      <c r="G293" s="28"/>
      <c r="H293" s="18"/>
      <c r="I293" s="6"/>
    </row>
    <row r="294" spans="1:9">
      <c r="A294" s="39"/>
      <c r="B294" s="40" t="s">
        <v>291</v>
      </c>
      <c r="C294" s="47" t="s">
        <v>13</v>
      </c>
      <c r="D294" s="28">
        <v>7</v>
      </c>
      <c r="E294" s="27">
        <v>219.04</v>
      </c>
      <c r="F294" s="27"/>
      <c r="G294" s="27">
        <f t="shared" ref="G294:G298" si="54">ROUND(F294*D294,2)</f>
        <v>0</v>
      </c>
      <c r="H294" s="18"/>
      <c r="I294" s="6"/>
    </row>
    <row r="295" spans="1:9">
      <c r="A295" s="39"/>
      <c r="B295" s="40" t="s">
        <v>292</v>
      </c>
      <c r="C295" s="47" t="s">
        <v>13</v>
      </c>
      <c r="D295" s="28">
        <v>21</v>
      </c>
      <c r="E295" s="27">
        <v>391.69</v>
      </c>
      <c r="F295" s="27"/>
      <c r="G295" s="27">
        <f t="shared" si="54"/>
        <v>0</v>
      </c>
      <c r="H295" s="18"/>
      <c r="I295" s="6"/>
    </row>
    <row r="296" spans="1:9" ht="13.5">
      <c r="A296" s="39"/>
      <c r="B296" s="40" t="s">
        <v>148</v>
      </c>
      <c r="C296" s="47" t="s">
        <v>16</v>
      </c>
      <c r="D296" s="28">
        <v>1.03</v>
      </c>
      <c r="E296" s="27">
        <v>3415.69</v>
      </c>
      <c r="F296" s="27"/>
      <c r="G296" s="27">
        <f t="shared" si="54"/>
        <v>0</v>
      </c>
      <c r="H296" s="18"/>
      <c r="I296" s="6"/>
    </row>
    <row r="297" spans="1:9">
      <c r="A297" s="39" t="s">
        <v>293</v>
      </c>
      <c r="B297" s="40" t="s">
        <v>139</v>
      </c>
      <c r="C297" s="47" t="s">
        <v>8</v>
      </c>
      <c r="D297" s="28">
        <v>95</v>
      </c>
      <c r="E297" s="27">
        <v>13.09</v>
      </c>
      <c r="F297" s="27"/>
      <c r="G297" s="27">
        <f t="shared" si="54"/>
        <v>0</v>
      </c>
      <c r="H297" s="18"/>
      <c r="I297" s="6"/>
    </row>
    <row r="298" spans="1:9" ht="27">
      <c r="A298" s="39" t="s">
        <v>294</v>
      </c>
      <c r="B298" s="61" t="s">
        <v>295</v>
      </c>
      <c r="C298" s="23" t="s">
        <v>13</v>
      </c>
      <c r="D298" s="28">
        <v>21</v>
      </c>
      <c r="E298" s="27">
        <v>10.35</v>
      </c>
      <c r="F298" s="27"/>
      <c r="G298" s="27">
        <f t="shared" si="54"/>
        <v>0</v>
      </c>
      <c r="H298" s="18"/>
      <c r="I298" s="6"/>
    </row>
    <row r="299" spans="1:9" ht="12.75">
      <c r="A299" s="44"/>
      <c r="B299" s="78" t="s">
        <v>296</v>
      </c>
      <c r="C299" s="78"/>
      <c r="D299" s="31"/>
      <c r="E299" s="27"/>
      <c r="F299" s="27"/>
      <c r="G299" s="28"/>
      <c r="H299" s="18"/>
      <c r="I299" s="6"/>
    </row>
    <row r="300" spans="1:9" ht="27">
      <c r="A300" s="39" t="s">
        <v>297</v>
      </c>
      <c r="B300" s="40" t="s">
        <v>298</v>
      </c>
      <c r="C300" s="23"/>
      <c r="D300" s="31"/>
      <c r="E300" s="27"/>
      <c r="F300" s="27"/>
      <c r="G300" s="28"/>
      <c r="H300" s="18"/>
      <c r="I300" s="6"/>
    </row>
    <row r="301" spans="1:9">
      <c r="A301" s="39"/>
      <c r="B301" s="40" t="s">
        <v>291</v>
      </c>
      <c r="C301" s="47" t="s">
        <v>13</v>
      </c>
      <c r="D301" s="28">
        <v>40</v>
      </c>
      <c r="E301" s="27">
        <v>219.04</v>
      </c>
      <c r="F301" s="27"/>
      <c r="G301" s="27">
        <f t="shared" ref="G301:G307" si="55">ROUND(F301*D301,2)</f>
        <v>0</v>
      </c>
      <c r="H301" s="18"/>
      <c r="I301" s="6"/>
    </row>
    <row r="302" spans="1:9">
      <c r="A302" s="39"/>
      <c r="B302" s="40" t="s">
        <v>292</v>
      </c>
      <c r="C302" s="47" t="s">
        <v>13</v>
      </c>
      <c r="D302" s="28">
        <v>110</v>
      </c>
      <c r="E302" s="27">
        <v>391.69</v>
      </c>
      <c r="F302" s="27"/>
      <c r="G302" s="27">
        <f t="shared" si="55"/>
        <v>0</v>
      </c>
      <c r="H302" s="18"/>
      <c r="I302" s="6"/>
    </row>
    <row r="303" spans="1:9" ht="13.5">
      <c r="A303" s="39"/>
      <c r="B303" s="40" t="s">
        <v>148</v>
      </c>
      <c r="C303" s="47" t="s">
        <v>16</v>
      </c>
      <c r="D303" s="28">
        <v>12.17</v>
      </c>
      <c r="E303" s="27">
        <v>3415.69</v>
      </c>
      <c r="F303" s="27"/>
      <c r="G303" s="27">
        <f t="shared" si="55"/>
        <v>0</v>
      </c>
      <c r="H303" s="18"/>
      <c r="I303" s="6"/>
    </row>
    <row r="304" spans="1:9" ht="13.5">
      <c r="A304" s="39"/>
      <c r="B304" s="40" t="s">
        <v>299</v>
      </c>
      <c r="C304" s="47" t="s">
        <v>16</v>
      </c>
      <c r="D304" s="28">
        <v>4.76</v>
      </c>
      <c r="E304" s="27">
        <v>3620</v>
      </c>
      <c r="F304" s="27"/>
      <c r="G304" s="27">
        <f t="shared" si="55"/>
        <v>0</v>
      </c>
      <c r="H304" s="18"/>
      <c r="I304" s="6"/>
    </row>
    <row r="305" spans="1:9" ht="27">
      <c r="A305" s="39" t="s">
        <v>300</v>
      </c>
      <c r="B305" s="40" t="s">
        <v>301</v>
      </c>
      <c r="C305" s="47" t="s">
        <v>16</v>
      </c>
      <c r="D305" s="26">
        <v>39.212000000000003</v>
      </c>
      <c r="E305" s="27">
        <v>3750</v>
      </c>
      <c r="F305" s="27"/>
      <c r="G305" s="27">
        <f t="shared" si="55"/>
        <v>0</v>
      </c>
      <c r="H305" s="18"/>
      <c r="I305" s="6"/>
    </row>
    <row r="306" spans="1:9">
      <c r="A306" s="39" t="s">
        <v>302</v>
      </c>
      <c r="B306" s="40" t="s">
        <v>139</v>
      </c>
      <c r="C306" s="47" t="s">
        <v>8</v>
      </c>
      <c r="D306" s="28">
        <v>529</v>
      </c>
      <c r="E306" s="27">
        <v>13.09</v>
      </c>
      <c r="F306" s="27"/>
      <c r="G306" s="27">
        <f t="shared" si="55"/>
        <v>0</v>
      </c>
      <c r="H306" s="18"/>
      <c r="I306" s="6"/>
    </row>
    <row r="307" spans="1:9" ht="27">
      <c r="A307" s="39" t="s">
        <v>303</v>
      </c>
      <c r="B307" s="61" t="s">
        <v>295</v>
      </c>
      <c r="C307" s="23" t="s">
        <v>13</v>
      </c>
      <c r="D307" s="28">
        <v>119</v>
      </c>
      <c r="E307" s="27">
        <v>10.35</v>
      </c>
      <c r="F307" s="27"/>
      <c r="G307" s="27">
        <f t="shared" si="55"/>
        <v>0</v>
      </c>
      <c r="H307" s="18"/>
      <c r="I307" s="6"/>
    </row>
    <row r="308" spans="1:9" ht="32.25" customHeight="1">
      <c r="A308" s="44" t="s">
        <v>304</v>
      </c>
      <c r="B308" s="78" t="s">
        <v>305</v>
      </c>
      <c r="C308" s="78"/>
      <c r="D308" s="28"/>
      <c r="E308" s="25"/>
      <c r="F308" s="25"/>
      <c r="G308" s="31"/>
      <c r="H308" s="18"/>
      <c r="I308" s="6"/>
    </row>
    <row r="309" spans="1:9" ht="13.5">
      <c r="A309" s="39" t="s">
        <v>306</v>
      </c>
      <c r="B309" s="55" t="s">
        <v>307</v>
      </c>
      <c r="C309" s="23"/>
      <c r="D309" s="31"/>
      <c r="E309" s="25"/>
      <c r="F309" s="25"/>
      <c r="G309" s="25"/>
      <c r="H309" s="18"/>
      <c r="I309" s="6"/>
    </row>
    <row r="310" spans="1:9" ht="13.5">
      <c r="A310" s="39"/>
      <c r="B310" s="40" t="s">
        <v>308</v>
      </c>
      <c r="C310" s="23" t="s">
        <v>16</v>
      </c>
      <c r="D310" s="28">
        <v>0.16</v>
      </c>
      <c r="E310" s="27">
        <v>5500</v>
      </c>
      <c r="F310" s="27"/>
      <c r="G310" s="27">
        <f t="shared" ref="G310:G312" si="56">ROUND(F310*D310,2)</f>
        <v>0</v>
      </c>
      <c r="H310" s="18"/>
      <c r="I310" s="6"/>
    </row>
    <row r="311" spans="1:9" ht="13.5">
      <c r="A311" s="39"/>
      <c r="B311" s="55" t="s">
        <v>309</v>
      </c>
      <c r="C311" s="23" t="s">
        <v>6</v>
      </c>
      <c r="D311" s="28">
        <v>92</v>
      </c>
      <c r="E311" s="27">
        <v>1.5</v>
      </c>
      <c r="F311" s="27"/>
      <c r="G311" s="27">
        <f t="shared" si="56"/>
        <v>0</v>
      </c>
      <c r="H311" s="18"/>
      <c r="I311" s="6"/>
    </row>
    <row r="312" spans="1:9" ht="13.5">
      <c r="A312" s="39"/>
      <c r="B312" s="55" t="s">
        <v>310</v>
      </c>
      <c r="C312" s="23" t="s">
        <v>6</v>
      </c>
      <c r="D312" s="28">
        <v>92</v>
      </c>
      <c r="E312" s="27">
        <v>1.2</v>
      </c>
      <c r="F312" s="27"/>
      <c r="G312" s="27">
        <f t="shared" si="56"/>
        <v>0</v>
      </c>
      <c r="H312" s="18"/>
      <c r="I312" s="6"/>
    </row>
    <row r="313" spans="1:9" ht="13.5">
      <c r="A313" s="45"/>
      <c r="B313" s="76" t="s">
        <v>311</v>
      </c>
      <c r="C313" s="76"/>
      <c r="D313" s="24"/>
      <c r="E313" s="27"/>
      <c r="F313" s="27"/>
      <c r="G313" s="28"/>
      <c r="H313" s="18"/>
      <c r="I313" s="6"/>
    </row>
    <row r="314" spans="1:9" ht="13.5">
      <c r="A314" s="39" t="s">
        <v>312</v>
      </c>
      <c r="B314" s="55" t="s">
        <v>313</v>
      </c>
      <c r="C314" s="23"/>
      <c r="D314" s="24"/>
      <c r="E314" s="27"/>
      <c r="F314" s="27"/>
      <c r="G314" s="27"/>
      <c r="H314" s="18"/>
      <c r="I314" s="6"/>
    </row>
    <row r="315" spans="1:9" ht="13.5">
      <c r="A315" s="39"/>
      <c r="B315" s="40" t="s">
        <v>314</v>
      </c>
      <c r="C315" s="23" t="s">
        <v>82</v>
      </c>
      <c r="D315" s="28">
        <v>246</v>
      </c>
      <c r="E315" s="27">
        <v>5.5</v>
      </c>
      <c r="F315" s="27"/>
      <c r="G315" s="27">
        <f t="shared" ref="G315:G319" si="57">ROUND(F315*D315,2)</f>
        <v>0</v>
      </c>
      <c r="H315" s="18"/>
      <c r="I315" s="6"/>
    </row>
    <row r="316" spans="1:9" ht="13.5">
      <c r="A316" s="39"/>
      <c r="B316" s="40" t="s">
        <v>315</v>
      </c>
      <c r="C316" s="23" t="s">
        <v>82</v>
      </c>
      <c r="D316" s="28">
        <v>114</v>
      </c>
      <c r="E316" s="27">
        <v>1.54</v>
      </c>
      <c r="F316" s="27"/>
      <c r="G316" s="27">
        <f t="shared" si="57"/>
        <v>0</v>
      </c>
      <c r="H316" s="18"/>
      <c r="I316" s="6"/>
    </row>
    <row r="317" spans="1:9" ht="13.5">
      <c r="A317" s="39"/>
      <c r="B317" s="62" t="s">
        <v>316</v>
      </c>
      <c r="C317" s="23" t="s">
        <v>82</v>
      </c>
      <c r="D317" s="28">
        <v>91</v>
      </c>
      <c r="E317" s="27">
        <v>10.5</v>
      </c>
      <c r="F317" s="27"/>
      <c r="G317" s="27">
        <f t="shared" si="57"/>
        <v>0</v>
      </c>
      <c r="H317" s="18"/>
      <c r="I317" s="6"/>
    </row>
    <row r="318" spans="1:9" ht="13.5">
      <c r="A318" s="39"/>
      <c r="B318" s="40" t="s">
        <v>317</v>
      </c>
      <c r="C318" s="23" t="s">
        <v>82</v>
      </c>
      <c r="D318" s="28">
        <v>17</v>
      </c>
      <c r="E318" s="27">
        <v>9.4</v>
      </c>
      <c r="F318" s="27"/>
      <c r="G318" s="27">
        <f t="shared" si="57"/>
        <v>0</v>
      </c>
      <c r="H318" s="18"/>
      <c r="I318" s="6"/>
    </row>
    <row r="319" spans="1:9" ht="27">
      <c r="A319" s="39" t="s">
        <v>318</v>
      </c>
      <c r="B319" s="55" t="s">
        <v>319</v>
      </c>
      <c r="C319" s="23" t="s">
        <v>8</v>
      </c>
      <c r="D319" s="28">
        <v>218</v>
      </c>
      <c r="E319" s="27">
        <v>13.09</v>
      </c>
      <c r="F319" s="27"/>
      <c r="G319" s="27">
        <f t="shared" si="57"/>
        <v>0</v>
      </c>
      <c r="H319" s="18"/>
      <c r="I319" s="6"/>
    </row>
    <row r="320" spans="1:9" ht="13.5">
      <c r="A320" s="45"/>
      <c r="B320" s="76" t="s">
        <v>320</v>
      </c>
      <c r="C320" s="76"/>
      <c r="D320" s="31"/>
      <c r="E320" s="27"/>
      <c r="F320" s="27"/>
      <c r="G320" s="28"/>
      <c r="H320" s="18"/>
      <c r="I320" s="6"/>
    </row>
    <row r="321" spans="1:9" ht="13.5">
      <c r="A321" s="39" t="s">
        <v>321</v>
      </c>
      <c r="B321" s="61" t="s">
        <v>322</v>
      </c>
      <c r="C321" s="23"/>
      <c r="D321" s="31"/>
      <c r="E321" s="27"/>
      <c r="F321" s="27"/>
      <c r="G321" s="28"/>
      <c r="H321" s="18"/>
      <c r="I321" s="6"/>
    </row>
    <row r="322" spans="1:9" ht="40.5">
      <c r="A322" s="39"/>
      <c r="B322" s="55" t="s">
        <v>323</v>
      </c>
      <c r="C322" s="23" t="s">
        <v>8</v>
      </c>
      <c r="D322" s="28">
        <v>218</v>
      </c>
      <c r="E322" s="27">
        <v>22.99</v>
      </c>
      <c r="F322" s="27"/>
      <c r="G322" s="27">
        <f t="shared" ref="G322:G327" si="58">ROUND(F322*D322,2)</f>
        <v>0</v>
      </c>
      <c r="H322" s="18"/>
      <c r="I322" s="6"/>
    </row>
    <row r="323" spans="1:9">
      <c r="A323" s="39"/>
      <c r="B323" s="55" t="s">
        <v>324</v>
      </c>
      <c r="C323" s="59" t="s">
        <v>16</v>
      </c>
      <c r="D323" s="28">
        <v>0.04</v>
      </c>
      <c r="E323" s="27">
        <v>1911.55</v>
      </c>
      <c r="F323" s="27"/>
      <c r="G323" s="27">
        <f t="shared" si="58"/>
        <v>0</v>
      </c>
      <c r="H323" s="18"/>
      <c r="I323" s="6"/>
    </row>
    <row r="324" spans="1:9" ht="27">
      <c r="A324" s="39"/>
      <c r="B324" s="55" t="s">
        <v>325</v>
      </c>
      <c r="C324" s="23" t="s">
        <v>8</v>
      </c>
      <c r="D324" s="28">
        <v>218</v>
      </c>
      <c r="E324" s="27">
        <v>17.79</v>
      </c>
      <c r="F324" s="27"/>
      <c r="G324" s="27">
        <f t="shared" si="58"/>
        <v>0</v>
      </c>
      <c r="H324" s="18"/>
      <c r="I324" s="6"/>
    </row>
    <row r="325" spans="1:9" ht="13.5">
      <c r="A325" s="45"/>
      <c r="B325" s="76" t="s">
        <v>326</v>
      </c>
      <c r="C325" s="76"/>
      <c r="D325" s="31"/>
      <c r="E325" s="27"/>
      <c r="F325" s="27"/>
      <c r="G325" s="27"/>
      <c r="H325" s="18"/>
      <c r="I325" s="6"/>
    </row>
    <row r="326" spans="1:9" ht="54">
      <c r="A326" s="39" t="s">
        <v>327</v>
      </c>
      <c r="B326" s="40" t="s">
        <v>328</v>
      </c>
      <c r="C326" s="23" t="s">
        <v>25</v>
      </c>
      <c r="D326" s="28">
        <v>46</v>
      </c>
      <c r="E326" s="27">
        <v>91.91</v>
      </c>
      <c r="F326" s="27"/>
      <c r="G326" s="27">
        <f t="shared" si="58"/>
        <v>0</v>
      </c>
      <c r="H326" s="18"/>
      <c r="I326" s="6"/>
    </row>
    <row r="327" spans="1:9" ht="27">
      <c r="A327" s="39" t="s">
        <v>329</v>
      </c>
      <c r="B327" s="40" t="s">
        <v>330</v>
      </c>
      <c r="C327" s="47" t="s">
        <v>16</v>
      </c>
      <c r="D327" s="26">
        <v>1.7729999999999999</v>
      </c>
      <c r="E327" s="27">
        <v>3750</v>
      </c>
      <c r="F327" s="27"/>
      <c r="G327" s="27">
        <f t="shared" si="58"/>
        <v>0</v>
      </c>
      <c r="H327" s="18"/>
      <c r="I327" s="6"/>
    </row>
    <row r="328" spans="1:9" ht="12.75">
      <c r="A328" s="44">
        <v>3.7</v>
      </c>
      <c r="B328" s="78" t="s">
        <v>331</v>
      </c>
      <c r="C328" s="78"/>
      <c r="D328" s="31"/>
      <c r="E328" s="27"/>
      <c r="F328" s="27"/>
      <c r="G328" s="28"/>
      <c r="H328" s="18"/>
      <c r="I328" s="6"/>
    </row>
    <row r="329" spans="1:9" ht="13.5">
      <c r="A329" s="39"/>
      <c r="B329" s="76" t="s">
        <v>332</v>
      </c>
      <c r="C329" s="76"/>
      <c r="D329" s="31"/>
      <c r="E329" s="27"/>
      <c r="F329" s="27"/>
      <c r="G329" s="28"/>
      <c r="H329" s="18"/>
      <c r="I329" s="6"/>
    </row>
    <row r="330" spans="1:9">
      <c r="A330" s="39" t="s">
        <v>333</v>
      </c>
      <c r="B330" s="40" t="s">
        <v>114</v>
      </c>
      <c r="C330" s="23" t="s">
        <v>13</v>
      </c>
      <c r="D330" s="28">
        <v>974</v>
      </c>
      <c r="E330" s="27">
        <v>4.0999999999999996</v>
      </c>
      <c r="F330" s="27"/>
      <c r="G330" s="27">
        <f t="shared" ref="G330:G336" si="59">ROUND(F330*D330,2)</f>
        <v>0</v>
      </c>
      <c r="H330" s="18"/>
      <c r="I330" s="6"/>
    </row>
    <row r="331" spans="1:9">
      <c r="A331" s="39" t="s">
        <v>334</v>
      </c>
      <c r="B331" s="40" t="s">
        <v>115</v>
      </c>
      <c r="C331" s="23" t="s">
        <v>13</v>
      </c>
      <c r="D331" s="28">
        <v>109</v>
      </c>
      <c r="E331" s="27">
        <v>30.48</v>
      </c>
      <c r="F331" s="27"/>
      <c r="G331" s="27">
        <f t="shared" si="59"/>
        <v>0</v>
      </c>
      <c r="H331" s="18"/>
      <c r="I331" s="6"/>
    </row>
    <row r="332" spans="1:9" ht="40.5">
      <c r="A332" s="39" t="s">
        <v>335</v>
      </c>
      <c r="B332" s="55" t="s">
        <v>336</v>
      </c>
      <c r="C332" s="23" t="s">
        <v>13</v>
      </c>
      <c r="D332" s="28">
        <v>1597</v>
      </c>
      <c r="E332" s="27">
        <v>25.69</v>
      </c>
      <c r="F332" s="27"/>
      <c r="G332" s="27">
        <f t="shared" si="59"/>
        <v>0</v>
      </c>
      <c r="H332" s="18"/>
      <c r="I332" s="6"/>
    </row>
    <row r="333" spans="1:9" ht="27">
      <c r="A333" s="39" t="s">
        <v>337</v>
      </c>
      <c r="B333" s="55" t="s">
        <v>338</v>
      </c>
      <c r="C333" s="23" t="s">
        <v>13</v>
      </c>
      <c r="D333" s="28">
        <v>177</v>
      </c>
      <c r="E333" s="27">
        <v>161.16</v>
      </c>
      <c r="F333" s="27"/>
      <c r="G333" s="27">
        <f t="shared" si="59"/>
        <v>0</v>
      </c>
      <c r="H333" s="18"/>
      <c r="I333" s="6"/>
    </row>
    <row r="334" spans="1:9">
      <c r="A334" s="39" t="s">
        <v>339</v>
      </c>
      <c r="B334" s="55" t="s">
        <v>340</v>
      </c>
      <c r="C334" s="23" t="s">
        <v>8</v>
      </c>
      <c r="D334" s="28">
        <v>374</v>
      </c>
      <c r="E334" s="27">
        <v>13.95</v>
      </c>
      <c r="F334" s="27"/>
      <c r="G334" s="27">
        <f t="shared" si="59"/>
        <v>0</v>
      </c>
      <c r="H334" s="18"/>
      <c r="I334" s="6"/>
    </row>
    <row r="335" spans="1:9">
      <c r="A335" s="39" t="s">
        <v>341</v>
      </c>
      <c r="B335" s="55" t="s">
        <v>342</v>
      </c>
      <c r="C335" s="23" t="s">
        <v>13</v>
      </c>
      <c r="D335" s="28">
        <v>37</v>
      </c>
      <c r="E335" s="27">
        <v>35</v>
      </c>
      <c r="F335" s="27"/>
      <c r="G335" s="27">
        <f t="shared" si="59"/>
        <v>0</v>
      </c>
      <c r="H335" s="18"/>
      <c r="I335" s="6"/>
    </row>
    <row r="336" spans="1:9">
      <c r="A336" s="39" t="s">
        <v>343</v>
      </c>
      <c r="B336" s="55" t="s">
        <v>344</v>
      </c>
      <c r="C336" s="23" t="s">
        <v>13</v>
      </c>
      <c r="D336" s="28">
        <v>102</v>
      </c>
      <c r="E336" s="27">
        <v>219.04</v>
      </c>
      <c r="F336" s="27"/>
      <c r="G336" s="27">
        <f t="shared" si="59"/>
        <v>0</v>
      </c>
      <c r="H336" s="18"/>
      <c r="I336" s="6"/>
    </row>
    <row r="337" spans="1:9" ht="13.5">
      <c r="A337" s="39" t="s">
        <v>345</v>
      </c>
      <c r="B337" s="55" t="s">
        <v>346</v>
      </c>
      <c r="C337" s="23"/>
      <c r="D337" s="31"/>
      <c r="E337" s="25"/>
      <c r="F337" s="25"/>
      <c r="G337" s="25"/>
      <c r="H337" s="18"/>
      <c r="I337" s="6"/>
    </row>
    <row r="338" spans="1:9">
      <c r="A338" s="39"/>
      <c r="B338" s="55" t="s">
        <v>347</v>
      </c>
      <c r="C338" s="23" t="s">
        <v>13</v>
      </c>
      <c r="D338" s="28">
        <v>644</v>
      </c>
      <c r="E338" s="27">
        <v>319.57</v>
      </c>
      <c r="F338" s="27"/>
      <c r="G338" s="27">
        <f t="shared" ref="G338:G339" si="60">ROUND(F338*D338,2)</f>
        <v>0</v>
      </c>
      <c r="H338" s="18"/>
      <c r="I338" s="6"/>
    </row>
    <row r="339" spans="1:9" ht="13.5">
      <c r="A339" s="39"/>
      <c r="B339" s="55" t="s">
        <v>348</v>
      </c>
      <c r="C339" s="23" t="s">
        <v>16</v>
      </c>
      <c r="D339" s="28">
        <v>29.4</v>
      </c>
      <c r="E339" s="27">
        <v>3415.69</v>
      </c>
      <c r="F339" s="27"/>
      <c r="G339" s="27">
        <f t="shared" si="60"/>
        <v>0</v>
      </c>
      <c r="H339" s="18"/>
      <c r="I339" s="6"/>
    </row>
    <row r="340" spans="1:9" ht="13.5">
      <c r="A340" s="39" t="s">
        <v>349</v>
      </c>
      <c r="B340" s="55" t="s">
        <v>350</v>
      </c>
      <c r="C340" s="23"/>
      <c r="D340" s="31"/>
      <c r="E340" s="25"/>
      <c r="F340" s="25"/>
      <c r="G340" s="31"/>
      <c r="H340" s="18"/>
      <c r="I340" s="6"/>
    </row>
    <row r="341" spans="1:9">
      <c r="A341" s="39"/>
      <c r="B341" s="55" t="s">
        <v>347</v>
      </c>
      <c r="C341" s="23" t="s">
        <v>13</v>
      </c>
      <c r="D341" s="28">
        <v>562</v>
      </c>
      <c r="E341" s="27">
        <v>400.83</v>
      </c>
      <c r="F341" s="27"/>
      <c r="G341" s="27">
        <f t="shared" ref="G341:G342" si="61">ROUND(F341*D341,2)</f>
        <v>0</v>
      </c>
      <c r="H341" s="18"/>
      <c r="I341" s="6"/>
    </row>
    <row r="342" spans="1:9" ht="13.5">
      <c r="A342" s="39"/>
      <c r="B342" s="55" t="s">
        <v>348</v>
      </c>
      <c r="C342" s="23" t="s">
        <v>16</v>
      </c>
      <c r="D342" s="28">
        <v>26.6</v>
      </c>
      <c r="E342" s="27">
        <v>3415.69</v>
      </c>
      <c r="F342" s="27"/>
      <c r="G342" s="27">
        <f t="shared" si="61"/>
        <v>0</v>
      </c>
      <c r="H342" s="18"/>
      <c r="I342" s="6"/>
    </row>
    <row r="343" spans="1:9" ht="13.5">
      <c r="A343" s="39" t="s">
        <v>351</v>
      </c>
      <c r="B343" s="40" t="s">
        <v>352</v>
      </c>
      <c r="C343" s="47"/>
      <c r="D343" s="24"/>
      <c r="E343" s="27"/>
      <c r="F343" s="27"/>
      <c r="G343" s="28"/>
      <c r="H343" s="18"/>
      <c r="I343" s="6"/>
    </row>
    <row r="344" spans="1:9">
      <c r="A344" s="39"/>
      <c r="B344" s="40" t="s">
        <v>139</v>
      </c>
      <c r="C344" s="47" t="s">
        <v>8</v>
      </c>
      <c r="D344" s="29">
        <v>1568</v>
      </c>
      <c r="E344" s="27">
        <v>13.09</v>
      </c>
      <c r="F344" s="27"/>
      <c r="G344" s="27">
        <f t="shared" ref="G344:G348" si="62">ROUND(F344*D344,2)</f>
        <v>0</v>
      </c>
      <c r="H344" s="18"/>
      <c r="I344" s="6"/>
    </row>
    <row r="345" spans="1:9">
      <c r="A345" s="39"/>
      <c r="B345" s="40" t="s">
        <v>353</v>
      </c>
      <c r="C345" s="47" t="s">
        <v>13</v>
      </c>
      <c r="D345" s="29">
        <v>186</v>
      </c>
      <c r="E345" s="27">
        <v>96.17</v>
      </c>
      <c r="F345" s="27"/>
      <c r="G345" s="27">
        <f t="shared" si="62"/>
        <v>0</v>
      </c>
      <c r="H345" s="18"/>
      <c r="I345" s="6"/>
    </row>
    <row r="346" spans="1:9">
      <c r="A346" s="39"/>
      <c r="B346" s="40" t="s">
        <v>354</v>
      </c>
      <c r="C346" s="47" t="s">
        <v>13</v>
      </c>
      <c r="D346" s="29">
        <v>171</v>
      </c>
      <c r="E346" s="27">
        <v>52.42</v>
      </c>
      <c r="F346" s="27"/>
      <c r="G346" s="27">
        <f t="shared" si="62"/>
        <v>0</v>
      </c>
      <c r="H346" s="18"/>
      <c r="I346" s="6"/>
    </row>
    <row r="347" spans="1:9" ht="13.5">
      <c r="A347" s="39"/>
      <c r="B347" s="40" t="s">
        <v>355</v>
      </c>
      <c r="C347" s="47" t="s">
        <v>25</v>
      </c>
      <c r="D347" s="29">
        <v>138</v>
      </c>
      <c r="E347" s="27">
        <v>14.5</v>
      </c>
      <c r="F347" s="27"/>
      <c r="G347" s="27">
        <f t="shared" si="62"/>
        <v>0</v>
      </c>
      <c r="H347" s="18"/>
      <c r="I347" s="6"/>
    </row>
    <row r="348" spans="1:9" ht="27">
      <c r="A348" s="39" t="s">
        <v>356</v>
      </c>
      <c r="B348" s="61" t="s">
        <v>174</v>
      </c>
      <c r="C348" s="23" t="s">
        <v>13</v>
      </c>
      <c r="D348" s="29">
        <v>1090</v>
      </c>
      <c r="E348" s="27">
        <v>10.35</v>
      </c>
      <c r="F348" s="27"/>
      <c r="G348" s="27">
        <f t="shared" si="62"/>
        <v>0</v>
      </c>
      <c r="H348" s="18"/>
      <c r="I348" s="6"/>
    </row>
    <row r="349" spans="1:9" ht="12.75">
      <c r="A349" s="44" t="s">
        <v>357</v>
      </c>
      <c r="B349" s="78" t="s">
        <v>358</v>
      </c>
      <c r="C349" s="78"/>
      <c r="D349" s="29"/>
      <c r="E349" s="27"/>
      <c r="F349" s="27"/>
      <c r="G349" s="28"/>
      <c r="H349" s="18"/>
      <c r="I349" s="6"/>
    </row>
    <row r="350" spans="1:9" ht="13.5">
      <c r="A350" s="39"/>
      <c r="B350" s="76" t="s">
        <v>359</v>
      </c>
      <c r="C350" s="76"/>
      <c r="D350" s="29"/>
      <c r="E350" s="27"/>
      <c r="F350" s="27"/>
      <c r="G350" s="28"/>
      <c r="H350" s="18"/>
      <c r="I350" s="6"/>
    </row>
    <row r="351" spans="1:9" ht="13.5">
      <c r="A351" s="48" t="s">
        <v>360</v>
      </c>
      <c r="B351" s="40" t="s">
        <v>114</v>
      </c>
      <c r="C351" s="23"/>
      <c r="D351" s="29"/>
      <c r="E351" s="27"/>
      <c r="F351" s="27"/>
      <c r="G351" s="28"/>
      <c r="H351" s="18"/>
      <c r="I351" s="6"/>
    </row>
    <row r="352" spans="1:9">
      <c r="A352" s="48"/>
      <c r="B352" s="55" t="s">
        <v>87</v>
      </c>
      <c r="C352" s="23" t="s">
        <v>13</v>
      </c>
      <c r="D352" s="29">
        <v>1202</v>
      </c>
      <c r="E352" s="27">
        <v>4.0999999999999996</v>
      </c>
      <c r="F352" s="27"/>
      <c r="G352" s="27">
        <f t="shared" ref="G352:G354" si="63">ROUND(F352*D352,2)</f>
        <v>0</v>
      </c>
      <c r="H352" s="18"/>
      <c r="I352" s="6"/>
    </row>
    <row r="353" spans="1:9">
      <c r="A353" s="48"/>
      <c r="B353" s="55" t="s">
        <v>97</v>
      </c>
      <c r="C353" s="23" t="s">
        <v>13</v>
      </c>
      <c r="D353" s="29">
        <v>3870</v>
      </c>
      <c r="E353" s="27">
        <v>5.34</v>
      </c>
      <c r="F353" s="27"/>
      <c r="G353" s="27">
        <f t="shared" si="63"/>
        <v>0</v>
      </c>
      <c r="H353" s="18"/>
      <c r="I353" s="6"/>
    </row>
    <row r="354" spans="1:9">
      <c r="A354" s="48"/>
      <c r="B354" s="55" t="s">
        <v>88</v>
      </c>
      <c r="C354" s="23" t="s">
        <v>13</v>
      </c>
      <c r="D354" s="29">
        <v>1312</v>
      </c>
      <c r="E354" s="27">
        <v>11.16</v>
      </c>
      <c r="F354" s="27"/>
      <c r="G354" s="27">
        <f t="shared" si="63"/>
        <v>0</v>
      </c>
      <c r="H354" s="18"/>
      <c r="I354" s="6"/>
    </row>
    <row r="355" spans="1:9" ht="13.5">
      <c r="A355" s="48" t="s">
        <v>361</v>
      </c>
      <c r="B355" s="40" t="s">
        <v>115</v>
      </c>
      <c r="C355" s="23"/>
      <c r="D355" s="29"/>
      <c r="E355" s="27"/>
      <c r="F355" s="27"/>
      <c r="G355" s="28"/>
      <c r="H355" s="18"/>
      <c r="I355" s="6"/>
    </row>
    <row r="356" spans="1:9">
      <c r="A356" s="48"/>
      <c r="B356" s="55" t="s">
        <v>87</v>
      </c>
      <c r="C356" s="23" t="s">
        <v>13</v>
      </c>
      <c r="D356" s="29">
        <v>134</v>
      </c>
      <c r="E356" s="27">
        <v>16.47</v>
      </c>
      <c r="F356" s="27"/>
      <c r="G356" s="27">
        <f t="shared" ref="G356:G363" si="64">ROUND(F356*D356,2)</f>
        <v>0</v>
      </c>
      <c r="H356" s="18"/>
      <c r="I356" s="6"/>
    </row>
    <row r="357" spans="1:9">
      <c r="A357" s="48"/>
      <c r="B357" s="55" t="s">
        <v>97</v>
      </c>
      <c r="C357" s="23" t="s">
        <v>13</v>
      </c>
      <c r="D357" s="29">
        <v>79</v>
      </c>
      <c r="E357" s="27">
        <v>24.73</v>
      </c>
      <c r="F357" s="27"/>
      <c r="G357" s="27">
        <f t="shared" si="64"/>
        <v>0</v>
      </c>
      <c r="H357" s="18"/>
      <c r="I357" s="6"/>
    </row>
    <row r="358" spans="1:9">
      <c r="A358" s="48"/>
      <c r="B358" s="55" t="s">
        <v>88</v>
      </c>
      <c r="C358" s="23" t="s">
        <v>13</v>
      </c>
      <c r="D358" s="29">
        <v>27</v>
      </c>
      <c r="E358" s="27">
        <v>25.59</v>
      </c>
      <c r="F358" s="27"/>
      <c r="G358" s="27">
        <f t="shared" si="64"/>
        <v>0</v>
      </c>
      <c r="H358" s="18"/>
      <c r="I358" s="6"/>
    </row>
    <row r="359" spans="1:9" ht="40.5">
      <c r="A359" s="39" t="s">
        <v>362</v>
      </c>
      <c r="B359" s="55" t="s">
        <v>336</v>
      </c>
      <c r="C359" s="23" t="s">
        <v>13</v>
      </c>
      <c r="D359" s="29">
        <v>812</v>
      </c>
      <c r="E359" s="27">
        <v>25.69</v>
      </c>
      <c r="F359" s="27"/>
      <c r="G359" s="27">
        <f t="shared" si="64"/>
        <v>0</v>
      </c>
      <c r="H359" s="18"/>
      <c r="I359" s="6"/>
    </row>
    <row r="360" spans="1:9" ht="27">
      <c r="A360" s="39" t="s">
        <v>363</v>
      </c>
      <c r="B360" s="55" t="s">
        <v>364</v>
      </c>
      <c r="C360" s="23" t="s">
        <v>13</v>
      </c>
      <c r="D360" s="29">
        <v>17</v>
      </c>
      <c r="E360" s="27">
        <v>161.16</v>
      </c>
      <c r="F360" s="27"/>
      <c r="G360" s="27">
        <f t="shared" si="64"/>
        <v>0</v>
      </c>
      <c r="H360" s="18"/>
      <c r="I360" s="6"/>
    </row>
    <row r="361" spans="1:9">
      <c r="A361" s="39" t="s">
        <v>365</v>
      </c>
      <c r="B361" s="55" t="s">
        <v>340</v>
      </c>
      <c r="C361" s="23" t="s">
        <v>8</v>
      </c>
      <c r="D361" s="29">
        <v>1037</v>
      </c>
      <c r="E361" s="27">
        <v>13.95</v>
      </c>
      <c r="F361" s="27"/>
      <c r="G361" s="27">
        <f t="shared" si="64"/>
        <v>0</v>
      </c>
      <c r="H361" s="18"/>
      <c r="I361" s="6"/>
    </row>
    <row r="362" spans="1:9">
      <c r="A362" s="39" t="s">
        <v>366</v>
      </c>
      <c r="B362" s="55" t="s">
        <v>342</v>
      </c>
      <c r="C362" s="23" t="s">
        <v>13</v>
      </c>
      <c r="D362" s="29">
        <v>112</v>
      </c>
      <c r="E362" s="27">
        <v>35</v>
      </c>
      <c r="F362" s="27"/>
      <c r="G362" s="27">
        <f t="shared" si="64"/>
        <v>0</v>
      </c>
      <c r="H362" s="18"/>
      <c r="I362" s="6"/>
    </row>
    <row r="363" spans="1:9">
      <c r="A363" s="39" t="s">
        <v>367</v>
      </c>
      <c r="B363" s="55" t="s">
        <v>368</v>
      </c>
      <c r="C363" s="23" t="s">
        <v>13</v>
      </c>
      <c r="D363" s="29">
        <v>121</v>
      </c>
      <c r="E363" s="27">
        <v>219.04</v>
      </c>
      <c r="F363" s="27"/>
      <c r="G363" s="27">
        <f t="shared" si="64"/>
        <v>0</v>
      </c>
      <c r="H363" s="18"/>
      <c r="I363" s="6"/>
    </row>
    <row r="364" spans="1:9" ht="13.5">
      <c r="A364" s="39" t="s">
        <v>369</v>
      </c>
      <c r="B364" s="55" t="s">
        <v>346</v>
      </c>
      <c r="C364" s="23"/>
      <c r="D364" s="30"/>
      <c r="E364" s="25"/>
      <c r="F364" s="25"/>
      <c r="G364" s="25"/>
      <c r="H364" s="18"/>
      <c r="I364" s="6"/>
    </row>
    <row r="365" spans="1:9">
      <c r="A365" s="39"/>
      <c r="B365" s="55" t="s">
        <v>347</v>
      </c>
      <c r="C365" s="23" t="s">
        <v>13</v>
      </c>
      <c r="D365" s="29">
        <v>866</v>
      </c>
      <c r="E365" s="27">
        <v>319.57</v>
      </c>
      <c r="F365" s="27"/>
      <c r="G365" s="27">
        <f t="shared" ref="G365:G366" si="65">ROUND(F365*D365,2)</f>
        <v>0</v>
      </c>
      <c r="H365" s="18"/>
      <c r="I365" s="6"/>
    </row>
    <row r="366" spans="1:9" ht="13.5">
      <c r="A366" s="39"/>
      <c r="B366" s="55" t="s">
        <v>348</v>
      </c>
      <c r="C366" s="23" t="s">
        <v>16</v>
      </c>
      <c r="D366" s="29">
        <v>57</v>
      </c>
      <c r="E366" s="27">
        <v>3415.69</v>
      </c>
      <c r="F366" s="27"/>
      <c r="G366" s="27">
        <f t="shared" si="65"/>
        <v>0</v>
      </c>
      <c r="H366" s="18"/>
      <c r="I366" s="6"/>
    </row>
    <row r="367" spans="1:9" ht="13.5">
      <c r="A367" s="39" t="s">
        <v>370</v>
      </c>
      <c r="B367" s="55" t="s">
        <v>350</v>
      </c>
      <c r="C367" s="23"/>
      <c r="D367" s="30"/>
      <c r="E367" s="27"/>
      <c r="F367" s="27"/>
      <c r="G367" s="28"/>
      <c r="H367" s="18"/>
      <c r="I367" s="6"/>
    </row>
    <row r="368" spans="1:9">
      <c r="A368" s="39"/>
      <c r="B368" s="55" t="s">
        <v>347</v>
      </c>
      <c r="C368" s="23" t="s">
        <v>13</v>
      </c>
      <c r="D368" s="29">
        <v>823</v>
      </c>
      <c r="E368" s="27">
        <v>400.83</v>
      </c>
      <c r="F368" s="27"/>
      <c r="G368" s="27">
        <f t="shared" ref="G368:G369" si="66">ROUND(F368*D368,2)</f>
        <v>0</v>
      </c>
      <c r="H368" s="18"/>
      <c r="I368" s="6"/>
    </row>
    <row r="369" spans="1:9" ht="13.5">
      <c r="A369" s="39"/>
      <c r="B369" s="55" t="s">
        <v>348</v>
      </c>
      <c r="C369" s="23" t="s">
        <v>16</v>
      </c>
      <c r="D369" s="29">
        <v>39</v>
      </c>
      <c r="E369" s="27">
        <v>3415.69</v>
      </c>
      <c r="F369" s="27"/>
      <c r="G369" s="27">
        <f t="shared" si="66"/>
        <v>0</v>
      </c>
      <c r="H369" s="18"/>
      <c r="I369" s="6"/>
    </row>
    <row r="370" spans="1:9" ht="13.5">
      <c r="A370" s="39" t="s">
        <v>371</v>
      </c>
      <c r="B370" s="55" t="s">
        <v>372</v>
      </c>
      <c r="C370" s="23"/>
      <c r="D370" s="30"/>
      <c r="E370" s="27"/>
      <c r="F370" s="27"/>
      <c r="G370" s="28"/>
      <c r="H370" s="18"/>
      <c r="I370" s="6"/>
    </row>
    <row r="371" spans="1:9">
      <c r="A371" s="39"/>
      <c r="B371" s="55" t="s">
        <v>373</v>
      </c>
      <c r="C371" s="23" t="s">
        <v>13</v>
      </c>
      <c r="D371" s="29">
        <v>30</v>
      </c>
      <c r="E371" s="27">
        <v>150</v>
      </c>
      <c r="F371" s="27"/>
      <c r="G371" s="27">
        <f t="shared" ref="G371:G401" si="67">ROUND(F371*D371,2)</f>
        <v>0</v>
      </c>
      <c r="H371" s="18"/>
      <c r="I371" s="6"/>
    </row>
    <row r="372" spans="1:9">
      <c r="A372" s="39"/>
      <c r="B372" s="55" t="s">
        <v>374</v>
      </c>
      <c r="C372" s="23" t="s">
        <v>8</v>
      </c>
      <c r="D372" s="29">
        <v>1403</v>
      </c>
      <c r="E372" s="27">
        <v>52.42</v>
      </c>
      <c r="F372" s="27"/>
      <c r="G372" s="27">
        <f t="shared" si="67"/>
        <v>0</v>
      </c>
      <c r="H372" s="18"/>
      <c r="I372" s="6"/>
    </row>
    <row r="373" spans="1:9" ht="13.5">
      <c r="A373" s="39" t="s">
        <v>375</v>
      </c>
      <c r="B373" s="40" t="s">
        <v>352</v>
      </c>
      <c r="C373" s="47"/>
      <c r="D373" s="30"/>
      <c r="E373" s="27"/>
      <c r="F373" s="27"/>
      <c r="G373" s="28"/>
      <c r="H373" s="18"/>
      <c r="I373" s="6"/>
    </row>
    <row r="374" spans="1:9">
      <c r="A374" s="39"/>
      <c r="B374" s="40" t="s">
        <v>139</v>
      </c>
      <c r="C374" s="47" t="s">
        <v>8</v>
      </c>
      <c r="D374" s="29">
        <v>2182</v>
      </c>
      <c r="E374" s="27">
        <v>13.09</v>
      </c>
      <c r="F374" s="27"/>
      <c r="G374" s="27">
        <f t="shared" si="67"/>
        <v>0</v>
      </c>
      <c r="H374" s="18"/>
      <c r="I374" s="6"/>
    </row>
    <row r="375" spans="1:9">
      <c r="A375" s="39"/>
      <c r="B375" s="40" t="s">
        <v>353</v>
      </c>
      <c r="C375" s="47" t="s">
        <v>13</v>
      </c>
      <c r="D375" s="29">
        <v>376</v>
      </c>
      <c r="E375" s="27">
        <v>96.17</v>
      </c>
      <c r="F375" s="27"/>
      <c r="G375" s="27">
        <f t="shared" si="67"/>
        <v>0</v>
      </c>
      <c r="H375" s="18"/>
      <c r="I375" s="6"/>
    </row>
    <row r="376" spans="1:9">
      <c r="A376" s="39"/>
      <c r="B376" s="40" t="s">
        <v>354</v>
      </c>
      <c r="C376" s="47" t="s">
        <v>13</v>
      </c>
      <c r="D376" s="29">
        <v>225</v>
      </c>
      <c r="E376" s="27">
        <v>52.42</v>
      </c>
      <c r="F376" s="27"/>
      <c r="G376" s="27">
        <f t="shared" si="67"/>
        <v>0</v>
      </c>
      <c r="H376" s="18"/>
      <c r="I376" s="6"/>
    </row>
    <row r="377" spans="1:9" ht="13.5">
      <c r="A377" s="39"/>
      <c r="B377" s="40" t="s">
        <v>355</v>
      </c>
      <c r="C377" s="47" t="s">
        <v>25</v>
      </c>
      <c r="D377" s="29">
        <v>150</v>
      </c>
      <c r="E377" s="27">
        <v>14.5</v>
      </c>
      <c r="F377" s="27"/>
      <c r="G377" s="27">
        <f t="shared" si="67"/>
        <v>0</v>
      </c>
      <c r="H377" s="18"/>
      <c r="I377" s="6"/>
    </row>
    <row r="378" spans="1:9" ht="27">
      <c r="A378" s="39" t="s">
        <v>376</v>
      </c>
      <c r="B378" s="61" t="s">
        <v>174</v>
      </c>
      <c r="C378" s="23" t="s">
        <v>13</v>
      </c>
      <c r="D378" s="29">
        <v>3734</v>
      </c>
      <c r="E378" s="27">
        <v>10.35</v>
      </c>
      <c r="F378" s="27"/>
      <c r="G378" s="27">
        <f t="shared" si="67"/>
        <v>0</v>
      </c>
      <c r="H378" s="18"/>
      <c r="I378" s="6"/>
    </row>
    <row r="379" spans="1:9" ht="27.75" customHeight="1">
      <c r="A379" s="44" t="s">
        <v>377</v>
      </c>
      <c r="B379" s="78" t="s">
        <v>378</v>
      </c>
      <c r="C379" s="78"/>
      <c r="D379" s="24"/>
      <c r="E379" s="27"/>
      <c r="F379" s="27"/>
      <c r="G379" s="28"/>
      <c r="H379" s="18"/>
      <c r="I379" s="6"/>
    </row>
    <row r="380" spans="1:9" ht="40.5">
      <c r="A380" s="39" t="s">
        <v>379</v>
      </c>
      <c r="B380" s="40" t="s">
        <v>380</v>
      </c>
      <c r="C380" s="47" t="s">
        <v>13</v>
      </c>
      <c r="D380" s="29">
        <v>1555</v>
      </c>
      <c r="E380" s="27">
        <v>11.16</v>
      </c>
      <c r="F380" s="27"/>
      <c r="G380" s="27">
        <f t="shared" si="67"/>
        <v>0</v>
      </c>
      <c r="H380" s="18"/>
      <c r="I380" s="6"/>
    </row>
    <row r="381" spans="1:9" ht="27">
      <c r="A381" s="39" t="s">
        <v>381</v>
      </c>
      <c r="B381" s="40" t="s">
        <v>382</v>
      </c>
      <c r="C381" s="47" t="s">
        <v>13</v>
      </c>
      <c r="D381" s="29">
        <v>173</v>
      </c>
      <c r="E381" s="27">
        <v>161.16</v>
      </c>
      <c r="F381" s="27"/>
      <c r="G381" s="27">
        <f t="shared" si="67"/>
        <v>0</v>
      </c>
      <c r="H381" s="18"/>
      <c r="I381" s="6"/>
    </row>
    <row r="382" spans="1:9">
      <c r="A382" s="39" t="s">
        <v>383</v>
      </c>
      <c r="B382" s="40" t="s">
        <v>384</v>
      </c>
      <c r="C382" s="47" t="s">
        <v>8</v>
      </c>
      <c r="D382" s="29">
        <v>468</v>
      </c>
      <c r="E382" s="27">
        <v>13.95</v>
      </c>
      <c r="F382" s="27"/>
      <c r="G382" s="27">
        <f t="shared" si="67"/>
        <v>0</v>
      </c>
      <c r="H382" s="18"/>
      <c r="I382" s="6"/>
    </row>
    <row r="383" spans="1:9" ht="27">
      <c r="A383" s="39" t="s">
        <v>385</v>
      </c>
      <c r="B383" s="40" t="s">
        <v>386</v>
      </c>
      <c r="C383" s="47" t="s">
        <v>387</v>
      </c>
      <c r="D383" s="29">
        <v>108</v>
      </c>
      <c r="E383" s="27">
        <v>116.48</v>
      </c>
      <c r="F383" s="27"/>
      <c r="G383" s="27">
        <f t="shared" si="67"/>
        <v>0</v>
      </c>
      <c r="H383" s="18"/>
      <c r="I383" s="6"/>
    </row>
    <row r="384" spans="1:9">
      <c r="A384" s="39" t="s">
        <v>388</v>
      </c>
      <c r="B384" s="40" t="s">
        <v>389</v>
      </c>
      <c r="C384" s="47" t="s">
        <v>13</v>
      </c>
      <c r="D384" s="29">
        <v>39.6</v>
      </c>
      <c r="E384" s="27">
        <v>219.04</v>
      </c>
      <c r="F384" s="27"/>
      <c r="G384" s="27">
        <f t="shared" si="67"/>
        <v>0</v>
      </c>
      <c r="H384" s="18"/>
      <c r="I384" s="6"/>
    </row>
    <row r="385" spans="1:9" ht="13.5">
      <c r="A385" s="39" t="s">
        <v>390</v>
      </c>
      <c r="B385" s="40" t="s">
        <v>346</v>
      </c>
      <c r="C385" s="47"/>
      <c r="D385" s="30"/>
      <c r="E385" s="27"/>
      <c r="F385" s="27"/>
      <c r="G385" s="28"/>
      <c r="H385" s="18"/>
      <c r="I385" s="6"/>
    </row>
    <row r="386" spans="1:9">
      <c r="A386" s="39"/>
      <c r="B386" s="40" t="s">
        <v>391</v>
      </c>
      <c r="C386" s="47" t="s">
        <v>13</v>
      </c>
      <c r="D386" s="29">
        <v>313.89999999999998</v>
      </c>
      <c r="E386" s="27">
        <v>319.57</v>
      </c>
      <c r="F386" s="27"/>
      <c r="G386" s="27">
        <f t="shared" si="67"/>
        <v>0</v>
      </c>
      <c r="H386" s="18"/>
      <c r="I386" s="6"/>
    </row>
    <row r="387" spans="1:9" ht="13.5">
      <c r="A387" s="39"/>
      <c r="B387" s="40" t="s">
        <v>148</v>
      </c>
      <c r="C387" s="47" t="s">
        <v>16</v>
      </c>
      <c r="D387" s="29">
        <v>10.1</v>
      </c>
      <c r="E387" s="27">
        <v>3415.69</v>
      </c>
      <c r="F387" s="27"/>
      <c r="G387" s="27">
        <f t="shared" si="67"/>
        <v>0</v>
      </c>
      <c r="H387" s="18"/>
      <c r="I387" s="6"/>
    </row>
    <row r="388" spans="1:9" ht="13.5">
      <c r="A388" s="39" t="s">
        <v>392</v>
      </c>
      <c r="B388" s="40" t="s">
        <v>350</v>
      </c>
      <c r="C388" s="47"/>
      <c r="D388" s="30"/>
      <c r="E388" s="27"/>
      <c r="F388" s="27"/>
      <c r="G388" s="28"/>
      <c r="H388" s="18"/>
      <c r="I388" s="6"/>
    </row>
    <row r="389" spans="1:9">
      <c r="A389" s="39"/>
      <c r="B389" s="40" t="s">
        <v>393</v>
      </c>
      <c r="C389" s="47" t="s">
        <v>13</v>
      </c>
      <c r="D389" s="29">
        <v>174.2</v>
      </c>
      <c r="E389" s="27">
        <v>400.83</v>
      </c>
      <c r="F389" s="27"/>
      <c r="G389" s="27">
        <f t="shared" si="67"/>
        <v>0</v>
      </c>
      <c r="H389" s="18"/>
      <c r="I389" s="6"/>
    </row>
    <row r="390" spans="1:9" ht="13.5">
      <c r="A390" s="39"/>
      <c r="B390" s="40" t="s">
        <v>148</v>
      </c>
      <c r="C390" s="47" t="s">
        <v>16</v>
      </c>
      <c r="D390" s="29">
        <v>6.3</v>
      </c>
      <c r="E390" s="27">
        <v>3415.69</v>
      </c>
      <c r="F390" s="27"/>
      <c r="G390" s="27">
        <f t="shared" si="67"/>
        <v>0</v>
      </c>
      <c r="H390" s="18"/>
      <c r="I390" s="6"/>
    </row>
    <row r="391" spans="1:9" ht="13.5">
      <c r="A391" s="39" t="s">
        <v>394</v>
      </c>
      <c r="B391" s="40" t="s">
        <v>352</v>
      </c>
      <c r="C391" s="47"/>
      <c r="D391" s="30"/>
      <c r="E391" s="27"/>
      <c r="F391" s="27"/>
      <c r="G391" s="28"/>
      <c r="H391" s="18"/>
      <c r="I391" s="6"/>
    </row>
    <row r="392" spans="1:9">
      <c r="A392" s="39"/>
      <c r="B392" s="40" t="s">
        <v>139</v>
      </c>
      <c r="C392" s="47" t="s">
        <v>8</v>
      </c>
      <c r="D392" s="29">
        <v>742</v>
      </c>
      <c r="E392" s="27">
        <v>13.09</v>
      </c>
      <c r="F392" s="27"/>
      <c r="G392" s="27">
        <f t="shared" si="67"/>
        <v>0</v>
      </c>
      <c r="H392" s="18"/>
      <c r="I392" s="6"/>
    </row>
    <row r="393" spans="1:9">
      <c r="A393" s="39"/>
      <c r="B393" s="40" t="s">
        <v>353</v>
      </c>
      <c r="C393" s="47" t="s">
        <v>13</v>
      </c>
      <c r="D393" s="29">
        <v>65</v>
      </c>
      <c r="E393" s="27">
        <v>96.17</v>
      </c>
      <c r="F393" s="27"/>
      <c r="G393" s="27">
        <f t="shared" si="67"/>
        <v>0</v>
      </c>
      <c r="H393" s="18"/>
      <c r="I393" s="6"/>
    </row>
    <row r="394" spans="1:9">
      <c r="A394" s="39"/>
      <c r="B394" s="40" t="s">
        <v>354</v>
      </c>
      <c r="C394" s="47" t="s">
        <v>13</v>
      </c>
      <c r="D394" s="29">
        <v>68</v>
      </c>
      <c r="E394" s="27">
        <v>52.42</v>
      </c>
      <c r="F394" s="27"/>
      <c r="G394" s="27">
        <f t="shared" si="67"/>
        <v>0</v>
      </c>
      <c r="H394" s="18"/>
      <c r="I394" s="6"/>
    </row>
    <row r="395" spans="1:9" ht="13.5">
      <c r="A395" s="39"/>
      <c r="B395" s="40" t="s">
        <v>355</v>
      </c>
      <c r="C395" s="47" t="s">
        <v>25</v>
      </c>
      <c r="D395" s="29">
        <v>36</v>
      </c>
      <c r="E395" s="27">
        <v>14.5</v>
      </c>
      <c r="F395" s="27"/>
      <c r="G395" s="27">
        <f t="shared" si="67"/>
        <v>0</v>
      </c>
      <c r="H395" s="18"/>
      <c r="I395" s="6"/>
    </row>
    <row r="396" spans="1:9">
      <c r="A396" s="39" t="s">
        <v>395</v>
      </c>
      <c r="B396" s="40" t="s">
        <v>396</v>
      </c>
      <c r="C396" s="47" t="s">
        <v>13</v>
      </c>
      <c r="D396" s="29">
        <v>246</v>
      </c>
      <c r="E396" s="27">
        <v>52.42</v>
      </c>
      <c r="F396" s="27"/>
      <c r="G396" s="27">
        <f t="shared" si="67"/>
        <v>0</v>
      </c>
      <c r="H396" s="18"/>
      <c r="I396" s="6"/>
    </row>
    <row r="397" spans="1:9" ht="27">
      <c r="A397" s="39" t="s">
        <v>397</v>
      </c>
      <c r="B397" s="40" t="s">
        <v>398</v>
      </c>
      <c r="C397" s="47" t="s">
        <v>13</v>
      </c>
      <c r="D397" s="29">
        <v>605</v>
      </c>
      <c r="E397" s="27">
        <v>10.35</v>
      </c>
      <c r="F397" s="27"/>
      <c r="G397" s="27">
        <f t="shared" si="67"/>
        <v>0</v>
      </c>
      <c r="H397" s="18"/>
      <c r="I397" s="6"/>
    </row>
    <row r="398" spans="1:9" ht="27">
      <c r="A398" s="39" t="s">
        <v>399</v>
      </c>
      <c r="B398" s="40" t="s">
        <v>400</v>
      </c>
      <c r="C398" s="47" t="s">
        <v>13</v>
      </c>
      <c r="D398" s="29">
        <v>54</v>
      </c>
      <c r="E398" s="27">
        <v>10.35</v>
      </c>
      <c r="F398" s="27"/>
      <c r="G398" s="27">
        <f t="shared" si="67"/>
        <v>0</v>
      </c>
      <c r="H398" s="18"/>
      <c r="I398" s="6"/>
    </row>
    <row r="399" spans="1:9" ht="13.5">
      <c r="A399" s="39"/>
      <c r="B399" s="76" t="s">
        <v>401</v>
      </c>
      <c r="C399" s="76"/>
      <c r="D399" s="30"/>
      <c r="E399" s="27"/>
      <c r="F399" s="27"/>
      <c r="G399" s="28"/>
      <c r="H399" s="18"/>
      <c r="I399" s="6"/>
    </row>
    <row r="400" spans="1:9" ht="27">
      <c r="A400" s="39" t="s">
        <v>402</v>
      </c>
      <c r="B400" s="55" t="s">
        <v>403</v>
      </c>
      <c r="C400" s="23" t="s">
        <v>82</v>
      </c>
      <c r="D400" s="29">
        <v>331</v>
      </c>
      <c r="E400" s="27">
        <v>4.9000000000000004</v>
      </c>
      <c r="F400" s="27"/>
      <c r="G400" s="27">
        <f t="shared" si="67"/>
        <v>0</v>
      </c>
      <c r="H400" s="18"/>
      <c r="I400" s="6"/>
    </row>
    <row r="401" spans="1:9" ht="40.5">
      <c r="A401" s="39" t="s">
        <v>404</v>
      </c>
      <c r="B401" s="55" t="s">
        <v>405</v>
      </c>
      <c r="C401" s="23" t="s">
        <v>82</v>
      </c>
      <c r="D401" s="29">
        <v>1556</v>
      </c>
      <c r="E401" s="27">
        <v>3.75</v>
      </c>
      <c r="F401" s="27"/>
      <c r="G401" s="27">
        <f t="shared" si="67"/>
        <v>0</v>
      </c>
      <c r="H401" s="18"/>
      <c r="I401" s="6"/>
    </row>
    <row r="402" spans="1:9" ht="12.75">
      <c r="A402" s="44" t="s">
        <v>406</v>
      </c>
      <c r="B402" s="78" t="s">
        <v>407</v>
      </c>
      <c r="C402" s="78"/>
      <c r="D402" s="30"/>
      <c r="E402" s="27"/>
      <c r="F402" s="27"/>
      <c r="G402" s="28"/>
      <c r="H402" s="18"/>
      <c r="I402" s="6"/>
    </row>
    <row r="403" spans="1:9" ht="13.5">
      <c r="A403" s="39"/>
      <c r="B403" s="76" t="s">
        <v>408</v>
      </c>
      <c r="C403" s="76"/>
      <c r="D403" s="30"/>
      <c r="E403" s="27"/>
      <c r="F403" s="27"/>
      <c r="G403" s="28"/>
      <c r="H403" s="18"/>
      <c r="I403" s="6"/>
    </row>
    <row r="404" spans="1:9" ht="40.5">
      <c r="A404" s="39" t="s">
        <v>409</v>
      </c>
      <c r="B404" s="40" t="s">
        <v>410</v>
      </c>
      <c r="C404" s="23" t="s">
        <v>13</v>
      </c>
      <c r="D404" s="29">
        <v>387</v>
      </c>
      <c r="E404" s="27">
        <v>25.69</v>
      </c>
      <c r="F404" s="27"/>
      <c r="G404" s="27">
        <f t="shared" ref="G404:G406" si="68">ROUND(F404*D404,2)</f>
        <v>0</v>
      </c>
      <c r="H404" s="18"/>
      <c r="I404" s="6"/>
    </row>
    <row r="405" spans="1:9" ht="27">
      <c r="A405" s="39" t="s">
        <v>411</v>
      </c>
      <c r="B405" s="40" t="s">
        <v>412</v>
      </c>
      <c r="C405" s="23" t="s">
        <v>13</v>
      </c>
      <c r="D405" s="29">
        <v>581</v>
      </c>
      <c r="E405" s="27">
        <v>161.16</v>
      </c>
      <c r="F405" s="27"/>
      <c r="G405" s="27">
        <f t="shared" si="68"/>
        <v>0</v>
      </c>
      <c r="H405" s="18"/>
      <c r="I405" s="6"/>
    </row>
    <row r="406" spans="1:9" ht="27">
      <c r="A406" s="39" t="s">
        <v>413</v>
      </c>
      <c r="B406" s="40" t="s">
        <v>414</v>
      </c>
      <c r="C406" s="23" t="s">
        <v>16</v>
      </c>
      <c r="D406" s="29">
        <v>2.8</v>
      </c>
      <c r="E406" s="27">
        <v>150</v>
      </c>
      <c r="F406" s="27"/>
      <c r="G406" s="27">
        <f t="shared" si="68"/>
        <v>0</v>
      </c>
      <c r="H406" s="18"/>
      <c r="I406" s="6"/>
    </row>
    <row r="407" spans="1:9" ht="27">
      <c r="A407" s="39" t="s">
        <v>415</v>
      </c>
      <c r="B407" s="40" t="s">
        <v>416</v>
      </c>
      <c r="C407" s="23"/>
      <c r="D407" s="24"/>
      <c r="E407" s="27"/>
      <c r="F407" s="27"/>
      <c r="G407" s="28"/>
      <c r="H407" s="18"/>
      <c r="I407" s="6"/>
    </row>
    <row r="408" spans="1:9">
      <c r="A408" s="39"/>
      <c r="B408" s="40" t="s">
        <v>417</v>
      </c>
      <c r="C408" s="23" t="s">
        <v>13</v>
      </c>
      <c r="D408" s="28">
        <v>67.3</v>
      </c>
      <c r="E408" s="27">
        <v>964.61</v>
      </c>
      <c r="F408" s="27"/>
      <c r="G408" s="27">
        <f t="shared" ref="G408:G409" si="69">ROUND(F408*D408,2)</f>
        <v>0</v>
      </c>
      <c r="H408" s="18"/>
      <c r="I408" s="6"/>
    </row>
    <row r="409" spans="1:9" ht="13.5">
      <c r="A409" s="39"/>
      <c r="B409" s="46" t="s">
        <v>418</v>
      </c>
      <c r="C409" s="23" t="s">
        <v>16</v>
      </c>
      <c r="D409" s="28">
        <v>3.45</v>
      </c>
      <c r="E409" s="27">
        <v>3620</v>
      </c>
      <c r="F409" s="27"/>
      <c r="G409" s="27">
        <f t="shared" si="69"/>
        <v>0</v>
      </c>
      <c r="H409" s="18"/>
      <c r="I409" s="6"/>
    </row>
    <row r="410" spans="1:9" ht="13.5">
      <c r="A410" s="39"/>
      <c r="B410" s="76" t="s">
        <v>419</v>
      </c>
      <c r="C410" s="76"/>
      <c r="D410" s="31"/>
      <c r="E410" s="27"/>
      <c r="F410" s="27"/>
      <c r="G410" s="28"/>
      <c r="H410" s="18"/>
      <c r="I410" s="6"/>
    </row>
    <row r="411" spans="1:9" ht="27">
      <c r="A411" s="39" t="s">
        <v>420</v>
      </c>
      <c r="B411" s="40" t="s">
        <v>421</v>
      </c>
      <c r="C411" s="23"/>
      <c r="D411" s="31"/>
      <c r="E411" s="27"/>
      <c r="F411" s="27"/>
      <c r="G411" s="28"/>
      <c r="H411" s="18"/>
      <c r="I411" s="6"/>
    </row>
    <row r="412" spans="1:9">
      <c r="A412" s="39"/>
      <c r="B412" s="40" t="s">
        <v>147</v>
      </c>
      <c r="C412" s="23" t="s">
        <v>13</v>
      </c>
      <c r="D412" s="28">
        <v>27.5</v>
      </c>
      <c r="E412" s="27">
        <v>450.44</v>
      </c>
      <c r="F412" s="27"/>
      <c r="G412" s="27">
        <f t="shared" ref="G412:G413" si="70">ROUND(F412*D412,2)</f>
        <v>0</v>
      </c>
      <c r="H412" s="18"/>
      <c r="I412" s="6"/>
    </row>
    <row r="413" spans="1:9" ht="13.5">
      <c r="A413" s="39"/>
      <c r="B413" s="40" t="s">
        <v>148</v>
      </c>
      <c r="C413" s="23" t="s">
        <v>16</v>
      </c>
      <c r="D413" s="28">
        <v>4.32</v>
      </c>
      <c r="E413" s="27">
        <v>3415.69</v>
      </c>
      <c r="F413" s="27"/>
      <c r="G413" s="27">
        <f t="shared" si="70"/>
        <v>0</v>
      </c>
      <c r="H413" s="18"/>
      <c r="I413" s="6"/>
    </row>
    <row r="414" spans="1:9" ht="27">
      <c r="A414" s="39" t="s">
        <v>422</v>
      </c>
      <c r="B414" s="40" t="s">
        <v>423</v>
      </c>
      <c r="C414" s="23"/>
      <c r="D414" s="31"/>
      <c r="E414" s="27"/>
      <c r="F414" s="27"/>
      <c r="G414" s="28"/>
      <c r="H414" s="18"/>
      <c r="I414" s="6"/>
    </row>
    <row r="415" spans="1:9">
      <c r="A415" s="39"/>
      <c r="B415" s="40" t="s">
        <v>147</v>
      </c>
      <c r="C415" s="23" t="s">
        <v>13</v>
      </c>
      <c r="D415" s="28">
        <v>9.8000000000000007</v>
      </c>
      <c r="E415" s="27">
        <v>450.44</v>
      </c>
      <c r="F415" s="27"/>
      <c r="G415" s="27">
        <f t="shared" ref="G415:G416" si="71">ROUND(F415*D415,2)</f>
        <v>0</v>
      </c>
      <c r="H415" s="18"/>
      <c r="I415" s="6"/>
    </row>
    <row r="416" spans="1:9" ht="13.5">
      <c r="A416" s="39"/>
      <c r="B416" s="40" t="s">
        <v>148</v>
      </c>
      <c r="C416" s="23" t="s">
        <v>16</v>
      </c>
      <c r="D416" s="28">
        <v>1.55</v>
      </c>
      <c r="E416" s="27">
        <v>3415.69</v>
      </c>
      <c r="F416" s="27"/>
      <c r="G416" s="27">
        <f t="shared" si="71"/>
        <v>0</v>
      </c>
      <c r="H416" s="18"/>
      <c r="I416" s="6"/>
    </row>
    <row r="417" spans="1:9" ht="27">
      <c r="A417" s="39" t="s">
        <v>424</v>
      </c>
      <c r="B417" s="40" t="s">
        <v>425</v>
      </c>
      <c r="C417" s="23"/>
      <c r="D417" s="31"/>
      <c r="E417" s="27"/>
      <c r="F417" s="27"/>
      <c r="G417" s="28"/>
      <c r="H417" s="18"/>
      <c r="I417" s="6"/>
    </row>
    <row r="418" spans="1:9">
      <c r="A418" s="39"/>
      <c r="B418" s="40" t="s">
        <v>147</v>
      </c>
      <c r="C418" s="23" t="s">
        <v>13</v>
      </c>
      <c r="D418" s="28">
        <v>24</v>
      </c>
      <c r="E418" s="27">
        <v>450.44</v>
      </c>
      <c r="F418" s="27"/>
      <c r="G418" s="27">
        <f t="shared" ref="G418:G419" si="72">ROUND(F418*D418,2)</f>
        <v>0</v>
      </c>
      <c r="H418" s="18"/>
      <c r="I418" s="6"/>
    </row>
    <row r="419" spans="1:9" ht="13.5">
      <c r="A419" s="39"/>
      <c r="B419" s="40" t="s">
        <v>148</v>
      </c>
      <c r="C419" s="23" t="s">
        <v>16</v>
      </c>
      <c r="D419" s="28">
        <v>2.71</v>
      </c>
      <c r="E419" s="27">
        <v>3415.69</v>
      </c>
      <c r="F419" s="27"/>
      <c r="G419" s="27">
        <f t="shared" si="72"/>
        <v>0</v>
      </c>
      <c r="H419" s="18"/>
      <c r="I419" s="6"/>
    </row>
    <row r="420" spans="1:9" ht="27">
      <c r="A420" s="39" t="s">
        <v>426</v>
      </c>
      <c r="B420" s="40" t="s">
        <v>427</v>
      </c>
      <c r="C420" s="23"/>
      <c r="D420" s="31"/>
      <c r="E420" s="27"/>
      <c r="F420" s="27"/>
      <c r="G420" s="28"/>
      <c r="H420" s="18"/>
      <c r="I420" s="6"/>
    </row>
    <row r="421" spans="1:9">
      <c r="A421" s="39"/>
      <c r="B421" s="40" t="s">
        <v>147</v>
      </c>
      <c r="C421" s="23" t="s">
        <v>13</v>
      </c>
      <c r="D421" s="28">
        <v>9.9</v>
      </c>
      <c r="E421" s="27">
        <v>450.44</v>
      </c>
      <c r="F421" s="27"/>
      <c r="G421" s="27">
        <f t="shared" ref="G421:G422" si="73">ROUND(F421*D421,2)</f>
        <v>0</v>
      </c>
      <c r="H421" s="18"/>
      <c r="I421" s="6"/>
    </row>
    <row r="422" spans="1:9" ht="13.5">
      <c r="A422" s="39"/>
      <c r="B422" s="40" t="s">
        <v>148</v>
      </c>
      <c r="C422" s="23" t="s">
        <v>16</v>
      </c>
      <c r="D422" s="28">
        <v>0.97</v>
      </c>
      <c r="E422" s="27">
        <v>3415.69</v>
      </c>
      <c r="F422" s="27"/>
      <c r="G422" s="27">
        <f t="shared" si="73"/>
        <v>0</v>
      </c>
      <c r="H422" s="18"/>
      <c r="I422" s="6"/>
    </row>
    <row r="423" spans="1:9" ht="27">
      <c r="A423" s="39" t="s">
        <v>428</v>
      </c>
      <c r="B423" s="40" t="s">
        <v>429</v>
      </c>
      <c r="C423" s="23"/>
      <c r="D423" s="31"/>
      <c r="E423" s="27"/>
      <c r="F423" s="27"/>
      <c r="G423" s="28"/>
      <c r="H423" s="18"/>
      <c r="I423" s="6"/>
    </row>
    <row r="424" spans="1:9">
      <c r="A424" s="39"/>
      <c r="B424" s="40" t="s">
        <v>147</v>
      </c>
      <c r="C424" s="23" t="s">
        <v>13</v>
      </c>
      <c r="D424" s="28">
        <v>32</v>
      </c>
      <c r="E424" s="27">
        <v>450.44</v>
      </c>
      <c r="F424" s="27"/>
      <c r="G424" s="27">
        <f t="shared" ref="G424:G425" si="74">ROUND(F424*D424,2)</f>
        <v>0</v>
      </c>
      <c r="H424" s="18"/>
      <c r="I424" s="6"/>
    </row>
    <row r="425" spans="1:9" ht="13.5">
      <c r="A425" s="39"/>
      <c r="B425" s="40" t="s">
        <v>148</v>
      </c>
      <c r="C425" s="23" t="s">
        <v>16</v>
      </c>
      <c r="D425" s="28">
        <v>3.26</v>
      </c>
      <c r="E425" s="27">
        <v>3415.69</v>
      </c>
      <c r="F425" s="27"/>
      <c r="G425" s="27">
        <f t="shared" si="74"/>
        <v>0</v>
      </c>
      <c r="H425" s="18"/>
      <c r="I425" s="6"/>
    </row>
    <row r="426" spans="1:9" ht="27">
      <c r="A426" s="39" t="s">
        <v>430</v>
      </c>
      <c r="B426" s="40" t="s">
        <v>431</v>
      </c>
      <c r="C426" s="23"/>
      <c r="D426" s="31"/>
      <c r="E426" s="27"/>
      <c r="F426" s="27"/>
      <c r="G426" s="28"/>
      <c r="H426" s="18"/>
      <c r="I426" s="6"/>
    </row>
    <row r="427" spans="1:9">
      <c r="A427" s="39"/>
      <c r="B427" s="40" t="s">
        <v>147</v>
      </c>
      <c r="C427" s="23" t="s">
        <v>13</v>
      </c>
      <c r="D427" s="28">
        <v>26.4</v>
      </c>
      <c r="E427" s="27">
        <v>450.44</v>
      </c>
      <c r="F427" s="27"/>
      <c r="G427" s="27">
        <f t="shared" ref="G427:G428" si="75">ROUND(F427*D427,2)</f>
        <v>0</v>
      </c>
      <c r="H427" s="18"/>
      <c r="I427" s="6"/>
    </row>
    <row r="428" spans="1:9" ht="13.5">
      <c r="A428" s="39"/>
      <c r="B428" s="40" t="s">
        <v>148</v>
      </c>
      <c r="C428" s="23" t="s">
        <v>16</v>
      </c>
      <c r="D428" s="28">
        <v>2.2000000000000002</v>
      </c>
      <c r="E428" s="27">
        <v>3415.69</v>
      </c>
      <c r="F428" s="27"/>
      <c r="G428" s="27">
        <f t="shared" si="75"/>
        <v>0</v>
      </c>
      <c r="H428" s="18"/>
      <c r="I428" s="6"/>
    </row>
    <row r="429" spans="1:9" ht="27">
      <c r="A429" s="39" t="s">
        <v>432</v>
      </c>
      <c r="B429" s="40" t="s">
        <v>433</v>
      </c>
      <c r="C429" s="23"/>
      <c r="D429" s="31"/>
      <c r="E429" s="27"/>
      <c r="F429" s="27"/>
      <c r="G429" s="28"/>
      <c r="H429" s="18"/>
      <c r="I429" s="6"/>
    </row>
    <row r="430" spans="1:9">
      <c r="A430" s="39"/>
      <c r="B430" s="40" t="s">
        <v>147</v>
      </c>
      <c r="C430" s="23" t="s">
        <v>13</v>
      </c>
      <c r="D430" s="28">
        <v>14</v>
      </c>
      <c r="E430" s="27">
        <v>450.44</v>
      </c>
      <c r="F430" s="27"/>
      <c r="G430" s="27">
        <f t="shared" ref="G430:G431" si="76">ROUND(F430*D430,2)</f>
        <v>0</v>
      </c>
      <c r="H430" s="18"/>
      <c r="I430" s="6"/>
    </row>
    <row r="431" spans="1:9" ht="13.5">
      <c r="A431" s="39"/>
      <c r="B431" s="40" t="s">
        <v>148</v>
      </c>
      <c r="C431" s="23" t="s">
        <v>16</v>
      </c>
      <c r="D431" s="28">
        <v>1.23</v>
      </c>
      <c r="E431" s="27">
        <v>3415.69</v>
      </c>
      <c r="F431" s="27"/>
      <c r="G431" s="27">
        <f t="shared" si="76"/>
        <v>0</v>
      </c>
      <c r="H431" s="18"/>
      <c r="I431" s="6"/>
    </row>
    <row r="432" spans="1:9" ht="27">
      <c r="A432" s="39" t="s">
        <v>434</v>
      </c>
      <c r="B432" s="40" t="s">
        <v>435</v>
      </c>
      <c r="C432" s="23"/>
      <c r="D432" s="31"/>
      <c r="E432" s="27"/>
      <c r="F432" s="27"/>
      <c r="G432" s="28"/>
      <c r="H432" s="18"/>
      <c r="I432" s="6"/>
    </row>
    <row r="433" spans="1:9">
      <c r="A433" s="39"/>
      <c r="B433" s="40" t="s">
        <v>147</v>
      </c>
      <c r="C433" s="23" t="s">
        <v>13</v>
      </c>
      <c r="D433" s="28">
        <v>23.1</v>
      </c>
      <c r="E433" s="27">
        <v>450.44</v>
      </c>
      <c r="F433" s="27"/>
      <c r="G433" s="27">
        <f t="shared" ref="G433:G434" si="77">ROUND(F433*D433,2)</f>
        <v>0</v>
      </c>
      <c r="H433" s="18"/>
      <c r="I433" s="6"/>
    </row>
    <row r="434" spans="1:9" ht="13.5">
      <c r="A434" s="39"/>
      <c r="B434" s="40" t="s">
        <v>148</v>
      </c>
      <c r="C434" s="23" t="s">
        <v>16</v>
      </c>
      <c r="D434" s="28">
        <v>1.48</v>
      </c>
      <c r="E434" s="27">
        <v>3415.69</v>
      </c>
      <c r="F434" s="27"/>
      <c r="G434" s="27">
        <f t="shared" si="77"/>
        <v>0</v>
      </c>
      <c r="H434" s="18"/>
      <c r="I434" s="6"/>
    </row>
    <row r="435" spans="1:9" ht="13.5">
      <c r="A435" s="39"/>
      <c r="B435" s="76" t="s">
        <v>436</v>
      </c>
      <c r="C435" s="76"/>
      <c r="D435" s="31"/>
      <c r="E435" s="27"/>
      <c r="F435" s="27"/>
      <c r="G435" s="28"/>
      <c r="H435" s="18"/>
      <c r="I435" s="6"/>
    </row>
    <row r="436" spans="1:9" ht="27">
      <c r="A436" s="39" t="s">
        <v>437</v>
      </c>
      <c r="B436" s="40" t="s">
        <v>438</v>
      </c>
      <c r="C436" s="23" t="s">
        <v>13</v>
      </c>
      <c r="D436" s="28">
        <v>76</v>
      </c>
      <c r="E436" s="27">
        <v>10.35</v>
      </c>
      <c r="F436" s="27"/>
      <c r="G436" s="27">
        <f t="shared" ref="G436:G437" si="78">ROUND(F436*D436,2)</f>
        <v>0</v>
      </c>
      <c r="H436" s="18"/>
      <c r="I436" s="6"/>
    </row>
    <row r="437" spans="1:9" ht="26.25">
      <c r="A437" s="39" t="s">
        <v>439</v>
      </c>
      <c r="B437" s="40" t="s">
        <v>440</v>
      </c>
      <c r="C437" s="23" t="s">
        <v>13</v>
      </c>
      <c r="D437" s="28">
        <v>68.5</v>
      </c>
      <c r="E437" s="27">
        <v>219.04</v>
      </c>
      <c r="F437" s="27"/>
      <c r="G437" s="27">
        <f t="shared" si="78"/>
        <v>0</v>
      </c>
      <c r="H437" s="18"/>
      <c r="I437" s="6"/>
    </row>
    <row r="438" spans="1:9" ht="13.5">
      <c r="A438" s="39" t="s">
        <v>441</v>
      </c>
      <c r="B438" s="40" t="s">
        <v>442</v>
      </c>
      <c r="C438" s="23"/>
      <c r="D438" s="24"/>
      <c r="E438" s="27"/>
      <c r="F438" s="27"/>
      <c r="G438" s="28"/>
      <c r="H438" s="18"/>
      <c r="I438" s="6"/>
    </row>
    <row r="439" spans="1:9">
      <c r="A439" s="39"/>
      <c r="B439" s="40" t="s">
        <v>147</v>
      </c>
      <c r="C439" s="23" t="s">
        <v>13</v>
      </c>
      <c r="D439" s="26">
        <v>234</v>
      </c>
      <c r="E439" s="27">
        <v>404.13</v>
      </c>
      <c r="F439" s="27"/>
      <c r="G439" s="27">
        <f t="shared" ref="G439:G440" si="79">ROUND(F439*D439,2)</f>
        <v>0</v>
      </c>
      <c r="H439" s="18"/>
      <c r="I439" s="6"/>
    </row>
    <row r="440" spans="1:9" ht="13.5">
      <c r="A440" s="39"/>
      <c r="B440" s="40" t="s">
        <v>148</v>
      </c>
      <c r="C440" s="23" t="s">
        <v>16</v>
      </c>
      <c r="D440" s="26">
        <v>29.46</v>
      </c>
      <c r="E440" s="27">
        <v>3415.69</v>
      </c>
      <c r="F440" s="27"/>
      <c r="G440" s="27">
        <f t="shared" si="79"/>
        <v>0</v>
      </c>
      <c r="H440" s="18"/>
      <c r="I440" s="6"/>
    </row>
    <row r="441" spans="1:9" ht="13.5">
      <c r="A441" s="39" t="s">
        <v>443</v>
      </c>
      <c r="B441" s="40" t="s">
        <v>444</v>
      </c>
      <c r="C441" s="23"/>
      <c r="D441" s="24"/>
      <c r="E441" s="27"/>
      <c r="F441" s="27"/>
      <c r="G441" s="28"/>
      <c r="H441" s="18"/>
      <c r="I441" s="6"/>
    </row>
    <row r="442" spans="1:9">
      <c r="A442" s="39"/>
      <c r="B442" s="40" t="s">
        <v>147</v>
      </c>
      <c r="C442" s="23" t="s">
        <v>13</v>
      </c>
      <c r="D442" s="26">
        <v>118.24</v>
      </c>
      <c r="E442" s="27">
        <v>404.13</v>
      </c>
      <c r="F442" s="27"/>
      <c r="G442" s="27">
        <f t="shared" ref="G442:G443" si="80">ROUND(F442*D442,2)</f>
        <v>0</v>
      </c>
      <c r="H442" s="18"/>
      <c r="I442" s="6"/>
    </row>
    <row r="443" spans="1:9" ht="13.5">
      <c r="A443" s="39"/>
      <c r="B443" s="40" t="s">
        <v>148</v>
      </c>
      <c r="C443" s="23" t="s">
        <v>16</v>
      </c>
      <c r="D443" s="26">
        <v>58.06</v>
      </c>
      <c r="E443" s="27">
        <v>3415.69</v>
      </c>
      <c r="F443" s="27"/>
      <c r="G443" s="27">
        <f t="shared" si="80"/>
        <v>0</v>
      </c>
      <c r="H443" s="18"/>
      <c r="I443" s="6"/>
    </row>
    <row r="444" spans="1:9" ht="13.5">
      <c r="A444" s="39" t="s">
        <v>445</v>
      </c>
      <c r="B444" s="40" t="s">
        <v>446</v>
      </c>
      <c r="C444" s="23"/>
      <c r="D444" s="24">
        <v>0</v>
      </c>
      <c r="E444" s="27"/>
      <c r="F444" s="27"/>
      <c r="G444" s="28"/>
      <c r="H444" s="18"/>
      <c r="I444" s="6"/>
    </row>
    <row r="445" spans="1:9">
      <c r="A445" s="39"/>
      <c r="B445" s="40" t="s">
        <v>147</v>
      </c>
      <c r="C445" s="23" t="s">
        <v>13</v>
      </c>
      <c r="D445" s="26">
        <v>364.3</v>
      </c>
      <c r="E445" s="27">
        <v>442.1</v>
      </c>
      <c r="F445" s="27"/>
      <c r="G445" s="27">
        <f t="shared" ref="G445:G447" si="81">ROUND(F445*D445,2)</f>
        <v>0</v>
      </c>
      <c r="H445" s="18"/>
      <c r="I445" s="6"/>
    </row>
    <row r="446" spans="1:9" ht="13.5">
      <c r="A446" s="39"/>
      <c r="B446" s="40" t="s">
        <v>148</v>
      </c>
      <c r="C446" s="23" t="s">
        <v>16</v>
      </c>
      <c r="D446" s="26">
        <v>97.39</v>
      </c>
      <c r="E446" s="27">
        <v>3415.69</v>
      </c>
      <c r="F446" s="27"/>
      <c r="G446" s="27">
        <f t="shared" si="81"/>
        <v>0</v>
      </c>
      <c r="H446" s="18"/>
      <c r="I446" s="6"/>
    </row>
    <row r="447" spans="1:9" ht="13.5">
      <c r="A447" s="39" t="s">
        <v>447</v>
      </c>
      <c r="B447" s="40" t="s">
        <v>682</v>
      </c>
      <c r="C447" s="23" t="s">
        <v>16</v>
      </c>
      <c r="D447" s="26">
        <v>1.224</v>
      </c>
      <c r="E447" s="27">
        <v>6500</v>
      </c>
      <c r="F447" s="27"/>
      <c r="G447" s="27">
        <f t="shared" si="81"/>
        <v>0</v>
      </c>
      <c r="H447" s="18"/>
      <c r="I447" s="6"/>
    </row>
    <row r="448" spans="1:9" ht="13.5">
      <c r="A448" s="39" t="s">
        <v>448</v>
      </c>
      <c r="B448" s="40" t="s">
        <v>449</v>
      </c>
      <c r="C448" s="23"/>
      <c r="D448" s="24"/>
      <c r="E448" s="27"/>
      <c r="F448" s="27"/>
      <c r="G448" s="28"/>
      <c r="H448" s="18"/>
      <c r="I448" s="6"/>
    </row>
    <row r="449" spans="1:9">
      <c r="A449" s="39"/>
      <c r="B449" s="40" t="s">
        <v>147</v>
      </c>
      <c r="C449" s="23" t="s">
        <v>13</v>
      </c>
      <c r="D449" s="26">
        <v>30</v>
      </c>
      <c r="E449" s="27">
        <v>345.15</v>
      </c>
      <c r="F449" s="27"/>
      <c r="G449" s="27">
        <f t="shared" ref="G449:G450" si="82">ROUND(F449*D449,2)</f>
        <v>0</v>
      </c>
      <c r="H449" s="18"/>
      <c r="I449" s="6"/>
    </row>
    <row r="450" spans="1:9" ht="13.5">
      <c r="A450" s="39"/>
      <c r="B450" s="40" t="s">
        <v>148</v>
      </c>
      <c r="C450" s="23" t="s">
        <v>16</v>
      </c>
      <c r="D450" s="26">
        <v>4</v>
      </c>
      <c r="E450" s="27">
        <v>3415.69</v>
      </c>
      <c r="F450" s="27"/>
      <c r="G450" s="27">
        <f t="shared" si="82"/>
        <v>0</v>
      </c>
      <c r="H450" s="18"/>
      <c r="I450" s="6"/>
    </row>
    <row r="451" spans="1:9" ht="13.5">
      <c r="A451" s="39"/>
      <c r="B451" s="76" t="s">
        <v>450</v>
      </c>
      <c r="C451" s="76"/>
      <c r="D451" s="24"/>
      <c r="E451" s="27"/>
      <c r="F451" s="27"/>
      <c r="G451" s="28"/>
      <c r="H451" s="18"/>
      <c r="I451" s="6"/>
    </row>
    <row r="452" spans="1:9" ht="13.5">
      <c r="A452" s="39" t="s">
        <v>451</v>
      </c>
      <c r="B452" s="40" t="s">
        <v>452</v>
      </c>
      <c r="C452" s="23"/>
      <c r="D452" s="24"/>
      <c r="E452" s="27"/>
      <c r="F452" s="27"/>
      <c r="G452" s="28"/>
      <c r="H452" s="18"/>
      <c r="I452" s="6"/>
    </row>
    <row r="453" spans="1:9">
      <c r="A453" s="39"/>
      <c r="B453" s="40" t="s">
        <v>147</v>
      </c>
      <c r="C453" s="23" t="s">
        <v>13</v>
      </c>
      <c r="D453" s="26">
        <v>6.6</v>
      </c>
      <c r="E453" s="27">
        <v>345.15</v>
      </c>
      <c r="F453" s="27"/>
      <c r="G453" s="27">
        <f t="shared" ref="G453:G455" si="83">ROUND(F453*D453,2)</f>
        <v>0</v>
      </c>
      <c r="H453" s="18"/>
      <c r="I453" s="6"/>
    </row>
    <row r="454" spans="1:9" ht="13.5">
      <c r="A454" s="39"/>
      <c r="B454" s="40" t="s">
        <v>148</v>
      </c>
      <c r="C454" s="23" t="s">
        <v>16</v>
      </c>
      <c r="D454" s="26">
        <v>1.68</v>
      </c>
      <c r="E454" s="27">
        <v>3415.69</v>
      </c>
      <c r="F454" s="27"/>
      <c r="G454" s="27">
        <f t="shared" si="83"/>
        <v>0</v>
      </c>
      <c r="H454" s="18"/>
      <c r="I454" s="6"/>
    </row>
    <row r="455" spans="1:9">
      <c r="A455" s="39" t="s">
        <v>453</v>
      </c>
      <c r="B455" s="40" t="s">
        <v>454</v>
      </c>
      <c r="C455" s="23" t="s">
        <v>13</v>
      </c>
      <c r="D455" s="26">
        <v>16.8</v>
      </c>
      <c r="E455" s="27">
        <v>219.04</v>
      </c>
      <c r="F455" s="27"/>
      <c r="G455" s="27">
        <f t="shared" si="83"/>
        <v>0</v>
      </c>
      <c r="H455" s="18"/>
      <c r="I455" s="6"/>
    </row>
    <row r="456" spans="1:9" ht="27">
      <c r="A456" s="39" t="s">
        <v>455</v>
      </c>
      <c r="B456" s="40" t="s">
        <v>456</v>
      </c>
      <c r="C456" s="23"/>
      <c r="D456" s="24"/>
      <c r="E456" s="27"/>
      <c r="F456" s="27"/>
      <c r="G456" s="28"/>
      <c r="H456" s="18"/>
      <c r="I456" s="6"/>
    </row>
    <row r="457" spans="1:9">
      <c r="A457" s="39"/>
      <c r="B457" s="40" t="s">
        <v>147</v>
      </c>
      <c r="C457" s="23" t="s">
        <v>13</v>
      </c>
      <c r="D457" s="26">
        <v>50.4</v>
      </c>
      <c r="E457" s="27">
        <v>345.15</v>
      </c>
      <c r="F457" s="27"/>
      <c r="G457" s="27">
        <f t="shared" ref="G457:G461" si="84">ROUND(F457*D457,2)</f>
        <v>0</v>
      </c>
      <c r="H457" s="18"/>
      <c r="I457" s="6"/>
    </row>
    <row r="458" spans="1:9" ht="13.5">
      <c r="A458" s="39"/>
      <c r="B458" s="40" t="s">
        <v>148</v>
      </c>
      <c r="C458" s="23" t="s">
        <v>16</v>
      </c>
      <c r="D458" s="26">
        <v>3.18</v>
      </c>
      <c r="E458" s="27">
        <v>3415.69</v>
      </c>
      <c r="F458" s="27"/>
      <c r="G458" s="27">
        <f t="shared" si="84"/>
        <v>0</v>
      </c>
      <c r="H458" s="18"/>
      <c r="I458" s="6"/>
    </row>
    <row r="459" spans="1:9">
      <c r="A459" s="39" t="s">
        <v>457</v>
      </c>
      <c r="B459" s="40" t="s">
        <v>458</v>
      </c>
      <c r="C459" s="23" t="s">
        <v>459</v>
      </c>
      <c r="D459" s="26">
        <v>168</v>
      </c>
      <c r="E459" s="27">
        <v>13.09</v>
      </c>
      <c r="F459" s="27"/>
      <c r="G459" s="27">
        <f t="shared" si="84"/>
        <v>0</v>
      </c>
      <c r="H459" s="18"/>
      <c r="I459" s="6"/>
    </row>
    <row r="460" spans="1:9" ht="13.5">
      <c r="A460" s="39" t="s">
        <v>460</v>
      </c>
      <c r="B460" s="62" t="s">
        <v>461</v>
      </c>
      <c r="C460" s="23" t="s">
        <v>82</v>
      </c>
      <c r="D460" s="26">
        <v>402</v>
      </c>
      <c r="E460" s="27">
        <v>10.5</v>
      </c>
      <c r="F460" s="27"/>
      <c r="G460" s="27">
        <f t="shared" si="84"/>
        <v>0</v>
      </c>
      <c r="H460" s="18"/>
      <c r="I460" s="6"/>
    </row>
    <row r="461" spans="1:9" ht="27">
      <c r="A461" s="39" t="s">
        <v>462</v>
      </c>
      <c r="B461" s="55" t="s">
        <v>463</v>
      </c>
      <c r="C461" s="23" t="s">
        <v>16</v>
      </c>
      <c r="D461" s="26">
        <v>11.4</v>
      </c>
      <c r="E461" s="27">
        <v>250</v>
      </c>
      <c r="F461" s="27"/>
      <c r="G461" s="27">
        <f t="shared" si="84"/>
        <v>0</v>
      </c>
      <c r="H461" s="18"/>
      <c r="I461" s="6"/>
    </row>
    <row r="462" spans="1:9" ht="13.5">
      <c r="A462" s="39"/>
      <c r="B462" s="76" t="s">
        <v>464</v>
      </c>
      <c r="C462" s="76"/>
      <c r="D462" s="24"/>
      <c r="E462" s="27"/>
      <c r="F462" s="27"/>
      <c r="G462" s="28"/>
      <c r="H462" s="18"/>
      <c r="I462" s="6"/>
    </row>
    <row r="463" spans="1:9" ht="26.25">
      <c r="A463" s="39" t="s">
        <v>465</v>
      </c>
      <c r="B463" s="62" t="s">
        <v>466</v>
      </c>
      <c r="C463" s="23" t="s">
        <v>13</v>
      </c>
      <c r="D463" s="26">
        <v>124</v>
      </c>
      <c r="E463" s="27">
        <v>255.1</v>
      </c>
      <c r="F463" s="27"/>
      <c r="G463" s="27">
        <f t="shared" ref="G463:G467" si="85">ROUND(F463*D463,2)</f>
        <v>0</v>
      </c>
      <c r="H463" s="18"/>
      <c r="I463" s="6"/>
    </row>
    <row r="464" spans="1:9" ht="27">
      <c r="A464" s="39" t="s">
        <v>467</v>
      </c>
      <c r="B464" s="62" t="s">
        <v>468</v>
      </c>
      <c r="C464" s="23" t="s">
        <v>13</v>
      </c>
      <c r="D464" s="26">
        <v>4.3</v>
      </c>
      <c r="E464" s="27">
        <v>265</v>
      </c>
      <c r="F464" s="27"/>
      <c r="G464" s="27">
        <f t="shared" si="85"/>
        <v>0</v>
      </c>
      <c r="H464" s="18"/>
      <c r="I464" s="6"/>
    </row>
    <row r="465" spans="1:10">
      <c r="A465" s="39" t="s">
        <v>469</v>
      </c>
      <c r="B465" s="62" t="s">
        <v>470</v>
      </c>
      <c r="C465" s="23" t="s">
        <v>8</v>
      </c>
      <c r="D465" s="26">
        <v>2025</v>
      </c>
      <c r="E465" s="27">
        <v>25</v>
      </c>
      <c r="F465" s="27"/>
      <c r="G465" s="27">
        <f t="shared" si="85"/>
        <v>0</v>
      </c>
      <c r="H465" s="18"/>
      <c r="I465" s="6"/>
    </row>
    <row r="466" spans="1:10" ht="27">
      <c r="A466" s="39" t="s">
        <v>471</v>
      </c>
      <c r="B466" s="55" t="s">
        <v>472</v>
      </c>
      <c r="C466" s="23" t="s">
        <v>25</v>
      </c>
      <c r="D466" s="26">
        <v>90</v>
      </c>
      <c r="E466" s="27">
        <v>150</v>
      </c>
      <c r="F466" s="27"/>
      <c r="G466" s="27">
        <f t="shared" si="85"/>
        <v>0</v>
      </c>
      <c r="H466" s="18"/>
      <c r="I466" s="6"/>
    </row>
    <row r="467" spans="1:10" ht="27">
      <c r="A467" s="39" t="s">
        <v>473</v>
      </c>
      <c r="B467" s="55" t="s">
        <v>330</v>
      </c>
      <c r="C467" s="23" t="s">
        <v>16</v>
      </c>
      <c r="D467" s="26">
        <v>9.9600000000000009</v>
      </c>
      <c r="E467" s="27">
        <v>3750</v>
      </c>
      <c r="F467" s="27"/>
      <c r="G467" s="27">
        <f t="shared" si="85"/>
        <v>0</v>
      </c>
      <c r="H467" s="18"/>
      <c r="I467" s="6"/>
    </row>
    <row r="468" spans="1:10" ht="13.5">
      <c r="A468" s="39" t="s">
        <v>474</v>
      </c>
      <c r="B468" s="61" t="s">
        <v>475</v>
      </c>
      <c r="C468" s="23"/>
      <c r="D468" s="24"/>
      <c r="E468" s="27"/>
      <c r="F468" s="27"/>
      <c r="G468" s="28"/>
      <c r="H468" s="18"/>
      <c r="I468" s="6"/>
    </row>
    <row r="469" spans="1:10" ht="40.5">
      <c r="A469" s="39"/>
      <c r="B469" s="55" t="s">
        <v>476</v>
      </c>
      <c r="C469" s="23" t="s">
        <v>8</v>
      </c>
      <c r="D469" s="26">
        <v>1755</v>
      </c>
      <c r="E469" s="27">
        <v>22.99</v>
      </c>
      <c r="F469" s="27"/>
      <c r="G469" s="27">
        <f t="shared" ref="G469:G471" si="86">ROUND(F469*D469,2)</f>
        <v>0</v>
      </c>
      <c r="H469" s="18"/>
      <c r="I469" s="6"/>
    </row>
    <row r="470" spans="1:10">
      <c r="A470" s="39"/>
      <c r="B470" s="55" t="s">
        <v>324</v>
      </c>
      <c r="C470" s="59" t="s">
        <v>16</v>
      </c>
      <c r="D470" s="26">
        <v>0.34300000000000003</v>
      </c>
      <c r="E470" s="27">
        <v>1911.55</v>
      </c>
      <c r="F470" s="27"/>
      <c r="G470" s="27">
        <f t="shared" si="86"/>
        <v>0</v>
      </c>
      <c r="H470" s="18"/>
      <c r="I470" s="6"/>
    </row>
    <row r="471" spans="1:10" ht="27">
      <c r="A471" s="39"/>
      <c r="B471" s="55" t="s">
        <v>477</v>
      </c>
      <c r="C471" s="23" t="s">
        <v>8</v>
      </c>
      <c r="D471" s="26">
        <v>1755</v>
      </c>
      <c r="E471" s="27">
        <v>17.79</v>
      </c>
      <c r="F471" s="27"/>
      <c r="G471" s="27">
        <f t="shared" si="86"/>
        <v>0</v>
      </c>
      <c r="H471" s="18"/>
      <c r="I471" s="6"/>
    </row>
    <row r="472" spans="1:10" ht="13.5">
      <c r="A472" s="39" t="s">
        <v>478</v>
      </c>
      <c r="B472" s="61" t="s">
        <v>479</v>
      </c>
      <c r="C472" s="23"/>
      <c r="D472" s="26"/>
      <c r="E472" s="27"/>
      <c r="F472" s="27"/>
      <c r="G472" s="27"/>
      <c r="H472" s="18"/>
      <c r="I472" s="6"/>
    </row>
    <row r="473" spans="1:10" ht="27">
      <c r="A473" s="39"/>
      <c r="B473" s="55" t="s">
        <v>480</v>
      </c>
      <c r="C473" s="23" t="s">
        <v>8</v>
      </c>
      <c r="D473" s="26">
        <v>200</v>
      </c>
      <c r="E473" s="27">
        <v>17.79</v>
      </c>
      <c r="F473" s="27"/>
      <c r="G473" s="27">
        <f t="shared" ref="G473:G474" si="87">ROUND(F473*D473,2)</f>
        <v>0</v>
      </c>
      <c r="H473" s="18"/>
      <c r="I473" s="6"/>
    </row>
    <row r="474" spans="1:10" ht="27">
      <c r="A474" s="39" t="s">
        <v>481</v>
      </c>
      <c r="B474" s="55" t="s">
        <v>482</v>
      </c>
      <c r="C474" s="23" t="s">
        <v>25</v>
      </c>
      <c r="D474" s="26">
        <v>270</v>
      </c>
      <c r="E474" s="27">
        <v>85</v>
      </c>
      <c r="F474" s="27"/>
      <c r="G474" s="27">
        <f t="shared" si="87"/>
        <v>0</v>
      </c>
      <c r="H474" s="18"/>
      <c r="I474" s="6"/>
    </row>
    <row r="475" spans="1:10" ht="12.75" customHeight="1">
      <c r="A475" s="117" t="s">
        <v>483</v>
      </c>
      <c r="B475" s="118"/>
      <c r="C475" s="115"/>
      <c r="D475" s="115"/>
      <c r="E475" s="116"/>
      <c r="F475" s="73"/>
      <c r="G475" s="33">
        <f>SUM(G101:G474)</f>
        <v>0</v>
      </c>
      <c r="H475" s="19"/>
      <c r="I475" s="6"/>
      <c r="J475" s="8"/>
    </row>
    <row r="476" spans="1:10" ht="12.75">
      <c r="A476" s="92" t="s">
        <v>484</v>
      </c>
      <c r="B476" s="92"/>
      <c r="C476" s="92"/>
      <c r="D476" s="26"/>
      <c r="E476" s="26"/>
      <c r="F476" s="26"/>
      <c r="G476" s="28"/>
      <c r="H476" s="18"/>
      <c r="I476" s="6"/>
    </row>
    <row r="477" spans="1:10" ht="13.5">
      <c r="A477" s="39"/>
      <c r="B477" s="76" t="s">
        <v>288</v>
      </c>
      <c r="C477" s="76"/>
      <c r="D477" s="26"/>
      <c r="E477" s="26"/>
      <c r="F477" s="26"/>
      <c r="G477" s="28"/>
      <c r="H477" s="18"/>
      <c r="I477" s="6"/>
    </row>
    <row r="478" spans="1:10" ht="27">
      <c r="A478" s="39" t="s">
        <v>485</v>
      </c>
      <c r="B478" s="55" t="s">
        <v>486</v>
      </c>
      <c r="C478" s="59" t="s">
        <v>13</v>
      </c>
      <c r="D478" s="29">
        <v>15835</v>
      </c>
      <c r="E478" s="27">
        <v>31.07</v>
      </c>
      <c r="F478" s="27"/>
      <c r="G478" s="27">
        <f t="shared" ref="G478:G481" si="88">ROUND(F478*D478,2)</f>
        <v>0</v>
      </c>
      <c r="H478" s="18"/>
      <c r="I478" s="6"/>
    </row>
    <row r="479" spans="1:10">
      <c r="A479" s="39" t="s">
        <v>487</v>
      </c>
      <c r="B479" s="55" t="s">
        <v>488</v>
      </c>
      <c r="C479" s="59" t="s">
        <v>8</v>
      </c>
      <c r="D479" s="29">
        <v>43817</v>
      </c>
      <c r="E479" s="27">
        <v>6.11</v>
      </c>
      <c r="F479" s="27"/>
      <c r="G479" s="27">
        <f t="shared" si="88"/>
        <v>0</v>
      </c>
      <c r="H479" s="18"/>
      <c r="I479" s="6"/>
    </row>
    <row r="480" spans="1:10" ht="26.25">
      <c r="A480" s="39" t="s">
        <v>489</v>
      </c>
      <c r="B480" s="55" t="s">
        <v>490</v>
      </c>
      <c r="C480" s="59" t="s">
        <v>8</v>
      </c>
      <c r="D480" s="29">
        <v>38946</v>
      </c>
      <c r="E480" s="27">
        <v>58.26</v>
      </c>
      <c r="F480" s="27"/>
      <c r="G480" s="27">
        <f t="shared" si="88"/>
        <v>0</v>
      </c>
      <c r="H480" s="18"/>
      <c r="I480" s="6"/>
    </row>
    <row r="481" spans="1:9" ht="27">
      <c r="A481" s="39" t="s">
        <v>491</v>
      </c>
      <c r="B481" s="55" t="s">
        <v>492</v>
      </c>
      <c r="C481" s="59" t="s">
        <v>8</v>
      </c>
      <c r="D481" s="29">
        <v>38946</v>
      </c>
      <c r="E481" s="27">
        <v>7.51</v>
      </c>
      <c r="F481" s="27"/>
      <c r="G481" s="27">
        <f t="shared" si="88"/>
        <v>0</v>
      </c>
      <c r="H481" s="18"/>
      <c r="I481" s="6"/>
    </row>
    <row r="482" spans="1:9" ht="13.5">
      <c r="A482" s="39" t="s">
        <v>493</v>
      </c>
      <c r="B482" s="55" t="s">
        <v>494</v>
      </c>
      <c r="C482" s="59"/>
      <c r="D482" s="30">
        <v>0</v>
      </c>
      <c r="E482" s="26"/>
      <c r="F482" s="26"/>
      <c r="G482" s="28"/>
      <c r="H482" s="18"/>
      <c r="I482" s="6"/>
    </row>
    <row r="483" spans="1:9" ht="13.5">
      <c r="A483" s="39"/>
      <c r="B483" s="55" t="s">
        <v>495</v>
      </c>
      <c r="C483" s="59" t="s">
        <v>25</v>
      </c>
      <c r="D483" s="29">
        <v>6244</v>
      </c>
      <c r="E483" s="27">
        <v>7.05</v>
      </c>
      <c r="F483" s="27"/>
      <c r="G483" s="27">
        <f t="shared" ref="G483:G490" si="89">ROUND(F483*D483,2)</f>
        <v>0</v>
      </c>
      <c r="H483" s="18"/>
      <c r="I483" s="6"/>
    </row>
    <row r="484" spans="1:9" ht="13.5">
      <c r="A484" s="39"/>
      <c r="B484" s="55" t="s">
        <v>496</v>
      </c>
      <c r="C484" s="59" t="s">
        <v>25</v>
      </c>
      <c r="D484" s="29">
        <v>7744</v>
      </c>
      <c r="E484" s="27">
        <v>7.05</v>
      </c>
      <c r="F484" s="27"/>
      <c r="G484" s="27">
        <f t="shared" si="89"/>
        <v>0</v>
      </c>
      <c r="H484" s="18"/>
      <c r="I484" s="6"/>
    </row>
    <row r="485" spans="1:9" ht="13.5">
      <c r="A485" s="39" t="s">
        <v>497</v>
      </c>
      <c r="B485" s="55" t="s">
        <v>498</v>
      </c>
      <c r="C485" s="59" t="s">
        <v>6</v>
      </c>
      <c r="D485" s="29">
        <v>6244</v>
      </c>
      <c r="E485" s="27">
        <v>4.2</v>
      </c>
      <c r="F485" s="27"/>
      <c r="G485" s="27">
        <f t="shared" si="89"/>
        <v>0</v>
      </c>
      <c r="H485" s="18"/>
      <c r="I485" s="6"/>
    </row>
    <row r="486" spans="1:9" ht="13.5">
      <c r="A486" s="39" t="s">
        <v>499</v>
      </c>
      <c r="B486" s="55" t="s">
        <v>500</v>
      </c>
      <c r="C486" s="59" t="s">
        <v>25</v>
      </c>
      <c r="D486" s="29">
        <v>2612</v>
      </c>
      <c r="E486" s="27">
        <v>1.02</v>
      </c>
      <c r="F486" s="27"/>
      <c r="G486" s="27">
        <f t="shared" si="89"/>
        <v>0</v>
      </c>
      <c r="H486" s="18"/>
      <c r="I486" s="6"/>
    </row>
    <row r="487" spans="1:9" ht="13.5">
      <c r="A487" s="39" t="s">
        <v>501</v>
      </c>
      <c r="B487" s="55" t="s">
        <v>502</v>
      </c>
      <c r="C487" s="59" t="s">
        <v>25</v>
      </c>
      <c r="D487" s="29">
        <v>14006</v>
      </c>
      <c r="E487" s="27">
        <v>0.85</v>
      </c>
      <c r="F487" s="27"/>
      <c r="G487" s="27">
        <f t="shared" si="89"/>
        <v>0</v>
      </c>
      <c r="H487" s="18"/>
      <c r="I487" s="6"/>
    </row>
    <row r="488" spans="1:9" ht="13.5">
      <c r="A488" s="39" t="s">
        <v>503</v>
      </c>
      <c r="B488" s="55" t="s">
        <v>315</v>
      </c>
      <c r="C488" s="59" t="s">
        <v>82</v>
      </c>
      <c r="D488" s="29">
        <v>6162</v>
      </c>
      <c r="E488" s="27">
        <v>1.54</v>
      </c>
      <c r="F488" s="27"/>
      <c r="G488" s="27">
        <f t="shared" si="89"/>
        <v>0</v>
      </c>
      <c r="H488" s="18"/>
      <c r="I488" s="6"/>
    </row>
    <row r="489" spans="1:9" ht="13.5">
      <c r="A489" s="39" t="s">
        <v>504</v>
      </c>
      <c r="B489" s="55" t="s">
        <v>505</v>
      </c>
      <c r="C489" s="59" t="s">
        <v>82</v>
      </c>
      <c r="D489" s="29">
        <v>5842</v>
      </c>
      <c r="E489" s="27">
        <v>4.5</v>
      </c>
      <c r="F489" s="27"/>
      <c r="G489" s="27">
        <f t="shared" si="89"/>
        <v>0</v>
      </c>
      <c r="H489" s="18"/>
      <c r="I489" s="6"/>
    </row>
    <row r="490" spans="1:9" ht="28.5">
      <c r="A490" s="39" t="s">
        <v>506</v>
      </c>
      <c r="B490" s="55" t="s">
        <v>507</v>
      </c>
      <c r="C490" s="59" t="s">
        <v>13</v>
      </c>
      <c r="D490" s="29">
        <v>5497</v>
      </c>
      <c r="E490" s="27">
        <v>29.07</v>
      </c>
      <c r="F490" s="27"/>
      <c r="G490" s="27">
        <f t="shared" si="89"/>
        <v>0</v>
      </c>
      <c r="H490" s="18"/>
      <c r="I490" s="6"/>
    </row>
    <row r="491" spans="1:9" ht="13.5">
      <c r="A491" s="39"/>
      <c r="B491" s="76" t="s">
        <v>296</v>
      </c>
      <c r="C491" s="76"/>
      <c r="D491" s="29"/>
      <c r="E491" s="26"/>
      <c r="F491" s="26"/>
      <c r="G491" s="28"/>
      <c r="H491" s="18"/>
      <c r="I491" s="6"/>
    </row>
    <row r="492" spans="1:9" ht="27">
      <c r="A492" s="39" t="s">
        <v>508</v>
      </c>
      <c r="B492" s="55" t="s">
        <v>509</v>
      </c>
      <c r="C492" s="59" t="s">
        <v>13</v>
      </c>
      <c r="D492" s="29">
        <v>3276</v>
      </c>
      <c r="E492" s="27">
        <v>29.07</v>
      </c>
      <c r="F492" s="27"/>
      <c r="G492" s="27">
        <f t="shared" ref="G492:G495" si="90">ROUND(F492*D492,2)</f>
        <v>0</v>
      </c>
      <c r="H492" s="18"/>
      <c r="I492" s="6"/>
    </row>
    <row r="493" spans="1:9">
      <c r="A493" s="39" t="s">
        <v>510</v>
      </c>
      <c r="B493" s="55" t="s">
        <v>511</v>
      </c>
      <c r="C493" s="59" t="s">
        <v>8</v>
      </c>
      <c r="D493" s="29">
        <v>15345</v>
      </c>
      <c r="E493" s="27">
        <v>6.11</v>
      </c>
      <c r="F493" s="27"/>
      <c r="G493" s="27">
        <f t="shared" si="90"/>
        <v>0</v>
      </c>
      <c r="H493" s="18"/>
      <c r="I493" s="6"/>
    </row>
    <row r="494" spans="1:9" ht="26.25">
      <c r="A494" s="39" t="s">
        <v>512</v>
      </c>
      <c r="B494" s="55" t="s">
        <v>490</v>
      </c>
      <c r="C494" s="59" t="s">
        <v>513</v>
      </c>
      <c r="D494" s="29">
        <v>13663</v>
      </c>
      <c r="E494" s="27">
        <v>53.93</v>
      </c>
      <c r="F494" s="27"/>
      <c r="G494" s="27">
        <f t="shared" si="90"/>
        <v>0</v>
      </c>
      <c r="H494" s="18"/>
      <c r="I494" s="6"/>
    </row>
    <row r="495" spans="1:9" ht="27">
      <c r="A495" s="39" t="s">
        <v>514</v>
      </c>
      <c r="B495" s="55" t="s">
        <v>492</v>
      </c>
      <c r="C495" s="59" t="s">
        <v>8</v>
      </c>
      <c r="D495" s="29">
        <v>13663</v>
      </c>
      <c r="E495" s="27">
        <v>6.48</v>
      </c>
      <c r="F495" s="27"/>
      <c r="G495" s="27">
        <f t="shared" si="90"/>
        <v>0</v>
      </c>
      <c r="H495" s="18"/>
      <c r="I495" s="6"/>
    </row>
    <row r="496" spans="1:9" ht="13.5">
      <c r="A496" s="39" t="s">
        <v>515</v>
      </c>
      <c r="B496" s="55" t="s">
        <v>494</v>
      </c>
      <c r="C496" s="59"/>
      <c r="D496" s="29"/>
      <c r="E496" s="26"/>
      <c r="F496" s="26"/>
      <c r="G496" s="28"/>
      <c r="H496" s="18"/>
      <c r="I496" s="6"/>
    </row>
    <row r="497" spans="1:9" ht="13.5">
      <c r="A497" s="39"/>
      <c r="B497" s="55" t="s">
        <v>495</v>
      </c>
      <c r="C497" s="59" t="s">
        <v>25</v>
      </c>
      <c r="D497" s="29">
        <v>2157.6</v>
      </c>
      <c r="E497" s="27">
        <v>7.05</v>
      </c>
      <c r="F497" s="27"/>
      <c r="G497" s="27">
        <f t="shared" ref="G497:G504" si="91">ROUND(F497*D497,2)</f>
        <v>0</v>
      </c>
      <c r="H497" s="18"/>
      <c r="I497" s="6"/>
    </row>
    <row r="498" spans="1:9" ht="13.5">
      <c r="A498" s="39"/>
      <c r="B498" s="55" t="s">
        <v>496</v>
      </c>
      <c r="C498" s="59" t="s">
        <v>25</v>
      </c>
      <c r="D498" s="29">
        <v>680</v>
      </c>
      <c r="E498" s="27">
        <v>7.05</v>
      </c>
      <c r="F498" s="27"/>
      <c r="G498" s="27">
        <f t="shared" si="91"/>
        <v>0</v>
      </c>
      <c r="H498" s="18"/>
      <c r="I498" s="6"/>
    </row>
    <row r="499" spans="1:9" ht="13.5">
      <c r="A499" s="39" t="s">
        <v>516</v>
      </c>
      <c r="B499" s="55" t="s">
        <v>498</v>
      </c>
      <c r="C499" s="59" t="s">
        <v>6</v>
      </c>
      <c r="D499" s="29">
        <v>2158</v>
      </c>
      <c r="E499" s="27">
        <v>4.2</v>
      </c>
      <c r="F499" s="27"/>
      <c r="G499" s="27">
        <f t="shared" si="91"/>
        <v>0</v>
      </c>
      <c r="H499" s="18"/>
      <c r="I499" s="6"/>
    </row>
    <row r="500" spans="1:9" ht="13.5">
      <c r="A500" s="39" t="s">
        <v>517</v>
      </c>
      <c r="B500" s="55" t="s">
        <v>500</v>
      </c>
      <c r="C500" s="59" t="s">
        <v>25</v>
      </c>
      <c r="D500" s="29">
        <v>917</v>
      </c>
      <c r="E500" s="27">
        <v>1.02</v>
      </c>
      <c r="F500" s="27"/>
      <c r="G500" s="27">
        <f t="shared" si="91"/>
        <v>0</v>
      </c>
      <c r="H500" s="18"/>
      <c r="I500" s="6"/>
    </row>
    <row r="501" spans="1:9" ht="13.5">
      <c r="A501" s="39" t="s">
        <v>518</v>
      </c>
      <c r="B501" s="55" t="s">
        <v>502</v>
      </c>
      <c r="C501" s="59" t="s">
        <v>25</v>
      </c>
      <c r="D501" s="29">
        <v>4913</v>
      </c>
      <c r="E501" s="27">
        <v>0.85</v>
      </c>
      <c r="F501" s="27"/>
      <c r="G501" s="27">
        <f t="shared" si="91"/>
        <v>0</v>
      </c>
      <c r="H501" s="18"/>
      <c r="I501" s="6"/>
    </row>
    <row r="502" spans="1:9" ht="13.5">
      <c r="A502" s="39" t="s">
        <v>519</v>
      </c>
      <c r="B502" s="55" t="s">
        <v>315</v>
      </c>
      <c r="C502" s="59" t="s">
        <v>82</v>
      </c>
      <c r="D502" s="29">
        <v>2162</v>
      </c>
      <c r="E502" s="27">
        <v>1.54</v>
      </c>
      <c r="F502" s="27"/>
      <c r="G502" s="27">
        <f t="shared" si="91"/>
        <v>0</v>
      </c>
      <c r="H502" s="18"/>
      <c r="I502" s="6"/>
    </row>
    <row r="503" spans="1:9" ht="13.5">
      <c r="A503" s="39" t="s">
        <v>520</v>
      </c>
      <c r="B503" s="55" t="s">
        <v>505</v>
      </c>
      <c r="C503" s="59" t="s">
        <v>82</v>
      </c>
      <c r="D503" s="29">
        <v>2049</v>
      </c>
      <c r="E503" s="27">
        <v>4.5</v>
      </c>
      <c r="F503" s="27"/>
      <c r="G503" s="27">
        <f t="shared" si="91"/>
        <v>0</v>
      </c>
      <c r="H503" s="18"/>
      <c r="I503" s="6"/>
    </row>
    <row r="504" spans="1:9" ht="28.5">
      <c r="A504" s="39" t="s">
        <v>521</v>
      </c>
      <c r="B504" s="55" t="s">
        <v>522</v>
      </c>
      <c r="C504" s="59" t="s">
        <v>13</v>
      </c>
      <c r="D504" s="29">
        <v>2158</v>
      </c>
      <c r="E504" s="27">
        <v>29.07</v>
      </c>
      <c r="F504" s="27"/>
      <c r="G504" s="27">
        <f t="shared" si="91"/>
        <v>0</v>
      </c>
      <c r="H504" s="18"/>
      <c r="I504" s="6"/>
    </row>
    <row r="505" spans="1:9" ht="12.75" customHeight="1">
      <c r="A505" s="114" t="s">
        <v>523</v>
      </c>
      <c r="B505" s="115"/>
      <c r="C505" s="115"/>
      <c r="D505" s="115"/>
      <c r="E505" s="116"/>
      <c r="F505" s="73"/>
      <c r="G505" s="33">
        <f>SUM(G478:G504)</f>
        <v>0</v>
      </c>
      <c r="H505" s="19"/>
      <c r="I505" s="6"/>
    </row>
    <row r="506" spans="1:9" ht="13.5">
      <c r="A506" s="82" t="s">
        <v>524</v>
      </c>
      <c r="B506" s="82"/>
      <c r="C506" s="82"/>
      <c r="D506" s="26"/>
      <c r="E506" s="26"/>
      <c r="F506" s="26"/>
      <c r="G506" s="28"/>
      <c r="H506" s="18"/>
      <c r="I506" s="6"/>
    </row>
    <row r="507" spans="1:9" ht="13.5">
      <c r="A507" s="83" t="s">
        <v>525</v>
      </c>
      <c r="B507" s="84"/>
      <c r="C507" s="84"/>
      <c r="D507" s="26"/>
      <c r="E507" s="27"/>
      <c r="F507" s="27"/>
      <c r="G507" s="28"/>
      <c r="H507" s="18"/>
      <c r="I507" s="6"/>
    </row>
    <row r="508" spans="1:9" ht="13.5">
      <c r="A508" s="49"/>
      <c r="B508" s="76" t="s">
        <v>130</v>
      </c>
      <c r="C508" s="76"/>
      <c r="D508" s="26"/>
      <c r="E508" s="27"/>
      <c r="F508" s="27"/>
      <c r="G508" s="28"/>
      <c r="H508" s="18"/>
      <c r="I508" s="6"/>
    </row>
    <row r="509" spans="1:9" ht="13.5">
      <c r="A509" s="48" t="s">
        <v>526</v>
      </c>
      <c r="B509" s="40" t="s">
        <v>114</v>
      </c>
      <c r="C509" s="23"/>
      <c r="D509" s="26"/>
      <c r="E509" s="27"/>
      <c r="F509" s="27"/>
      <c r="G509" s="28"/>
      <c r="H509" s="18"/>
      <c r="I509" s="6"/>
    </row>
    <row r="510" spans="1:9">
      <c r="A510" s="48"/>
      <c r="B510" s="55" t="s">
        <v>87</v>
      </c>
      <c r="C510" s="23" t="s">
        <v>13</v>
      </c>
      <c r="D510" s="26">
        <v>19.399999999999999</v>
      </c>
      <c r="E510" s="27">
        <v>4.0999999999999996</v>
      </c>
      <c r="F510" s="27"/>
      <c r="G510" s="27">
        <f t="shared" ref="G510:G512" si="92">ROUND(F510*D510,2)</f>
        <v>0</v>
      </c>
      <c r="H510" s="18"/>
      <c r="I510" s="6"/>
    </row>
    <row r="511" spans="1:9">
      <c r="A511" s="48"/>
      <c r="B511" s="55" t="s">
        <v>97</v>
      </c>
      <c r="C511" s="23" t="s">
        <v>13</v>
      </c>
      <c r="D511" s="26">
        <v>7.8</v>
      </c>
      <c r="E511" s="27">
        <v>5.34</v>
      </c>
      <c r="F511" s="27"/>
      <c r="G511" s="27">
        <f t="shared" si="92"/>
        <v>0</v>
      </c>
      <c r="H511" s="18"/>
      <c r="I511" s="6"/>
    </row>
    <row r="512" spans="1:9">
      <c r="A512" s="48"/>
      <c r="B512" s="55" t="s">
        <v>88</v>
      </c>
      <c r="C512" s="23" t="s">
        <v>13</v>
      </c>
      <c r="D512" s="26">
        <v>49.4</v>
      </c>
      <c r="E512" s="27">
        <v>11.16</v>
      </c>
      <c r="F512" s="27"/>
      <c r="G512" s="27">
        <f t="shared" si="92"/>
        <v>0</v>
      </c>
      <c r="H512" s="18"/>
      <c r="I512" s="6"/>
    </row>
    <row r="513" spans="1:10" ht="13.5">
      <c r="A513" s="48" t="s">
        <v>527</v>
      </c>
      <c r="B513" s="40" t="s">
        <v>115</v>
      </c>
      <c r="C513" s="23"/>
      <c r="D513" s="26"/>
      <c r="E513" s="27"/>
      <c r="F513" s="27"/>
      <c r="G513" s="28"/>
      <c r="H513" s="18"/>
      <c r="I513" s="6"/>
    </row>
    <row r="514" spans="1:10">
      <c r="A514" s="48"/>
      <c r="B514" s="55" t="s">
        <v>87</v>
      </c>
      <c r="C514" s="23" t="s">
        <v>13</v>
      </c>
      <c r="D514" s="28">
        <v>1</v>
      </c>
      <c r="E514" s="27">
        <v>16.47</v>
      </c>
      <c r="F514" s="27"/>
      <c r="G514" s="27">
        <f t="shared" ref="G514:G521" si="93">ROUND(F514*D514,2)</f>
        <v>0</v>
      </c>
      <c r="H514" s="18"/>
      <c r="I514" s="6"/>
    </row>
    <row r="515" spans="1:10">
      <c r="A515" s="48"/>
      <c r="B515" s="55" t="s">
        <v>97</v>
      </c>
      <c r="C515" s="23" t="s">
        <v>13</v>
      </c>
      <c r="D515" s="28">
        <v>0.4</v>
      </c>
      <c r="E515" s="27">
        <v>24.73</v>
      </c>
      <c r="F515" s="27"/>
      <c r="G515" s="27">
        <f t="shared" si="93"/>
        <v>0</v>
      </c>
      <c r="H515" s="18"/>
      <c r="I515" s="6"/>
    </row>
    <row r="516" spans="1:10">
      <c r="A516" s="48"/>
      <c r="B516" s="55" t="s">
        <v>88</v>
      </c>
      <c r="C516" s="23" t="s">
        <v>13</v>
      </c>
      <c r="D516" s="28">
        <v>2.6</v>
      </c>
      <c r="E516" s="27">
        <v>25.59</v>
      </c>
      <c r="F516" s="27"/>
      <c r="G516" s="27">
        <f t="shared" si="93"/>
        <v>0</v>
      </c>
      <c r="H516" s="18"/>
      <c r="I516" s="6"/>
    </row>
    <row r="517" spans="1:10">
      <c r="A517" s="39" t="s">
        <v>528</v>
      </c>
      <c r="B517" s="55" t="s">
        <v>529</v>
      </c>
      <c r="C517" s="23" t="s">
        <v>13</v>
      </c>
      <c r="D517" s="28">
        <v>21.3</v>
      </c>
      <c r="E517" s="27">
        <v>32.54</v>
      </c>
      <c r="F517" s="27"/>
      <c r="G517" s="27">
        <f t="shared" si="93"/>
        <v>0</v>
      </c>
      <c r="H517" s="18"/>
      <c r="I517" s="6"/>
    </row>
    <row r="518" spans="1:10" ht="13.5">
      <c r="A518" s="39" t="s">
        <v>530</v>
      </c>
      <c r="B518" s="55" t="s">
        <v>683</v>
      </c>
      <c r="C518" s="23" t="s">
        <v>25</v>
      </c>
      <c r="D518" s="28">
        <v>79</v>
      </c>
      <c r="E518" s="27">
        <v>639.08000000000004</v>
      </c>
      <c r="F518" s="27"/>
      <c r="G518" s="27">
        <f t="shared" si="93"/>
        <v>0</v>
      </c>
      <c r="H518" s="18"/>
      <c r="I518" s="6"/>
      <c r="J518" s="41"/>
    </row>
    <row r="519" spans="1:10" ht="26.25">
      <c r="A519" s="39" t="s">
        <v>531</v>
      </c>
      <c r="B519" s="46" t="s">
        <v>532</v>
      </c>
      <c r="C519" s="23" t="s">
        <v>13</v>
      </c>
      <c r="D519" s="28">
        <v>5.9</v>
      </c>
      <c r="E519" s="27">
        <v>389.69</v>
      </c>
      <c r="F519" s="27"/>
      <c r="G519" s="27">
        <f t="shared" si="93"/>
        <v>0</v>
      </c>
      <c r="H519" s="18"/>
      <c r="I519" s="6"/>
    </row>
    <row r="520" spans="1:10">
      <c r="A520" s="39" t="s">
        <v>533</v>
      </c>
      <c r="B520" s="46" t="s">
        <v>139</v>
      </c>
      <c r="C520" s="23" t="s">
        <v>8</v>
      </c>
      <c r="D520" s="28">
        <v>149.30000000000001</v>
      </c>
      <c r="E520" s="27">
        <v>13.09</v>
      </c>
      <c r="F520" s="27"/>
      <c r="G520" s="27">
        <f t="shared" si="93"/>
        <v>0</v>
      </c>
      <c r="H520" s="18"/>
      <c r="I520" s="6"/>
    </row>
    <row r="521" spans="1:10" ht="27">
      <c r="A521" s="39" t="s">
        <v>534</v>
      </c>
      <c r="B521" s="40" t="s">
        <v>400</v>
      </c>
      <c r="C521" s="47" t="s">
        <v>13</v>
      </c>
      <c r="D521" s="28">
        <v>39.5</v>
      </c>
      <c r="E521" s="27">
        <v>10.35</v>
      </c>
      <c r="F521" s="27"/>
      <c r="G521" s="27">
        <f t="shared" si="93"/>
        <v>0</v>
      </c>
      <c r="H521" s="18"/>
      <c r="I521" s="6"/>
    </row>
    <row r="522" spans="1:10" ht="13.5">
      <c r="A522" s="39"/>
      <c r="B522" s="76" t="s">
        <v>535</v>
      </c>
      <c r="C522" s="76"/>
      <c r="D522" s="31"/>
      <c r="E522" s="25"/>
      <c r="F522" s="25"/>
      <c r="G522" s="31"/>
      <c r="H522" s="18"/>
      <c r="I522" s="6"/>
    </row>
    <row r="523" spans="1:10" ht="13.5">
      <c r="A523" s="48" t="s">
        <v>536</v>
      </c>
      <c r="B523" s="40" t="s">
        <v>114</v>
      </c>
      <c r="C523" s="23"/>
      <c r="D523" s="31"/>
      <c r="E523" s="25"/>
      <c r="F523" s="25"/>
      <c r="G523" s="25"/>
      <c r="H523" s="18"/>
      <c r="I523" s="6"/>
    </row>
    <row r="524" spans="1:10">
      <c r="A524" s="48"/>
      <c r="B524" s="55" t="s">
        <v>87</v>
      </c>
      <c r="C524" s="23" t="s">
        <v>13</v>
      </c>
      <c r="D524" s="28">
        <v>413</v>
      </c>
      <c r="E524" s="27">
        <v>4.0999999999999996</v>
      </c>
      <c r="F524" s="27"/>
      <c r="G524" s="27">
        <f t="shared" ref="G524:G526" si="94">ROUND(F524*D524,2)</f>
        <v>0</v>
      </c>
      <c r="H524" s="18"/>
      <c r="I524" s="6"/>
    </row>
    <row r="525" spans="1:10">
      <c r="A525" s="48"/>
      <c r="B525" s="55" t="s">
        <v>97</v>
      </c>
      <c r="C525" s="23" t="s">
        <v>13</v>
      </c>
      <c r="D525" s="28">
        <v>207</v>
      </c>
      <c r="E525" s="27">
        <v>5.34</v>
      </c>
      <c r="F525" s="27"/>
      <c r="G525" s="27">
        <f t="shared" si="94"/>
        <v>0</v>
      </c>
      <c r="H525" s="18"/>
      <c r="I525" s="6"/>
    </row>
    <row r="526" spans="1:10">
      <c r="A526" s="48"/>
      <c r="B526" s="55" t="s">
        <v>88</v>
      </c>
      <c r="C526" s="23" t="s">
        <v>13</v>
      </c>
      <c r="D526" s="28">
        <v>686</v>
      </c>
      <c r="E526" s="27">
        <v>11.16</v>
      </c>
      <c r="F526" s="27"/>
      <c r="G526" s="27">
        <f t="shared" si="94"/>
        <v>0</v>
      </c>
      <c r="H526" s="18"/>
      <c r="I526" s="6"/>
    </row>
    <row r="527" spans="1:10" ht="13.5">
      <c r="A527" s="48" t="s">
        <v>537</v>
      </c>
      <c r="B527" s="40" t="s">
        <v>115</v>
      </c>
      <c r="C527" s="23"/>
      <c r="D527" s="28"/>
      <c r="E527" s="27"/>
      <c r="F527" s="27"/>
      <c r="G527" s="28"/>
      <c r="H527" s="18"/>
      <c r="I527" s="6"/>
    </row>
    <row r="528" spans="1:10">
      <c r="A528" s="48"/>
      <c r="B528" s="55" t="s">
        <v>87</v>
      </c>
      <c r="C528" s="23" t="s">
        <v>13</v>
      </c>
      <c r="D528" s="28">
        <v>22</v>
      </c>
      <c r="E528" s="27">
        <v>16.47</v>
      </c>
      <c r="F528" s="27"/>
      <c r="G528" s="27">
        <f t="shared" ref="G528:G532" si="95">ROUND(F528*D528,2)</f>
        <v>0</v>
      </c>
      <c r="H528" s="18"/>
      <c r="I528" s="6"/>
    </row>
    <row r="529" spans="1:9">
      <c r="A529" s="48"/>
      <c r="B529" s="55" t="s">
        <v>97</v>
      </c>
      <c r="C529" s="23" t="s">
        <v>13</v>
      </c>
      <c r="D529" s="28">
        <v>10</v>
      </c>
      <c r="E529" s="27">
        <v>24.73</v>
      </c>
      <c r="F529" s="27"/>
      <c r="G529" s="27">
        <f t="shared" si="95"/>
        <v>0</v>
      </c>
      <c r="H529" s="18"/>
      <c r="I529" s="6"/>
    </row>
    <row r="530" spans="1:9">
      <c r="A530" s="48"/>
      <c r="B530" s="55" t="s">
        <v>88</v>
      </c>
      <c r="C530" s="23" t="s">
        <v>13</v>
      </c>
      <c r="D530" s="28">
        <v>36</v>
      </c>
      <c r="E530" s="27">
        <v>25.59</v>
      </c>
      <c r="F530" s="27"/>
      <c r="G530" s="27">
        <f t="shared" si="95"/>
        <v>0</v>
      </c>
      <c r="H530" s="18"/>
      <c r="I530" s="6"/>
    </row>
    <row r="531" spans="1:9" ht="27">
      <c r="A531" s="39" t="s">
        <v>538</v>
      </c>
      <c r="B531" s="55" t="s">
        <v>539</v>
      </c>
      <c r="C531" s="23" t="s">
        <v>13</v>
      </c>
      <c r="D531" s="28">
        <v>615</v>
      </c>
      <c r="E531" s="27">
        <v>29.07</v>
      </c>
      <c r="F531" s="27"/>
      <c r="G531" s="27">
        <f t="shared" si="95"/>
        <v>0</v>
      </c>
      <c r="H531" s="18"/>
      <c r="I531" s="6"/>
    </row>
    <row r="532" spans="1:9" ht="15">
      <c r="A532" s="39" t="s">
        <v>540</v>
      </c>
      <c r="B532" s="55" t="s">
        <v>541</v>
      </c>
      <c r="C532" s="63" t="s">
        <v>542</v>
      </c>
      <c r="D532" s="28">
        <v>2291</v>
      </c>
      <c r="E532" s="27">
        <v>6.11</v>
      </c>
      <c r="F532" s="27"/>
      <c r="G532" s="27">
        <f t="shared" si="95"/>
        <v>0</v>
      </c>
      <c r="H532" s="18"/>
      <c r="I532" s="6"/>
    </row>
    <row r="533" spans="1:9" ht="29.25">
      <c r="A533" s="39" t="s">
        <v>543</v>
      </c>
      <c r="B533" s="55" t="s">
        <v>544</v>
      </c>
      <c r="C533" s="63"/>
      <c r="D533" s="31"/>
      <c r="E533" s="27"/>
      <c r="F533" s="27"/>
      <c r="G533" s="28"/>
      <c r="H533" s="18"/>
      <c r="I533" s="6"/>
    </row>
    <row r="534" spans="1:9">
      <c r="A534" s="39"/>
      <c r="B534" s="64" t="s">
        <v>545</v>
      </c>
      <c r="C534" s="23" t="s">
        <v>13</v>
      </c>
      <c r="D534" s="28">
        <v>458.2</v>
      </c>
      <c r="E534" s="27">
        <v>269.64999999999998</v>
      </c>
      <c r="F534" s="27"/>
      <c r="G534" s="27">
        <f t="shared" ref="G534:G536" si="96">ROUND(F534*D534,2)</f>
        <v>0</v>
      </c>
      <c r="H534" s="18"/>
      <c r="I534" s="6"/>
    </row>
    <row r="535" spans="1:9" ht="27">
      <c r="A535" s="39"/>
      <c r="B535" s="64" t="s">
        <v>546</v>
      </c>
      <c r="C535" s="63" t="s">
        <v>542</v>
      </c>
      <c r="D535" s="28">
        <v>2291</v>
      </c>
      <c r="E535" s="27">
        <v>6.48</v>
      </c>
      <c r="F535" s="27"/>
      <c r="G535" s="27">
        <f t="shared" si="96"/>
        <v>0</v>
      </c>
      <c r="H535" s="18"/>
      <c r="I535" s="6"/>
    </row>
    <row r="536" spans="1:9" ht="26.25">
      <c r="A536" s="48" t="s">
        <v>547</v>
      </c>
      <c r="B536" s="55" t="s">
        <v>548</v>
      </c>
      <c r="C536" s="23" t="s">
        <v>13</v>
      </c>
      <c r="D536" s="28">
        <v>99.2</v>
      </c>
      <c r="E536" s="27">
        <v>29.07</v>
      </c>
      <c r="F536" s="27"/>
      <c r="G536" s="27">
        <f t="shared" si="96"/>
        <v>0</v>
      </c>
      <c r="H536" s="18"/>
      <c r="I536" s="6"/>
    </row>
    <row r="537" spans="1:9" ht="12.75">
      <c r="A537" s="44" t="s">
        <v>549</v>
      </c>
      <c r="B537" s="78" t="s">
        <v>550</v>
      </c>
      <c r="C537" s="78"/>
      <c r="D537" s="28"/>
      <c r="E537" s="27"/>
      <c r="F537" s="27"/>
      <c r="G537" s="28"/>
      <c r="H537" s="18"/>
      <c r="I537" s="6"/>
    </row>
    <row r="538" spans="1:9" ht="13.5">
      <c r="A538" s="39"/>
      <c r="B538" s="76" t="s">
        <v>535</v>
      </c>
      <c r="C538" s="76"/>
      <c r="D538" s="28"/>
      <c r="E538" s="27"/>
      <c r="F538" s="27"/>
      <c r="G538" s="28"/>
      <c r="H538" s="18"/>
      <c r="I538" s="6"/>
    </row>
    <row r="539" spans="1:9">
      <c r="A539" s="39" t="s">
        <v>551</v>
      </c>
      <c r="B539" s="40" t="s">
        <v>114</v>
      </c>
      <c r="C539" s="47" t="s">
        <v>13</v>
      </c>
      <c r="D539" s="28">
        <v>51</v>
      </c>
      <c r="E539" s="27">
        <v>4.0999999999999996</v>
      </c>
      <c r="F539" s="27"/>
      <c r="G539" s="27">
        <f t="shared" ref="G539:G543" si="97">ROUND(F539*D539,2)</f>
        <v>0</v>
      </c>
      <c r="H539" s="18"/>
      <c r="I539" s="6"/>
    </row>
    <row r="540" spans="1:9">
      <c r="A540" s="39" t="s">
        <v>552</v>
      </c>
      <c r="B540" s="40" t="s">
        <v>115</v>
      </c>
      <c r="C540" s="47" t="s">
        <v>13</v>
      </c>
      <c r="D540" s="28">
        <v>13</v>
      </c>
      <c r="E540" s="27">
        <v>18.350000000000001</v>
      </c>
      <c r="F540" s="27"/>
      <c r="G540" s="27">
        <f t="shared" si="97"/>
        <v>0</v>
      </c>
      <c r="H540" s="18"/>
      <c r="I540" s="6"/>
    </row>
    <row r="541" spans="1:9">
      <c r="A541" s="39" t="s">
        <v>553</v>
      </c>
      <c r="B541" s="55" t="s">
        <v>554</v>
      </c>
      <c r="C541" s="23" t="s">
        <v>8</v>
      </c>
      <c r="D541" s="28">
        <v>636</v>
      </c>
      <c r="E541" s="27">
        <v>6.11</v>
      </c>
      <c r="F541" s="27"/>
      <c r="G541" s="27">
        <f t="shared" si="97"/>
        <v>0</v>
      </c>
      <c r="H541" s="18"/>
      <c r="I541" s="6"/>
    </row>
    <row r="542" spans="1:9">
      <c r="A542" s="39" t="s">
        <v>555</v>
      </c>
      <c r="B542" s="55" t="s">
        <v>556</v>
      </c>
      <c r="C542" s="23" t="s">
        <v>16</v>
      </c>
      <c r="D542" s="26">
        <v>0.38200000000000001</v>
      </c>
      <c r="E542" s="27">
        <v>1911.55</v>
      </c>
      <c r="F542" s="27"/>
      <c r="G542" s="27">
        <f t="shared" si="97"/>
        <v>0</v>
      </c>
      <c r="H542" s="18"/>
      <c r="I542" s="6"/>
    </row>
    <row r="543" spans="1:9" ht="27">
      <c r="A543" s="48" t="s">
        <v>557</v>
      </c>
      <c r="B543" s="55" t="s">
        <v>558</v>
      </c>
      <c r="C543" s="23" t="s">
        <v>8</v>
      </c>
      <c r="D543" s="29">
        <v>636</v>
      </c>
      <c r="E543" s="27">
        <v>22.99</v>
      </c>
      <c r="F543" s="27"/>
      <c r="G543" s="27">
        <f t="shared" si="97"/>
        <v>0</v>
      </c>
      <c r="H543" s="18"/>
      <c r="I543" s="6"/>
    </row>
    <row r="544" spans="1:9" ht="12.75">
      <c r="A544" s="44" t="s">
        <v>559</v>
      </c>
      <c r="B544" s="78" t="s">
        <v>560</v>
      </c>
      <c r="C544" s="78"/>
      <c r="D544" s="26"/>
      <c r="E544" s="27"/>
      <c r="F544" s="27"/>
      <c r="G544" s="28"/>
      <c r="H544" s="18"/>
      <c r="I544" s="6"/>
    </row>
    <row r="545" spans="1:9" ht="13.5">
      <c r="A545" s="39"/>
      <c r="B545" s="76" t="s">
        <v>561</v>
      </c>
      <c r="C545" s="76"/>
      <c r="D545" s="26"/>
      <c r="E545" s="27"/>
      <c r="F545" s="27"/>
      <c r="G545" s="28"/>
      <c r="H545" s="18"/>
      <c r="I545" s="6"/>
    </row>
    <row r="546" spans="1:9">
      <c r="A546" s="65" t="s">
        <v>562</v>
      </c>
      <c r="B546" s="46" t="s">
        <v>114</v>
      </c>
      <c r="C546" s="66" t="s">
        <v>13</v>
      </c>
      <c r="D546" s="28">
        <v>120</v>
      </c>
      <c r="E546" s="27">
        <v>4.0999999999999996</v>
      </c>
      <c r="F546" s="27"/>
      <c r="G546" s="27">
        <f t="shared" ref="G546:G552" si="98">ROUND(F546*D546,2)</f>
        <v>0</v>
      </c>
      <c r="H546" s="18"/>
      <c r="I546" s="6"/>
    </row>
    <row r="547" spans="1:9">
      <c r="A547" s="65" t="s">
        <v>563</v>
      </c>
      <c r="B547" s="46" t="s">
        <v>564</v>
      </c>
      <c r="C547" s="66" t="s">
        <v>8</v>
      </c>
      <c r="D547" s="28">
        <v>180</v>
      </c>
      <c r="E547" s="27">
        <v>0.5</v>
      </c>
      <c r="F547" s="27"/>
      <c r="G547" s="27">
        <f t="shared" si="98"/>
        <v>0</v>
      </c>
      <c r="H547" s="18"/>
      <c r="I547" s="6"/>
    </row>
    <row r="548" spans="1:9" ht="27">
      <c r="A548" s="65" t="s">
        <v>565</v>
      </c>
      <c r="B548" s="46" t="s">
        <v>566</v>
      </c>
      <c r="C548" s="66" t="s">
        <v>13</v>
      </c>
      <c r="D548" s="28">
        <v>350</v>
      </c>
      <c r="E548" s="27">
        <v>9.94</v>
      </c>
      <c r="F548" s="27"/>
      <c r="G548" s="27">
        <f t="shared" si="98"/>
        <v>0</v>
      </c>
      <c r="H548" s="18"/>
      <c r="I548" s="6"/>
    </row>
    <row r="549" spans="1:9">
      <c r="A549" s="65" t="s">
        <v>567</v>
      </c>
      <c r="B549" s="46" t="s">
        <v>568</v>
      </c>
      <c r="C549" s="66" t="s">
        <v>13</v>
      </c>
      <c r="D549" s="28">
        <v>26</v>
      </c>
      <c r="E549" s="27">
        <v>29.07</v>
      </c>
      <c r="F549" s="27"/>
      <c r="G549" s="27">
        <f t="shared" si="98"/>
        <v>0</v>
      </c>
      <c r="H549" s="18"/>
      <c r="I549" s="6"/>
    </row>
    <row r="550" spans="1:9">
      <c r="A550" s="65" t="s">
        <v>569</v>
      </c>
      <c r="B550" s="55" t="s">
        <v>570</v>
      </c>
      <c r="C550" s="66" t="s">
        <v>8</v>
      </c>
      <c r="D550" s="28">
        <v>97</v>
      </c>
      <c r="E550" s="27">
        <v>6.11</v>
      </c>
      <c r="F550" s="27"/>
      <c r="G550" s="27">
        <f t="shared" si="98"/>
        <v>0</v>
      </c>
      <c r="H550" s="18"/>
      <c r="I550" s="6"/>
    </row>
    <row r="551" spans="1:9" ht="27">
      <c r="A551" s="65" t="s">
        <v>571</v>
      </c>
      <c r="B551" s="55" t="s">
        <v>572</v>
      </c>
      <c r="C551" s="66" t="s">
        <v>8</v>
      </c>
      <c r="D551" s="28">
        <v>65</v>
      </c>
      <c r="E551" s="27">
        <v>53.93</v>
      </c>
      <c r="F551" s="27"/>
      <c r="G551" s="27">
        <f t="shared" si="98"/>
        <v>0</v>
      </c>
      <c r="H551" s="18"/>
      <c r="I551" s="6"/>
    </row>
    <row r="552" spans="1:9" ht="27">
      <c r="A552" s="65" t="s">
        <v>573</v>
      </c>
      <c r="B552" s="55" t="s">
        <v>574</v>
      </c>
      <c r="C552" s="66" t="s">
        <v>82</v>
      </c>
      <c r="D552" s="28">
        <v>34.1</v>
      </c>
      <c r="E552" s="27">
        <v>6.48</v>
      </c>
      <c r="F552" s="27"/>
      <c r="G552" s="27">
        <f t="shared" si="98"/>
        <v>0</v>
      </c>
      <c r="H552" s="18"/>
      <c r="I552" s="6"/>
    </row>
    <row r="553" spans="1:9" ht="13.5">
      <c r="A553" s="39"/>
      <c r="B553" s="76" t="s">
        <v>575</v>
      </c>
      <c r="C553" s="76"/>
      <c r="D553" s="31"/>
      <c r="E553" s="27"/>
      <c r="F553" s="27"/>
      <c r="G553" s="28"/>
      <c r="H553" s="18"/>
      <c r="I553" s="6"/>
    </row>
    <row r="554" spans="1:9">
      <c r="A554" s="65" t="s">
        <v>576</v>
      </c>
      <c r="B554" s="46" t="s">
        <v>577</v>
      </c>
      <c r="C554" s="66" t="s">
        <v>13</v>
      </c>
      <c r="D554" s="28">
        <v>0.4</v>
      </c>
      <c r="E554" s="27">
        <v>25.8</v>
      </c>
      <c r="F554" s="27"/>
      <c r="G554" s="27">
        <f t="shared" ref="G554" si="99">ROUND(F554*D554,2)</f>
        <v>0</v>
      </c>
      <c r="H554" s="18"/>
      <c r="I554" s="6"/>
    </row>
    <row r="555" spans="1:9" ht="13.5">
      <c r="A555" s="65" t="s">
        <v>578</v>
      </c>
      <c r="B555" s="46" t="s">
        <v>579</v>
      </c>
      <c r="C555" s="67"/>
      <c r="D555" s="31"/>
      <c r="E555" s="27"/>
      <c r="F555" s="27"/>
      <c r="G555" s="28"/>
      <c r="H555" s="18"/>
      <c r="I555" s="6"/>
    </row>
    <row r="556" spans="1:9">
      <c r="A556" s="65"/>
      <c r="B556" s="46" t="s">
        <v>580</v>
      </c>
      <c r="C556" s="66" t="s">
        <v>13</v>
      </c>
      <c r="D556" s="28">
        <v>0.5</v>
      </c>
      <c r="E556" s="27">
        <v>291.2</v>
      </c>
      <c r="F556" s="27"/>
      <c r="G556" s="27">
        <f t="shared" ref="G556:G560" si="100">ROUND(F556*D556,2)</f>
        <v>0</v>
      </c>
      <c r="H556" s="18"/>
      <c r="I556" s="6"/>
    </row>
    <row r="557" spans="1:9">
      <c r="A557" s="65"/>
      <c r="B557" s="46" t="s">
        <v>581</v>
      </c>
      <c r="C557" s="66" t="s">
        <v>13</v>
      </c>
      <c r="D557" s="28">
        <v>0.4</v>
      </c>
      <c r="E557" s="27">
        <v>291.2</v>
      </c>
      <c r="F557" s="27"/>
      <c r="G557" s="27">
        <f t="shared" si="100"/>
        <v>0</v>
      </c>
      <c r="H557" s="18"/>
      <c r="I557" s="6"/>
    </row>
    <row r="558" spans="1:9">
      <c r="A558" s="65" t="s">
        <v>582</v>
      </c>
      <c r="B558" s="46" t="s">
        <v>583</v>
      </c>
      <c r="C558" s="66" t="s">
        <v>13</v>
      </c>
      <c r="D558" s="28">
        <v>2</v>
      </c>
      <c r="E558" s="27">
        <v>29.07</v>
      </c>
      <c r="F558" s="27"/>
      <c r="G558" s="27">
        <f t="shared" si="100"/>
        <v>0</v>
      </c>
      <c r="H558" s="18"/>
      <c r="I558" s="6"/>
    </row>
    <row r="559" spans="1:9">
      <c r="A559" s="65" t="s">
        <v>584</v>
      </c>
      <c r="B559" s="46" t="s">
        <v>585</v>
      </c>
      <c r="C559" s="66" t="s">
        <v>8</v>
      </c>
      <c r="D559" s="28">
        <v>10</v>
      </c>
      <c r="E559" s="27">
        <v>5.27</v>
      </c>
      <c r="F559" s="27"/>
      <c r="G559" s="27">
        <f t="shared" si="100"/>
        <v>0</v>
      </c>
      <c r="H559" s="18"/>
      <c r="I559" s="6"/>
    </row>
    <row r="560" spans="1:9" ht="27">
      <c r="A560" s="65" t="s">
        <v>586</v>
      </c>
      <c r="B560" s="46" t="s">
        <v>558</v>
      </c>
      <c r="C560" s="66" t="s">
        <v>8</v>
      </c>
      <c r="D560" s="28">
        <v>10</v>
      </c>
      <c r="E560" s="27">
        <v>22.99</v>
      </c>
      <c r="F560" s="27"/>
      <c r="G560" s="27">
        <f t="shared" si="100"/>
        <v>0</v>
      </c>
      <c r="H560" s="18"/>
      <c r="I560" s="6"/>
    </row>
    <row r="561" spans="1:9" ht="13.5">
      <c r="A561" s="39"/>
      <c r="B561" s="76" t="s">
        <v>587</v>
      </c>
      <c r="C561" s="76"/>
      <c r="D561" s="31"/>
      <c r="E561" s="27"/>
      <c r="F561" s="27"/>
      <c r="G561" s="28"/>
      <c r="H561" s="18"/>
      <c r="I561" s="6"/>
    </row>
    <row r="562" spans="1:9">
      <c r="A562" s="65" t="s">
        <v>588</v>
      </c>
      <c r="B562" s="46" t="s">
        <v>589</v>
      </c>
      <c r="C562" s="66" t="s">
        <v>13</v>
      </c>
      <c r="D562" s="28">
        <v>6.5</v>
      </c>
      <c r="E562" s="27">
        <v>18.350000000000001</v>
      </c>
      <c r="F562" s="27"/>
      <c r="G562" s="27">
        <f t="shared" ref="G562:G565" si="101">ROUND(F562*D562,2)</f>
        <v>0</v>
      </c>
      <c r="H562" s="18"/>
      <c r="I562" s="6"/>
    </row>
    <row r="563" spans="1:9" ht="18.75">
      <c r="A563" s="65" t="s">
        <v>590</v>
      </c>
      <c r="B563" s="46" t="s">
        <v>591</v>
      </c>
      <c r="C563" s="66" t="s">
        <v>459</v>
      </c>
      <c r="D563" s="28">
        <v>6</v>
      </c>
      <c r="E563" s="27">
        <v>25.8</v>
      </c>
      <c r="F563" s="27"/>
      <c r="G563" s="27">
        <f t="shared" si="101"/>
        <v>0</v>
      </c>
      <c r="H563" s="18"/>
      <c r="I563" s="6"/>
    </row>
    <row r="564" spans="1:9">
      <c r="A564" s="65" t="s">
        <v>592</v>
      </c>
      <c r="B564" s="46" t="s">
        <v>593</v>
      </c>
      <c r="C564" s="66" t="s">
        <v>13</v>
      </c>
      <c r="D564" s="28">
        <v>4.5999999999999996</v>
      </c>
      <c r="E564" s="27">
        <v>268.66000000000003</v>
      </c>
      <c r="F564" s="27"/>
      <c r="G564" s="27">
        <f t="shared" si="101"/>
        <v>0</v>
      </c>
      <c r="H564" s="18"/>
      <c r="I564" s="6"/>
    </row>
    <row r="565" spans="1:9">
      <c r="A565" s="65" t="s">
        <v>594</v>
      </c>
      <c r="B565" s="46" t="s">
        <v>595</v>
      </c>
      <c r="C565" s="66" t="s">
        <v>8</v>
      </c>
      <c r="D565" s="28">
        <v>33.5</v>
      </c>
      <c r="E565" s="27">
        <v>326.97000000000003</v>
      </c>
      <c r="F565" s="27"/>
      <c r="G565" s="27">
        <f t="shared" si="101"/>
        <v>0</v>
      </c>
      <c r="H565" s="18"/>
      <c r="I565" s="6"/>
    </row>
    <row r="566" spans="1:9" ht="13.5">
      <c r="A566" s="65" t="s">
        <v>596</v>
      </c>
      <c r="B566" s="46" t="s">
        <v>597</v>
      </c>
      <c r="C566" s="66"/>
      <c r="D566" s="31"/>
      <c r="E566" s="27"/>
      <c r="F566" s="27"/>
      <c r="G566" s="28"/>
      <c r="H566" s="18"/>
      <c r="I566" s="6"/>
    </row>
    <row r="567" spans="1:9" ht="18.75">
      <c r="A567" s="65"/>
      <c r="B567" s="46" t="s">
        <v>598</v>
      </c>
      <c r="C567" s="66" t="s">
        <v>8</v>
      </c>
      <c r="D567" s="28">
        <v>9</v>
      </c>
      <c r="E567" s="27">
        <v>25.8</v>
      </c>
      <c r="F567" s="27"/>
      <c r="G567" s="27">
        <f t="shared" ref="G567:G569" si="102">ROUND(F567*D567,2)</f>
        <v>0</v>
      </c>
      <c r="H567" s="18"/>
      <c r="I567" s="6"/>
    </row>
    <row r="568" spans="1:9">
      <c r="A568" s="65"/>
      <c r="B568" s="46" t="s">
        <v>599</v>
      </c>
      <c r="C568" s="66" t="s">
        <v>13</v>
      </c>
      <c r="D568" s="28">
        <v>2.5</v>
      </c>
      <c r="E568" s="27">
        <v>368.66</v>
      </c>
      <c r="F568" s="27"/>
      <c r="G568" s="27">
        <f t="shared" si="102"/>
        <v>0</v>
      </c>
      <c r="H568" s="18"/>
      <c r="I568" s="6"/>
    </row>
    <row r="569" spans="1:9">
      <c r="A569" s="65" t="s">
        <v>600</v>
      </c>
      <c r="B569" s="46" t="s">
        <v>601</v>
      </c>
      <c r="C569" s="66" t="s">
        <v>13</v>
      </c>
      <c r="D569" s="28">
        <v>7</v>
      </c>
      <c r="E569" s="27">
        <v>7.5</v>
      </c>
      <c r="F569" s="27"/>
      <c r="G569" s="27">
        <f t="shared" si="102"/>
        <v>0</v>
      </c>
      <c r="H569" s="18"/>
      <c r="I569" s="6"/>
    </row>
    <row r="570" spans="1:9" ht="13.5">
      <c r="A570" s="65" t="s">
        <v>602</v>
      </c>
      <c r="B570" s="46" t="s">
        <v>603</v>
      </c>
      <c r="C570" s="66"/>
      <c r="D570" s="31"/>
      <c r="E570" s="27"/>
      <c r="F570" s="27"/>
      <c r="G570" s="28"/>
      <c r="H570" s="18"/>
      <c r="I570" s="6"/>
    </row>
    <row r="571" spans="1:9">
      <c r="A571" s="65"/>
      <c r="B571" s="46" t="s">
        <v>604</v>
      </c>
      <c r="C571" s="66" t="s">
        <v>8</v>
      </c>
      <c r="D571" s="28">
        <v>15.4</v>
      </c>
      <c r="E571" s="27">
        <v>25.8</v>
      </c>
      <c r="F571" s="27"/>
      <c r="G571" s="27">
        <f t="shared" ref="G571:G572" si="103">ROUND(F571*D571,2)</f>
        <v>0</v>
      </c>
      <c r="H571" s="18"/>
      <c r="I571" s="6"/>
    </row>
    <row r="572" spans="1:9">
      <c r="A572" s="65"/>
      <c r="B572" s="46" t="s">
        <v>605</v>
      </c>
      <c r="C572" s="66" t="s">
        <v>8</v>
      </c>
      <c r="D572" s="28">
        <v>15.4</v>
      </c>
      <c r="E572" s="27">
        <v>22.51</v>
      </c>
      <c r="F572" s="27"/>
      <c r="G572" s="27">
        <f t="shared" si="103"/>
        <v>0</v>
      </c>
      <c r="H572" s="18"/>
      <c r="I572" s="6"/>
    </row>
    <row r="573" spans="1:9" ht="13.5">
      <c r="A573" s="65" t="s">
        <v>606</v>
      </c>
      <c r="B573" s="46" t="s">
        <v>607</v>
      </c>
      <c r="C573" s="66"/>
      <c r="D573" s="31"/>
      <c r="E573" s="27"/>
      <c r="F573" s="27"/>
      <c r="G573" s="28"/>
      <c r="H573" s="18"/>
      <c r="I573" s="6"/>
    </row>
    <row r="574" spans="1:9">
      <c r="A574" s="65"/>
      <c r="B574" s="46" t="s">
        <v>608</v>
      </c>
      <c r="C574" s="66" t="s">
        <v>13</v>
      </c>
      <c r="D574" s="28">
        <v>0.21</v>
      </c>
      <c r="E574" s="27">
        <v>964.61</v>
      </c>
      <c r="F574" s="27"/>
      <c r="G574" s="27">
        <f t="shared" ref="G574:G578" si="104">ROUND(F574*D574,2)</f>
        <v>0</v>
      </c>
      <c r="H574" s="18"/>
      <c r="I574" s="6"/>
    </row>
    <row r="575" spans="1:9">
      <c r="A575" s="65"/>
      <c r="B575" s="46" t="s">
        <v>609</v>
      </c>
      <c r="C575" s="66" t="s">
        <v>13</v>
      </c>
      <c r="D575" s="28">
        <v>0.21</v>
      </c>
      <c r="E575" s="27">
        <v>964.61</v>
      </c>
      <c r="F575" s="27"/>
      <c r="G575" s="27">
        <f t="shared" si="104"/>
        <v>0</v>
      </c>
      <c r="H575" s="18"/>
      <c r="I575" s="6"/>
    </row>
    <row r="576" spans="1:9">
      <c r="A576" s="65"/>
      <c r="B576" s="46" t="s">
        <v>610</v>
      </c>
      <c r="C576" s="66" t="s">
        <v>13</v>
      </c>
      <c r="D576" s="28">
        <v>7.0000000000000007E-2</v>
      </c>
      <c r="E576" s="27">
        <v>964.61</v>
      </c>
      <c r="F576" s="27"/>
      <c r="G576" s="27">
        <f t="shared" si="104"/>
        <v>0</v>
      </c>
      <c r="H576" s="18"/>
      <c r="I576" s="6"/>
    </row>
    <row r="577" spans="1:9">
      <c r="A577" s="65"/>
      <c r="B577" s="46" t="s">
        <v>611</v>
      </c>
      <c r="C577" s="66" t="s">
        <v>8</v>
      </c>
      <c r="D577" s="28">
        <v>25</v>
      </c>
      <c r="E577" s="27">
        <v>57.63</v>
      </c>
      <c r="F577" s="27"/>
      <c r="G577" s="27">
        <f t="shared" si="104"/>
        <v>0</v>
      </c>
      <c r="H577" s="18"/>
      <c r="I577" s="6"/>
    </row>
    <row r="578" spans="1:9">
      <c r="A578" s="65"/>
      <c r="B578" s="46" t="s">
        <v>612</v>
      </c>
      <c r="C578" s="66" t="s">
        <v>8</v>
      </c>
      <c r="D578" s="28">
        <v>24</v>
      </c>
      <c r="E578" s="27">
        <v>14.13</v>
      </c>
      <c r="F578" s="27"/>
      <c r="G578" s="27">
        <f t="shared" si="104"/>
        <v>0</v>
      </c>
      <c r="H578" s="18"/>
      <c r="I578" s="6"/>
    </row>
    <row r="579" spans="1:9" ht="13.5">
      <c r="A579" s="65" t="s">
        <v>613</v>
      </c>
      <c r="B579" s="46" t="s">
        <v>614</v>
      </c>
      <c r="C579" s="66"/>
      <c r="D579" s="24"/>
      <c r="E579" s="27"/>
      <c r="F579" s="27"/>
      <c r="G579" s="28"/>
      <c r="H579" s="18"/>
      <c r="I579" s="6"/>
    </row>
    <row r="580" spans="1:9" ht="13.5">
      <c r="A580" s="65"/>
      <c r="B580" s="46" t="s">
        <v>615</v>
      </c>
      <c r="C580" s="66" t="s">
        <v>82</v>
      </c>
      <c r="D580" s="28">
        <v>54</v>
      </c>
      <c r="E580" s="27">
        <v>3.62</v>
      </c>
      <c r="F580" s="27"/>
      <c r="G580" s="27">
        <f t="shared" ref="G580:G583" si="105">ROUND(F580*D580,2)</f>
        <v>0</v>
      </c>
      <c r="H580" s="18"/>
      <c r="I580" s="6"/>
    </row>
    <row r="581" spans="1:9">
      <c r="A581" s="65"/>
      <c r="B581" s="46" t="s">
        <v>616</v>
      </c>
      <c r="C581" s="66" t="s">
        <v>13</v>
      </c>
      <c r="D581" s="28">
        <v>0.12</v>
      </c>
      <c r="E581" s="27">
        <v>873.8</v>
      </c>
      <c r="F581" s="27"/>
      <c r="G581" s="27">
        <f t="shared" si="105"/>
        <v>0</v>
      </c>
      <c r="H581" s="18"/>
      <c r="I581" s="6"/>
    </row>
    <row r="582" spans="1:9">
      <c r="A582" s="65" t="s">
        <v>617</v>
      </c>
      <c r="B582" s="46" t="s">
        <v>618</v>
      </c>
      <c r="C582" s="66" t="s">
        <v>8</v>
      </c>
      <c r="D582" s="28">
        <v>3.5</v>
      </c>
      <c r="E582" s="27">
        <v>9.7200000000000006</v>
      </c>
      <c r="F582" s="27"/>
      <c r="G582" s="27">
        <f t="shared" si="105"/>
        <v>0</v>
      </c>
      <c r="H582" s="18"/>
      <c r="I582" s="6"/>
    </row>
    <row r="583" spans="1:9">
      <c r="A583" s="65" t="s">
        <v>619</v>
      </c>
      <c r="B583" s="46" t="s">
        <v>620</v>
      </c>
      <c r="C583" s="66" t="s">
        <v>8</v>
      </c>
      <c r="D583" s="28">
        <v>3</v>
      </c>
      <c r="E583" s="27">
        <v>3.5</v>
      </c>
      <c r="F583" s="27"/>
      <c r="G583" s="27">
        <f t="shared" si="105"/>
        <v>0</v>
      </c>
      <c r="H583" s="18"/>
      <c r="I583" s="6"/>
    </row>
    <row r="584" spans="1:9" ht="13.5">
      <c r="A584" s="65" t="s">
        <v>621</v>
      </c>
      <c r="B584" s="46" t="s">
        <v>622</v>
      </c>
      <c r="C584" s="66"/>
      <c r="D584" s="31"/>
      <c r="E584" s="27"/>
      <c r="F584" s="27"/>
      <c r="G584" s="28"/>
      <c r="H584" s="18"/>
      <c r="I584" s="6"/>
    </row>
    <row r="585" spans="1:9">
      <c r="A585" s="65"/>
      <c r="B585" s="46" t="s">
        <v>623</v>
      </c>
      <c r="C585" s="66" t="s">
        <v>8</v>
      </c>
      <c r="D585" s="28">
        <v>8</v>
      </c>
      <c r="E585" s="27">
        <v>25.8</v>
      </c>
      <c r="F585" s="27"/>
      <c r="G585" s="27">
        <f t="shared" ref="G585:G586" si="106">ROUND(F585*D585,2)</f>
        <v>0</v>
      </c>
      <c r="H585" s="18"/>
      <c r="I585" s="6"/>
    </row>
    <row r="586" spans="1:9" ht="18.75">
      <c r="A586" s="65"/>
      <c r="B586" s="46" t="s">
        <v>624</v>
      </c>
      <c r="C586" s="66" t="s">
        <v>13</v>
      </c>
      <c r="D586" s="28">
        <v>0.8</v>
      </c>
      <c r="E586" s="27">
        <v>240.91</v>
      </c>
      <c r="F586" s="27"/>
      <c r="G586" s="27">
        <f t="shared" si="106"/>
        <v>0</v>
      </c>
      <c r="H586" s="18"/>
      <c r="I586" s="6"/>
    </row>
    <row r="587" spans="1:9" ht="12.75">
      <c r="A587" s="44" t="s">
        <v>625</v>
      </c>
      <c r="B587" s="78" t="s">
        <v>626</v>
      </c>
      <c r="C587" s="78"/>
      <c r="D587" s="28"/>
      <c r="E587" s="27"/>
      <c r="F587" s="27"/>
      <c r="G587" s="28"/>
      <c r="H587" s="18"/>
      <c r="I587" s="6"/>
    </row>
    <row r="588" spans="1:9">
      <c r="A588" s="65" t="s">
        <v>627</v>
      </c>
      <c r="B588" s="46" t="s">
        <v>114</v>
      </c>
      <c r="C588" s="66" t="s">
        <v>13</v>
      </c>
      <c r="D588" s="28">
        <v>175</v>
      </c>
      <c r="E588" s="27">
        <v>4.0999999999999996</v>
      </c>
      <c r="F588" s="27"/>
      <c r="G588" s="27">
        <f t="shared" ref="G588:G594" si="107">ROUND(F588*D588,2)</f>
        <v>0</v>
      </c>
      <c r="H588" s="18"/>
      <c r="I588" s="6"/>
    </row>
    <row r="589" spans="1:9">
      <c r="A589" s="65" t="s">
        <v>628</v>
      </c>
      <c r="B589" s="46" t="s">
        <v>564</v>
      </c>
      <c r="C589" s="66" t="s">
        <v>8</v>
      </c>
      <c r="D589" s="28">
        <v>140</v>
      </c>
      <c r="E589" s="27">
        <v>0.5</v>
      </c>
      <c r="F589" s="27"/>
      <c r="G589" s="27">
        <f t="shared" si="107"/>
        <v>0</v>
      </c>
      <c r="H589" s="18"/>
      <c r="I589" s="6"/>
    </row>
    <row r="590" spans="1:9" ht="27">
      <c r="A590" s="65" t="s">
        <v>629</v>
      </c>
      <c r="B590" s="46" t="s">
        <v>566</v>
      </c>
      <c r="C590" s="66" t="s">
        <v>13</v>
      </c>
      <c r="D590" s="28">
        <v>315</v>
      </c>
      <c r="E590" s="27">
        <v>9.94</v>
      </c>
      <c r="F590" s="27"/>
      <c r="G590" s="27">
        <f t="shared" si="107"/>
        <v>0</v>
      </c>
      <c r="H590" s="18"/>
      <c r="I590" s="6"/>
    </row>
    <row r="591" spans="1:9" ht="27">
      <c r="A591" s="39" t="s">
        <v>630</v>
      </c>
      <c r="B591" s="55" t="s">
        <v>631</v>
      </c>
      <c r="C591" s="59" t="s">
        <v>13</v>
      </c>
      <c r="D591" s="28">
        <v>125.3</v>
      </c>
      <c r="E591" s="27">
        <v>29.07</v>
      </c>
      <c r="F591" s="27"/>
      <c r="G591" s="27">
        <f t="shared" si="107"/>
        <v>0</v>
      </c>
      <c r="H591" s="18"/>
      <c r="I591" s="6"/>
    </row>
    <row r="592" spans="1:9" ht="27">
      <c r="A592" s="39" t="s">
        <v>632</v>
      </c>
      <c r="B592" s="55" t="s">
        <v>633</v>
      </c>
      <c r="C592" s="59" t="s">
        <v>8</v>
      </c>
      <c r="D592" s="28">
        <v>467</v>
      </c>
      <c r="E592" s="27">
        <v>6.11</v>
      </c>
      <c r="F592" s="27"/>
      <c r="G592" s="27">
        <f t="shared" si="107"/>
        <v>0</v>
      </c>
      <c r="H592" s="18"/>
      <c r="I592" s="6"/>
    </row>
    <row r="593" spans="1:9" ht="32.25" customHeight="1">
      <c r="A593" s="39" t="s">
        <v>634</v>
      </c>
      <c r="B593" s="55" t="s">
        <v>635</v>
      </c>
      <c r="C593" s="59" t="s">
        <v>8</v>
      </c>
      <c r="D593" s="28">
        <v>467</v>
      </c>
      <c r="E593" s="27">
        <v>53.93</v>
      </c>
      <c r="F593" s="27"/>
      <c r="G593" s="27">
        <f t="shared" si="107"/>
        <v>0</v>
      </c>
      <c r="H593" s="18"/>
      <c r="I593" s="6"/>
    </row>
    <row r="594" spans="1:9" ht="27">
      <c r="A594" s="39"/>
      <c r="B594" s="55" t="s">
        <v>636</v>
      </c>
      <c r="C594" s="59" t="s">
        <v>82</v>
      </c>
      <c r="D594" s="28">
        <v>245.2</v>
      </c>
      <c r="E594" s="27">
        <v>6.48</v>
      </c>
      <c r="F594" s="27"/>
      <c r="G594" s="27">
        <f t="shared" si="107"/>
        <v>0</v>
      </c>
      <c r="H594" s="18"/>
      <c r="I594" s="6"/>
    </row>
    <row r="595" spans="1:9" ht="12.75">
      <c r="A595" s="44" t="s">
        <v>637</v>
      </c>
      <c r="B595" s="78" t="s">
        <v>638</v>
      </c>
      <c r="C595" s="78"/>
      <c r="D595" s="28"/>
      <c r="E595" s="27"/>
      <c r="F595" s="27"/>
      <c r="G595" s="28"/>
      <c r="H595" s="18"/>
      <c r="I595" s="6"/>
    </row>
    <row r="596" spans="1:9">
      <c r="A596" s="39" t="s">
        <v>639</v>
      </c>
      <c r="B596" s="55" t="s">
        <v>114</v>
      </c>
      <c r="C596" s="23" t="s">
        <v>13</v>
      </c>
      <c r="D596" s="28">
        <v>197</v>
      </c>
      <c r="E596" s="27">
        <v>4.0999999999999996</v>
      </c>
      <c r="F596" s="27"/>
      <c r="G596" s="27">
        <f t="shared" ref="G596:G597" si="108">ROUND(F596*D596,2)</f>
        <v>0</v>
      </c>
      <c r="H596" s="18"/>
      <c r="I596" s="6"/>
    </row>
    <row r="597" spans="1:9">
      <c r="A597" s="39" t="s">
        <v>640</v>
      </c>
      <c r="B597" s="55" t="s">
        <v>115</v>
      </c>
      <c r="C597" s="23" t="s">
        <v>13</v>
      </c>
      <c r="D597" s="28">
        <v>18</v>
      </c>
      <c r="E597" s="27">
        <v>30.48</v>
      </c>
      <c r="F597" s="27"/>
      <c r="G597" s="27">
        <f t="shared" si="108"/>
        <v>0</v>
      </c>
      <c r="H597" s="18"/>
      <c r="I597" s="6"/>
    </row>
    <row r="598" spans="1:9" ht="13.5">
      <c r="A598" s="48" t="s">
        <v>641</v>
      </c>
      <c r="B598" s="55" t="s">
        <v>642</v>
      </c>
      <c r="C598" s="23"/>
      <c r="D598" s="28"/>
      <c r="E598" s="27"/>
      <c r="F598" s="27"/>
      <c r="G598" s="28"/>
      <c r="H598" s="18"/>
      <c r="I598" s="6"/>
    </row>
    <row r="599" spans="1:9">
      <c r="A599" s="68"/>
      <c r="B599" s="46" t="s">
        <v>643</v>
      </c>
      <c r="C599" s="23" t="s">
        <v>13</v>
      </c>
      <c r="D599" s="28">
        <v>24.8</v>
      </c>
      <c r="E599" s="27">
        <v>219.04</v>
      </c>
      <c r="F599" s="27"/>
      <c r="G599" s="27">
        <f t="shared" ref="G599:G600" si="109">ROUND(F599*D599,2)</f>
        <v>0</v>
      </c>
      <c r="H599" s="18"/>
      <c r="I599" s="6"/>
    </row>
    <row r="600" spans="1:9" ht="13.5">
      <c r="A600" s="68"/>
      <c r="B600" s="46" t="s">
        <v>644</v>
      </c>
      <c r="C600" s="23" t="s">
        <v>25</v>
      </c>
      <c r="D600" s="28">
        <v>987</v>
      </c>
      <c r="E600" s="27">
        <v>28.87</v>
      </c>
      <c r="F600" s="27"/>
      <c r="G600" s="27">
        <f t="shared" si="109"/>
        <v>0</v>
      </c>
      <c r="H600" s="18"/>
      <c r="I600" s="6"/>
    </row>
    <row r="601" spans="1:9" ht="13.5">
      <c r="A601" s="48" t="s">
        <v>645</v>
      </c>
      <c r="B601" s="55" t="s">
        <v>646</v>
      </c>
      <c r="C601" s="23"/>
      <c r="D601" s="31"/>
      <c r="E601" s="25"/>
      <c r="F601" s="25"/>
      <c r="G601" s="25"/>
      <c r="H601" s="18"/>
      <c r="I601" s="6"/>
    </row>
    <row r="602" spans="1:9">
      <c r="A602" s="68"/>
      <c r="B602" s="46" t="s">
        <v>647</v>
      </c>
      <c r="C602" s="23" t="s">
        <v>8</v>
      </c>
      <c r="D602" s="28">
        <v>931</v>
      </c>
      <c r="E602" s="27">
        <v>5.27</v>
      </c>
      <c r="F602" s="27"/>
      <c r="G602" s="27">
        <f t="shared" ref="G602:G604" si="110">ROUND(F602*D602,2)</f>
        <v>0</v>
      </c>
      <c r="H602" s="18"/>
      <c r="I602" s="6"/>
    </row>
    <row r="603" spans="1:9">
      <c r="A603" s="48"/>
      <c r="B603" s="55" t="s">
        <v>648</v>
      </c>
      <c r="C603" s="59" t="s">
        <v>16</v>
      </c>
      <c r="D603" s="26">
        <v>0.27900000000000003</v>
      </c>
      <c r="E603" s="27">
        <v>1911.55</v>
      </c>
      <c r="F603" s="27"/>
      <c r="G603" s="27">
        <f t="shared" si="110"/>
        <v>0</v>
      </c>
      <c r="H603" s="18"/>
      <c r="I603" s="6"/>
    </row>
    <row r="604" spans="1:9" ht="27">
      <c r="A604" s="68"/>
      <c r="B604" s="46" t="s">
        <v>649</v>
      </c>
      <c r="C604" s="23" t="s">
        <v>8</v>
      </c>
      <c r="D604" s="28">
        <v>931</v>
      </c>
      <c r="E604" s="27">
        <v>22.99</v>
      </c>
      <c r="F604" s="27"/>
      <c r="G604" s="27">
        <f t="shared" si="110"/>
        <v>0</v>
      </c>
      <c r="H604" s="18"/>
      <c r="I604" s="6"/>
    </row>
    <row r="605" spans="1:9" ht="12.75">
      <c r="A605" s="69">
        <v>5.6</v>
      </c>
      <c r="B605" s="78" t="s">
        <v>650</v>
      </c>
      <c r="C605" s="78"/>
      <c r="D605" s="28"/>
      <c r="E605" s="27"/>
      <c r="F605" s="27"/>
      <c r="G605" s="28"/>
      <c r="H605" s="18"/>
      <c r="I605" s="6"/>
    </row>
    <row r="606" spans="1:9" ht="67.5">
      <c r="A606" s="39" t="s">
        <v>651</v>
      </c>
      <c r="B606" s="40" t="s">
        <v>652</v>
      </c>
      <c r="C606" s="23" t="s">
        <v>6</v>
      </c>
      <c r="D606" s="28">
        <v>302</v>
      </c>
      <c r="E606" s="27">
        <v>183.03</v>
      </c>
      <c r="F606" s="27"/>
      <c r="G606" s="27">
        <f t="shared" ref="G606:G615" si="111">ROUND(F606*D606,2)</f>
        <v>0</v>
      </c>
      <c r="H606" s="18"/>
      <c r="I606" s="6"/>
    </row>
    <row r="607" spans="1:9" ht="67.5">
      <c r="A607" s="39" t="s">
        <v>653</v>
      </c>
      <c r="B607" s="40" t="s">
        <v>654</v>
      </c>
      <c r="C607" s="23" t="s">
        <v>6</v>
      </c>
      <c r="D607" s="28">
        <v>6</v>
      </c>
      <c r="E607" s="27">
        <v>600</v>
      </c>
      <c r="F607" s="27"/>
      <c r="G607" s="27">
        <f t="shared" si="111"/>
        <v>0</v>
      </c>
      <c r="H607" s="18"/>
      <c r="I607" s="6"/>
    </row>
    <row r="608" spans="1:9" ht="40.5">
      <c r="A608" s="48" t="s">
        <v>655</v>
      </c>
      <c r="B608" s="40" t="s">
        <v>656</v>
      </c>
      <c r="C608" s="59" t="s">
        <v>13</v>
      </c>
      <c r="D608" s="28">
        <v>32</v>
      </c>
      <c r="E608" s="27">
        <v>6.77</v>
      </c>
      <c r="F608" s="27"/>
      <c r="G608" s="27">
        <f t="shared" si="111"/>
        <v>0</v>
      </c>
      <c r="H608" s="18"/>
      <c r="I608" s="6"/>
    </row>
    <row r="609" spans="1:10" ht="54">
      <c r="A609" s="48" t="s">
        <v>657</v>
      </c>
      <c r="B609" s="40" t="s">
        <v>658</v>
      </c>
      <c r="C609" s="23" t="s">
        <v>8</v>
      </c>
      <c r="D609" s="28">
        <v>2641.6</v>
      </c>
      <c r="E609" s="27">
        <v>11.02</v>
      </c>
      <c r="F609" s="27"/>
      <c r="G609" s="27">
        <f t="shared" si="111"/>
        <v>0</v>
      </c>
      <c r="H609" s="18"/>
      <c r="I609" s="6"/>
    </row>
    <row r="610" spans="1:10">
      <c r="A610" s="39" t="s">
        <v>659</v>
      </c>
      <c r="B610" s="55" t="s">
        <v>660</v>
      </c>
      <c r="C610" s="23" t="s">
        <v>8</v>
      </c>
      <c r="D610" s="28">
        <v>1225.2</v>
      </c>
      <c r="E610" s="27">
        <v>12.71</v>
      </c>
      <c r="F610" s="27"/>
      <c r="G610" s="27">
        <f t="shared" si="111"/>
        <v>0</v>
      </c>
      <c r="H610" s="18"/>
      <c r="I610" s="6"/>
    </row>
    <row r="611" spans="1:10" ht="27">
      <c r="A611" s="39" t="s">
        <v>661</v>
      </c>
      <c r="B611" s="55" t="s">
        <v>662</v>
      </c>
      <c r="C611" s="23" t="s">
        <v>6</v>
      </c>
      <c r="D611" s="28">
        <v>244</v>
      </c>
      <c r="E611" s="27">
        <v>45</v>
      </c>
      <c r="F611" s="27"/>
      <c r="G611" s="27">
        <f t="shared" si="111"/>
        <v>0</v>
      </c>
      <c r="H611" s="18"/>
      <c r="I611" s="6"/>
    </row>
    <row r="612" spans="1:10" ht="27">
      <c r="A612" s="48" t="s">
        <v>663</v>
      </c>
      <c r="B612" s="55" t="s">
        <v>664</v>
      </c>
      <c r="C612" s="23" t="s">
        <v>6</v>
      </c>
      <c r="D612" s="28">
        <v>7</v>
      </c>
      <c r="E612" s="27">
        <v>45</v>
      </c>
      <c r="F612" s="27"/>
      <c r="G612" s="27">
        <f t="shared" si="111"/>
        <v>0</v>
      </c>
      <c r="H612" s="18"/>
      <c r="I612" s="6"/>
    </row>
    <row r="613" spans="1:10" ht="27">
      <c r="A613" s="48" t="s">
        <v>665</v>
      </c>
      <c r="B613" s="46" t="s">
        <v>666</v>
      </c>
      <c r="C613" s="23" t="s">
        <v>13</v>
      </c>
      <c r="D613" s="28">
        <v>2.31</v>
      </c>
      <c r="E613" s="27">
        <v>525.59</v>
      </c>
      <c r="F613" s="27"/>
      <c r="G613" s="27">
        <f t="shared" si="111"/>
        <v>0</v>
      </c>
      <c r="H613" s="18"/>
      <c r="I613" s="6"/>
    </row>
    <row r="614" spans="1:10" ht="27">
      <c r="A614" s="39" t="s">
        <v>667</v>
      </c>
      <c r="B614" s="55" t="s">
        <v>668</v>
      </c>
      <c r="C614" s="23" t="s">
        <v>6</v>
      </c>
      <c r="D614" s="28">
        <v>3</v>
      </c>
      <c r="E614" s="27">
        <v>61.5</v>
      </c>
      <c r="F614" s="27"/>
      <c r="G614" s="27">
        <f t="shared" si="111"/>
        <v>0</v>
      </c>
      <c r="H614" s="18"/>
      <c r="I614" s="6"/>
    </row>
    <row r="615" spans="1:10" ht="51.75">
      <c r="A615" s="48" t="s">
        <v>669</v>
      </c>
      <c r="B615" s="40" t="s">
        <v>670</v>
      </c>
      <c r="C615" s="23" t="s">
        <v>25</v>
      </c>
      <c r="D615" s="28">
        <v>7042</v>
      </c>
      <c r="E615" s="27">
        <v>110.25</v>
      </c>
      <c r="F615" s="27"/>
      <c r="G615" s="27">
        <f t="shared" si="111"/>
        <v>0</v>
      </c>
      <c r="H615" s="12"/>
      <c r="I615" s="6"/>
    </row>
    <row r="616" spans="1:10" ht="12.75" customHeight="1">
      <c r="A616" s="85" t="s">
        <v>671</v>
      </c>
      <c r="B616" s="86"/>
      <c r="C616" s="86"/>
      <c r="D616" s="86"/>
      <c r="E616" s="87"/>
      <c r="F616" s="73"/>
      <c r="G616" s="34">
        <f>SUM(G510:G615)</f>
        <v>0</v>
      </c>
      <c r="H616" s="19"/>
      <c r="I616" s="6"/>
      <c r="J616" s="8"/>
    </row>
    <row r="617" spans="1:10" ht="14.25">
      <c r="A617" s="79" t="s">
        <v>672</v>
      </c>
      <c r="B617" s="80"/>
      <c r="C617" s="80"/>
      <c r="D617" s="80"/>
      <c r="E617" s="81"/>
      <c r="F617" s="75"/>
      <c r="G617" s="35">
        <f>G58+G96+G475+G505+G616</f>
        <v>0</v>
      </c>
      <c r="H617" s="19"/>
      <c r="I617" s="6"/>
      <c r="J617" s="13"/>
    </row>
    <row r="618" spans="1:10" ht="13.5">
      <c r="A618" s="93" t="s">
        <v>679</v>
      </c>
      <c r="B618" s="94"/>
      <c r="C618" s="94"/>
      <c r="D618" s="94"/>
      <c r="E618" s="95"/>
      <c r="F618" s="70"/>
      <c r="G618" s="36">
        <f>ROUND(G617*10%,2)</f>
        <v>0</v>
      </c>
      <c r="H618" s="19"/>
      <c r="I618" s="6"/>
      <c r="J618" s="21"/>
    </row>
    <row r="619" spans="1:10" ht="13.5">
      <c r="A619" s="93" t="s">
        <v>675</v>
      </c>
      <c r="B619" s="94"/>
      <c r="C619" s="94"/>
      <c r="D619" s="94"/>
      <c r="E619" s="95"/>
      <c r="F619" s="70"/>
      <c r="G619" s="36">
        <f>G618+G617</f>
        <v>0</v>
      </c>
      <c r="H619" s="19"/>
      <c r="I619" s="6"/>
      <c r="J619" s="21"/>
    </row>
    <row r="620" spans="1:10" ht="13.5">
      <c r="A620" s="93" t="s">
        <v>678</v>
      </c>
      <c r="B620" s="94"/>
      <c r="C620" s="94"/>
      <c r="D620" s="94"/>
      <c r="E620" s="95"/>
      <c r="F620" s="70"/>
      <c r="G620" s="37">
        <f>ROUND(G619*8%,2)</f>
        <v>0</v>
      </c>
      <c r="H620" s="19"/>
      <c r="I620" s="6"/>
      <c r="J620" s="21"/>
    </row>
    <row r="621" spans="1:10" ht="13.5">
      <c r="A621" s="99" t="s">
        <v>675</v>
      </c>
      <c r="B621" s="100"/>
      <c r="C621" s="100"/>
      <c r="D621" s="100"/>
      <c r="E621" s="101"/>
      <c r="F621" s="74"/>
      <c r="G621" s="36">
        <f>G620+G619</f>
        <v>0</v>
      </c>
      <c r="H621" s="19"/>
      <c r="I621" s="6"/>
      <c r="J621" s="21"/>
    </row>
    <row r="622" spans="1:10" ht="13.5">
      <c r="A622" s="93" t="s">
        <v>673</v>
      </c>
      <c r="B622" s="94"/>
      <c r="C622" s="94"/>
      <c r="D622" s="94"/>
      <c r="E622" s="95"/>
      <c r="F622" s="70"/>
      <c r="G622" s="36">
        <f>ROUND(G621*18%,2)</f>
        <v>0</v>
      </c>
      <c r="H622" s="19"/>
      <c r="I622" s="6"/>
      <c r="J622" s="13"/>
    </row>
    <row r="623" spans="1:10" ht="13.5">
      <c r="A623" s="93" t="s">
        <v>674</v>
      </c>
      <c r="B623" s="94"/>
      <c r="C623" s="94"/>
      <c r="D623" s="94"/>
      <c r="E623" s="95"/>
      <c r="F623" s="70"/>
      <c r="G623" s="36">
        <f>G622+G621</f>
        <v>0</v>
      </c>
      <c r="H623" s="19"/>
      <c r="I623" s="6"/>
      <c r="J623" s="13"/>
    </row>
    <row r="624" spans="1:10" ht="13.5">
      <c r="A624" s="93" t="s">
        <v>684</v>
      </c>
      <c r="B624" s="94"/>
      <c r="C624" s="94"/>
      <c r="D624" s="94"/>
      <c r="E624" s="95"/>
      <c r="F624" s="70"/>
      <c r="G624" s="37">
        <f>ROUND(G623*5%,2)</f>
        <v>0</v>
      </c>
      <c r="H624" s="19"/>
      <c r="I624" s="6"/>
      <c r="J624" s="13"/>
    </row>
    <row r="625" spans="1:256" ht="13.5">
      <c r="A625" s="96" t="s">
        <v>685</v>
      </c>
      <c r="B625" s="97"/>
      <c r="C625" s="97"/>
      <c r="D625" s="97"/>
      <c r="E625" s="98"/>
      <c r="F625" s="71"/>
      <c r="G625" s="36">
        <f>G624+G623</f>
        <v>0</v>
      </c>
      <c r="H625" s="20"/>
      <c r="I625" s="6"/>
      <c r="J625" s="21"/>
    </row>
    <row r="626" spans="1:256" s="108" customFormat="1" ht="45.75" customHeight="1">
      <c r="A626" s="107" t="s">
        <v>690</v>
      </c>
      <c r="B626" s="107"/>
      <c r="C626" s="107"/>
      <c r="D626" s="107"/>
      <c r="E626" s="107"/>
      <c r="F626" s="107"/>
      <c r="G626" s="10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</row>
    <row r="627" spans="1:256" s="108" customFormat="1" ht="55.5" customHeight="1">
      <c r="A627" s="109" t="s">
        <v>691</v>
      </c>
      <c r="B627" s="109"/>
      <c r="C627" s="109"/>
      <c r="D627" s="109"/>
      <c r="E627" s="109"/>
      <c r="F627" s="109"/>
      <c r="G627" s="109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</row>
    <row r="628" spans="1:256" s="108" customFormat="1" ht="37.5" customHeight="1">
      <c r="A628" s="109" t="s">
        <v>692</v>
      </c>
      <c r="B628" s="109"/>
      <c r="C628" s="109"/>
      <c r="D628" s="109"/>
      <c r="E628" s="109"/>
      <c r="F628" s="109"/>
      <c r="G628" s="109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</row>
  </sheetData>
  <autoFilter ref="A5:G625"/>
  <mergeCells count="91">
    <mergeCell ref="A1:G1"/>
    <mergeCell ref="F3:F4"/>
    <mergeCell ref="A628:G628"/>
    <mergeCell ref="A58:B58"/>
    <mergeCell ref="A96:B96"/>
    <mergeCell ref="A475:B475"/>
    <mergeCell ref="A626:G626"/>
    <mergeCell ref="A623:E623"/>
    <mergeCell ref="A624:E624"/>
    <mergeCell ref="A625:E625"/>
    <mergeCell ref="A618:E618"/>
    <mergeCell ref="A619:E619"/>
    <mergeCell ref="A620:E620"/>
    <mergeCell ref="A621:E621"/>
    <mergeCell ref="A622:E622"/>
    <mergeCell ref="B561:C561"/>
    <mergeCell ref="B587:C587"/>
    <mergeCell ref="B595:C595"/>
    <mergeCell ref="B605:C605"/>
    <mergeCell ref="A476:C476"/>
    <mergeCell ref="B349:C349"/>
    <mergeCell ref="B350:C350"/>
    <mergeCell ref="B379:C379"/>
    <mergeCell ref="B399:C399"/>
    <mergeCell ref="B402:C402"/>
    <mergeCell ref="B403:C403"/>
    <mergeCell ref="B410:C410"/>
    <mergeCell ref="B435:C435"/>
    <mergeCell ref="B451:C451"/>
    <mergeCell ref="B462:C462"/>
    <mergeCell ref="D3:D4"/>
    <mergeCell ref="E3:E4"/>
    <mergeCell ref="G3:G4"/>
    <mergeCell ref="A3:A4"/>
    <mergeCell ref="A2:G2"/>
    <mergeCell ref="B3:B4"/>
    <mergeCell ref="C3:C4"/>
    <mergeCell ref="A617:E617"/>
    <mergeCell ref="B553:C553"/>
    <mergeCell ref="B477:C477"/>
    <mergeCell ref="B491:C491"/>
    <mergeCell ref="A506:C506"/>
    <mergeCell ref="A507:C507"/>
    <mergeCell ref="B508:C508"/>
    <mergeCell ref="B522:C522"/>
    <mergeCell ref="B537:C537"/>
    <mergeCell ref="B538:C538"/>
    <mergeCell ref="B544:C544"/>
    <mergeCell ref="B545:C545"/>
    <mergeCell ref="A616:E616"/>
    <mergeCell ref="B329:C329"/>
    <mergeCell ref="B272:C272"/>
    <mergeCell ref="B275:C275"/>
    <mergeCell ref="B280:C280"/>
    <mergeCell ref="B289:C289"/>
    <mergeCell ref="B292:C292"/>
    <mergeCell ref="B299:C299"/>
    <mergeCell ref="B308:C308"/>
    <mergeCell ref="B313:C313"/>
    <mergeCell ref="B320:C320"/>
    <mergeCell ref="B325:C325"/>
    <mergeCell ref="B328:C328"/>
    <mergeCell ref="B131:C131"/>
    <mergeCell ref="B156:C156"/>
    <mergeCell ref="B261:C261"/>
    <mergeCell ref="B164:C164"/>
    <mergeCell ref="B169:C169"/>
    <mergeCell ref="B177:C177"/>
    <mergeCell ref="B188:C188"/>
    <mergeCell ref="B197:C197"/>
    <mergeCell ref="B225:C225"/>
    <mergeCell ref="B226:C226"/>
    <mergeCell ref="B231:C231"/>
    <mergeCell ref="B236:C236"/>
    <mergeCell ref="B241:C241"/>
    <mergeCell ref="B252:C252"/>
    <mergeCell ref="A627:G627"/>
    <mergeCell ref="B15:C15"/>
    <mergeCell ref="B28:C28"/>
    <mergeCell ref="B29:C29"/>
    <mergeCell ref="B34:C34"/>
    <mergeCell ref="B40:C40"/>
    <mergeCell ref="B41:C41"/>
    <mergeCell ref="B157:C157"/>
    <mergeCell ref="B44:C44"/>
    <mergeCell ref="B55:C55"/>
    <mergeCell ref="B97:C97"/>
    <mergeCell ref="B98:C98"/>
    <mergeCell ref="B99:C99"/>
    <mergeCell ref="B106:C106"/>
    <mergeCell ref="B117:C117"/>
  </mergeCells>
  <conditionalFormatting sqref="H448:H517 H519:H615 H7:H446">
    <cfRule type="cellIs" dxfId="8" priority="12" stopIfTrue="1" operator="equal">
      <formula>0</formula>
    </cfRule>
    <cfRule type="cellIs" dxfId="7" priority="13" stopIfTrue="1" operator="lessThan">
      <formula>0</formula>
    </cfRule>
  </conditionalFormatting>
  <conditionalFormatting sqref="H618:H621">
    <cfRule type="cellIs" dxfId="6" priority="10" stopIfTrue="1" operator="equal">
      <formula>0</formula>
    </cfRule>
    <cfRule type="cellIs" dxfId="5" priority="11" stopIfTrue="1" operator="lessThan">
      <formula>0</formula>
    </cfRule>
  </conditionalFormatting>
  <conditionalFormatting sqref="H447">
    <cfRule type="cellIs" dxfId="4" priority="4" stopIfTrue="1" operator="equal">
      <formula>0</formula>
    </cfRule>
    <cfRule type="cellIs" dxfId="3" priority="5" stopIfTrue="1" operator="lessThan">
      <formula>0</formula>
    </cfRule>
  </conditionalFormatting>
  <conditionalFormatting sqref="H518">
    <cfRule type="cellIs" dxfId="2" priority="2" stopIfTrue="1" operator="equal">
      <formula>0</formula>
    </cfRule>
    <cfRule type="cellIs" dxfId="1" priority="3" stopIfTrue="1" operator="lessThan">
      <formula>0</formula>
    </cfRule>
  </conditionalFormatting>
  <conditionalFormatting sqref="A626:A627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4" fitToHeight="0" pageOrder="overThenDown" orientation="portrait" r:id="rId1"/>
  <headerFooter scaleWithDoc="0" alignWithMargins="0">
    <oddFooter>&amp;C&amp;P</oddFooter>
  </headerFooter>
  <rowBreaks count="1" manualBreakCount="1">
    <brk id="6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ხარჯთაღრიცხვა!Print_Area</vt:lpstr>
      <vt:lpstr>ხარჯთაღრიცხვა!Print_Titles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Leqso</dc:creator>
  <cp:lastModifiedBy>Sopio Ghvinjilia</cp:lastModifiedBy>
  <cp:lastPrinted>2022-08-03T15:00:08Z</cp:lastPrinted>
  <dcterms:created xsi:type="dcterms:W3CDTF">2022-01-18T15:12:08Z</dcterms:created>
  <dcterms:modified xsi:type="dcterms:W3CDTF">2022-08-10T09:05:44Z</dcterms:modified>
</cp:coreProperties>
</file>