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9756" windowWidth="14940" windowHeight="8640" activeTab="0"/>
  </bookViews>
  <sheets>
    <sheet name="ხარჯთაღრიცხვა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'[4]x2,3'!#REF!</definedName>
    <definedName name="bnmk">'[2]niveloba'!#REF!</definedName>
    <definedName name="bvcccc11144">'[11]x1'!#REF!</definedName>
    <definedName name="bytl">#REF!</definedName>
    <definedName name="cftslp">#REF!</definedName>
    <definedName name="cxra">#REF!</definedName>
    <definedName name="desz">'[4]x2,3'!#REF!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'[12]x'!#REF!</definedName>
    <definedName name="fdgh2145">#REF!</definedName>
    <definedName name="fdrt124">#REF!</definedName>
    <definedName name="fds">#REF!</definedName>
    <definedName name="fdsa474">#REF!</definedName>
    <definedName name="fdsgtr14789">'[17]x2,'!#REF!</definedName>
    <definedName name="ffff5">#REF!</definedName>
    <definedName name="ffff5555">#REF!</definedName>
    <definedName name="fffffvvv30214">'[18]2'!#REF!</definedName>
    <definedName name="fgdm">#REF!</definedName>
    <definedName name="fgfgdh41784">#REF!</definedName>
    <definedName name="fgu9">#REF!</definedName>
    <definedName name="frgtyrter">#REF!</definedName>
    <definedName name="fvb">#REF!</definedName>
    <definedName name="fwsg">#REF!</definedName>
    <definedName name="fxza">#REF!</definedName>
    <definedName name="gdsdfgh45763">'[10]x1'!#REF!</definedName>
    <definedName name="gfd">'[5]res ur'!#REF!</definedName>
    <definedName name="gfd56">#REF!</definedName>
    <definedName name="gfds">#REF!</definedName>
    <definedName name="gfdsaxcvvbnm">'[4]x2,3'!#REF!</definedName>
    <definedName name="gfh23">#REF!</definedName>
    <definedName name="gfhy56" localSheetId="0">#REF!</definedName>
    <definedName name="gfhy56">#REF!</definedName>
    <definedName name="ggg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5">#REF!</definedName>
    <definedName name="gtfd">'[4]x2,3'!#REF!</definedName>
    <definedName name="gtfd45">#REF!</definedName>
    <definedName name="gth1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'[9]xar #1 (3)'!#REF!</definedName>
    <definedName name="hgbv451">#REF!</definedName>
    <definedName name="hgf478">'[13]x2w'!#REF!</definedName>
    <definedName name="hgf665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h55">#REF!</definedName>
    <definedName name="hgjkil256">#REF!</definedName>
    <definedName name="HGU5478">'[12]x'!#REF!</definedName>
    <definedName name="hgv">#REF!</definedName>
    <definedName name="hgyui54876">'[18]1'!#REF!</definedName>
    <definedName name="hhh2">'[3]x r '!#REF!</definedName>
    <definedName name="hhh222">#REF!</definedName>
    <definedName name="hhhh555">#REF!</definedName>
    <definedName name="hhhh74">#REF!</definedName>
    <definedName name="hhhhh111144">'[10]x1'!#REF!</definedName>
    <definedName name="hjk4">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'[4]x2,3'!#REF!</definedName>
    <definedName name="huyg32">#REF!</definedName>
    <definedName name="hyfaq8">#REF!</definedName>
    <definedName name="hytrew">#REF!</definedName>
    <definedName name="ighfdsae58">'[8]x#1'!#REF!</definedName>
    <definedName name="ihl">#REF!</definedName>
    <definedName name="ijkop5478">#REF!</definedName>
    <definedName name="ijo45">'[4]x2,3'!#REF!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'[4]x2,3'!#REF!</definedName>
    <definedName name="iuy98">#REF!</definedName>
    <definedName name="iuytre745">#REF!</definedName>
    <definedName name="jfdyrt14790">'[16]x2'!#REF!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324">#REF!</definedName>
    <definedName name="jhklp5484">#REF!</definedName>
    <definedName name="jhm">#REF!</definedName>
    <definedName name="jhuy2145">#REF!</definedName>
    <definedName name="jilo">#REF!</definedName>
    <definedName name="jim56">#REF!</definedName>
    <definedName name="jjhgfd658">#REF!</definedName>
    <definedName name="jjjj5555">'[11]x1'!#REF!</definedName>
    <definedName name="jjjjj1" localSheetId="0">#REF!</definedName>
    <definedName name="jjjjj1">#REF!</definedName>
    <definedName name="jjjjj1kkk1">#REF!</definedName>
    <definedName name="jjjjj4444">#REF!</definedName>
    <definedName name="jk45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l6547">#REF!</definedName>
    <definedName name="jnb1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'[12]x'!#REF!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'[4]x2,3'!#REF!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'[6]x1 (5)'!#REF!</definedName>
    <definedName name="kiuy">#REF!</definedName>
    <definedName name="kjasawq">#REF!</definedName>
    <definedName name="kjbhfs65">#REF!</definedName>
    <definedName name="kjh">'[4]x2,3'!#REF!</definedName>
    <definedName name="KJHG">#REF!</definedName>
    <definedName name="kjhg6214">#REF!</definedName>
    <definedName name="kjhgf">#REF!</definedName>
    <definedName name="kjhgf4565">#REF!</definedName>
    <definedName name="kjhgf58">'[8]x#1'!#REF!</definedName>
    <definedName name="kjhjgui548">#REF!</definedName>
    <definedName name="kjhk65">#REF!</definedName>
    <definedName name="kjhq">#REF!</definedName>
    <definedName name="kjhuyg1456">'[13]x2w'!#REF!</definedName>
    <definedName name="kjilo65">#REF!</definedName>
    <definedName name="kjio">#REF!</definedName>
    <definedName name="kjjj55558">#REF!</definedName>
    <definedName name="kjk5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444">#REF!</definedName>
    <definedName name="kkkjj235">#REF!</definedName>
    <definedName name="kkkk444433">'[11]x1'!#REF!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'[2]niveloba'!#REF!</definedName>
    <definedName name="km1">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'[7]x 3'!#REF!</definedName>
    <definedName name="koliu14786">'[11]x1'!#REF!</definedName>
    <definedName name="kop">#REF!</definedName>
    <definedName name="kopw">#REF!</definedName>
    <definedName name="kot">'[2]niveloba'!#REF!</definedName>
    <definedName name="kp">'[2]niveloba'!#REF!</definedName>
    <definedName name="ks">#REF!</definedName>
    <definedName name="ksael">#REF!</definedName>
    <definedName name="kx">'[1]niveloba'!#REF!</definedName>
    <definedName name="ljhggfdd23">#REF!</definedName>
    <definedName name="lki2654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'[14]8'!#REF!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2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555">'[11]x1'!#REF!</definedName>
    <definedName name="lllkkk8889999">'[18]2'!#REF!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1402">#REF!</definedName>
    <definedName name="loki254">#REF!</definedName>
    <definedName name="lokij2546">'[13]x2w'!#REF!</definedName>
    <definedName name="lokj">#REF!</definedName>
    <definedName name="lokj741">#REF!</definedName>
    <definedName name="lokpijuh1478">#REF!</definedName>
    <definedName name="lokpiuyt5487">#REF!</definedName>
    <definedName name="lomj">'[4]x2,3'!#REF!</definedName>
    <definedName name="lomz">#REF!</definedName>
    <definedName name="lopk2">#REF!</definedName>
    <definedName name="lozaq3">#REF!</definedName>
    <definedName name="lpl522">#REF!</definedName>
    <definedName name="lplo1424">#REF!</definedName>
    <definedName name="lpo">#REF!</definedName>
    <definedName name="lpoki">#REF!</definedName>
    <definedName name="lpokj548">#REF!</definedName>
    <definedName name="lpokl2654">'[15]ketilmowyoba'!#REF!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kjh2014">#REF!</definedName>
    <definedName name="mmm111">#REF!</definedName>
    <definedName name="mmm1111222">'[11]x1'!#REF!</definedName>
    <definedName name="mmm1114">#REF!</definedName>
    <definedName name="mmmm13">#REF!</definedName>
    <definedName name="mmn">'[4]x2,3'!#REF!</definedName>
    <definedName name="mnbnv">#REF!</definedName>
    <definedName name="mnmnmn101010">'[18]2'!#REF!</definedName>
    <definedName name="more">#REF!</definedName>
    <definedName name="mrewa">#REF!</definedName>
    <definedName name="nczxh21">#REF!</definedName>
    <definedName name="nmjh564">'[13]x1'!#REF!</definedName>
    <definedName name="nn22">#REF!</definedName>
    <definedName name="nnn333">#REF!</definedName>
    <definedName name="nnnn88">#REF!</definedName>
    <definedName name="nuaq">#REF!</definedName>
    <definedName name="o">#REF!</definedName>
    <definedName name="oiesd456">'[8]x#1'!#REF!</definedName>
    <definedName name="oik601">#REF!</definedName>
    <definedName name="oil36">#REF!</definedName>
    <definedName name="oil984">#REF!</definedName>
    <definedName name="oilkm365">#REF!</definedName>
    <definedName name="oiuu478">#REF!</definedName>
    <definedName name="oiuy">#REF!</definedName>
    <definedName name="ok547">#REF!</definedName>
    <definedName name="okil">#REF!</definedName>
    <definedName name="oklij21456">'[13]x1'!#REF!</definedName>
    <definedName name="oklphji">#REF!</definedName>
    <definedName name="okm44">#REF!</definedName>
    <definedName name="oknjh95147">'[14]8'!#REF!</definedName>
    <definedName name="olm">#REF!</definedName>
    <definedName name="ooii">#REF!</definedName>
    <definedName name="oooo547">#REF!</definedName>
    <definedName name="oooo6">#REF!</definedName>
    <definedName name="ooooooii">#REF!</definedName>
    <definedName name="opi4">#REF!</definedName>
    <definedName name="opi966">#REF!</definedName>
    <definedName name="opl">#REF!</definedName>
    <definedName name="opl321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'[4]x2,3'!#REF!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m2">#REF!</definedName>
    <definedName name="po69">#REF!</definedName>
    <definedName name="poi" localSheetId="0">#REF!</definedName>
    <definedName name="poi">#REF!</definedName>
    <definedName name="poi54">#REF!</definedName>
    <definedName name="poi6">#REF!</definedName>
    <definedName name="poiliu4587">#REF!</definedName>
    <definedName name="poim5">#REF!</definedName>
    <definedName name="poiu">'[3]x r '!#REF!</definedName>
    <definedName name="poiu87">#REF!</definedName>
    <definedName name="poiuy">#REF!</definedName>
    <definedName name="pok7845">#REF!</definedName>
    <definedName name="pokcds">#REF!</definedName>
    <definedName name="pokgde478">'[14]8'!#REF!</definedName>
    <definedName name="pokli456">#REF!</definedName>
    <definedName name="pol2">#REF!</definedName>
    <definedName name="poli">#REF!</definedName>
    <definedName name="polkijnmbg">#REF!</definedName>
    <definedName name="polo25">#REF!</definedName>
    <definedName name="ppp">#REF!</definedName>
    <definedName name="ppp3">#REF!</definedName>
    <definedName name="ppp9">#REF!</definedName>
    <definedName name="_xlnm.Print_Area" localSheetId="0">'ხარჯთაღრიცხვა'!$A$1:$G$71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e589">#REF!</definedName>
    <definedName name="trfgdwq65478">#REF!</definedName>
    <definedName name="tri">#REF!</definedName>
    <definedName name="ttty">#REF!</definedName>
    <definedName name="ty859">#REF!</definedName>
    <definedName name="tytu">'[4]x2,3'!#REF!</definedName>
    <definedName name="ubez">#REF!</definedName>
    <definedName name="uhn369">#REF!</definedName>
    <definedName name="uijkl254">#REF!</definedName>
    <definedName name="uio2">'[4]x2,3'!#REF!</definedName>
    <definedName name="uiok">#REF!</definedName>
    <definedName name="uiop564">'[11]x1'!#REF!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wqr75">#REF!</definedName>
    <definedName name="xdrt">#REF!</definedName>
    <definedName name="xuti">#REF!</definedName>
    <definedName name="xxcv">'[2]niveloba'!#REF!</definedName>
    <definedName name="ytrer7">#REF!</definedName>
    <definedName name="ytrrjh56">#REF!</definedName>
    <definedName name="ytui458">'[6]x1 (5)'!#REF!</definedName>
    <definedName name="yu621">'[4]x2,3'!#REF!</definedName>
    <definedName name="yui56">#REF!</definedName>
    <definedName name="yyyy333">#REF!</definedName>
    <definedName name="zzzz444">#REF!</definedName>
    <definedName name="лллл">'[4]x2,3'!#REF!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<sst xmlns="http://schemas.openxmlformats.org/spreadsheetml/2006/main" count="153" uniqueCount="76">
  <si>
    <t>#</t>
  </si>
  <si>
    <t>კგ</t>
  </si>
  <si>
    <t>ლ</t>
  </si>
  <si>
    <t>კვ.მ.</t>
  </si>
  <si>
    <t>100                                                                                                                                                                                                                                                  კვმ.</t>
  </si>
  <si>
    <t>კვმ</t>
  </si>
  <si>
    <t>100                                                                                                                                                                                                                        კვ.მ.</t>
  </si>
  <si>
    <t>100                                                                                                                                                                                                                            კვმ</t>
  </si>
  <si>
    <t>მ</t>
  </si>
  <si>
    <t>კბმ</t>
  </si>
  <si>
    <t>100   კვ.მ.</t>
  </si>
  <si>
    <t>კომპ</t>
  </si>
  <si>
    <t>რაოდენობა</t>
  </si>
  <si>
    <t>ლარი</t>
  </si>
  <si>
    <t>თამასა</t>
  </si>
  <si>
    <t>კ-სთ</t>
  </si>
  <si>
    <t xml:space="preserve">ბეტონი В15 </t>
  </si>
  <si>
    <t>ტოლი</t>
  </si>
  <si>
    <t>ტ</t>
  </si>
  <si>
    <t>განზომილების ერთეული</t>
  </si>
  <si>
    <t>განზომილების ერთეულზე</t>
  </si>
  <si>
    <t>100კუბ.მ.</t>
  </si>
  <si>
    <t>100 კუბ.მ.</t>
  </si>
  <si>
    <t>კუბ.მ.</t>
  </si>
  <si>
    <t>1 კუბ.მ.</t>
  </si>
  <si>
    <t>გლინულა</t>
  </si>
  <si>
    <t>ლურსმანი</t>
  </si>
  <si>
    <t>მანქანები</t>
  </si>
  <si>
    <t xml:space="preserve">ანტისეპტიკური საღებავი </t>
  </si>
  <si>
    <t>საღებავი ანტისეპტიკური</t>
  </si>
  <si>
    <t>საპროექტო მონაცემებზე</t>
  </si>
  <si>
    <t>კაც/სთ</t>
  </si>
  <si>
    <t>ფარი ფიცრის. ყალიბის</t>
  </si>
  <si>
    <t>ფიცარი 50მმ</t>
  </si>
  <si>
    <t>ფიცარი</t>
  </si>
  <si>
    <t>სჭვალი</t>
  </si>
  <si>
    <t>ფიცარი ჩამოგანული III ხ 40-მმ და ზევით</t>
  </si>
  <si>
    <t>სხვადასხვა მასალები</t>
  </si>
  <si>
    <t>ხის კარკასის მოწყობა დახერხილი ხემასალით</t>
  </si>
  <si>
    <t>სხვადასხვა მანქანები</t>
  </si>
  <si>
    <t>ხის კონსტრუქციების ანტისეპტირება</t>
  </si>
  <si>
    <t>ხსნარი ანტისეპტიკური</t>
  </si>
  <si>
    <t>სახარჯთ-აღრიცხვო ღირებულება</t>
  </si>
  <si>
    <t>ჯამი</t>
  </si>
  <si>
    <t>სამუშაოს დასახელება</t>
  </si>
  <si>
    <t xml:space="preserve">გრუნტის დამუშავება ორმოებში </t>
  </si>
  <si>
    <t>შრომითი დანახარჯები</t>
  </si>
  <si>
    <t>სამშენებლო ჭანჭიკი</t>
  </si>
  <si>
    <t>სამშენებლო ნაჭედი</t>
  </si>
  <si>
    <t>კედლების მოწყობა 5სმ სისქის შიპებიანი ფიცრით</t>
  </si>
  <si>
    <t xml:space="preserve"> შიპებიანი ფიცრი-50მმ</t>
  </si>
  <si>
    <t>ფრონტონის მოწყობა  შიპებიანი ფიცრით 45მმ</t>
  </si>
  <si>
    <t xml:space="preserve"> შიპებიანი ფიცრი 45მმ</t>
  </si>
  <si>
    <t>ლურსმანი სამშენებლო</t>
  </si>
  <si>
    <t xml:space="preserve">იატაკის მოწყობა  50 მმ სისქის შიპებიანი ფიცრებით  </t>
  </si>
  <si>
    <t xml:space="preserve">შრომითი დანახარჯები </t>
  </si>
  <si>
    <t>ხის კონსტრუქციების დამუშავება ხანძარსაწინააღმდეგო ხსნარით</t>
  </si>
  <si>
    <t>წერტილოვანი საძირკვლის მოწყობა  В15 კლასის ბეტონით  (0.3*0.3*0.4)*4ც</t>
  </si>
  <si>
    <t>დახერხილი ხემასალა (0.10*0.14*2.2)*6ც+(0.10*0.14*2.7)*6ც</t>
  </si>
  <si>
    <t xml:space="preserve"> ხის კარის ბლოკის მოწყობა (0.9*1.80) კომპლექტით</t>
  </si>
  <si>
    <t>ხის კარის ბლოკი(საკეტი, სახელური, ანჯამა)</t>
  </si>
  <si>
    <t xml:space="preserve"> სანივნივე სისტემის   მოწყობა დახერხილი ხემასალით (0.07*0.14)</t>
  </si>
  <si>
    <t>დახერხილი ხე-მასალა(0.07*0.14)</t>
  </si>
  <si>
    <t>პროფილირებული ფერადი თუნუქი სახურავის სისქით 0.45მმ პრიალა</t>
  </si>
  <si>
    <t xml:space="preserve"> თუნუქი  ფურცლოვანი</t>
  </si>
  <si>
    <t>პროფილირებული ფერადი თუნუქი სახურავის სისქით 0.45მმ პრიალა ხის ლარტყებზე</t>
  </si>
  <si>
    <t xml:space="preserve">არსებულისა და ახალი წისქვილის მოწყობილობების შეძენა-მონტაჟი </t>
  </si>
  <si>
    <t>ლოკალურ-რესურსული  ხარჯთაღრიცხვა</t>
  </si>
  <si>
    <t>გაუთვალისწინებელი ხარჯი - 1.5%</t>
  </si>
  <si>
    <t>გეგმიური დაგროვება - 8%</t>
  </si>
  <si>
    <t>ზედანადები ხარჯები - 10%</t>
  </si>
  <si>
    <t xml:space="preserve"> ჯამი</t>
  </si>
  <si>
    <t>ერთეულის ფასი</t>
  </si>
  <si>
    <t>საერთო ფასი</t>
  </si>
  <si>
    <t>დღგ - 18%</t>
  </si>
  <si>
    <t xml:space="preserve">  სოფელ ვანში ხის ელ.  წისქვილის მშენებლობა</t>
  </si>
</sst>
</file>

<file path=xl/styles.xml><?xml version="1.0" encoding="utf-8"?>
<styleSheet xmlns="http://schemas.openxmlformats.org/spreadsheetml/2006/main">
  <numFmts count="2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Sylfaen"/>
      <family val="1"/>
    </font>
    <font>
      <sz val="12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56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64" applyFont="1" applyFill="1" applyBorder="1" applyAlignment="1">
      <alignment horizontal="center" vertical="center" wrapText="1"/>
      <protection/>
    </xf>
    <xf numFmtId="2" fontId="6" fillId="32" borderId="10" xfId="64" applyNumberFormat="1" applyFont="1" applyFill="1" applyBorder="1" applyAlignment="1">
      <alignment horizontal="center" vertical="center" wrapText="1"/>
      <protection/>
    </xf>
    <xf numFmtId="0" fontId="7" fillId="32" borderId="10" xfId="64" applyFont="1" applyFill="1" applyBorder="1" applyAlignment="1">
      <alignment horizontal="center" vertical="center" wrapText="1"/>
      <protection/>
    </xf>
    <xf numFmtId="2" fontId="7" fillId="32" borderId="10" xfId="64" applyNumberFormat="1" applyFont="1" applyFill="1" applyBorder="1" applyAlignment="1">
      <alignment horizontal="center" vertical="center" wrapText="1"/>
      <protection/>
    </xf>
    <xf numFmtId="0" fontId="6" fillId="32" borderId="10" xfId="63" applyFont="1" applyFill="1" applyBorder="1" applyAlignment="1">
      <alignment horizontal="center" vertical="center" wrapText="1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2" fontId="7" fillId="32" borderId="10" xfId="63" applyNumberFormat="1" applyFont="1" applyFill="1" applyBorder="1" applyAlignment="1">
      <alignment horizontal="center" vertical="center" wrapText="1"/>
      <protection/>
    </xf>
    <xf numFmtId="183" fontId="6" fillId="32" borderId="10" xfId="0" applyNumberFormat="1" applyFont="1" applyFill="1" applyBorder="1" applyAlignment="1">
      <alignment horizontal="center" vertical="center" wrapText="1"/>
    </xf>
    <xf numFmtId="2" fontId="5" fillId="32" borderId="0" xfId="0" applyNumberFormat="1" applyFont="1" applyFill="1" applyAlignment="1">
      <alignment horizontal="center" vertical="center" wrapText="1"/>
    </xf>
    <xf numFmtId="1" fontId="5" fillId="32" borderId="0" xfId="0" applyNumberFormat="1" applyFont="1" applyFill="1" applyAlignment="1">
      <alignment horizontal="center" vertical="center" wrapText="1"/>
    </xf>
    <xf numFmtId="1" fontId="6" fillId="32" borderId="0" xfId="0" applyNumberFormat="1" applyFont="1" applyFill="1" applyAlignment="1">
      <alignment horizontal="center" vertical="center" wrapText="1"/>
    </xf>
    <xf numFmtId="180" fontId="5" fillId="32" borderId="0" xfId="0" applyNumberFormat="1" applyFont="1" applyFill="1" applyAlignment="1">
      <alignment horizontal="center" vertical="center" wrapText="1"/>
    </xf>
    <xf numFmtId="181" fontId="5" fillId="32" borderId="0" xfId="0" applyNumberFormat="1" applyFont="1" applyFill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5" fillId="32" borderId="0" xfId="64" applyFont="1" applyFill="1" applyAlignment="1">
      <alignment horizontal="center" vertical="center" wrapText="1"/>
      <protection/>
    </xf>
    <xf numFmtId="180" fontId="6" fillId="32" borderId="0" xfId="63" applyNumberFormat="1" applyFont="1" applyFill="1" applyBorder="1" applyAlignment="1">
      <alignment horizontal="center" vertical="center" wrapText="1"/>
      <protection/>
    </xf>
    <xf numFmtId="0" fontId="5" fillId="32" borderId="0" xfId="64" applyFont="1" applyFill="1" applyBorder="1" applyAlignment="1">
      <alignment horizontal="center" vertical="center" wrapText="1"/>
      <protection/>
    </xf>
    <xf numFmtId="0" fontId="5" fillId="32" borderId="0" xfId="63" applyFont="1" applyFill="1" applyAlignment="1">
      <alignment horizontal="center" vertical="center" wrapText="1"/>
      <protection/>
    </xf>
    <xf numFmtId="1" fontId="5" fillId="32" borderId="0" xfId="63" applyNumberFormat="1" applyFont="1" applyFill="1" applyBorder="1" applyAlignment="1">
      <alignment horizontal="center" vertical="center" wrapText="1"/>
      <protection/>
    </xf>
    <xf numFmtId="1" fontId="6" fillId="32" borderId="0" xfId="63" applyNumberFormat="1" applyFont="1" applyFill="1" applyBorder="1" applyAlignment="1">
      <alignment horizontal="center" vertical="center" wrapText="1"/>
      <protection/>
    </xf>
    <xf numFmtId="0" fontId="5" fillId="32" borderId="0" xfId="63" applyFont="1" applyFill="1" applyBorder="1" applyAlignment="1">
      <alignment horizontal="center" vertical="center" wrapText="1"/>
      <protection/>
    </xf>
    <xf numFmtId="1" fontId="5" fillId="32" borderId="0" xfId="0" applyNumberFormat="1" applyFont="1" applyFill="1" applyBorder="1" applyAlignment="1">
      <alignment horizontal="center" vertical="center" wrapText="1"/>
    </xf>
    <xf numFmtId="2" fontId="7" fillId="32" borderId="0" xfId="63" applyNumberFormat="1" applyFont="1" applyFill="1" applyBorder="1" applyAlignment="1">
      <alignment horizontal="center" vertical="center" wrapText="1"/>
      <protection/>
    </xf>
    <xf numFmtId="2" fontId="5" fillId="32" borderId="0" xfId="63" applyNumberFormat="1" applyFont="1" applyFill="1" applyAlignment="1">
      <alignment horizontal="center" vertical="center" wrapText="1"/>
      <protection/>
    </xf>
    <xf numFmtId="2" fontId="7" fillId="32" borderId="10" xfId="0" applyNumberFormat="1" applyFont="1" applyFill="1" applyBorder="1" applyAlignment="1">
      <alignment horizontal="center" vertical="center" textRotation="90" wrapText="1"/>
    </xf>
    <xf numFmtId="2" fontId="6" fillId="32" borderId="10" xfId="63" applyNumberFormat="1" applyFont="1" applyFill="1" applyBorder="1" applyAlignment="1">
      <alignment horizontal="center" vertical="center" wrapText="1"/>
      <protection/>
    </xf>
    <xf numFmtId="0" fontId="5" fillId="32" borderId="0" xfId="0" applyFont="1" applyFill="1" applyAlignment="1">
      <alignment horizontal="center" vertical="center" wrapText="1"/>
    </xf>
    <xf numFmtId="0" fontId="4" fillId="32" borderId="10" xfId="65" applyFont="1" applyFill="1" applyBorder="1" applyAlignment="1">
      <alignment horizontal="center" vertical="center" wrapText="1"/>
      <protection/>
    </xf>
    <xf numFmtId="0" fontId="4" fillId="32" borderId="10" xfId="64" applyFont="1" applyFill="1" applyBorder="1" applyAlignment="1">
      <alignment horizontal="center" vertical="center" wrapText="1"/>
      <protection/>
    </xf>
    <xf numFmtId="0" fontId="4" fillId="32" borderId="10" xfId="63" applyFont="1" applyFill="1" applyBorder="1" applyAlignment="1">
      <alignment horizontal="center" vertical="center" wrapText="1"/>
      <protection/>
    </xf>
    <xf numFmtId="1" fontId="6" fillId="32" borderId="0" xfId="0" applyNumberFormat="1" applyFont="1" applyFill="1" applyBorder="1" applyAlignment="1">
      <alignment horizontal="center" vertical="center" wrapText="1"/>
    </xf>
    <xf numFmtId="9" fontId="6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180" fontId="4" fillId="32" borderId="0" xfId="0" applyNumberFormat="1" applyFont="1" applyFill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Alignment="1">
      <alignment horizontal="center" vertical="center" wrapText="1"/>
    </xf>
    <xf numFmtId="1" fontId="4" fillId="32" borderId="0" xfId="0" applyNumberFormat="1" applyFont="1" applyFill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183" fontId="7" fillId="32" borderId="10" xfId="0" applyNumberFormat="1" applyFont="1" applyFill="1" applyBorder="1" applyAlignment="1">
      <alignment horizontal="center" vertical="center" wrapText="1"/>
    </xf>
    <xf numFmtId="183" fontId="7" fillId="32" borderId="10" xfId="64" applyNumberFormat="1" applyFont="1" applyFill="1" applyBorder="1" applyAlignment="1">
      <alignment horizontal="center" vertical="center" wrapText="1"/>
      <protection/>
    </xf>
    <xf numFmtId="183" fontId="7" fillId="32" borderId="10" xfId="63" applyNumberFormat="1" applyFont="1" applyFill="1" applyBorder="1" applyAlignment="1">
      <alignment horizontal="center" vertical="center" wrapText="1"/>
      <protection/>
    </xf>
    <xf numFmtId="181" fontId="6" fillId="32" borderId="10" xfId="0" applyNumberFormat="1" applyFont="1" applyFill="1" applyBorder="1" applyAlignment="1">
      <alignment horizontal="center" vertical="center" wrapText="1"/>
    </xf>
    <xf numFmtId="181" fontId="6" fillId="32" borderId="10" xfId="64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eras 50-52" xfId="63"/>
    <cellStyle name="Обычный_ruruas 9" xfId="64"/>
    <cellStyle name="Обычный_ximsiasvil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ULV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ort%20darbaz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2" sqref="A2:G2"/>
    </sheetView>
  </sheetViews>
  <sheetFormatPr defaultColWidth="9.125" defaultRowHeight="12.75"/>
  <cols>
    <col min="1" max="1" width="9.50390625" style="34" customWidth="1"/>
    <col min="2" max="2" width="48.00390625" style="34" customWidth="1"/>
    <col min="3" max="3" width="11.50390625" style="34" customWidth="1"/>
    <col min="4" max="4" width="9.125" style="34" customWidth="1"/>
    <col min="5" max="5" width="15.75390625" style="34" customWidth="1"/>
    <col min="6" max="6" width="15.50390625" style="14" customWidth="1"/>
    <col min="7" max="7" width="14.375" style="14" customWidth="1"/>
    <col min="8" max="8" width="13.375" style="34" bestFit="1" customWidth="1"/>
    <col min="9" max="9" width="12.00390625" style="34" customWidth="1"/>
    <col min="10" max="10" width="8.625" style="34" customWidth="1"/>
    <col min="11" max="11" width="12.375" style="34" bestFit="1" customWidth="1"/>
    <col min="12" max="16384" width="9.125" style="34" customWidth="1"/>
  </cols>
  <sheetData>
    <row r="1" spans="1:7" ht="31.5" customHeight="1">
      <c r="A1" s="55" t="s">
        <v>67</v>
      </c>
      <c r="B1" s="55"/>
      <c r="C1" s="55"/>
      <c r="D1" s="55"/>
      <c r="E1" s="55"/>
      <c r="F1" s="55"/>
      <c r="G1" s="55"/>
    </row>
    <row r="2" spans="1:9" ht="56.25" customHeight="1">
      <c r="A2" s="55" t="s">
        <v>75</v>
      </c>
      <c r="B2" s="55"/>
      <c r="C2" s="55"/>
      <c r="D2" s="55"/>
      <c r="E2" s="55"/>
      <c r="F2" s="55"/>
      <c r="G2" s="55"/>
      <c r="I2" s="14"/>
    </row>
    <row r="3" spans="1:9" ht="44.25" customHeight="1">
      <c r="A3" s="52" t="s">
        <v>0</v>
      </c>
      <c r="B3" s="52" t="s">
        <v>44</v>
      </c>
      <c r="C3" s="53" t="s">
        <v>19</v>
      </c>
      <c r="D3" s="52" t="s">
        <v>12</v>
      </c>
      <c r="E3" s="52"/>
      <c r="F3" s="54" t="s">
        <v>42</v>
      </c>
      <c r="G3" s="54"/>
      <c r="I3" s="17"/>
    </row>
    <row r="4" spans="1:10" ht="84" customHeight="1">
      <c r="A4" s="52"/>
      <c r="B4" s="52"/>
      <c r="C4" s="53"/>
      <c r="D4" s="46" t="s">
        <v>20</v>
      </c>
      <c r="E4" s="46" t="s">
        <v>30</v>
      </c>
      <c r="F4" s="32" t="s">
        <v>72</v>
      </c>
      <c r="G4" s="32" t="s">
        <v>73</v>
      </c>
      <c r="I4" s="18"/>
      <c r="J4" s="17"/>
    </row>
    <row r="5" spans="1:7" ht="51" customHeight="1">
      <c r="A5" s="1">
        <v>1</v>
      </c>
      <c r="B5" s="5" t="s">
        <v>45</v>
      </c>
      <c r="C5" s="1" t="s">
        <v>21</v>
      </c>
      <c r="D5" s="2"/>
      <c r="E5" s="13">
        <v>0.00244</v>
      </c>
      <c r="F5" s="2"/>
      <c r="G5" s="2"/>
    </row>
    <row r="6" spans="1:7" ht="36" customHeight="1">
      <c r="A6" s="3">
        <f>A5+0.1</f>
        <v>1.1</v>
      </c>
      <c r="B6" s="3" t="s">
        <v>46</v>
      </c>
      <c r="C6" s="3" t="s">
        <v>31</v>
      </c>
      <c r="D6" s="3">
        <v>115.25</v>
      </c>
      <c r="E6" s="47">
        <f>E5*D6</f>
        <v>0.28121</v>
      </c>
      <c r="F6" s="4"/>
      <c r="G6" s="4"/>
    </row>
    <row r="7" spans="1:7" ht="60.75" customHeight="1">
      <c r="A7" s="1">
        <f>A5+1</f>
        <v>2</v>
      </c>
      <c r="B7" s="35" t="s">
        <v>57</v>
      </c>
      <c r="C7" s="1" t="s">
        <v>22</v>
      </c>
      <c r="D7" s="1"/>
      <c r="E7" s="13">
        <v>0.00144</v>
      </c>
      <c r="F7" s="2"/>
      <c r="G7" s="2"/>
    </row>
    <row r="8" spans="1:7" ht="29.25" customHeight="1">
      <c r="A8" s="3">
        <f aca="true" t="shared" si="0" ref="A8:A13">A7+0.1</f>
        <v>2.1</v>
      </c>
      <c r="B8" s="3" t="s">
        <v>46</v>
      </c>
      <c r="C8" s="3" t="s">
        <v>31</v>
      </c>
      <c r="D8" s="3">
        <v>954.15</v>
      </c>
      <c r="E8" s="47">
        <f>E7*D8</f>
        <v>1.37398</v>
      </c>
      <c r="F8" s="4"/>
      <c r="G8" s="4"/>
    </row>
    <row r="9" spans="1:7" ht="29.25" customHeight="1">
      <c r="A9" s="3">
        <f t="shared" si="0"/>
        <v>2.2</v>
      </c>
      <c r="B9" s="3" t="s">
        <v>27</v>
      </c>
      <c r="C9" s="3" t="s">
        <v>2</v>
      </c>
      <c r="D9" s="3">
        <v>76</v>
      </c>
      <c r="E9" s="47">
        <f>E7*D9</f>
        <v>0.10944</v>
      </c>
      <c r="F9" s="4"/>
      <c r="G9" s="4"/>
    </row>
    <row r="10" spans="1:7" ht="29.25" customHeight="1">
      <c r="A10" s="3">
        <f t="shared" si="0"/>
        <v>2.3</v>
      </c>
      <c r="B10" s="3" t="s">
        <v>16</v>
      </c>
      <c r="C10" s="3" t="s">
        <v>23</v>
      </c>
      <c r="D10" s="3">
        <v>102</v>
      </c>
      <c r="E10" s="47">
        <f>D10*E7</f>
        <v>0.14688</v>
      </c>
      <c r="F10" s="4"/>
      <c r="G10" s="4"/>
    </row>
    <row r="11" spans="1:7" ht="29.25" customHeight="1">
      <c r="A11" s="3">
        <f t="shared" si="0"/>
        <v>2.4</v>
      </c>
      <c r="B11" s="3" t="s">
        <v>32</v>
      </c>
      <c r="C11" s="3" t="s">
        <v>3</v>
      </c>
      <c r="D11" s="3">
        <v>80.3</v>
      </c>
      <c r="E11" s="47">
        <f>D11*E7</f>
        <v>0.11563</v>
      </c>
      <c r="F11" s="4"/>
      <c r="G11" s="4"/>
    </row>
    <row r="12" spans="1:7" ht="29.25" customHeight="1">
      <c r="A12" s="3">
        <f t="shared" si="0"/>
        <v>2.5</v>
      </c>
      <c r="B12" s="3" t="s">
        <v>36</v>
      </c>
      <c r="C12" s="3" t="s">
        <v>23</v>
      </c>
      <c r="D12" s="3">
        <v>0.39</v>
      </c>
      <c r="E12" s="47">
        <f>D12*E7</f>
        <v>0.00056</v>
      </c>
      <c r="F12" s="4"/>
      <c r="G12" s="4"/>
    </row>
    <row r="13" spans="1:7" ht="29.25" customHeight="1">
      <c r="A13" s="3">
        <f t="shared" si="0"/>
        <v>2.6</v>
      </c>
      <c r="B13" s="3" t="s">
        <v>37</v>
      </c>
      <c r="C13" s="3" t="s">
        <v>2</v>
      </c>
      <c r="D13" s="3">
        <v>13</v>
      </c>
      <c r="E13" s="47">
        <f>D13*E7</f>
        <v>0.01872</v>
      </c>
      <c r="F13" s="4"/>
      <c r="G13" s="4"/>
    </row>
    <row r="14" spans="1:10" ht="57.75" customHeight="1">
      <c r="A14" s="1">
        <v>3</v>
      </c>
      <c r="B14" s="5" t="s">
        <v>38</v>
      </c>
      <c r="C14" s="1" t="s">
        <v>24</v>
      </c>
      <c r="D14" s="2"/>
      <c r="E14" s="13">
        <v>0.418</v>
      </c>
      <c r="F14" s="2"/>
      <c r="G14" s="2"/>
      <c r="H14" s="19"/>
      <c r="I14" s="19"/>
      <c r="J14" s="19"/>
    </row>
    <row r="15" spans="1:8" ht="26.25" customHeight="1">
      <c r="A15" s="3">
        <f>A14+0.1</f>
        <v>3.1</v>
      </c>
      <c r="B15" s="3" t="s">
        <v>46</v>
      </c>
      <c r="C15" s="3" t="s">
        <v>31</v>
      </c>
      <c r="D15" s="3">
        <v>24</v>
      </c>
      <c r="E15" s="47">
        <f>E14*D15</f>
        <v>10.032</v>
      </c>
      <c r="F15" s="4"/>
      <c r="G15" s="4"/>
      <c r="H15" s="14"/>
    </row>
    <row r="16" spans="1:10" ht="31.5" customHeight="1">
      <c r="A16" s="3">
        <f>A15+0.1</f>
        <v>3.2</v>
      </c>
      <c r="B16" s="3" t="s">
        <v>27</v>
      </c>
      <c r="C16" s="3" t="s">
        <v>2</v>
      </c>
      <c r="D16" s="3">
        <v>1.3</v>
      </c>
      <c r="E16" s="47">
        <f>E14*D16</f>
        <v>0.5434</v>
      </c>
      <c r="F16" s="4"/>
      <c r="G16" s="4"/>
      <c r="I16" s="14"/>
      <c r="J16" s="14"/>
    </row>
    <row r="17" spans="1:8" ht="42" customHeight="1">
      <c r="A17" s="3">
        <f>A16+0.1</f>
        <v>3.3</v>
      </c>
      <c r="B17" s="3" t="s">
        <v>58</v>
      </c>
      <c r="C17" s="3" t="s">
        <v>23</v>
      </c>
      <c r="D17" s="3">
        <v>1</v>
      </c>
      <c r="E17" s="47">
        <f>E14*D17</f>
        <v>0.418</v>
      </c>
      <c r="F17" s="4"/>
      <c r="G17" s="4"/>
      <c r="H17" s="14"/>
    </row>
    <row r="18" spans="1:7" ht="27" customHeight="1">
      <c r="A18" s="3">
        <f>A17+0.1</f>
        <v>3.4</v>
      </c>
      <c r="B18" s="3" t="s">
        <v>47</v>
      </c>
      <c r="C18" s="3" t="s">
        <v>1</v>
      </c>
      <c r="D18" s="3">
        <v>7.5</v>
      </c>
      <c r="E18" s="47">
        <f>D18*E14</f>
        <v>3.135</v>
      </c>
      <c r="F18" s="4"/>
      <c r="G18" s="4"/>
    </row>
    <row r="19" spans="1:8" ht="30.75" customHeight="1">
      <c r="A19" s="3">
        <f>A18+0.1</f>
        <v>3.5</v>
      </c>
      <c r="B19" s="3" t="s">
        <v>48</v>
      </c>
      <c r="C19" s="3" t="s">
        <v>1</v>
      </c>
      <c r="D19" s="3">
        <v>3.08</v>
      </c>
      <c r="E19" s="47">
        <f>D19*E14</f>
        <v>1.28744</v>
      </c>
      <c r="F19" s="4"/>
      <c r="G19" s="4"/>
      <c r="H19" s="14"/>
    </row>
    <row r="20" spans="1:10" ht="44.25" customHeight="1">
      <c r="A20" s="1">
        <f>A14+1</f>
        <v>4</v>
      </c>
      <c r="B20" s="5" t="s">
        <v>49</v>
      </c>
      <c r="C20" s="1" t="s">
        <v>4</v>
      </c>
      <c r="D20" s="1"/>
      <c r="E20" s="13">
        <v>0.16</v>
      </c>
      <c r="F20" s="2"/>
      <c r="G20" s="2"/>
      <c r="H20" s="19"/>
      <c r="I20" s="19"/>
      <c r="J20" s="19"/>
    </row>
    <row r="21" spans="1:8" ht="21.75" customHeight="1">
      <c r="A21" s="3">
        <f>A20+0.1</f>
        <v>4.1</v>
      </c>
      <c r="B21" s="3" t="s">
        <v>46</v>
      </c>
      <c r="C21" s="3" t="s">
        <v>31</v>
      </c>
      <c r="D21" s="3">
        <v>215.2</v>
      </c>
      <c r="E21" s="47">
        <f>E20*D21</f>
        <v>34.432</v>
      </c>
      <c r="F21" s="4"/>
      <c r="G21" s="4"/>
      <c r="H21" s="17"/>
    </row>
    <row r="22" spans="1:10" ht="21.75" customHeight="1">
      <c r="A22" s="3">
        <f>A21+0.1</f>
        <v>4.2</v>
      </c>
      <c r="B22" s="3" t="s">
        <v>27</v>
      </c>
      <c r="C22" s="3" t="s">
        <v>2</v>
      </c>
      <c r="D22" s="3">
        <v>2.84</v>
      </c>
      <c r="E22" s="47">
        <f>E20*D22</f>
        <v>0.4544</v>
      </c>
      <c r="F22" s="4"/>
      <c r="G22" s="4"/>
      <c r="I22" s="14"/>
      <c r="J22" s="14"/>
    </row>
    <row r="23" spans="1:8" ht="21.75" customHeight="1">
      <c r="A23" s="3">
        <f>A22+0.1</f>
        <v>4.3</v>
      </c>
      <c r="B23" s="3" t="s">
        <v>50</v>
      </c>
      <c r="C23" s="3" t="s">
        <v>23</v>
      </c>
      <c r="D23" s="3">
        <v>5</v>
      </c>
      <c r="E23" s="47">
        <f>E20*D23</f>
        <v>0.8</v>
      </c>
      <c r="F23" s="4"/>
      <c r="G23" s="4"/>
      <c r="H23" s="14"/>
    </row>
    <row r="24" spans="1:7" ht="21.75" customHeight="1">
      <c r="A24" s="3">
        <f>A23+0.1</f>
        <v>4.4</v>
      </c>
      <c r="B24" s="3" t="s">
        <v>37</v>
      </c>
      <c r="C24" s="3" t="s">
        <v>2</v>
      </c>
      <c r="D24" s="3">
        <v>2.5</v>
      </c>
      <c r="E24" s="47">
        <f>D24*E20</f>
        <v>0.4</v>
      </c>
      <c r="F24" s="4"/>
      <c r="G24" s="4"/>
    </row>
    <row r="25" spans="1:10" ht="51" customHeight="1">
      <c r="A25" s="1">
        <f>A20+1</f>
        <v>5</v>
      </c>
      <c r="B25" s="5" t="s">
        <v>51</v>
      </c>
      <c r="C25" s="1" t="s">
        <v>4</v>
      </c>
      <c r="D25" s="1"/>
      <c r="E25" s="13">
        <v>0.022</v>
      </c>
      <c r="F25" s="2"/>
      <c r="G25" s="2"/>
      <c r="H25" s="19"/>
      <c r="I25" s="19"/>
      <c r="J25" s="19"/>
    </row>
    <row r="26" spans="1:8" ht="21.75" customHeight="1">
      <c r="A26" s="3">
        <f>A25+0.1</f>
        <v>5.1</v>
      </c>
      <c r="B26" s="3" t="s">
        <v>46</v>
      </c>
      <c r="C26" s="3" t="s">
        <v>31</v>
      </c>
      <c r="D26" s="3">
        <v>115.2</v>
      </c>
      <c r="E26" s="47">
        <f>E25*D26</f>
        <v>2.5344</v>
      </c>
      <c r="F26" s="4"/>
      <c r="G26" s="4"/>
      <c r="H26" s="17"/>
    </row>
    <row r="27" spans="1:10" ht="21.75" customHeight="1">
      <c r="A27" s="3">
        <f>A26+0.1</f>
        <v>5.2</v>
      </c>
      <c r="B27" s="3" t="s">
        <v>27</v>
      </c>
      <c r="C27" s="3" t="s">
        <v>2</v>
      </c>
      <c r="D27" s="3">
        <v>2.84</v>
      </c>
      <c r="E27" s="47">
        <f>E25*D27</f>
        <v>0.06248</v>
      </c>
      <c r="F27" s="4"/>
      <c r="G27" s="4"/>
      <c r="I27" s="14"/>
      <c r="J27" s="14"/>
    </row>
    <row r="28" spans="1:8" ht="21.75" customHeight="1">
      <c r="A28" s="3">
        <f>A27+0.1</f>
        <v>5.3</v>
      </c>
      <c r="B28" s="3" t="s">
        <v>52</v>
      </c>
      <c r="C28" s="3" t="s">
        <v>5</v>
      </c>
      <c r="D28" s="3">
        <v>4.5</v>
      </c>
      <c r="E28" s="47">
        <f>E25*D28</f>
        <v>0.099</v>
      </c>
      <c r="F28" s="4"/>
      <c r="G28" s="4"/>
      <c r="H28" s="14"/>
    </row>
    <row r="29" spans="1:10" ht="21.75" customHeight="1">
      <c r="A29" s="3">
        <f>A28+0.1</f>
        <v>5.4</v>
      </c>
      <c r="B29" s="3" t="s">
        <v>53</v>
      </c>
      <c r="C29" s="3" t="s">
        <v>1</v>
      </c>
      <c r="D29" s="3">
        <v>9</v>
      </c>
      <c r="E29" s="47">
        <v>2</v>
      </c>
      <c r="F29" s="4"/>
      <c r="G29" s="4"/>
      <c r="J29" s="15"/>
    </row>
    <row r="30" spans="1:7" ht="21.75" customHeight="1">
      <c r="A30" s="3">
        <f>A29+0.1</f>
        <v>5.5</v>
      </c>
      <c r="B30" s="3" t="s">
        <v>37</v>
      </c>
      <c r="C30" s="3" t="s">
        <v>2</v>
      </c>
      <c r="D30" s="3">
        <v>2.5</v>
      </c>
      <c r="E30" s="47">
        <f>D30*E25</f>
        <v>0.055</v>
      </c>
      <c r="F30" s="4"/>
      <c r="G30" s="4"/>
    </row>
    <row r="31" spans="1:10" ht="48" customHeight="1">
      <c r="A31" s="1">
        <v>6</v>
      </c>
      <c r="B31" s="5" t="s">
        <v>54</v>
      </c>
      <c r="C31" s="1" t="s">
        <v>6</v>
      </c>
      <c r="D31" s="1"/>
      <c r="E31" s="13">
        <v>0.05</v>
      </c>
      <c r="F31" s="2"/>
      <c r="G31" s="2"/>
      <c r="H31" s="19"/>
      <c r="I31" s="19"/>
      <c r="J31" s="19"/>
    </row>
    <row r="32" spans="1:10" ht="24.75" customHeight="1">
      <c r="A32" s="3">
        <f>A31+0.1</f>
        <v>6.1</v>
      </c>
      <c r="B32" s="3" t="s">
        <v>46</v>
      </c>
      <c r="C32" s="3" t="s">
        <v>31</v>
      </c>
      <c r="D32" s="3">
        <v>415.25</v>
      </c>
      <c r="E32" s="47">
        <f>E31*D32</f>
        <v>20.7625</v>
      </c>
      <c r="F32" s="4"/>
      <c r="G32" s="4"/>
      <c r="H32" s="20"/>
      <c r="I32" s="20"/>
      <c r="J32" s="20"/>
    </row>
    <row r="33" spans="1:10" ht="22.5" customHeight="1">
      <c r="A33" s="3">
        <f>A32+0.1</f>
        <v>6.2</v>
      </c>
      <c r="B33" s="3" t="s">
        <v>27</v>
      </c>
      <c r="C33" s="3" t="s">
        <v>2</v>
      </c>
      <c r="D33" s="4">
        <f>4.83/37*50</f>
        <v>6.53</v>
      </c>
      <c r="E33" s="47">
        <f>E31*D33</f>
        <v>0.3265</v>
      </c>
      <c r="F33" s="4"/>
      <c r="G33" s="4"/>
      <c r="H33" s="20"/>
      <c r="I33" s="20"/>
      <c r="J33" s="20"/>
    </row>
    <row r="34" spans="1:10" ht="24" customHeight="1">
      <c r="A34" s="3">
        <f>A33+0.1</f>
        <v>6.3</v>
      </c>
      <c r="B34" s="3" t="s">
        <v>53</v>
      </c>
      <c r="C34" s="3" t="s">
        <v>1</v>
      </c>
      <c r="D34" s="3">
        <v>23.3</v>
      </c>
      <c r="E34" s="47">
        <f>E31*D34</f>
        <v>1.165</v>
      </c>
      <c r="F34" s="4"/>
      <c r="G34" s="4"/>
      <c r="I34" s="20"/>
      <c r="J34" s="20"/>
    </row>
    <row r="35" spans="1:10" ht="27" customHeight="1">
      <c r="A35" s="3">
        <f>A34+0.1</f>
        <v>6.4</v>
      </c>
      <c r="B35" s="3" t="s">
        <v>33</v>
      </c>
      <c r="C35" s="3" t="s">
        <v>23</v>
      </c>
      <c r="D35" s="4">
        <v>5.12</v>
      </c>
      <c r="E35" s="47">
        <f>D35*E31</f>
        <v>0.256</v>
      </c>
      <c r="F35" s="4"/>
      <c r="G35" s="4"/>
      <c r="H35" s="20"/>
      <c r="I35" s="20"/>
      <c r="J35" s="20"/>
    </row>
    <row r="36" spans="1:10" s="21" customFormat="1" ht="57" customHeight="1">
      <c r="A36" s="1">
        <f>A31+1</f>
        <v>7</v>
      </c>
      <c r="B36" s="5" t="s">
        <v>59</v>
      </c>
      <c r="C36" s="1" t="s">
        <v>7</v>
      </c>
      <c r="D36" s="1"/>
      <c r="E36" s="13">
        <v>0.018</v>
      </c>
      <c r="F36" s="2"/>
      <c r="G36" s="2"/>
      <c r="H36" s="19"/>
      <c r="I36" s="19"/>
      <c r="J36" s="19"/>
    </row>
    <row r="37" spans="1:7" s="21" customFormat="1" ht="24.75" customHeight="1">
      <c r="A37" s="3">
        <f>A36+0.1</f>
        <v>7.1</v>
      </c>
      <c r="B37" s="3" t="s">
        <v>55</v>
      </c>
      <c r="C37" s="3" t="s">
        <v>31</v>
      </c>
      <c r="D37" s="4">
        <v>215.2</v>
      </c>
      <c r="E37" s="47">
        <f>D37*E36</f>
        <v>3.8736</v>
      </c>
      <c r="F37" s="4"/>
      <c r="G37" s="4"/>
    </row>
    <row r="38" spans="1:7" s="21" customFormat="1" ht="27" customHeight="1">
      <c r="A38" s="3">
        <f>A37+0.1</f>
        <v>7.2</v>
      </c>
      <c r="B38" s="3" t="s">
        <v>39</v>
      </c>
      <c r="C38" s="3" t="s">
        <v>13</v>
      </c>
      <c r="D38" s="3">
        <v>13</v>
      </c>
      <c r="E38" s="47">
        <f>E36*D38</f>
        <v>0.234</v>
      </c>
      <c r="F38" s="4"/>
      <c r="G38" s="4"/>
    </row>
    <row r="39" spans="1:7" s="21" customFormat="1" ht="27" customHeight="1">
      <c r="A39" s="3">
        <f>A38+0.1</f>
        <v>7.3</v>
      </c>
      <c r="B39" s="3" t="s">
        <v>60</v>
      </c>
      <c r="C39" s="3" t="s">
        <v>5</v>
      </c>
      <c r="D39" s="3">
        <v>100</v>
      </c>
      <c r="E39" s="47">
        <f>D39*E36</f>
        <v>1.8</v>
      </c>
      <c r="F39" s="4"/>
      <c r="G39" s="4"/>
    </row>
    <row r="40" spans="1:7" s="21" customFormat="1" ht="24" customHeight="1">
      <c r="A40" s="3">
        <f>A38+0.1</f>
        <v>7.3</v>
      </c>
      <c r="B40" s="3" t="s">
        <v>14</v>
      </c>
      <c r="C40" s="3" t="s">
        <v>8</v>
      </c>
      <c r="D40" s="3">
        <v>540</v>
      </c>
      <c r="E40" s="47">
        <f>D40*E36</f>
        <v>9.72</v>
      </c>
      <c r="F40" s="4"/>
      <c r="G40" s="4"/>
    </row>
    <row r="41" spans="1:10" s="21" customFormat="1" ht="54.75" customHeight="1">
      <c r="A41" s="1">
        <v>8</v>
      </c>
      <c r="B41" s="5" t="s">
        <v>66</v>
      </c>
      <c r="C41" s="1" t="s">
        <v>11</v>
      </c>
      <c r="D41" s="1"/>
      <c r="E41" s="50">
        <v>1</v>
      </c>
      <c r="F41" s="2"/>
      <c r="G41" s="2"/>
      <c r="H41" s="19"/>
      <c r="I41" s="19"/>
      <c r="J41" s="19"/>
    </row>
    <row r="42" spans="1:10" s="22" customFormat="1" ht="70.5" customHeight="1">
      <c r="A42" s="1">
        <f>A41+1</f>
        <v>9</v>
      </c>
      <c r="B42" s="36" t="s">
        <v>61</v>
      </c>
      <c r="C42" s="6" t="s">
        <v>23</v>
      </c>
      <c r="D42" s="6"/>
      <c r="E42" s="51">
        <v>0.2</v>
      </c>
      <c r="F42" s="7"/>
      <c r="G42" s="33"/>
      <c r="H42" s="19"/>
      <c r="I42" s="19"/>
      <c r="J42" s="19"/>
    </row>
    <row r="43" spans="1:7" s="22" customFormat="1" ht="26.25" customHeight="1">
      <c r="A43" s="8">
        <f aca="true" t="shared" si="1" ref="A43:A50">A42+0.1</f>
        <v>9.1</v>
      </c>
      <c r="B43" s="8" t="s">
        <v>46</v>
      </c>
      <c r="C43" s="8" t="s">
        <v>31</v>
      </c>
      <c r="D43" s="9">
        <v>115.2</v>
      </c>
      <c r="E43" s="48">
        <f>E42*D43</f>
        <v>23.04</v>
      </c>
      <c r="F43" s="9"/>
      <c r="G43" s="9"/>
    </row>
    <row r="44" spans="1:7" s="22" customFormat="1" ht="23.25" customHeight="1">
      <c r="A44" s="8">
        <f t="shared" si="1"/>
        <v>9.2</v>
      </c>
      <c r="B44" s="8" t="s">
        <v>27</v>
      </c>
      <c r="C44" s="8" t="s">
        <v>2</v>
      </c>
      <c r="D44" s="9">
        <f>2.1*1.15</f>
        <v>2.42</v>
      </c>
      <c r="E44" s="48">
        <f>E42*D44</f>
        <v>0.484</v>
      </c>
      <c r="F44" s="9"/>
      <c r="G44" s="9"/>
    </row>
    <row r="45" spans="1:7" s="22" customFormat="1" ht="22.5" customHeight="1">
      <c r="A45" s="8">
        <f t="shared" si="1"/>
        <v>9.3</v>
      </c>
      <c r="B45" s="8" t="s">
        <v>62</v>
      </c>
      <c r="C45" s="8" t="s">
        <v>9</v>
      </c>
      <c r="D45" s="9">
        <v>1</v>
      </c>
      <c r="E45" s="48">
        <f>D45*E42</f>
        <v>0.2</v>
      </c>
      <c r="F45" s="12"/>
      <c r="G45" s="9"/>
    </row>
    <row r="46" spans="1:7" s="22" customFormat="1" ht="21.75" customHeight="1">
      <c r="A46" s="8">
        <f t="shared" si="1"/>
        <v>9.4</v>
      </c>
      <c r="B46" s="8" t="s">
        <v>28</v>
      </c>
      <c r="C46" s="8" t="s">
        <v>1</v>
      </c>
      <c r="D46" s="8">
        <v>1.96</v>
      </c>
      <c r="E46" s="48">
        <f>D46*E42</f>
        <v>0.392</v>
      </c>
      <c r="F46" s="4"/>
      <c r="G46" s="9"/>
    </row>
    <row r="47" spans="1:7" s="22" customFormat="1" ht="21" customHeight="1">
      <c r="A47" s="8">
        <f t="shared" si="1"/>
        <v>9.5</v>
      </c>
      <c r="B47" s="8" t="s">
        <v>17</v>
      </c>
      <c r="C47" s="8" t="s">
        <v>5</v>
      </c>
      <c r="D47" s="8">
        <v>3.38</v>
      </c>
      <c r="E47" s="48">
        <f>D47*E42</f>
        <v>0.676</v>
      </c>
      <c r="F47" s="12"/>
      <c r="G47" s="9"/>
    </row>
    <row r="48" spans="1:7" s="22" customFormat="1" ht="24" customHeight="1">
      <c r="A48" s="8">
        <f t="shared" si="1"/>
        <v>9.6</v>
      </c>
      <c r="B48" s="8" t="s">
        <v>25</v>
      </c>
      <c r="C48" s="8" t="s">
        <v>1</v>
      </c>
      <c r="D48" s="8">
        <v>4.38</v>
      </c>
      <c r="E48" s="48">
        <f>E42*D48</f>
        <v>0.876</v>
      </c>
      <c r="F48" s="9"/>
      <c r="G48" s="9"/>
    </row>
    <row r="49" spans="1:10" s="22" customFormat="1" ht="24.75" customHeight="1">
      <c r="A49" s="8">
        <f t="shared" si="1"/>
        <v>9.7</v>
      </c>
      <c r="B49" s="8" t="s">
        <v>26</v>
      </c>
      <c r="C49" s="8" t="s">
        <v>1</v>
      </c>
      <c r="D49" s="8">
        <v>7.2</v>
      </c>
      <c r="E49" s="48">
        <f>D49*E42</f>
        <v>1.44</v>
      </c>
      <c r="F49" s="9"/>
      <c r="G49" s="9"/>
      <c r="H49" s="23"/>
      <c r="I49" s="24"/>
      <c r="J49" s="24"/>
    </row>
    <row r="50" spans="1:10" s="22" customFormat="1" ht="24" customHeight="1">
      <c r="A50" s="8">
        <f t="shared" si="1"/>
        <v>9.8</v>
      </c>
      <c r="B50" s="8" t="s">
        <v>37</v>
      </c>
      <c r="C50" s="8" t="s">
        <v>2</v>
      </c>
      <c r="D50" s="8">
        <v>3.44</v>
      </c>
      <c r="E50" s="48">
        <f>D50*E42</f>
        <v>0.688</v>
      </c>
      <c r="F50" s="9"/>
      <c r="G50" s="9"/>
      <c r="H50" s="24"/>
      <c r="I50" s="24"/>
      <c r="J50" s="24"/>
    </row>
    <row r="51" spans="1:10" s="25" customFormat="1" ht="70.5" customHeight="1">
      <c r="A51" s="1">
        <f>A42+1</f>
        <v>10</v>
      </c>
      <c r="B51" s="37" t="s">
        <v>65</v>
      </c>
      <c r="C51" s="10" t="s">
        <v>10</v>
      </c>
      <c r="D51" s="10"/>
      <c r="E51" s="13">
        <v>0.081</v>
      </c>
      <c r="F51" s="33"/>
      <c r="G51" s="33"/>
      <c r="H51" s="19"/>
      <c r="I51" s="19"/>
      <c r="J51" s="19"/>
    </row>
    <row r="52" spans="1:10" s="25" customFormat="1" ht="19.5" customHeight="1">
      <c r="A52" s="11">
        <f>A51+0.1</f>
        <v>10.1</v>
      </c>
      <c r="B52" s="11" t="s">
        <v>46</v>
      </c>
      <c r="C52" s="11" t="s">
        <v>15</v>
      </c>
      <c r="D52" s="12">
        <v>115.2</v>
      </c>
      <c r="E52" s="49">
        <f>E51*D52</f>
        <v>9.3312</v>
      </c>
      <c r="F52" s="12"/>
      <c r="G52" s="12"/>
      <c r="H52" s="26"/>
      <c r="I52" s="27"/>
      <c r="J52" s="28"/>
    </row>
    <row r="53" spans="1:10" s="25" customFormat="1" ht="19.5" customHeight="1">
      <c r="A53" s="11">
        <f>A52+0.1</f>
        <v>10.2</v>
      </c>
      <c r="B53" s="11" t="s">
        <v>27</v>
      </c>
      <c r="C53" s="12" t="s">
        <v>2</v>
      </c>
      <c r="D53" s="12">
        <f>3.5</f>
        <v>3.5</v>
      </c>
      <c r="E53" s="49">
        <f>E51*D53</f>
        <v>0.2835</v>
      </c>
      <c r="F53" s="12"/>
      <c r="G53" s="12"/>
      <c r="H53" s="28"/>
      <c r="I53" s="28"/>
      <c r="J53" s="28"/>
    </row>
    <row r="54" spans="1:10" ht="20.25" customHeight="1">
      <c r="A54" s="3">
        <f>A53+0.1</f>
        <v>10.3</v>
      </c>
      <c r="B54" s="3" t="s">
        <v>34</v>
      </c>
      <c r="C54" s="3" t="s">
        <v>23</v>
      </c>
      <c r="D54" s="3">
        <v>3.1</v>
      </c>
      <c r="E54" s="47">
        <f>E51*D54</f>
        <v>0.2511</v>
      </c>
      <c r="F54" s="4"/>
      <c r="G54" s="4"/>
      <c r="H54" s="29"/>
      <c r="I54" s="20"/>
      <c r="J54" s="20"/>
    </row>
    <row r="55" spans="1:10" s="25" customFormat="1" ht="38.25" customHeight="1">
      <c r="A55" s="11">
        <f>A53+0.1</f>
        <v>10.3</v>
      </c>
      <c r="B55" s="11" t="s">
        <v>63</v>
      </c>
      <c r="C55" s="11" t="s">
        <v>5</v>
      </c>
      <c r="D55" s="12">
        <v>135</v>
      </c>
      <c r="E55" s="49">
        <f>E51*D55</f>
        <v>10.935</v>
      </c>
      <c r="F55" s="12"/>
      <c r="G55" s="12"/>
      <c r="H55" s="30"/>
      <c r="I55" s="28"/>
      <c r="J55" s="28"/>
    </row>
    <row r="56" spans="1:8" s="25" customFormat="1" ht="23.25" customHeight="1">
      <c r="A56" s="11">
        <f>A55+0.1</f>
        <v>10.4</v>
      </c>
      <c r="B56" s="11" t="s">
        <v>64</v>
      </c>
      <c r="C56" s="11" t="s">
        <v>18</v>
      </c>
      <c r="D56" s="12">
        <v>0.03</v>
      </c>
      <c r="E56" s="49">
        <f>D56*E51</f>
        <v>0.00243</v>
      </c>
      <c r="F56" s="12"/>
      <c r="G56" s="12"/>
      <c r="H56" s="31"/>
    </row>
    <row r="57" spans="1:8" s="25" customFormat="1" ht="19.5" customHeight="1">
      <c r="A57" s="11">
        <f>A56+0.1</f>
        <v>10.5</v>
      </c>
      <c r="B57" s="11" t="s">
        <v>35</v>
      </c>
      <c r="C57" s="11" t="s">
        <v>1</v>
      </c>
      <c r="D57" s="12">
        <v>10.6</v>
      </c>
      <c r="E57" s="49">
        <f>D57*E51</f>
        <v>0.8586</v>
      </c>
      <c r="F57" s="12"/>
      <c r="G57" s="12"/>
      <c r="H57" s="31"/>
    </row>
    <row r="58" spans="1:7" s="25" customFormat="1" ht="19.5" customHeight="1">
      <c r="A58" s="11">
        <f>A57+0.1</f>
        <v>10.6</v>
      </c>
      <c r="B58" s="11" t="s">
        <v>37</v>
      </c>
      <c r="C58" s="11" t="s">
        <v>2</v>
      </c>
      <c r="D58" s="12">
        <v>3.5</v>
      </c>
      <c r="E58" s="49">
        <f>D58*E51</f>
        <v>0.2835</v>
      </c>
      <c r="F58" s="12"/>
      <c r="G58" s="12"/>
    </row>
    <row r="59" spans="1:10" ht="43.5" customHeight="1">
      <c r="A59" s="1">
        <f>A51+1</f>
        <v>11</v>
      </c>
      <c r="B59" s="5" t="s">
        <v>40</v>
      </c>
      <c r="C59" s="1" t="s">
        <v>10</v>
      </c>
      <c r="D59" s="1"/>
      <c r="E59" s="13">
        <f>E51</f>
        <v>0.081</v>
      </c>
      <c r="F59" s="2"/>
      <c r="G59" s="2"/>
      <c r="H59" s="19"/>
      <c r="I59" s="19"/>
      <c r="J59" s="19"/>
    </row>
    <row r="60" spans="1:7" ht="18.75" customHeight="1">
      <c r="A60" s="3">
        <f>A59+0.1</f>
        <v>11.1</v>
      </c>
      <c r="B60" s="3" t="s">
        <v>46</v>
      </c>
      <c r="C60" s="3" t="s">
        <v>31</v>
      </c>
      <c r="D60" s="4">
        <f>4.24*1.15</f>
        <v>4.88</v>
      </c>
      <c r="E60" s="47">
        <f>E59*D60</f>
        <v>0.39528</v>
      </c>
      <c r="F60" s="12"/>
      <c r="G60" s="4"/>
    </row>
    <row r="61" spans="1:7" ht="15.75">
      <c r="A61" s="3">
        <f>A60+0.1</f>
        <v>11.2</v>
      </c>
      <c r="B61" s="3" t="s">
        <v>27</v>
      </c>
      <c r="C61" s="3" t="s">
        <v>2</v>
      </c>
      <c r="D61" s="4">
        <f>0.21*1.15</f>
        <v>0.24</v>
      </c>
      <c r="E61" s="47">
        <f>E59*D61</f>
        <v>0.01944</v>
      </c>
      <c r="F61" s="4"/>
      <c r="G61" s="4"/>
    </row>
    <row r="62" spans="1:7" ht="21" customHeight="1">
      <c r="A62" s="3">
        <f>A61+0.1</f>
        <v>11.3</v>
      </c>
      <c r="B62" s="3" t="s">
        <v>29</v>
      </c>
      <c r="C62" s="3" t="s">
        <v>1</v>
      </c>
      <c r="D62" s="3">
        <v>27.5</v>
      </c>
      <c r="E62" s="47">
        <f>D62*E59</f>
        <v>2.2275</v>
      </c>
      <c r="F62" s="4"/>
      <c r="G62" s="4"/>
    </row>
    <row r="63" spans="1:10" ht="64.5" customHeight="1">
      <c r="A63" s="1">
        <f>A59+1</f>
        <v>12</v>
      </c>
      <c r="B63" s="5" t="s">
        <v>56</v>
      </c>
      <c r="C63" s="1" t="s">
        <v>10</v>
      </c>
      <c r="D63" s="1"/>
      <c r="E63" s="13">
        <f>E59</f>
        <v>0.081</v>
      </c>
      <c r="F63" s="2"/>
      <c r="G63" s="2"/>
      <c r="H63" s="19"/>
      <c r="I63" s="19"/>
      <c r="J63" s="19"/>
    </row>
    <row r="64" spans="1:8" ht="19.5" customHeight="1">
      <c r="A64" s="3">
        <f>A63+0.1</f>
        <v>12.1</v>
      </c>
      <c r="B64" s="3" t="s">
        <v>46</v>
      </c>
      <c r="C64" s="3" t="s">
        <v>31</v>
      </c>
      <c r="D64" s="4">
        <v>15.25</v>
      </c>
      <c r="E64" s="47">
        <f>E63*D64</f>
        <v>1.23525</v>
      </c>
      <c r="F64" s="4"/>
      <c r="G64" s="4"/>
      <c r="H64" s="14"/>
    </row>
    <row r="65" spans="1:7" ht="26.25" customHeight="1">
      <c r="A65" s="3">
        <f>A64+0.1</f>
        <v>12.2</v>
      </c>
      <c r="B65" s="3" t="s">
        <v>27</v>
      </c>
      <c r="C65" s="3" t="s">
        <v>2</v>
      </c>
      <c r="D65" s="4">
        <v>0.41</v>
      </c>
      <c r="E65" s="47">
        <f>E63*D65</f>
        <v>0.03321</v>
      </c>
      <c r="F65" s="4"/>
      <c r="G65" s="4"/>
    </row>
    <row r="66" spans="1:7" ht="27" customHeight="1">
      <c r="A66" s="3">
        <f>A65+0.1</f>
        <v>12.3</v>
      </c>
      <c r="B66" s="3" t="s">
        <v>41</v>
      </c>
      <c r="C66" s="3" t="s">
        <v>1</v>
      </c>
      <c r="D66" s="3">
        <f>23.1+5.8+3.5</f>
        <v>32.4</v>
      </c>
      <c r="E66" s="47">
        <f>D66*E63</f>
        <v>2.6244</v>
      </c>
      <c r="F66" s="4"/>
      <c r="G66" s="4"/>
    </row>
    <row r="67" spans="1:10" s="40" customFormat="1" ht="35.25" customHeight="1">
      <c r="A67" s="1"/>
      <c r="B67" s="1" t="s">
        <v>71</v>
      </c>
      <c r="C67" s="1" t="s">
        <v>13</v>
      </c>
      <c r="D67" s="1"/>
      <c r="E67" s="1"/>
      <c r="F67" s="2"/>
      <c r="G67" s="2"/>
      <c r="H67" s="16"/>
      <c r="I67" s="38"/>
      <c r="J67" s="38"/>
    </row>
    <row r="68" spans="1:8" s="40" customFormat="1" ht="26.25" customHeight="1">
      <c r="A68" s="1"/>
      <c r="B68" s="1" t="s">
        <v>70</v>
      </c>
      <c r="C68" s="1" t="s">
        <v>13</v>
      </c>
      <c r="D68" s="39"/>
      <c r="E68" s="1"/>
      <c r="F68" s="2"/>
      <c r="G68" s="2"/>
      <c r="H68" s="41"/>
    </row>
    <row r="69" spans="1:9" s="40" customFormat="1" ht="24" customHeight="1">
      <c r="A69" s="1"/>
      <c r="B69" s="1" t="s">
        <v>43</v>
      </c>
      <c r="C69" s="1" t="s">
        <v>13</v>
      </c>
      <c r="D69" s="1"/>
      <c r="E69" s="42"/>
      <c r="F69" s="2"/>
      <c r="G69" s="2"/>
      <c r="I69" s="43"/>
    </row>
    <row r="70" spans="1:8" s="40" customFormat="1" ht="30" customHeight="1">
      <c r="A70" s="1"/>
      <c r="B70" s="1" t="s">
        <v>69</v>
      </c>
      <c r="C70" s="1" t="s">
        <v>13</v>
      </c>
      <c r="D70" s="39"/>
      <c r="E70" s="1"/>
      <c r="F70" s="2"/>
      <c r="G70" s="2"/>
      <c r="H70" s="44"/>
    </row>
    <row r="71" spans="1:8" s="40" customFormat="1" ht="23.25" customHeight="1">
      <c r="A71" s="1"/>
      <c r="B71" s="1" t="s">
        <v>43</v>
      </c>
      <c r="C71" s="1" t="s">
        <v>13</v>
      </c>
      <c r="D71" s="1"/>
      <c r="E71" s="1"/>
      <c r="F71" s="2"/>
      <c r="G71" s="2"/>
      <c r="H71" s="44"/>
    </row>
    <row r="72" spans="1:7" s="40" customFormat="1" ht="41.25" customHeight="1">
      <c r="A72" s="5"/>
      <c r="B72" s="5" t="s">
        <v>68</v>
      </c>
      <c r="C72" s="1" t="s">
        <v>13</v>
      </c>
      <c r="D72" s="5"/>
      <c r="E72" s="5"/>
      <c r="F72" s="45"/>
      <c r="G72" s="45"/>
    </row>
    <row r="73" spans="1:7" s="40" customFormat="1" ht="30.75" customHeight="1">
      <c r="A73" s="5"/>
      <c r="B73" s="5" t="s">
        <v>43</v>
      </c>
      <c r="C73" s="1" t="s">
        <v>13</v>
      </c>
      <c r="D73" s="5"/>
      <c r="E73" s="5"/>
      <c r="F73" s="45"/>
      <c r="G73" s="45"/>
    </row>
    <row r="74" spans="1:7" s="40" customFormat="1" ht="32.25" customHeight="1">
      <c r="A74" s="5"/>
      <c r="B74" s="5" t="s">
        <v>74</v>
      </c>
      <c r="C74" s="1" t="s">
        <v>13</v>
      </c>
      <c r="D74" s="5"/>
      <c r="E74" s="5"/>
      <c r="F74" s="45"/>
      <c r="G74" s="45"/>
    </row>
    <row r="75" spans="1:7" s="40" customFormat="1" ht="28.5" customHeight="1">
      <c r="A75" s="5"/>
      <c r="B75" s="5" t="s">
        <v>43</v>
      </c>
      <c r="C75" s="1" t="s">
        <v>13</v>
      </c>
      <c r="D75" s="5"/>
      <c r="E75" s="5"/>
      <c r="F75" s="45"/>
      <c r="G75" s="45"/>
    </row>
  </sheetData>
  <sheetProtection/>
  <mergeCells count="7">
    <mergeCell ref="D3:E3"/>
    <mergeCell ref="A3:A4"/>
    <mergeCell ref="C3:C4"/>
    <mergeCell ref="F3:G3"/>
    <mergeCell ref="B3:B4"/>
    <mergeCell ref="A1:G1"/>
    <mergeCell ref="A2:G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Maia</cp:lastModifiedBy>
  <cp:lastPrinted>2022-08-24T08:02:54Z</cp:lastPrinted>
  <dcterms:created xsi:type="dcterms:W3CDTF">2004-09-13T09:35:09Z</dcterms:created>
  <dcterms:modified xsi:type="dcterms:W3CDTF">2022-08-27T11:05:07Z</dcterms:modified>
  <cp:category/>
  <cp:version/>
  <cp:contentType/>
  <cp:contentStatus/>
</cp:coreProperties>
</file>