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orkbook________"/>
  <bookViews>
    <workbookView xWindow="32760" yWindow="32760" windowWidth="24240" windowHeight="12225" tabRatio="915" firstSheet="21" activeTab="29"/>
  </bookViews>
  <sheets>
    <sheet name="1" sheetId="1" r:id="rId1"/>
    <sheet name="2 " sheetId="2" r:id="rId2"/>
    <sheet name="განმარტებითი ბარათი" sheetId="3" r:id="rId3"/>
    <sheet name="ნაკრები" sheetId="4" r:id="rId4"/>
    <sheet name="ლ.რ.ხ #1" sheetId="5" r:id="rId5"/>
    <sheet name="ობ.ხ.№2" sheetId="6" r:id="rId6"/>
    <sheet name="ლ.რ. №2-1" sheetId="7" r:id="rId7"/>
    <sheet name="ლ.რ. #2-2" sheetId="8" r:id="rId8"/>
    <sheet name="ლრ. #2-3" sheetId="9" r:id="rId9"/>
    <sheet name="ლ.რ.ხ #2-4" sheetId="10" r:id="rId10"/>
    <sheet name="ლ.რ.ხ #2-5" sheetId="11" r:id="rId11"/>
    <sheet name="ლ.რ.#2-6" sheetId="12" r:id="rId12"/>
    <sheet name="ლ.რ.ხ # 2-7" sheetId="13" r:id="rId13"/>
    <sheet name="ლრ.ხ #2-8" sheetId="14" r:id="rId14"/>
    <sheet name="ლრ.ხ #2-9" sheetId="15" r:id="rId15"/>
    <sheet name="ლრ.ხ #2-10" sheetId="16" r:id="rId16"/>
    <sheet name="ლ.რ.ხ #2-11" sheetId="17" r:id="rId17"/>
    <sheet name="ლ.რ.ხ#2-12" sheetId="18" r:id="rId18"/>
    <sheet name="ლ.რ.ხ #2-13" sheetId="19" r:id="rId19"/>
    <sheet name="ლ.რ.ხ #2-14" sheetId="20" r:id="rId20"/>
    <sheet name="ობ.ხ #3" sheetId="21" r:id="rId21"/>
    <sheet name="ლ.რ. ხ#3-1" sheetId="22" r:id="rId22"/>
    <sheet name="ლ.რ.ხ #3-2" sheetId="23" r:id="rId23"/>
    <sheet name="ლ.რ.ხ #3-3" sheetId="24" r:id="rId24"/>
    <sheet name="ლ.რ.ხ #3-4" sheetId="25" r:id="rId25"/>
    <sheet name="ლ.რ.ხ #3-5" sheetId="26" r:id="rId26"/>
    <sheet name="ლ.რ.ხ #3-6" sheetId="27" r:id="rId27"/>
    <sheet name="ლ.რ.ხ #3-7" sheetId="28" r:id="rId28"/>
    <sheet name="ლ.რ.ხ #3-8" sheetId="29" r:id="rId29"/>
    <sheet name="ლ.რ.ხ #3-9" sheetId="30" r:id="rId30"/>
    <sheet name="ლ.რ.ხ #3-10" sheetId="31" r:id="rId31"/>
    <sheet name="ლ.რ.ხ #3-11" sheetId="32" r:id="rId32"/>
    <sheet name="ლ.რ.ხ #3-12" sheetId="33" r:id="rId33"/>
    <sheet name="ლ.რ.ხ #3-13" sheetId="34" r:id="rId34"/>
    <sheet name="ლ.რ.ხ #3-14" sheetId="35" r:id="rId35"/>
    <sheet name="ლ.რ.ხ#4" sheetId="36" r:id="rId36"/>
    <sheet name="ლხ#5" sheetId="37" r:id="rId37"/>
    <sheet name="ლ.რ.ხ 6" sheetId="38" r:id="rId38"/>
    <sheet name="ლხ.ხ #7" sheetId="39" r:id="rId39"/>
    <sheet name="ლ.რ.ხ. #8" sheetId="40" r:id="rId40"/>
    <sheet name="ლ.რ.ხ #9" sheetId="41" r:id="rId41"/>
    <sheet name="ლხ.#10" sheetId="42" r:id="rId42"/>
  </sheets>
  <externalReferences>
    <externalReference r:id="rId45"/>
  </externalReferences>
  <definedNames>
    <definedName name="_xlfn.AGGREGATE" hidden="1">#NAME?</definedName>
    <definedName name="_xlfn.ANCHORARRAY" hidden="1">#NAME?</definedName>
    <definedName name="_xlfn.SINGLE" hidden="1">#NAME?</definedName>
    <definedName name="_xlnm._FilterDatabase" localSheetId="7" hidden="1">'ლ.რ. #2-2'!$A$7:$F$243</definedName>
    <definedName name="_xlnm._FilterDatabase" localSheetId="6" hidden="1">'ლ.რ. №2-1'!$A$7:$F$167</definedName>
    <definedName name="_xlnm._FilterDatabase" localSheetId="11" hidden="1">'ლ.რ.#2-6'!$A$7:$F$20</definedName>
    <definedName name="_xlnm._FilterDatabase" localSheetId="12" hidden="1">'ლ.რ.ხ # 2-7'!$A$7:$F$42</definedName>
    <definedName name="_xlnm._FilterDatabase" localSheetId="9" hidden="1">'ლ.რ.ხ #2-4'!$A$8:$F$28</definedName>
    <definedName name="_xlnm._FilterDatabase" localSheetId="10" hidden="1">'ლ.რ.ხ #2-5'!$A$7:$F$75</definedName>
    <definedName name="_xlnm._FilterDatabase" localSheetId="40" hidden="1">'ლ.რ.ხ #9'!$A$6:$F$45</definedName>
    <definedName name="_xlnm._FilterDatabase" localSheetId="37" hidden="1">'ლ.რ.ხ 6'!$A$6:$F$31</definedName>
    <definedName name="_xlnm._FilterDatabase" localSheetId="35" hidden="1">'ლ.რ.ხ#4'!$A$6:$F$38</definedName>
    <definedName name="_xlnm._FilterDatabase" localSheetId="39" hidden="1">'ლ.რ.ხ. #8'!$A$6:$F$24</definedName>
    <definedName name="_xlnm._FilterDatabase" localSheetId="8" hidden="1">'ლრ. #2-3'!$A$7:$F$40</definedName>
    <definedName name="_xlnm._FilterDatabase" localSheetId="15" hidden="1">'ლრ.ხ #2-10'!$A$7:$F$9</definedName>
    <definedName name="_xlnm._FilterDatabase" localSheetId="13" hidden="1">'ლრ.ხ #2-8'!$A$7:$F$19</definedName>
    <definedName name="_xlnm._FilterDatabase" localSheetId="14" hidden="1">'ლრ.ხ #2-9'!$A$7:$F$8</definedName>
    <definedName name="_xlnm._FilterDatabase" localSheetId="36" hidden="1">'ლხ#5'!$A$6:$F$51</definedName>
    <definedName name="_xlnm._FilterDatabase" localSheetId="41" hidden="1">'ლხ.#10'!$A$6:$F$27</definedName>
    <definedName name="_xlnm.Print_Titles" localSheetId="6">'ლ.რ. №2-1'!$7:$7</definedName>
    <definedName name="_xlnm.Print_Area" localSheetId="0">'1'!$A$1:$L$58</definedName>
    <definedName name="_xlnm.Print_Area" localSheetId="1">'2 '!$A$1:$L$55</definedName>
    <definedName name="_xlnm.Print_Area" localSheetId="2">'განმარტებითი ბარათი'!$A$1:$E$18</definedName>
    <definedName name="_xlnm.Print_Area" localSheetId="6">'ლ.რ. №2-1'!$A$1:$F$171</definedName>
    <definedName name="_xlnm.Print_Area" localSheetId="21">'ლ.რ. ხ#3-1'!$A$1:$F$165</definedName>
    <definedName name="_xlnm.Print_Area" localSheetId="39">'ლ.რ.ხ. #8'!$A$1:$F$26</definedName>
    <definedName name="_xlnm.Print_Area" localSheetId="8">'ლრ. #2-3'!$A$1:$F$45</definedName>
    <definedName name="_xlnm.Print_Area" localSheetId="41">'ლხ.#10'!$A$1:$F$25</definedName>
    <definedName name="_xlnm.Print_Area" localSheetId="3">'ნაკრები'!$A$1:$E$25</definedName>
    <definedName name="_xlnm.Print_Area" localSheetId="5">'ობ.ხ.№2'!$A$1:$D$27</definedName>
  </definedNames>
  <calcPr fullCalcOnLoad="1"/>
</workbook>
</file>

<file path=xl/sharedStrings.xml><?xml version="1.0" encoding="utf-8"?>
<sst xmlns="http://schemas.openxmlformats.org/spreadsheetml/2006/main" count="3813" uniqueCount="848">
  <si>
    <t>#</t>
  </si>
  <si>
    <t>1</t>
  </si>
  <si>
    <t>2</t>
  </si>
  <si>
    <t>5</t>
  </si>
  <si>
    <t>6</t>
  </si>
  <si>
    <t>7</t>
  </si>
  <si>
    <t>17</t>
  </si>
  <si>
    <t>16</t>
  </si>
  <si>
    <t>22</t>
  </si>
  <si>
    <t>15</t>
  </si>
  <si>
    <t>3</t>
  </si>
  <si>
    <t>4</t>
  </si>
  <si>
    <t>9</t>
  </si>
  <si>
    <t>10</t>
  </si>
  <si>
    <t>13</t>
  </si>
  <si>
    <t>21</t>
  </si>
  <si>
    <t>8</t>
  </si>
  <si>
    <t>11</t>
  </si>
  <si>
    <t>18</t>
  </si>
  <si>
    <t>23</t>
  </si>
  <si>
    <t>12</t>
  </si>
  <si>
    <t>19</t>
  </si>
  <si>
    <t>20</t>
  </si>
  <si>
    <t xml:space="preserve"> </t>
  </si>
  <si>
    <t xml:space="preserve">                                                                                                                                                                                                                                                                                                                                                                                                                                                                                                                                                                                             </t>
  </si>
  <si>
    <t xml:space="preserve">                          </t>
  </si>
  <si>
    <t>25</t>
  </si>
  <si>
    <t>27</t>
  </si>
  <si>
    <t>ლარი</t>
  </si>
  <si>
    <t>კუბმ</t>
  </si>
  <si>
    <t>24</t>
  </si>
  <si>
    <t>26</t>
  </si>
  <si>
    <t>კგ</t>
  </si>
  <si>
    <t>28</t>
  </si>
  <si>
    <t xml:space="preserve">                                                                                                                                                                                                                                                                                                                                                                                                                                                                                                                                                                                                                                                                                                                                                                                                                                                                                                                                                                                                                                                                                                                                                                                                                                                                                                                                                                                                                                                                                                                                                                                                                                                                                                                                                                                                                                                                                                                                                                                                                                                                                                                                                                                                                                                                                                                                                                                                                                                                                                                                                                                                                                                                                                                                                                                                                                                                                                                                                                                                                                                                                                                                                                                                                                                                                                                                                                                                                                                                                                                                                                                                                                                                                                                                                                                                                                                                                                                                                                                                                                                                                                                                                                                                                                                                                                                                                                                                                                                                                                                                                                                                                                                                                                                                                                                                                                                                                                                                                                                                                                                                                                                                                                                                                                                                                                                                                                                                                                                                                                                                                                                                                                                                                                                                                                                                                                                                                                                                                                                                                                                                                                                                                                                                                                                                                                                                                                                                                                                                                                                                                                                                                                                                                                                                                                                                                                                                                                                                                                                                                                                                                                                                                                                                                                                                                                                                                                                                                                                                                                                                                                                                                                                                                                                                                                                                                                                                                                                                                                                                                                                                                                                                                                                                                                                                                                                                                                                                                                                                                                                                                                                                                                                                                                                                                                                                                                                                                                                                                                                                      </t>
  </si>
  <si>
    <t xml:space="preserve"> სს `აჭარკაპმშენი~</t>
  </si>
  <si>
    <t>ხ ა რ ჯ თ ა ღ რ ი ც ხ ვ ა</t>
  </si>
  <si>
    <t>ბათუმი _ 2022 წელი</t>
  </si>
  <si>
    <t>სახარჯთაღრიცხვო ღირებულება:</t>
  </si>
  <si>
    <t>დირექტორი</t>
  </si>
  <si>
    <t>შეადგინა</t>
  </si>
  <si>
    <t>ნ.კახიანი</t>
  </si>
  <si>
    <t>ნ.მსხალაძე</t>
  </si>
  <si>
    <t>დამკვეთი:</t>
  </si>
  <si>
    <t>ა (ა)იპ - საქალაქო ინფრასტრუქტურისა და კეთილმოწყობის სამმართველო.</t>
  </si>
  <si>
    <t>განმარტებითი ბარათი</t>
  </si>
  <si>
    <t xml:space="preserve">  შრომითი დანახარჯების ერთეული მოცულობის სახარჯთაღრიცხვო ფასებში გათვალისწინებულია  საშემოსავლო გადასახადი. ,,სამშენებლო სამუშაოების სახელმწიფო შესყიდვისას ზედნადები ხარჯებისა და გეგმიური მოგების განსაზღვრის შესახებ" საქართველოს მთავრობის 2014 წლის 14 იანვრის #55 დადგენილებით დამტკიცებული ტექნიკური რეგლამენტის საფუძველზე ხარჯთაღრიცხვებში გათვალისწინებულია:</t>
  </si>
  <si>
    <t xml:space="preserve">ზედნადები ხარჯები სამშენებლო სამუშაოებზე _ </t>
  </si>
  <si>
    <t xml:space="preserve">ზედნადები შიგა სანტექნიკურ სამუშაოებზე _ </t>
  </si>
  <si>
    <t>ზედნადები ხარჯები ელსამონტაჟო სამუშაოებზე შრომითი დანახარჯიდან _</t>
  </si>
  <si>
    <t>ზედნადები ხარჯები ინტერნეტი და ვიდეომეთვალყურეობის სისტემა შრომითი დანახარჯიდან _</t>
  </si>
  <si>
    <t>ლიფტისა და დანადგარ-მოწყობილობების მონტაჟი</t>
  </si>
  <si>
    <t xml:space="preserve">სახარჯთაღრიცხვო მოგება _ </t>
  </si>
  <si>
    <t xml:space="preserve">  შეადგინა:</t>
  </si>
  <si>
    <t>ხარჯთაღრიცხვის ნომერი</t>
  </si>
  <si>
    <t>ობიექტის, სამუშაოების და ხარჯების დასახელება</t>
  </si>
  <si>
    <t>სულ</t>
  </si>
  <si>
    <t>მათ შორის შრომითი დანახარჯი</t>
  </si>
  <si>
    <t>ლ/რ ხარჯთ. #1</t>
  </si>
  <si>
    <t>სადემონტაჟო სამუშაოები</t>
  </si>
  <si>
    <t>საობიექტო ხარჯთაღრიცხვა #2</t>
  </si>
  <si>
    <t>ლ.რ. ხარჯთაღრიცხვა #3</t>
  </si>
  <si>
    <t>საობიექტო ხარჯთაღრიცხვა #4</t>
  </si>
  <si>
    <t xml:space="preserve"> ჯ ა მ ი: </t>
  </si>
  <si>
    <t xml:space="preserve">რეზერვი გაუთვალისწინებელ სამუშაოებზე (დამკვეთის განკარგულებაში) </t>
  </si>
  <si>
    <t>სულ ჯამი დ.ღ.გ-ს ჩათვლით</t>
  </si>
  <si>
    <t>სემეკ-ს 2008 წლის 18 სექტემ-ბრის #20 დადგენილება</t>
  </si>
  <si>
    <t xml:space="preserve"> 2014 წლის 31 ოქტომბრის #43/3  გადაწყვეტილება</t>
  </si>
  <si>
    <t xml:space="preserve">სულ კრებსითი სახარჯთაღრიცხვო ღირებულება </t>
  </si>
  <si>
    <t xml:space="preserve">დღგ </t>
  </si>
  <si>
    <t>მშენებლობის ღირებულების ნაკრები სახარჯთაღრიცხვო ანგარიში</t>
  </si>
  <si>
    <t>სახარჯთაღრიცხვო  ნომერი</t>
  </si>
  <si>
    <t>სამუშაოს და ხარჯების დასახელება</t>
  </si>
  <si>
    <t>სამშენებლო სამუშაოები</t>
  </si>
  <si>
    <t>ლ/რ ხარჯთაღრი-ცხვა #2/6</t>
  </si>
  <si>
    <t>ჯ ა მ ი:</t>
  </si>
  <si>
    <t>სამუშაოთა დასახელება</t>
  </si>
  <si>
    <t>განზომილების ერთეული</t>
  </si>
  <si>
    <t>რაოდენობა</t>
  </si>
  <si>
    <t>ღირებულება (ლარი)</t>
  </si>
  <si>
    <t>საპროექტო მონაცემზე</t>
  </si>
  <si>
    <t xml:space="preserve"> შენობის მონოლითური რკინაბეტონის საძირკველისა და კარკასის მოწყობა</t>
  </si>
  <si>
    <t>ტონა</t>
  </si>
  <si>
    <t xml:space="preserve"> შრომითი დანახარჯი </t>
  </si>
  <si>
    <t>კაც.სთ</t>
  </si>
  <si>
    <t>მანქ./სთ</t>
  </si>
  <si>
    <t>გრუნტის დამუშავება ქვაბულში 0.65 ჩამჩის ტევადობის ექსკავატორით ავტოთვითმცლელებზე დატვირთვით</t>
  </si>
  <si>
    <t>კუბ.მ</t>
  </si>
  <si>
    <t>გრუნტის გატანა 5 კმ მანძილზე</t>
  </si>
  <si>
    <t xml:space="preserve"> ქვაბულიდან გრუნტის წყლის ამოქაჩვა 160 კუბ.მ/სთ წარმადობის წყლის ტუმბოთი</t>
  </si>
  <si>
    <t>ავტობეტონის ტუმბო</t>
  </si>
  <si>
    <t>არმატურა ა-III კლ</t>
  </si>
  <si>
    <t>კვმ</t>
  </si>
  <si>
    <t>არმატურა ა-I კლ</t>
  </si>
  <si>
    <t>ბეტონი B-25</t>
  </si>
  <si>
    <t xml:space="preserve">გრუნტის ფენა-ფენად დატკეპნა </t>
  </si>
  <si>
    <t>იატაკის ბეტონის მომზადების ქვეშ ღორღის ფენის მოწყობა სისქით 50 სმ</t>
  </si>
  <si>
    <t xml:space="preserve"> მონოლითური რკ.ბეტონის გადახურვის ფილის მოწყობა B-25 კლასის ბეტონით </t>
  </si>
  <si>
    <t>ჯამი რკინაბეტონის სამუშაოები</t>
  </si>
  <si>
    <t>სახურავები</t>
  </si>
  <si>
    <t>სახურავის  ხის სანივნივე სისტემის მოწყობა</t>
  </si>
  <si>
    <t>კვ.მ</t>
  </si>
  <si>
    <t xml:space="preserve"> ხის ზედაპირების ცეცხლდაცვა</t>
  </si>
  <si>
    <t xml:space="preserve"> შრომითი დანახარჯი</t>
  </si>
  <si>
    <t>ხის ზედაპირების დამუშავება ანტისეპტიკური ხსნარით</t>
  </si>
  <si>
    <t>გალვანიზირებული  თუნუქის წყალმიმღები ძაბრის დაყენება სისქით არანაკლებ 0.7 მ-სა</t>
  </si>
  <si>
    <t>ცალი</t>
  </si>
  <si>
    <t xml:space="preserve">სახურავის  ბურულის მოწყობა პროფილირებული გალვანიზირებული  ლითონის ფურცლებით სისქით არანაკლებ 0,5 მმ-სა, ანალოგიური ფერის და სისქის ბრტყელი თუნუქით კეხის მოწყობა </t>
  </si>
  <si>
    <t>კვ.მ.</t>
  </si>
  <si>
    <t>კაც/სთ</t>
  </si>
  <si>
    <t>ლითონის ჟალუზების გაწმენდა და დაგრუნტვა</t>
  </si>
  <si>
    <t>ლითონის ჟალუზების შეღებვა ანტიკოროზიული საღებავით 2 ჯერ.</t>
  </si>
  <si>
    <t>გრძ.მ</t>
  </si>
  <si>
    <t>გრმ</t>
  </si>
  <si>
    <t>მილის დამჭერი</t>
  </si>
  <si>
    <t>ჯამი სახურავები</t>
  </si>
  <si>
    <t>კარ-ფანჯრები</t>
  </si>
  <si>
    <t xml:space="preserve">ქარხნული დამზადების მინაპაკეტით შემინული მეტალოპლასტმასის ფანჯრების მოწყობა, ნაწილი გადმოკიდების მექანიზმით </t>
  </si>
  <si>
    <t xml:space="preserve"> მინაპაკეტით შემინული მეტალოპლასტმასის ფანჯარა მონტაჟით</t>
  </si>
  <si>
    <t>მეტალოპლასტმასის ფანჯრის გადმოკიდების მექანიზმი</t>
  </si>
  <si>
    <t xml:space="preserve">ქარხნული დამზადების ორმხრივფურცლიანი (ფურცელი სისქით  2,0 მმ) ლითონის კარების მოწყობა </t>
  </si>
  <si>
    <t>შრომითი დანახარჯი</t>
  </si>
  <si>
    <t>კარ-ფანჯრების ფერდოების შებათქაშება ქვიშა-ცემენტის ხსნარით</t>
  </si>
  <si>
    <t xml:space="preserve">  ლითონის კარის ზედაპირების გაწმენდა და დაგრუნტვა</t>
  </si>
  <si>
    <t>ლითონის კარის ზედაპირების შეღებვა ანტიკოროზიული საღებავით 2 ჯერ.</t>
  </si>
  <si>
    <t>ჯამი კარ-ფანჯრები</t>
  </si>
  <si>
    <t xml:space="preserve">იატაკები </t>
  </si>
  <si>
    <t xml:space="preserve"> კვ.მ</t>
  </si>
  <si>
    <t>პემზა</t>
  </si>
  <si>
    <t>კუმ/მ</t>
  </si>
  <si>
    <t xml:space="preserve"> იატაკების საფარის ქვეშ 40 მმ სისქის ქვიშა-ცემენტის ხსნარით არმირებული მჭიმის მოწყობა  3*200*200 მმ შედუღებულ კონსტრუქციულ ბადეზე</t>
  </si>
  <si>
    <t>მსხვილფრაქციული ქვიშა-ცემენტის ხსნარი  0,0204+4*0,0051=0,0408</t>
  </si>
  <si>
    <t xml:space="preserve"> შედუღებული კონსტრუქციულ ბადე 3*200*200 მმ</t>
  </si>
  <si>
    <t>იატაკზე ხაოიანი ტექნოგრანიტის ფილების დაგება წებო-ცემენტზე</t>
  </si>
  <si>
    <t>იატაკზე ხაოიანი მეთლახის ფილების დაგება წებო-ცემენტზე</t>
  </si>
  <si>
    <t>ღრუბელის საფენი</t>
  </si>
  <si>
    <t xml:space="preserve">მაღალი ცვეთამედეგობის (აც 5) ეკოლოგიურად სუფთა ლამინირებული პარკეტი  სისქით არანაკლებ 10 მმ-სა </t>
  </si>
  <si>
    <t xml:space="preserve">მაღალი ხარისხის ლამინატის პლინთუსი </t>
  </si>
  <si>
    <t>გრ.მ</t>
  </si>
  <si>
    <t xml:space="preserve">ჯამი იატაკები </t>
  </si>
  <si>
    <t xml:space="preserve"> კიბეებზე და ბაქნებზე ფანჯრებთან ლითონის ოთხკუთხა მილებისაგან  დამზადებული მოაჯირების და კიბის მოაჯირებზე წიწვოვანი ჯიშის ხის სახელურის მოწყობა მონტაჟი</t>
  </si>
  <si>
    <t>ოთხკუთხა მილებისგან დამზადებული ლითონის მოაჯირი</t>
  </si>
  <si>
    <t xml:space="preserve">  მოაჯირის წიწვოვანი ჯიშის სახელური</t>
  </si>
  <si>
    <t>კიბეებზე კედლის მხარეს დ-40 მმ მილით უჟანგავი ლითონის სახელურის მოწყობა</t>
  </si>
  <si>
    <t>დ-40 მმ მილის უჟანგავი ლითონის სახელური</t>
  </si>
  <si>
    <t xml:space="preserve">  მოაჯირის ხის სახელურის  ლაქსაღებავით ორჯერ</t>
  </si>
  <si>
    <t>ჯამი კიბეები</t>
  </si>
  <si>
    <t xml:space="preserve">შეკიდული ჭერები </t>
  </si>
  <si>
    <t xml:space="preserve"> თაბაშირ-მუყაოს ფილების შეკიდული ჭერისათვის ლითონის კარკასის მოწყობა</t>
  </si>
  <si>
    <t xml:space="preserve"> შეკიდული ჭერების მოწყობა ნესტგამძლე თაბაშირ-მუყაოს ფილებით </t>
  </si>
  <si>
    <t xml:space="preserve"> პლასტიკატის ლარტყების შეკიდული ჭერისათვის ლითონის კარკასის მოწყობა</t>
  </si>
  <si>
    <t xml:space="preserve"> შეკიდული ჭერის მოწყობა პლასტიკატის ლარტყებით</t>
  </si>
  <si>
    <t>ჯამი შეკიდული ჭერები</t>
  </si>
  <si>
    <t>კედლების, ტიხრების წყობა, ლესვითი და სამღებრო სამუშაოები</t>
  </si>
  <si>
    <t>არმატურა ა_III კლ</t>
  </si>
  <si>
    <t xml:space="preserve">შიგა ჭერების მაღალხარისხოვანი შელესვა ქვ/ცემენტის ხსნარით </t>
  </si>
  <si>
    <t>მანქ.სთ</t>
  </si>
  <si>
    <t xml:space="preserve">შიგა კედლების მაღალხარისხოვანი შელესვა ქვ/ცემენტის ხსნარით </t>
  </si>
  <si>
    <t>ჯამი კედლები, ტიხრები და შიგა მოპირკეთება</t>
  </si>
  <si>
    <t>ლითონის მოაჯირის შეღებვა ანტიკოროზიული საღებავით 2-ჯერ</t>
  </si>
  <si>
    <t>ფასადის მოპირკეთება</t>
  </si>
  <si>
    <t xml:space="preserve">ფასადების ბეტონის ზედაპირების  მაღალხარისხოვანი შელესვა ქვ/ცემენტის ხსნარით </t>
  </si>
  <si>
    <t>კუბ.მ.</t>
  </si>
  <si>
    <t>თბოსაიზიოლაციო ფილები (XPშ)δსისქით 30 მმ</t>
  </si>
  <si>
    <t>კედელზე მისაწებებელი ხსნარი</t>
  </si>
  <si>
    <t>მაარმირებელი სხნარი</t>
  </si>
  <si>
    <t>მაარმირებელი ბადე</t>
  </si>
  <si>
    <t xml:space="preserve"> შენობის ფასადზე ინვენტარული ხარაჩოს დაყენება და დაშლა </t>
  </si>
  <si>
    <t xml:space="preserve"> კვმ ვერტ.პრ</t>
  </si>
  <si>
    <t>ჯამი ფასადის მოპირკეთება</t>
  </si>
  <si>
    <t>კომპლ.</t>
  </si>
  <si>
    <t>ჯ ა მ ი ზედნადები ხარჯების ჩათვლით</t>
  </si>
  <si>
    <t>სახარჯთაღრიცხვო მოგება</t>
  </si>
  <si>
    <t>ჯამი</t>
  </si>
  <si>
    <t>ტერიტორიაზე არსებული სხვადასხვა საკომუნიკაციო (წყალკანალიზაციის, სანიაღვრე კანალიზაცის, ელექტრომომარაგების, გაზმომარაგების და სხვა სისტემების) დემონტაჟი შესაბამის სამსახურებთან შეთანხმებით და ვარგისი მასალების დასაწყობება</t>
  </si>
  <si>
    <t>კომპლ</t>
  </si>
  <si>
    <t>სივრცითი კუბმ</t>
  </si>
  <si>
    <t>სამშენებლო ნაგავის გატანა 5 კმ მანძილზე</t>
  </si>
  <si>
    <t>მათ შორის: შრომითი დანახარჯი</t>
  </si>
  <si>
    <t xml:space="preserve"> ზედნადები ხარჯები </t>
  </si>
  <si>
    <t xml:space="preserve">ჯ ა მ ი </t>
  </si>
  <si>
    <t>სულ ხარჯთაღრიცხვით:</t>
  </si>
  <si>
    <t>შიგა ელექტროსამონტაჟო სამუშაოები</t>
  </si>
  <si>
    <t>სამპოლუსა ავტომატური ამომრთველი 125 ა</t>
  </si>
  <si>
    <t>სამპოლუსა ავტომატური ამომრთველი 16 ა</t>
  </si>
  <si>
    <t>ერთპოლუსა ავტომატური ამომრთველი 16 ა</t>
  </si>
  <si>
    <t>ერთპოლუსა ავტომატური ამომრთველი 10 ა</t>
  </si>
  <si>
    <t>სამპოლუსა ავტომატური ამომრთველი 32 ა</t>
  </si>
  <si>
    <t>ერთპოლუსა ავტომატური ამომრთველი 6 ა</t>
  </si>
  <si>
    <t>დამიწების კონტაქტიანი ჩაფლული ტიპის ფარული შტეფსელური როზეტის დაყენება</t>
  </si>
  <si>
    <t xml:space="preserve">დამიწების კონტაქტიანი ჩაფლული ტიპის ფარული შტეფსელური როზეტი </t>
  </si>
  <si>
    <t>ერთ პოლუსა ჩაფლული ტიპის ჩამრთველის დაყენება</t>
  </si>
  <si>
    <t>ერთპოლუსა ჩამრთველი სამონტაჟო კოლოფით</t>
  </si>
  <si>
    <t>ორპოლუსა ჩაფლული ტიპის ჩამრთველის დაყენება</t>
  </si>
  <si>
    <t>ორპოლუსა ჩამრთველი სამონტაჟო კოლოფით</t>
  </si>
  <si>
    <t>1*36 ვტ. სიმძლავრის შუქდიოდური უნივერსალური პანელი (დაცვის კლასი არანაკლებ იპ20-სა)  და ნათურა</t>
  </si>
  <si>
    <t xml:space="preserve"> 1*9 ვტ. სიმძლავრის ჭერის შუქდიოდური ლედ სანათურის (დაცვის კლასი იპ20)  და ნათურის დაყენება </t>
  </si>
  <si>
    <t xml:space="preserve"> 1*9 ვტ. სიმძლავრის ჭერის შუქდიოდური ლედ სანათურის (დაცვის კლასი იპ20) ნათურით </t>
  </si>
  <si>
    <t xml:space="preserve"> 1*6 ვტ. სიმძლავრის ჭერის ჰერმეტული შესრულების ლედ სანათურის (დაცვის კლასი იპ54)  და ნათურის დაყენება </t>
  </si>
  <si>
    <t xml:space="preserve"> 1*3 ვტ. სიმძლავრის აკუმულატორით ინტეგრირებული კედლის/ჭერის ლედ სანათის   და ნათურის დაყენება </t>
  </si>
  <si>
    <t xml:space="preserve"> 1*3 ვტ. სიმძლავრის აკუმულატორით ინტეგრირებული კედლის/ჭერის ლედ სანათი და ნათურა </t>
  </si>
  <si>
    <t>H2XH-2*1,5 კვ.მმ განიკვეთის სპილენძის ელექტრო სადენის გაყვანა დახურული ელ.გაყვანილობისთვის</t>
  </si>
  <si>
    <t>H2XH -2*1,5 კვ.მმ განიკვეთის სპილენძის ელექტრო სადენი</t>
  </si>
  <si>
    <t xml:space="preserve"> H2XH-3*2,5 კვ.მმ განიკვეთის სპილენძის ელექტრო სადენების გაყვანა დახურული ელ.გაყვანილობისთვის</t>
  </si>
  <si>
    <t>H2XH -3*2,5 კვ.მმ განიკვეთის სპილენძის ელექტრო სადენი</t>
  </si>
  <si>
    <t>H2XH -3*4 კვ.მმ განიკვეთის სპილენძის ელექტრო სადენების გაყვანა დახურული ელ.გაყვანილობისთვის</t>
  </si>
  <si>
    <t>H2XH  3*4.0 კვ.მმ განიკვეთის სპილენძის ელექტრო სადენი</t>
  </si>
  <si>
    <t>H2XH-5*6 კვ.მმ განიკვეთის სპილენძის ელექტრო სადენების გაყვანა დახურული ელ.გაყვანილობისთვის</t>
  </si>
  <si>
    <t>H2XH-5*6 კვ.მმ განიკვეთის სპილენძის ელექტრო სადენი</t>
  </si>
  <si>
    <t>H2XH-5*10 კვ.მმ განიკვეთის სპილენძის ელექტრო სადენების გაყვანა დახურული ელ.გაყვანილობისთვის</t>
  </si>
  <si>
    <t>H2XH-5*10 კვ.მმ განიკვეთის სპილენძის ელექტრო სადენი</t>
  </si>
  <si>
    <t>H2XH-5*16 კვ.მმ განიკვეთის სპილენძის ელექტრო სადენების გაყვანა დახურული ელ.გაყვანილობისთვის</t>
  </si>
  <si>
    <t>H2XH-5*16 კვ.მმ განიკვეთის სპილენძის ელექტრო სადენი</t>
  </si>
  <si>
    <t>დამიწების ღეროს გადამყვანი ქურო</t>
  </si>
  <si>
    <t>ვერტიკალური დამამიწებელის დამაბოლოებელი</t>
  </si>
  <si>
    <t>მიმართველების მიმცემი თავაკი</t>
  </si>
  <si>
    <t xml:space="preserve"> დამიწების ჰორიზონტალური კონტურის მოწყობა 40X4 გალვანიზირებული ზოლოვანათი</t>
  </si>
  <si>
    <t>გალვანიზირებილი ზოლოვანა 40х4</t>
  </si>
  <si>
    <t>დამიწების კონტურის ვერტიკალურ ღეროსთან შეერთების დეტალი</t>
  </si>
  <si>
    <t>H2XH-1*16 კვ.მმ განიკვეთის სპილენძის ელექტრო სადენების შეერთება დამიწების კონტურთან</t>
  </si>
  <si>
    <t xml:space="preserve">H2XH-1*16 კვ.მმ განიკვეთის სპილენძის ელექტრო სადენი </t>
  </si>
  <si>
    <t>ზედნადები ხარჯები (შრომითი რესურსებიდან)</t>
  </si>
  <si>
    <t>ჯ ა მ ი</t>
  </si>
  <si>
    <t xml:space="preserve">სახანძრო სიგნალიზაციის ქსელის მოწყობა </t>
  </si>
  <si>
    <t xml:space="preserve">  სახანძრო სიგნალიზაციის მართვის პანელის   დაყენება </t>
  </si>
  <si>
    <t>კომპ.</t>
  </si>
  <si>
    <t>სახანძრო სიგნალიზაციის ერთწრედიანი მართვის პანელი</t>
  </si>
  <si>
    <t xml:space="preserve"> აკუმულატორის (12ვ/7აჰ რსა 15)  დაყენება </t>
  </si>
  <si>
    <t>აკუმულატორი 12ვ/7 აჰ რსა 15</t>
  </si>
  <si>
    <t>სამისამართო კვამლის დეტექტორის  (უნივერსალური სამაგრი ძირით) დაყენება</t>
  </si>
  <si>
    <t xml:space="preserve">სამისამართო კვამლის დეტექტორი </t>
  </si>
  <si>
    <t>სამისამართო ხელის ღილაკიანი დეტექტორის (ხპ-95)  დაყენება</t>
  </si>
  <si>
    <t>სამისამართო ხელის ღილაკიანი დეტექტორი (XP-95)</t>
  </si>
  <si>
    <t>ობტიკურ-აკუსტიკური მაუწყებელის (სირენა - საყვირი დბ-100) დაყენება</t>
  </si>
  <si>
    <t xml:space="preserve">ოპტიკურ-აკუსტიკური მაუწყებელი დბ-100 </t>
  </si>
  <si>
    <t xml:space="preserve"> გრძ.მ</t>
  </si>
  <si>
    <t>ცეცხლსაქრობის მონტაჟი</t>
  </si>
  <si>
    <t>ხელის ცეცხლმაქრი</t>
  </si>
  <si>
    <t>მათ შორის: შრომითი რესურსი</t>
  </si>
  <si>
    <t xml:space="preserve">გეგმიური დაგროვება </t>
  </si>
  <si>
    <t>მთლიანი სახარჯთაღრიცხვო ღირებულება</t>
  </si>
  <si>
    <t xml:space="preserve"> ცალი</t>
  </si>
  <si>
    <t>გრძ.მ.</t>
  </si>
  <si>
    <t xml:space="preserve">ჯამი </t>
  </si>
  <si>
    <t>მათ შორის შრომითი რესურსი</t>
  </si>
  <si>
    <t>I) სამონტაჟო სამუშაოები</t>
  </si>
  <si>
    <t xml:space="preserve"> ზედნადები ხარჯები შრომითი რესურსებიდან </t>
  </si>
  <si>
    <t>I თავის ჯამი</t>
  </si>
  <si>
    <t>თავი II</t>
  </si>
  <si>
    <t>II თავის ჯამი</t>
  </si>
  <si>
    <t>სულ ლოკალურ-რესურსული ხარჯთაღრიცხვის ჯამი (თავი I + თავი II)</t>
  </si>
  <si>
    <t xml:space="preserve"> გრუნტის გათხრა არხში ხელით</t>
  </si>
  <si>
    <t>გრუნტის უკუჩაყრა და ზედმეტი გრუნტის ადგილზე მოსწორება</t>
  </si>
  <si>
    <t xml:space="preserve">უკუჩაყრილი გრუნტის დატკეპნა პნევმატური სატკეპნით </t>
  </si>
  <si>
    <t>შიგა სანტექნიკური მოწყობილობების და აქსესუარების მონტაჟი</t>
  </si>
  <si>
    <t>დიზელ-გენერატორის მონტაჟი და შიგა სამოედნო ელექტროქსელის მოწყობა</t>
  </si>
  <si>
    <t>მილსადენებისა და საკანალიზაციო ჭებისათვის გრუნტის დამუშავება ხელით</t>
  </si>
  <si>
    <t xml:space="preserve">მილებისათვის ქვიშის საფენის და საფარის და საკანალიზაციო ჭების ქვეშ ქვიშის საფუძველის მოწყობა </t>
  </si>
  <si>
    <t>ქვიშა</t>
  </si>
  <si>
    <t>ჯამი თავი I (მიწის სამუშაოები)</t>
  </si>
  <si>
    <t>წყალმომარაგების ქსელის მოწყობა დ-20 მმ პნ20 მინაბოჭკოვანი მილით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</si>
  <si>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 xml:space="preserve">მინაბოჭკოვანი მილი  დ-20 მმ  პნ 20 </t>
  </si>
  <si>
    <t>პლასტმასის ქურო დ-20 მმ</t>
  </si>
  <si>
    <t>პლასტმასის მუხლი დ-20 მმ</t>
  </si>
  <si>
    <t xml:space="preserve"> პლასტმასის გადამყვანი დ-20 მმ</t>
  </si>
  <si>
    <t>სამკაპი დ-20 მმ და პლასტმასის სამკაპი გადამყვანით (0.04+0.19)</t>
  </si>
  <si>
    <t>წყალმომარაგების ქსელის მოწყობა დ-25 მმ პნ 20 მინაბოჭკოვანი მილით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</si>
  <si>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 xml:space="preserve">მინაბოჭკოვანი მილი დ-25 მმ პნ20 </t>
  </si>
  <si>
    <t>პლასტმასის ქურო დ-25 მმ</t>
  </si>
  <si>
    <t>პლასტმასის მუხლი დ-25 მმ</t>
  </si>
  <si>
    <t xml:space="preserve"> პლასტმასის გადამყვანი დ-25 მმ</t>
  </si>
  <si>
    <t>სამკაპი დ-25 მმ და პლასტმასის სამკაპი გადამყვანით (0.04+0.13)</t>
  </si>
  <si>
    <t>წყალმომარაგების ქსელის მოწყობა  დ-32 მმ პნ20  მინაბოჭკოვანი მილით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</si>
  <si>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 xml:space="preserve">მინაბოჭკოვანი მილი დ-32 მმ პნ20 </t>
  </si>
  <si>
    <t>პლასტმასის ქურო დ-32 მმ</t>
  </si>
  <si>
    <t>პლასტმასის მუხლი დ-32 მმ</t>
  </si>
  <si>
    <t xml:space="preserve"> პლასტმასის გადამყვანი დ-32 მმ</t>
  </si>
  <si>
    <t>სამკაპი დ-32 მმ და პლასტმასის სამკაპი გადამყვანით 0.4+0.1</t>
  </si>
  <si>
    <t xml:space="preserve"> წყალმომარაგების ქსელის მოწყობა დ-50 მმ პნ20 მინაბოჭკოვანი მილით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</si>
  <si>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 xml:space="preserve">მინაბოჭკოვანი მილი დ-50 მმ პნ20 </t>
  </si>
  <si>
    <t>პლასტმასის ქურო დ-50 მმ</t>
  </si>
  <si>
    <t>პლასტმასის მუხლი დ-50 მმ</t>
  </si>
  <si>
    <t xml:space="preserve"> პლასტმასის გადამყვანი დ-50 მმ</t>
  </si>
  <si>
    <t>სამკაპი დ-50 მმ და პლასტმასის სამკაპი გადამყვანით 0.4+0.4</t>
  </si>
  <si>
    <t>შრომითი დანახარჯები</t>
  </si>
  <si>
    <t>კაუჩუკის თბოიზოლაცია 22/9 მმ</t>
  </si>
  <si>
    <t>გ/მ</t>
  </si>
  <si>
    <t>კაუჩუკის თბოიზოლაცია 28/9 მმ</t>
  </si>
  <si>
    <t>კაუჩუკის თბოიზოლაცია 35/9 მმ</t>
  </si>
  <si>
    <t>კაუჩუკის თბოიზოლაცია 54/9 მმ</t>
  </si>
  <si>
    <t xml:space="preserve">დ-25 მმ პლასტმასის ბურთულიანი ვენტილის დაყენება </t>
  </si>
  <si>
    <t xml:space="preserve"> დ-32 მმ პლასტმასის ბურთულიანი ვენტილის დაყენება </t>
  </si>
  <si>
    <t xml:space="preserve"> დ-16 მმ ლითონის ვენტილის დაყენება </t>
  </si>
  <si>
    <t>წყალმომარაგების გამანაწილებელი პლასტმასის ჭის და ხუფის მონტაჟი</t>
  </si>
  <si>
    <t xml:space="preserve"> IIIკანალიზაცია</t>
  </si>
  <si>
    <t xml:space="preserve">დ-50 მმ. პლასტმასის სქელკედლიანი საკანალიზაციო მილის გაყვანა ფასონური ნაწილებისა და სამაგრების გამოყენებით და მათი ჰიდრავლიკური გამოცდა </t>
  </si>
  <si>
    <t>პლასტმასის სქელკედლიანი საკანალიზაციო მილი დ-50 მმ ფასონური ნაწილებით 1.1*5,17</t>
  </si>
  <si>
    <t>მილების სამაგრი დეტალები</t>
  </si>
  <si>
    <t xml:space="preserve">დ-100 მმ. პლასტმასის სქელკედლიანი საკანალიზაციო მილის გაყვანა ფასონური ნაწილებისა და სამაგრების გამოყენებით, და მათი ჰიდრავლიკური გამოცდა </t>
  </si>
  <si>
    <t xml:space="preserve">პლასტმასის სქელკედლიანი საკანალიზაციო მილი დ-100 მმ ფასონური ნაწილებით 1.1*11,17 </t>
  </si>
  <si>
    <t xml:space="preserve"> საკანალიზაციო ქსელისათვის დ-150 მმ. ქსელკედლიანი პლასტმასის მილის გაყვანა შესაბამისი ფასონური ნაწილების გამოყენებით</t>
  </si>
  <si>
    <t xml:space="preserve">  სქელკედლიანი პლასტმასის  მილი დ-150 მმ ფასონური ნაწილებით 1,1*20,25</t>
  </si>
  <si>
    <t>საკანალიზაციო მილზე რევიზიის დაყენება</t>
  </si>
  <si>
    <t>რკ.ბეტონის ჭის რგოლი დ-1000 მმ სიმაღლით 1000 მმ</t>
  </si>
  <si>
    <t xml:space="preserve">რკ.ბეტონის ჭის რგოლი დ-1000 მმ სიმაღლით 500 მმ </t>
  </si>
  <si>
    <t>რკ.ბეტონის გადახურვის ფილა  დ-1200*1200 მმ  თუჯის მრგვალი ხუფით 25 ტონა დატვირთვისათვის</t>
  </si>
  <si>
    <t xml:space="preserve">ჯამი თავი III (კანალიზაცია): </t>
  </si>
  <si>
    <t xml:space="preserve">ზედნადები ხარჯები </t>
  </si>
  <si>
    <t>ჯამი:</t>
  </si>
  <si>
    <t xml:space="preserve"> 1/2" ვენტილის (ვალვექსი) დაყენება</t>
  </si>
  <si>
    <t>ხელსაბანის შემრევის დაყენება</t>
  </si>
  <si>
    <t>სარეცხელას შემრევი დაყენება</t>
  </si>
  <si>
    <t>აბაზანის შემრევი დაყენება</t>
  </si>
  <si>
    <t>ხელსაბანის (სიფონით) დაყენება</t>
  </si>
  <si>
    <t xml:space="preserve"> უნიტაზის და ჩამრეცხი ავზის დაყენება</t>
  </si>
  <si>
    <t>საშხაპე კაბინის დაყენება</t>
  </si>
  <si>
    <t>დ-100*100 მმ უჟანგავი ლითონის ტრაპის (უკუსარქველით) დაყენება</t>
  </si>
  <si>
    <t xml:space="preserve"> დნ-65*3.5 მმ პნ16  ლითონის უნაკერო მილის გაყვანა შესაბამისი  ფასონური ნაწილების გამოყენებით. </t>
  </si>
  <si>
    <t xml:space="preserve"> დნ-50*3.5 მმ პნ16  ლითონის უნაკერო მილის გაყვანა შესაბამისი  ფასონური ნაწილების გამოყენებით. </t>
  </si>
  <si>
    <t xml:space="preserve"> ლითონის მილების დაგრუნტვა </t>
  </si>
  <si>
    <t xml:space="preserve"> ლითონის მილების შეღებვა ანტიკოროზიული საღებავით 2 ჯერ.</t>
  </si>
  <si>
    <t>გათბობის ქსელის მოწყობა დ-25 მმ პნ 20 მინაბოჭკოვანი მილით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</si>
  <si>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მოთუთიებული თუნუქი 17,9/3,9</t>
  </si>
  <si>
    <t>ეკ.მ</t>
  </si>
  <si>
    <t>კრონშტეინი</t>
  </si>
  <si>
    <t>22 PKKP 600 მარკის სხვადასხვა სიგრძის ლითონის პანელური რადიატორის დაყენება</t>
  </si>
  <si>
    <t>600*800 PKKP-22 მარკის ლითონის პანელური რადიატორი</t>
  </si>
  <si>
    <t>600*1000 PKKP-22 მარკის ლითონის პანელური რადიატორი</t>
  </si>
  <si>
    <t xml:space="preserve"> დ-25 მმ პლასტმასის ბურთულიანი ვენტილის დაყენება </t>
  </si>
  <si>
    <t xml:space="preserve"> დ-50 მმ პლასტმასის ბურთულიანი ვენტილის დაყენება </t>
  </si>
  <si>
    <t xml:space="preserve"> 0.55 მმ სისქის მოთუთიებული თუნუქის ჰაერსატარის მოწყობა </t>
  </si>
  <si>
    <t>კვამლგამწოვი სავენტილაციო სისტემის მოწყობა</t>
  </si>
  <si>
    <t>კოპლ</t>
  </si>
  <si>
    <t xml:space="preserve"> 1.2 მმ სისქის მოთუთიებული თუნუქის ჰაერსატარის მოწყობა </t>
  </si>
  <si>
    <t xml:space="preserve"> ლითონის ბადე</t>
  </si>
  <si>
    <t>დამწნეხი სავენტილაციო სისტემის მოწყობა</t>
  </si>
  <si>
    <t xml:space="preserve">სულ ხარჯთაღრიცხვით  თავი ა: </t>
  </si>
  <si>
    <t>ბ) დანადგარ-მოწყობილობების მონტაჟი</t>
  </si>
  <si>
    <t xml:space="preserve"> ჯამი თავი ბ (დანადგარ-მოწყობილობების მონტაჟი)</t>
  </si>
  <si>
    <t>სულ ხარჯთაღრიცხვით თავი ა+თავი ბ (სამშენებლო სამონტაჟო და დანადგარ-მოწყობილობების მონტაჟი)</t>
  </si>
  <si>
    <t xml:space="preserve">ა) სამშენებლო-სამონტაჟო სამუშაოები </t>
  </si>
  <si>
    <t>H2XH 3*1,5 კვ.მმ განიკვეთის სპილენძის ელექტრო სადენი</t>
  </si>
  <si>
    <t xml:space="preserve">I სამშენებლო სამუშაოები </t>
  </si>
  <si>
    <t>სულ სამშენებლო სამუშაოები</t>
  </si>
  <si>
    <t>II სამონტაჟო სამუშაოები</t>
  </si>
  <si>
    <t>გრძ.მ არხი</t>
  </si>
  <si>
    <t xml:space="preserve"> შრომითი დანახარჯი 2*0,05</t>
  </si>
  <si>
    <t>კაბელის მიმანიშნებელი ლენტი</t>
  </si>
  <si>
    <t xml:space="preserve"> სულ: II ელექტრო სამონტაჟო სამუშაოები</t>
  </si>
  <si>
    <t>ჯამი (თავი I+თავი II)</t>
  </si>
  <si>
    <t>III. მოწყობილობების ღირებულება</t>
  </si>
  <si>
    <t xml:space="preserve"> სულ: მოწყობილობის ღირებულება</t>
  </si>
  <si>
    <t>სულ ხარჯთაღრიცხვით: ჯამი (თავი I+თავი II+თავი III)</t>
  </si>
  <si>
    <t xml:space="preserve">სამშენებლო სამუშაოები </t>
  </si>
  <si>
    <t>სულ: სამშენებლო სამუშაოები</t>
  </si>
  <si>
    <t>II. ელექტრო სამონტაჟო სამუშაოები</t>
  </si>
  <si>
    <t xml:space="preserve">პლასტმასის გოფრირებული მილის ჩადება არხში დიამეტრით 50 მმ </t>
  </si>
  <si>
    <t xml:space="preserve">დ-50 მმ გოფრირებული მილი </t>
  </si>
  <si>
    <t xml:space="preserve">არხში კაბელის ქვიშის საფენის და საფარის მოწყობა </t>
  </si>
  <si>
    <t>არხში კაბელის მიმანიშნებელი ლენტის ჩადება</t>
  </si>
  <si>
    <t>0,4 კვ. NAYY 3*4 კვ.მმ განიკვეთის ალუმინის ელექტრო კაბელის გაყვანა მილში და არხში</t>
  </si>
  <si>
    <t>0,4 კვ NAYY-1 3*4 კვ.მმ განიკვეთის ალუმინის ელექტრო კაბელი</t>
  </si>
  <si>
    <t xml:space="preserve">3х1,5 კვ.მმ განიკვეთის სპილენძის ელექტრო სადენების აყვანა განათების ბოძებში </t>
  </si>
  <si>
    <t>ელექტრო სადენი კვეთით 3*1,5 კვ.მმ</t>
  </si>
  <si>
    <t>კუთხოვანა 50*50*4</t>
  </si>
  <si>
    <t xml:space="preserve">ფოტო-რელე (ფრ-12 ტ იპ 54 კომუტაციის დენი 10ა ) </t>
  </si>
  <si>
    <t>ჯამი (ელსამონტაჟო სამუშაოები)</t>
  </si>
  <si>
    <t>სულ ჯამი (სამშენებლო+ელსამონტაჟო სამუშაოები)</t>
  </si>
  <si>
    <t xml:space="preserve">ტერიტორიის კეთილმოწყობა </t>
  </si>
  <si>
    <t xml:space="preserve">ღობის საძირკვლის მოსაწყობად გრუნტის დამუშავება ხელით </t>
  </si>
  <si>
    <t>მონოლითური ბეტონის  საძირკვლების მოწყობა B-15 კლასის ბეტონით</t>
  </si>
  <si>
    <t>კბმ</t>
  </si>
  <si>
    <t>გრუნტის უკუჩაყრა ხელით და ზედმატი გრუნტის ადგილზე მოსწორება</t>
  </si>
  <si>
    <t xml:space="preserve">ღობის კედლების წყობა ბეტონის  წვრილი საკედლე ბლოკებით  სისქით 20 სმ </t>
  </si>
  <si>
    <t xml:space="preserve">მონოლითური რკ.ბეტონის გულანების მოწყობა BB-20 კლასის ბეტონით </t>
  </si>
  <si>
    <t>ბეტონი B-20</t>
  </si>
  <si>
    <t xml:space="preserve">ბეტონის ღობის ზედაპირის (ორივე მხრიდან) შეღებვა ქვიშანარევი დეკორატიული ცემენტის (პიგმენტის დამატებით) ნაშხეფით </t>
  </si>
  <si>
    <t>პოლიეთილენის გარსით დაფარული მავთულბადე დ-3,5 მმ უჯრებით 50*50 მმ 1.9*3*1.02=5.82</t>
  </si>
  <si>
    <t>ფეხბურთის კარის მოწყობა ლითონის მილებითა და ბურთის დამჭერი კაპრონის ბადით</t>
  </si>
  <si>
    <t>ბურთის დამჭერი კაპრონის ბადე</t>
  </si>
  <si>
    <t>ბეტონის ფილის მოხვეწა</t>
  </si>
  <si>
    <t>მოედანზე სპორტული ვინილის საფარის მოწყობა სისქით 6 მმ</t>
  </si>
  <si>
    <t xml:space="preserve">აკრილის ნაწრთობი მინის (სისქით 12 მმ) კალათბურთის 1800*1050 მმ ზომის ფარის მოწყობა ზამბარიანი კალათით და ბადით, ღობის ლითონის დგარებზე ფარის კარკასის დამონტაჟებით </t>
  </si>
  <si>
    <t>ღობის, ფეხბურთის კარის და კალათბურთის ფარის ლითონის ელემენტების დაგრუნტვა</t>
  </si>
  <si>
    <t>ლითონის ღობის, ფეხბურთის კარისა და კალათბურთის ფარის ელემენტების შეღებვა ანტიკოროზიული საღებავით 2 ჯერ.</t>
  </si>
  <si>
    <t>კეთილმოსაწყობი მონაკვეთების არეალში ტერიტორიის მოშანდაკება (ამაღლებების მოჭრა, ღრმულების ამოვსება) გრუნტის გადაადგილებით და დატკეპნა მექანიზირებული წესით, ახალი მასალის დამატების გარეშე</t>
  </si>
  <si>
    <t>მოპირკეთების ქვეშ ქვიშა-ხრეშოვანი  ნარევის მოწყობა საშუალო სისქით 100 მმ</t>
  </si>
  <si>
    <t>კარიერში მცენარეული გრუნტის დატვირთვა ავ.თვითმცლელებზე 0.5 კუბ.მ ჩამჩის ტევადობის ექსკავათორით</t>
  </si>
  <si>
    <t>მცენარეული გრუნტის შემოტანა კარიერიდან 15 კმ მანძილზე</t>
  </si>
  <si>
    <t xml:space="preserve">მცენარეული გრუნტის შეტანა და მომზადება ბალახის დასათესად </t>
  </si>
  <si>
    <t>გამწვანებისათვის ბალახის დათესვა</t>
  </si>
  <si>
    <t>ბეტონი B-10</t>
  </si>
  <si>
    <t xml:space="preserve">საძირკვლის ფილის (როსტვერკი) ქვეშ ბეტონის მომზადების მოწყობა B-10 კლასის ბეტონით </t>
  </si>
  <si>
    <t xml:space="preserve">მონოლითური რკ.ბეტონის საძირკვლის ფილის(როსტვერკი) მოწყობა B-25 კლასის ბეტონით </t>
  </si>
  <si>
    <t>არმატურა ა-II კლ</t>
  </si>
  <si>
    <t xml:space="preserve">ქარხნული დამზადების მინაპაკეტით შემინული მეტალოპლასტმასის ვიტრაჟების მოწყობა, ნაწილი გადმოკიდების მექანიზმით </t>
  </si>
  <si>
    <t xml:space="preserve"> მინაპაკეტით შემინული მეტალოპლასტმასის ვიტრაჟი მონტაჟით</t>
  </si>
  <si>
    <t>ქარხნული დამზადების მეტალოპლასტმასის კარების მოწყობა (მონტაჟის ჩათვლით)</t>
  </si>
  <si>
    <t xml:space="preserve">ქარხნული დამზადების მ.დ.ფ.-ის კარების მოწყობა ფერდოების თამასებით </t>
  </si>
  <si>
    <t>დატკეპნილ საფუძველზე მონოლითური ბეტონის იატაკის ფილის მოწყობა B-25 კლასის ბეტონით სისქით 15 სმ</t>
  </si>
  <si>
    <t xml:space="preserve"> მონოლითური რკ.ბეტონის  კიბის მოწყობა B-25 კლასის ბეტონით </t>
  </si>
  <si>
    <t xml:space="preserve">სახურავის პარაპეტისათვის მონოლითური რკ.ბეტონის გულანებისა და სარტყელის  მოწყობა B-25 კლასის ბეტონით </t>
  </si>
  <si>
    <t xml:space="preserve">მონოლითური რკ.ბეტონის სვეტების  მოწყობა B-25 კლასის ბეტონით </t>
  </si>
  <si>
    <t xml:space="preserve">მონოლითური რკ.ბეტონის დიაფრაგმების მოწყობა B-25 კლასის ბეტონით </t>
  </si>
  <si>
    <t>საპროექტო ნიშნულზე მოსაყვანად იატაკქვეშა ნაწილის ამოვსება და გარე სივრცეების შევსება ქვიშა-ხრეშოვანი ნარევით საშუალო სისქით 40 სმ</t>
  </si>
  <si>
    <t>ბეტონის ნამტვრევების დატვირთვა ავტოთვითმცლელებზე 0.65 ჩამჩის ტევადობის ექსკავატორით</t>
  </si>
  <si>
    <t>ხიმინჯების თავების დამუშავება სარემონტო დუღაბით საშუალო სისქით 5.0 სმ</t>
  </si>
  <si>
    <t xml:space="preserve"> ხიმინჯების ბეტონის თავების დაშლა და არმატურის ღეროების მოჭრა</t>
  </si>
  <si>
    <t xml:space="preserve"> ხიმინჯების ბეტონის თავების დაშლა არმატურის კარკასის დატოვებით</t>
  </si>
  <si>
    <t xml:space="preserve">სველ წერილებში და აივნებზე ჰიდროიზოლაციის მოწყობა ერთი ფენა რუბეროიდით </t>
  </si>
  <si>
    <t>იატაკის მჭიმის ქვეშ 40 მმ სისქის პემზის ფენის მოწყობა</t>
  </si>
  <si>
    <t xml:space="preserve">დერეფნებში, კიბის უკრედში, ტამბურებში და აივნებზე კერამიკული ფილების პლინტუსის მოწყობა წებო-ცემენტზე </t>
  </si>
  <si>
    <t>მაღალი ცვეთამედეგობის  (აც 5 კლასი 32) ეკოლოგიურად სუფთა ლამინირებული პარკეტის (სისქით არანაკლებ 10 მმ-სა) იატაკის ფენილის დაგება პარალონის ქვეშაგების საფუძველზე და პლინტუსების მოწყობა</t>
  </si>
  <si>
    <t>კვანძი</t>
  </si>
  <si>
    <t>ანაკრები რკინაბეტონის ხიმინჯი</t>
  </si>
  <si>
    <t>ხიმინჯის აგრეგატი დიზელ ჩაქუჩით 1,25 კუბ ექსკავატორზე 1,5*1,6*1,49</t>
  </si>
  <si>
    <t>ხიმინჯის აგრეგატი დიზელ ჩაქუჩით 1,25 კუბ ექსკავატორზე 1,6*1,49</t>
  </si>
  <si>
    <t>შენობის ტორეცების  მხარეს  ანაკრები რკ.ბეტონის დახრილი ხიმინჯების (სიგრძით 22 მ) ჩასობა (58 ცალი)</t>
  </si>
  <si>
    <t>ანაკრები რკ.ბეტონის ვერტიკალური ხიმინჯების (სიგრძით 21-22 მ) ჩასობა (282 ცალი)</t>
  </si>
  <si>
    <t>როსტვერკის ბეტონის მომზადების ქვეშ ქვაბულის ძირის დამუშავება ხელით, გრუნტის ფერდოებზე მიყრით</t>
  </si>
  <si>
    <t>ბეტონის მომზადების ქვეშ ღორღის ფენის მოწყობა სისქით 50 სმ</t>
  </si>
  <si>
    <t xml:space="preserve">ღორღის დატკეპნა პნევმატური სატკეპნით </t>
  </si>
  <si>
    <t>ხიმინჯების მოწყობის არეალში მანქანა-მექანიზმების გამართულად მუშაობის მიზნით (არსებული შენობა-ნაგებობების მიწისქვეშა ნაწილების ამოღების შედეგად წარმოშობილი ქვაბულის ჩათვლით)  ქვიშა-ხრეშოვანი ნარევით საფუძვლის მოწყობა საშუალო სისქით 40 სმ.</t>
  </si>
  <si>
    <t xml:space="preserve">ანაკრები რკინაბეტონის ვერტიკალური და  დახრილი  ხიმინჯების გადაბმა და კვანძის დამუშავება ანტიკოროზიული ხსნარით </t>
  </si>
  <si>
    <t xml:space="preserve"> გადაბმის კვანძების შეღებვა ბიტუმპოლიმერული მასტიკით ორჯერ</t>
  </si>
  <si>
    <t>შიგა გაზმომარაგების ქსელის მოწყობა</t>
  </si>
  <si>
    <t>გაზმომარაგების მილების გაყვანისათვის კედლების გაბურღვა დიამეტრით 32 მმ, საშუალო სისქით 25 სმ-მდე</t>
  </si>
  <si>
    <t>330*250 მმ ზომის პლასტმასის ყუთის მონტაჟი</t>
  </si>
  <si>
    <t xml:space="preserve"> დ-15 მმ  გაზის ბურთულიანი ვენტილის დაყენება </t>
  </si>
  <si>
    <t xml:space="preserve"> დ-20 მმ გაზის ბურთულიანი ვენტილის დაყენება </t>
  </si>
  <si>
    <t xml:space="preserve">  ლოკალურ-რესურსული და საობიექტო ხარჯთაღრიცხვების საფუძველზე შედგენილია ნაკრები ხარჯთაღრიცხვა, სადაც დარიცხულია რეზერვი გაუთვალისწინებელ სამუშაოებზე 3%-ს ოდენობით, დამატებითი ღირებულების გადასახადი და ახალი მომხმარებელის ელექტროენერგიისა და ბუნებრივი აირის ქსელებზე მიერთების საფასური. დამკვეთის მოთხოვნიდან გამომდინარე  დაგროვითი საპენსიო გადასახადი ნაკრებ ხარჯთაღრიცხვაში არ არის დარიცხული.</t>
  </si>
  <si>
    <t xml:space="preserve"> ავარიული ნათების ორმხრივმანათობელი აკუმულატორით ინტეგრირებული შუქდიოდური სანათის (5 საათიანი მუშაობის  რეჟიმით)   წარწერით ,,გასასვლელი" დაყენება </t>
  </si>
  <si>
    <t xml:space="preserve"> ავარიული ნათების ორმხრივმანათობელი აკუმულატორით ინტეგრირებული შუქდიოდური სანათის (5 საათიანი მუშაობის  რეჟიმით)   წარწერით ,,გასასვლელი" </t>
  </si>
  <si>
    <t>H2XH FE 3*1,5 კვ.მმ განიკვეთის სპილენძის ელექტრო სადენის გაყვანა დახურული ელ.გაყვანილობისთვის</t>
  </si>
  <si>
    <t>cali</t>
  </si>
  <si>
    <t xml:space="preserve">გარე განათების საყრდენებისათვის მონოლითური ბეტონის საძირკვლის მოწყობა და ქარხნულად დამზადებული  გარე განათების საყრდენების (მიწისზედა სიმაღლით 6.0 მ) დაყენება </t>
  </si>
  <si>
    <t xml:space="preserve">გარე განათების სანათის და ნათურის  (ლედ 1*20ვტ) დაყენება </t>
  </si>
  <si>
    <t xml:space="preserve">გარე განათების სანათი და ნათურა (ლედ 1*20 ვტ) </t>
  </si>
  <si>
    <t>განათების საყრდენებისათვის დამიწების ღეროს მოწყობა 50*50*4 კუთხოვანით (სიმაღლით 1.5 მ)</t>
  </si>
  <si>
    <t xml:space="preserve">არხში კაბელის მიმანიშნებელი ლენტის ჩადება 20 </t>
  </si>
  <si>
    <t xml:space="preserve"> ელექტრომომარაგებისათვის NAYY 5*16 კვ.მმ განიკვეთის ალუმინის ელექტრო კაბელის გაყვანა არხში </t>
  </si>
  <si>
    <t xml:space="preserve">ტერიტორიაზე  დახურულ ხმადამხშობ გარცმაში 60 კვა/0,4 კვ,   დიზელგენერატორის და 3P 100 ა რეზერვის ავტომატური ჩართვის ფარი მონტაჟი  (მოწყობილობის ღირებულების გარეშე) </t>
  </si>
  <si>
    <t xml:space="preserve"> 60 კვა/0,4კვ, დიზელგენერატორის და 3P 100 ა რეზერვის ავტომატური ჩართვის ფარი ტრანსპორტირებით</t>
  </si>
  <si>
    <t xml:space="preserve"> NAYY 5*16 კვ.მმ განიკვეთის ალუმინის ელექტრო კაბელი</t>
  </si>
  <si>
    <t>კედელზე სამონტაჟო მთავარი შემყვან-გამანაწილებელი კარადის დაყენება</t>
  </si>
  <si>
    <t xml:space="preserve"> მთავარ შემყვან-გამანაწილებელ კარადაში შემყვანი 3*600 ა ავტომატური ამომრთველის დაყენება და მომზადება ჩართვისათვის </t>
  </si>
  <si>
    <t>სამპოლუსა ავტომატური ამომრთველი 600 ა</t>
  </si>
  <si>
    <t xml:space="preserve"> მთავარი შემყვან-გამანაწილებელი კარადა</t>
  </si>
  <si>
    <t xml:space="preserve"> შრომითი დანახარჯი  1,2*3</t>
  </si>
  <si>
    <t>სამპოლუსა ავტომატური ამომრთველი 400 ა</t>
  </si>
  <si>
    <t xml:space="preserve"> მთავარ შემყვან-გამანაწილებელ კარადაში გამავალ ხაზზე 3*400 ა ავტომატური ამომრთველის დაყენება და მომზადება ჩართვისათვის </t>
  </si>
  <si>
    <t xml:space="preserve"> მთავარ შემყვან-გამანაწილებელ კარადაში გამავალ ხაზზე 3*125 ა ავტომატური ამომრთველის დაყენება და მომზადება ჩართვისათვის </t>
  </si>
  <si>
    <t xml:space="preserve"> მთავარ შემყვან-გამანაწილებელ კარადაში გამავალ ხაზზე 3*160 ა ავტომატური ამომრთველის დაყენება და მომზადება ჩართვისათვის </t>
  </si>
  <si>
    <t>სამპოლუსა ავტომატური ამომრთველი 160 ა</t>
  </si>
  <si>
    <t>სამფაზა მრიცხველი ნიკ 100 ა ან ანალოგიური</t>
  </si>
  <si>
    <t xml:space="preserve"> სამფაზა მრიცხველების  კარადაში შემყვანი 3*400 ა ავტომატური ამომრთველის დაყენება და მომზადება ჩართვისათვის </t>
  </si>
  <si>
    <t xml:space="preserve">სამფაზა მრიცხველების კარადაში გამავალ ხაზზე 3*100 ა ავტომატური ამომრთველის დაყენება და მომზადება ჩართვისათვის </t>
  </si>
  <si>
    <t>სამპოლუსა ავტომატური ამომრთველი 100 ა</t>
  </si>
  <si>
    <t xml:space="preserve">სამფაზა მრიცხველების კარადაში გამავალ ხაზზე 3*63ა ავტომატური ამომრთველის დაყენება და მომზადება ჩართვისათვის </t>
  </si>
  <si>
    <t>სამპოლუსა ავტომატური ამომრთველი 63 ა</t>
  </si>
  <si>
    <t xml:space="preserve"> მრიცხველების კარადაში სამფაზა (ნიკ 100 ა ან ანალოგიური) მრიცხველი მონტაჟი</t>
  </si>
  <si>
    <t xml:space="preserve">ერთფაზა მრიცხველების კარადებში შემყვანი 3*160 ა ავტომატური ამომრთველის დაყენება და მომზადება ჩართვისათვის </t>
  </si>
  <si>
    <t xml:space="preserve">ერთფაზა მრიცხველების კარადებში შემყვანი 3*125 ა ავტომატური ამომრთველის დაყენება და მომზადება ჩართვისათვის </t>
  </si>
  <si>
    <t xml:space="preserve">  მრიცხველების კარადებში  ერთფაზა (ნიკ 5-60 ა ან ანალოგიური) მრიცხველის მონტაჟი</t>
  </si>
  <si>
    <t>ერთფაზა მრიცხველი ნიკ 5-90 ა ან ანალოგიური</t>
  </si>
  <si>
    <t>საერთო ჩაფლული ტიპის შემყვან-გამანაწილებელი ფარი</t>
  </si>
  <si>
    <t xml:space="preserve">საერთო ჩაფლული ტიპის შემყვან-გამანაწილებელი ფარის  დაყენება </t>
  </si>
  <si>
    <t xml:space="preserve">საერთო შემყვან-გამანაწილებელ ფარში შემყვანი 3*100 ა ავტომატური ამომრთველის დაყენება და მომზადება ჩართვისათვის </t>
  </si>
  <si>
    <t xml:space="preserve"> საერთო შემყვან-გამანაწილებელ ფარში გამავალ ხაზზე 1*10ა ავტომატური ამომრთველის დაყენება და მომზადება ჩართვისათვის </t>
  </si>
  <si>
    <t xml:space="preserve"> საერთო შემყვან-გამანაწილებელ ფარში გამავალ ხაზზე 3*32ა ავტომატური ამომრთველის დაყენება და მომზადება ჩართვისათვის </t>
  </si>
  <si>
    <t xml:space="preserve">საერთო შემყვან-გამანაწილებელ ფარში გამავალ ხაზზე 3*80 ა ავტომატური ამომრთველის დაყენება და მომზადება ჩართვისათვის </t>
  </si>
  <si>
    <t>სამპოლუსა ავტომატური ამომრთველი 80 ა</t>
  </si>
  <si>
    <t xml:space="preserve">კომერციული ფართისათვის ჩაფლული ტიპის შემყვან-გამანაწილებელი ფარის  დაყენება </t>
  </si>
  <si>
    <t xml:space="preserve">კომერციული ფართის შემყვან-გამანაწილებელ ფარში შემყვანი 3*63ა ავტომატური ამომრთველის დაყენება და მომზადება ჩართვისათვის </t>
  </si>
  <si>
    <t xml:space="preserve">სახანძრო უსაფრთხოების შემყვან-გამანაწილებელი ფარის დაყენება </t>
  </si>
  <si>
    <t>სახანძრო უსაფრთხოების ელ.ფარი</t>
  </si>
  <si>
    <t xml:space="preserve">სახანძრო უსაფრთხოების შემყვან-გამანაწილებელ ფარში შემავალი 3*80 ა ავტომატური ამომრთველის დაყენება და მომზადება ჩართვისათვის </t>
  </si>
  <si>
    <t xml:space="preserve"> სახანძრო უსაფრთხოების შემყვან-გამანაწილებელ ფარში გამავალ ხაზზე 3*32ა ავტომატური ამომრთველის დაყენება და მომზადება ჩართვისათვის </t>
  </si>
  <si>
    <t xml:space="preserve">ბინებისათვის შემყვან-გამანაწილებელი ფარის დაყენება </t>
  </si>
  <si>
    <t>შემყვან-გამანაწილებელი ფარი ბინებისათვის</t>
  </si>
  <si>
    <t xml:space="preserve">ერთფაზა მრიცხველების კარადებში გამავალ ხაზზე 1*50ა ავტომატური ამომრთველის დაყენება და მომზადება ჩართვისათვის </t>
  </si>
  <si>
    <t>ერთპოლუსა ავტომატური ამომრთველი 50 ა</t>
  </si>
  <si>
    <t xml:space="preserve">ბინების შემყვან-გამანაწილებელ ფარში 1*50ა ავტომატური ამომრთველის დაყენება და მომზადება ჩართვისათვის </t>
  </si>
  <si>
    <t>H2XH  3*6.0 კვ.მმ განიკვეთის სპილენძის ელექტრო სადენი</t>
  </si>
  <si>
    <t>1. ძალოვანი ქსელების მოწყობა</t>
  </si>
  <si>
    <t>დ-18 მმ დამიწების  ლითონის ღერო</t>
  </si>
  <si>
    <t>დ-18 მმ დამიწების  ლითონის ღეროს  ჩასობა გრუნტში</t>
  </si>
  <si>
    <t xml:space="preserve"> დამიწების ჰორიზონტალური კონტურის მოწყობა 40X4 ლითონის ზოლოვანათი</t>
  </si>
  <si>
    <t>ლითონის ზოლოვანა 40х4</t>
  </si>
  <si>
    <t>80*80 მმ ჰორიზონტალური საკაბელო არხის გაყვანა</t>
  </si>
  <si>
    <t>200*100 მმ ვერტიკალური საკაბელო არხის გაყვანა</t>
  </si>
  <si>
    <t>200*100 მმ საკაბელო არხი  2*7,5</t>
  </si>
  <si>
    <t>80*80 მმ საკაბელო არხი 1,2*6,9</t>
  </si>
  <si>
    <t xml:space="preserve">H2XH -3*6 კვ.მმ განიკვეთის სპილენძის ელექტრო სადენების გაყვანა </t>
  </si>
  <si>
    <t xml:space="preserve">H2XH-5*10 კვ.მმ განიკვეთის სპილენძის ელექტრო სადენების გაყვანა </t>
  </si>
  <si>
    <t xml:space="preserve">A2XH 4*70 კვ.მმ განიკვეთის ალუმინის ელექტრო კაბელის გაყვანა </t>
  </si>
  <si>
    <t>A2XH-4*70 კვ.მმ განიკვეთის ალუმინის ელექტრო კაბელი</t>
  </si>
  <si>
    <t xml:space="preserve">A2XH 4*240 კვ.მმ განიკვეთის ალუმინის ელექტრო კაბელის გაყვანა </t>
  </si>
  <si>
    <t>A2XH-4*240 კვ.მმ განიკვეთის ალუმინის ელექტრო კაბელი</t>
  </si>
  <si>
    <t xml:space="preserve">H2XH-5*50 კვ.მმ განიკვეთის სპილენძის ელექტრო კაბელის გაყვანა </t>
  </si>
  <si>
    <t>H2XH-5*50 კვ.მმ განიკვეთის სპილენძის ელექტრო კაბელი</t>
  </si>
  <si>
    <t>დამაბოლობელი ბუნილი 70 კვ.მმ</t>
  </si>
  <si>
    <t>დამაბოლობელი ბუნილი 240 კვ.მმ</t>
  </si>
  <si>
    <t xml:space="preserve"> სამფაზა მრიცხველების კარადა 7 აბონენტზე</t>
  </si>
  <si>
    <t xml:space="preserve"> სამფაზა მრიცხველებისათვის (7 აბონენტზე) კარადის დაყენება</t>
  </si>
  <si>
    <t>ერთფაზა მრიცხველებისათვის (24 აბონენტზე-4 ცალი, 26 აბონენტზე-1 ცალი და 20 აბონენტზე-2 ცალი) კარადების დაყენება</t>
  </si>
  <si>
    <t xml:space="preserve"> ერთფაზა მრიცხველების კარადა 24 აბონენტზე</t>
  </si>
  <si>
    <t xml:space="preserve"> ერთფაზა მრიცხველების კარადა 26 აბონენტზე</t>
  </si>
  <si>
    <t xml:space="preserve"> ერთფაზა მრიცხველების კარადა 20 აბონენტზე</t>
  </si>
  <si>
    <t>ჯამი ძალოვანი ქსელების მოწყობა</t>
  </si>
  <si>
    <t>საერთო სივრცის ელექტროგანათების მოწყობა</t>
  </si>
  <si>
    <t xml:space="preserve">ელექტროგანათების ფარის დაყენება </t>
  </si>
  <si>
    <t xml:space="preserve">ელექტროგანათების ფარი </t>
  </si>
  <si>
    <t xml:space="preserve"> ელექტროგანათების ფარში 1*6ა ავტომატური ამომრთველის დაყენება და მომზადება ჩართვისათვის </t>
  </si>
  <si>
    <t xml:space="preserve"> გამანაწილებელი კოლოფების მონტაჟი</t>
  </si>
  <si>
    <t xml:space="preserve">გამანაწილებელი კოლოფი </t>
  </si>
  <si>
    <t>არმირებული კედლებისa და პარაპეტის წყობა მსუბუქი შემავსებლის ბეტონის საკედლე ბლოკებით სისქით 20 სმ</t>
  </si>
  <si>
    <t xml:space="preserve">არმირებული ტიხრების და სავენტილაციო შახტების ამოშენება მსუბუქი შემავსებლის წვრილი ბეტონის საკედლე ბლოკებით სისქით 10 სმ </t>
  </si>
  <si>
    <t xml:space="preserve"> მონოლითური რკ.ბეტონის ზღუდარების მოწყობა B-25 კლასის ბეტონით </t>
  </si>
  <si>
    <t xml:space="preserve"> სველ წერტილებში მთელს სიმაღლეზე და სამზარეულოში  ფრაგმენტულად  კაფელის აკვრა</t>
  </si>
  <si>
    <t xml:space="preserve"> თაბაშირ-მუყაოს და ბეტონის ზედაპირის  ჭერების  შეფითხვნა და შეღებვა შიგა დაფარვის წყალემულსიური საღებავით ორჯერ </t>
  </si>
  <si>
    <t xml:space="preserve"> კედლების და  ტიხრების შიგა ზედაპირების და კარ-ფანჯრების ფერდოების შეფითხვნა და შეღებვა შიგა დაფარვის წყალემულსიული საღებავით ორჯერ</t>
  </si>
  <si>
    <t xml:space="preserve">კედლის ბრის (სენსორით მოძრაობის დეტექტორზე) და ნათურის დაყენება </t>
  </si>
  <si>
    <t xml:space="preserve">კედლის ბრა (სენსორით მოძრაობის დეტექტორზე)  ნათურით </t>
  </si>
  <si>
    <t xml:space="preserve"> ჭერის სანათურის (სპო-9-200)  და ნათურის დაყენება </t>
  </si>
  <si>
    <t xml:space="preserve"> ჭერის სანათურის (სპო-9-200)   ნათურით </t>
  </si>
  <si>
    <t>H2XH 3*1,5 კვ.მმ განიკვეთის სპილენძის ელექტრო სადენის გაყვანა დახურული ელ.გაყვანილობისთვის</t>
  </si>
  <si>
    <t>ჯამი საერთო ელგანათების ქსელის მოწყობა</t>
  </si>
  <si>
    <t xml:space="preserve">ფოტო-რელეს (ფრ-12 ტ იპ 54 კომუტაციის დენი 10 ა) დაყენება და მომზადება ჩართვისათვის </t>
  </si>
  <si>
    <t xml:space="preserve">6 მოდულიანი ჩაფლული ტიპის შემყვან-გამანაწილებელი ფარის (დაცვის კლასი არანაკლებ იპ-20)  დაყენება </t>
  </si>
  <si>
    <t>6 მოდულიანი ჩაფლული ტიპის შემყვან-გამანაწილებელი ფარი (დაცვის კლასი არანაკლებ იპ-20)</t>
  </si>
  <si>
    <t xml:space="preserve">შემყვან-განანაწილებელ ფარში შემყვანი 1*50ა ავტომატური ამომრთველის დაყენება და მომზადება ჩართვისათვის </t>
  </si>
  <si>
    <t xml:space="preserve"> შემყვან-გამანაწილებელ ფარში  1*16ა  ავტომატური ამომრთველის დაყენება და მომზადება ჩართვისათვის </t>
  </si>
  <si>
    <t xml:space="preserve">9 მოდულიანი ჩაფლული ტიპის შემყვან-გამანაწილებელი ფარის (დაცვის კლასი არანაკლებ იპ-20-სა)   დაყენება </t>
  </si>
  <si>
    <t>9 მოდულიანი ჩაფლული ტიპის შემყვან-გამანაწილებელი ფარი (დაცვის კლასი არანაკლებ იპ-20-სა)</t>
  </si>
  <si>
    <t xml:space="preserve">შემყვან-გამანაწილებელ ფარში შემავალი  3*63ა ავტომატური ამომრთველის დაყენება და მომზადება ჩართვისათვის </t>
  </si>
  <si>
    <t xml:space="preserve">შემყვან-განანაწილებელ ფარში 1*50ა ავტომატური ამომრთველის დაყენება და მომზადება ჩართვისათვის </t>
  </si>
  <si>
    <t xml:space="preserve"> შემყვან-გამანაწილებელ ფარში 3*16 ა ავტომატური ამომრთველის დაყენება და მომზადება ჩართვისათვის </t>
  </si>
  <si>
    <t xml:space="preserve"> 1*36 ვტ. სიმძლავრის ჭერის შუქდიოდური უნივერსალური პანელის (დაცვის კლასი არანაკლებ იპ20-სა)  და ნათურის დაყენება </t>
  </si>
  <si>
    <t xml:space="preserve"> 1*6 ვტ. სიმძლავრის ჭერის ჰერმეტული შესრულების ლედ სანათურის (დაცვის კლასი იპ54) ნათურით </t>
  </si>
  <si>
    <t>80*80 მმ  გამანაწილებელი კოლოფების მონტაჟი</t>
  </si>
  <si>
    <t xml:space="preserve">80*80 მმ გამანაწილებელი კოლოფი </t>
  </si>
  <si>
    <t xml:space="preserve">საკაბელო ტელევიზიის როზეტის  დაყენება </t>
  </si>
  <si>
    <t xml:space="preserve">საკაბელო ტელევიზიის  როზეტი კოლოფით </t>
  </si>
  <si>
    <t xml:space="preserve">ინტერნეტის როზეტის დაყენება </t>
  </si>
  <si>
    <t xml:space="preserve">ინტერნეტის როზეტი კოლოფით </t>
  </si>
  <si>
    <t>H2XH FE 3*1,5 კვ.მმ განიკვეთის სპილენძის ელექტრო სადენი</t>
  </si>
  <si>
    <t>ტერიტორიის საპროექტო ნიშნულზე მოსაყვანად ბალასტის ფენის მოწყობა საშუალო სისქით 470 მმ</t>
  </si>
  <si>
    <t>კაუჩუკის ფენილისათვის მონოლითური ბეტონის ფილის მოწყობა В20 კლასის ბეტონით სისქით 7 სმ და მისი მოვლა</t>
  </si>
  <si>
    <t xml:space="preserve"> ვინილის საფარის ქვეშ თვითსწორებადი ფენის მოწყობა</t>
  </si>
  <si>
    <t>40*40*3 სმ ზომის კაუჩუკის ფილებით აქტივობის ბავშვთა ატრაქციონის მოწყობა</t>
  </si>
  <si>
    <t xml:space="preserve">ტერიტორიაზე 6,0 (5+1) სმ. სისქის  ორშრიანი ბეტონის ფილების დაგება, მსხვილმარცვლოვანი ქვიშის 4 სმ სისქის ნარევზე, ფილების ნაკერების მსხვილმარცლოვანი ქვიშით შევსებით   </t>
  </si>
  <si>
    <t>ასფალტობეტონის საფარის ქვეშ თხევადი ბიტუმის მოსხმა (0,7 ლ -1 კვ.მ)</t>
  </si>
  <si>
    <t>II ფენა ასფალტობეტონის საფარის ქვეშ თხევადი ბიტუმის მოსხმა (0,35 ლ -1 კვ.მ)</t>
  </si>
  <si>
    <t>მსხვილმარცლოვანი ასფალტობეტონის საფარის (I ფენა) მოწყობა სისქით 6,0 სმ</t>
  </si>
  <si>
    <t>წვრილმარცლოვანი ასფალტობეტონის საფარის (II ფენა) მოწყობა სისქით  4,0 სმ</t>
  </si>
  <si>
    <t>ღია სპორტული მოედანის მოწყობა</t>
  </si>
  <si>
    <t>მოედნის პერიმეტრზე  და ფეხბურთის კარების საძირკვლის მოსაწყობად გრუნტის დამუშავება ხელით</t>
  </si>
  <si>
    <t>მონოლითური ბეტონის წერტილოვანი (ფეხბურთის კარების საძირკვლის ჩათვლით) და ლენტური საძირკვლის მოწყობა В20 კლასის ბეტონით</t>
  </si>
  <si>
    <t xml:space="preserve">მოედნის შემომფარმგლავი ღობისათვის ლითონის კვადრატული კვეთის (100х100х4 მმ) მილის დგარის დაყენება სიმაღლით 3.6 მ (24 ცალი) და  ლითონის კუთხოვანის 50х50х5 მმ ჩარჩოში ჩასმული (გლინულაზე დამაგრებით) პოლიეთილენის გარსით დაფარული მავთულბადის (დ-3,5 მმ უჯრებით 50*50 მმ) #1 სექციების (ზომით 1.9*3.0 მ) დამზადება და მონტაჟება </t>
  </si>
  <si>
    <t>ლითონის კვადრატული მილი 100*100*4  24*3.60*1.02=88,13</t>
  </si>
  <si>
    <t>ლითონის კუთხოვანა 50х50х5 მმ 13.6*1.02=13.87</t>
  </si>
  <si>
    <t>გლინულა დ-8 მმ 13.6*1.02=13.87</t>
  </si>
  <si>
    <t xml:space="preserve">მოედნის შემომფარმგლავი ღობისათვის ლითონის კვადრატული კვეთის (100х100х4 მმ) მილის დგარის დაყენება სიმაღლით 4,6-16 ცალი და  ლითონის კუთხოვანის 50х50х5 მმ ჩარჩოში ჩასმული (გლინულაზე დამაგრებით) პოლიეთილენის გარსით დაფარული მავთულბადის (დ-3,5 მმ უჯრებით 50*50 მმ) #2 სექციების (ზომით 1.9*4.0 მ) დამზადება და მონტაჟება </t>
  </si>
  <si>
    <t>ლითონის კვადრატული მილი 100*100*4   (4,6х16)*1.02=68,29</t>
  </si>
  <si>
    <t>ლითონის კუთხოვანა 50*50*5 მმ 19,4*1.02=19,79</t>
  </si>
  <si>
    <t>პოლიეთილენის გარსით დაფარული მავთულბადე დ-3,5 მმ უჯრებით 50*50 მმ 1.9*4.0*1.02=7,75</t>
  </si>
  <si>
    <t>გლინულა დ-8 მმ 19.4*1.02=19,79</t>
  </si>
  <si>
    <t xml:space="preserve">მოედნის შემომფარმგლავი ღობისათვის ლითონის კვადრატული კვეთის (100х100х4 მმ) მილის დგარის დაყენება სიმაღლით 4,6-4 ცალი და  ლითონის კუთხოვანის 50х50х5 მმ ჩარჩოში ჩასმული (გლინულაზე დამაგრებით) პოლიეთილენის გარსით დაფარული მავთულბადის (დ-3,5 მმ უჯრებით 50*50 მმ) #3 სექციის კარებით (ზომით 2,4*4.0 მ) დამზადება და დამონტაჟება </t>
  </si>
  <si>
    <t>ლითონის კვადრატული მილი 100*100*4  4,6*4*1,02=18,77</t>
  </si>
  <si>
    <t>ლითონის კუთხოვანა 50х50х5 მმ 22,4*1.02=22,85</t>
  </si>
  <si>
    <t>პოლიეთილენის გარსით დაფარული მავთულბადე დ-3,5 მმ უჯრებით 50*50 მმ 2,4*4*1.02=9,79</t>
  </si>
  <si>
    <t>გლინულა დ-8 მმ 22,4*1.02=22,85</t>
  </si>
  <si>
    <t xml:space="preserve">მოედნის შემომფარმგლავი ღობისათვის ლითონის კვადრატული კვეთის (100х100х4 მმ) მილის დგარის დაყენება სიმაღლით 4,6-4 ცალი და  ლითონის კუთხოვანის 50х50х5 მმ ჩარჩოში ჩასმული (გლინულაზე დამაგრებით) პოლიეთილენის გარსით დაფარული მავთულბადის (დ-3,5 მმ უჯრებით 50*50 მმ) #3 სექციის  (ზომით 2,4*4.0 მ) დამზადება და დამონტაჟება </t>
  </si>
  <si>
    <t>ლითონის კუთხოვანა 50*50*5 მმ 24,8*1.02=25,30</t>
  </si>
  <si>
    <t>გლინულა დ-8 მმ 24,8*1,02=25,3</t>
  </si>
  <si>
    <t>ლითონის მილი დ-89х3 მმ 7,8*1,02</t>
  </si>
  <si>
    <t>ლითონის მილი დ-60*3 მმ 12,6*1,02</t>
  </si>
  <si>
    <t>მოედნისათვის ბეტონის ფილის მოწყობა В20 კლასის ბეტონით სისქით 10 სმ და მისი მოვლა</t>
  </si>
  <si>
    <t>ბეტონის ფილის მოხვეწა  საძირკვლის ზედაპირის ჩათვლით</t>
  </si>
  <si>
    <t xml:space="preserve">სახანძრო სიგნალიზაციის და სირენის კაბელი   2×2×0,8 მმ2² jH(st)H  180 FE </t>
  </si>
  <si>
    <t>სახანძრო სიგნალიზაციის და სირენის 2*2*0.8 jH (st)H 180  FE კაბელების გაყვანა</t>
  </si>
  <si>
    <t xml:space="preserve"> ბეტონის ღობის მოწყობა</t>
  </si>
  <si>
    <t xml:space="preserve">ზეძირკვლის და კედლის (ორივე მხრიდან) ზედაპირების გაუმჯობესებული შელესვა ქვ/ცემენტის ხსნარით </t>
  </si>
  <si>
    <t>ფასადის კედლებზე ქარხნულად დამზადებული მაღალი სიმკვრივის 30 მმ სისქის თბოსაიზოლაციო  ფილების (20-22 კგ/კუბ.მ სიმკვრივის) გაკვრა  მისაწებებელი ხსნარის გამოყენებით (5540 კვ.მ*0.03=166.20 კუბ.მ)</t>
  </si>
  <si>
    <t>ფასადის ბეტონის ზედაპირების  დამუშავება და  შეღებვა გარე დაფარვის წყალემულსიური საღებავით ორჯერ</t>
  </si>
  <si>
    <t xml:space="preserve">  ლითონის ზედაპირების  დაგრუნტვა</t>
  </si>
  <si>
    <t>ლითონის ზედაპირებია შეღებვა ანტიკოროზიული საღებავით 2-ჯერ</t>
  </si>
  <si>
    <t xml:space="preserve"> ფასადის ზედაპირების დეკორატიული შელესვა-შეღებვა (,,მიუნხენი" ან ანალოგი) ფაქტურული საღებავით </t>
  </si>
  <si>
    <t>სყლ</t>
  </si>
  <si>
    <t xml:space="preserve">  ლითონის მოაჯირის  დაგრუნტვა</t>
  </si>
  <si>
    <t xml:space="preserve">შიგა კიბის მოაჯირები და სახელურები </t>
  </si>
  <si>
    <t>უჟანგავი ლითონის ერთგანყოფილებიანი სარეცხელას  (სიფონითა და გამშვებით) დაყენება</t>
  </si>
  <si>
    <t>წყალსადენის და კანალიზაციის შიგა  ქსელების მოწყობა</t>
  </si>
  <si>
    <t xml:space="preserve">ჯამი თავი II (კანალიზაცია): </t>
  </si>
  <si>
    <t xml:space="preserve"> დ-25 მმ წყლის ფილტრის დაყენება </t>
  </si>
  <si>
    <t>ჯამი თავი I (ცივი და ცხელი წყლის წყალმომარაგება)</t>
  </si>
  <si>
    <t xml:space="preserve"> დ-25 მმ წნევის რეგულატორის დაყენება </t>
  </si>
  <si>
    <t xml:space="preserve">მინაბოჭკოვანი მილი დ-63 მმ პნ20 ფასონური ნაწილებით </t>
  </si>
  <si>
    <t xml:space="preserve"> წყალმომარაგების ქსელის მოწყობა დ-63 მმ პნ20 მინაბოჭკოვანი მილით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</si>
  <si>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 xml:space="preserve">სახურავების ბურულის ქვეშ მოლარტყვის მოწყობა (ფიცარი 150*30 მმ, ფიცრებს შორის დაშორება 200 მმ) გლუვი ფურცლებით შესამოსი ზედაპირების (პარაპეტი, შენაღარი და სხვა) მთლიანი  მოლარტყვის ჩათვლით </t>
  </si>
  <si>
    <t>სახურავის შენაღარების მოწყობა, სამერცხლურის, პარაპეტის თავის, კედლის შიგა ნაწილის და სააერო შახტების შემოსვა გალვანიზირებული ფერადი ლითონის ფურცლებით (ორმაგი ნარიმანდებით) სისქით არანაკლებ 0,55 მმ-სა</t>
  </si>
  <si>
    <t xml:space="preserve"> სამერცხლურის ღიობებში ლითონის ჟალუზების მონტაჟი</t>
  </si>
  <si>
    <t>დ-120 მმ  წყალსაწრეტი გალვანიზირებული მილების დაყენება შესაბამისი ფასონური ნაწილებისა და რევიზიების გამოყენებით</t>
  </si>
  <si>
    <t xml:space="preserve"> დ-120 მმ წყალსაწრეტი გალვანიზირებული მილი ფასონური ნაწილებით 15,6*1,25</t>
  </si>
  <si>
    <t xml:space="preserve">სახურავზე გალვანიზირებული თუნუქის წყალსადინარი ღარების მოწყობა </t>
  </si>
  <si>
    <t>გალვანიზირებული თუნუქის წყალსადინარი ღარი</t>
  </si>
  <si>
    <t xml:space="preserve">ღარის დამჭერი </t>
  </si>
  <si>
    <t xml:space="preserve">სხვადასხვა სორტამენტის ლითონის ელემენტებით კედლებისა და ტიხრების წყობის ჩაანკერება კედლების და გადახურვის მზიდ კონსტრუქციებში </t>
  </si>
  <si>
    <t>კედლებისა და ტიხრების წყობის არმირება დ-3,0 მმ ლითონის ბადით  (4182*1,3875=5803 კგ)</t>
  </si>
  <si>
    <t>ლითონის  ბადე 3*100*200 (განივი) მმ</t>
  </si>
  <si>
    <t>დ-63 მილის ფასონური ნაწილები (სამკაპი, გადამყვანი და სხვა)</t>
  </si>
  <si>
    <t xml:space="preserve"> წყალმომარაგების ქსელის მოწყობა დ-75 მმ პნ20 მინაბოჭკოვანი მილით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</si>
  <si>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 xml:space="preserve">მინაბოჭკოვანი მილი დ-75 მმ პნ20 ფასონური ნაწილებით </t>
  </si>
  <si>
    <t xml:space="preserve"> წყალმომარაგების ქსელის მოწყობა დ-90 მმ პნ20 მინაბოჭკოვანი მილით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</si>
  <si>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 xml:space="preserve">მინაბოჭკოვანი მილი დ-90 მმ პნ20 ფასონური ნაწილებით </t>
  </si>
  <si>
    <t>დ-90 მილის ფასონური ნაწილები (სამკაპი, გადამყვანი და სხვა)</t>
  </si>
  <si>
    <t>დ-75 მილის ფასონური ნაწილები (სამკაპი, გადამყვანი და სხვა)</t>
  </si>
  <si>
    <t>დ-20 მმ მილზე კაუჩუკის თბოიზოლაციის (სისქით 9 მმ) მოწყობა (2400 გრძ.მ)</t>
  </si>
  <si>
    <t>დ-25 მმ მილზე კაუჩუკის თბოიზოლაციის (სისქით 9 მმ) მოწყობა (10300 გრძ.მ)</t>
  </si>
  <si>
    <t>დ-32 მმ მილზე კაუჩუკის თბოიზოლაციის (სისქით 9 მმ) მოწყობა (4 გრძ.მ)</t>
  </si>
  <si>
    <t>დ-50 მმ მილზე კაუჩუკის თბოიზოლაციის (სისქით 9 მმ) მოწყობა (54 გრძ.მ)</t>
  </si>
  <si>
    <t>დ-63 მმ მილზე კაუჩუკის თბოიზოლაციის (სისქით 9 მმ) მოწყობა (26 გრძ.მ)</t>
  </si>
  <si>
    <t>დ-75 მმ მილზე კაუჩუკის თბოიზოლაციის (სისქით 9 მმ) მოწყობა (24 გრძ.მ)</t>
  </si>
  <si>
    <t>დ-90 მმ მილზე კაუჩუკის თბოიზოლაციის (სისქით 9 მმ) მოწყობა (154 გრძ.მ)</t>
  </si>
  <si>
    <t>კაუჩუკის თბოიზოლაცია 64/9 მმ</t>
  </si>
  <si>
    <t>კაუჩუკის თბოიზოლაცია 76/9 მმ</t>
  </si>
  <si>
    <t>კაუჩუკის თბოიზოლაცია 89/9 მმ</t>
  </si>
  <si>
    <t xml:space="preserve"> სამგზავრო ლიფტი ( ტვირთამწეობა _ 400 კგ, ასვლის სიჩქარე _1,6  მ/წმ, გაჩერებების რაოდენობა _ 8) </t>
  </si>
  <si>
    <t xml:space="preserve"> შრომატევადობა 802-1*73</t>
  </si>
  <si>
    <t xml:space="preserve"> სამგზავრო ლიფტი (ტვირთამწეობა _ 400 კგ, ასვლის სიჩქარე _1,6  მ/წმ, გაჩერებების რაოდენობა _ 8) ტრანსპორტირებით</t>
  </si>
  <si>
    <t xml:space="preserve">ანაკრები რკინაბეტონის ჭის და თუჯის მრგვალი ხუფის მოწყობა 25 ტონა დატვირთვისათვის (10 კომპლექტი) </t>
  </si>
  <si>
    <t>I მიწის სამუშაოები</t>
  </si>
  <si>
    <t>ზედმეტი გრუნტის დატვირთვა ავტოთვითმცლელებზე 0,25 კუბ.მ ჩამჩის თევადობის ექსკავატორით.</t>
  </si>
  <si>
    <t xml:space="preserve"> დ-90 მმ. პნ20 მინაბოჭკოვანი მილის გაყვანა შესაბამისი ფასონური ნაწილების გამოყენებით და ჰიდრავლიკური გამოცდა</t>
  </si>
  <si>
    <t xml:space="preserve"> დ-110 მმ. პნ20 მინაბოჭკოვანი მილის გაყვანა შესაბამისი ფასონური ნაწილების გამოყენებით და ჰიდრავლიკური გამოცდა</t>
  </si>
  <si>
    <t>თავი II წყალმომარაგება</t>
  </si>
  <si>
    <t xml:space="preserve">დ-90 მმ პლასტმასის მილების გარეცხვა და დეზინფექცია </t>
  </si>
  <si>
    <t xml:space="preserve">დ-110 მმ პლასტმასის მილების გარეცხვა და დეზინფექცია </t>
  </si>
  <si>
    <t>დ-90 მმ მილზე კაუჩუკის თბოიზოლაციის (სისქით 9 მმ) მოწყობა (132 გრძ.მ)</t>
  </si>
  <si>
    <t>დ-110 მმ მილზე კაუჩუკის თბოიზოლაციის (სისქით 9 მმ) მოწყობა (44 გრძ.მ)</t>
  </si>
  <si>
    <t>ჯამი თავი II  წყალმომარაგება)</t>
  </si>
  <si>
    <t>წყალსადენის და კანალიზაციის   გარე ქსელების მოწყობა</t>
  </si>
  <si>
    <t>სანიაღვრე კანალიზაციის   გარე ქსელის მოწყობა</t>
  </si>
  <si>
    <t xml:space="preserve">გრუნტის უკუჩაყრა </t>
  </si>
  <si>
    <t xml:space="preserve"> საკანალიზაციო ქსელისათვის დ-200 მმ.  გოფრირებული მილის გაყვანა</t>
  </si>
  <si>
    <t xml:space="preserve"> საკანალიზაციო ქსელისათვის დ-300 მმ. გოფრირებული მილის გაყვანა</t>
  </si>
  <si>
    <t xml:space="preserve"> საკანალიზაციო ქსელისათვის დ-200 მმ. გოფრირებული მილის გაყვანა</t>
  </si>
  <si>
    <t xml:space="preserve">ანაკრები რკინაბეტონის ჭის და წვიმიმღები ცხაურის და თუჯის მრგვალი ხუფის მოწყობა 25 ტონა დატვირთვისათვის (24 კომპლექტი) </t>
  </si>
  <si>
    <t>რკ.ბეტონის გადახურვის ფილა  დ-1200*1200 მმ წვივმიმღები ცხაურით  25 ტონა დატვირთვისათვის</t>
  </si>
  <si>
    <t xml:space="preserve"> IIკანალიზაცია</t>
  </si>
  <si>
    <t xml:space="preserve"> გათბობის ქსელის მოწყობა დ-20 მმ პნ20 მინაბოჭკოვანი მილით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</si>
  <si>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გათბობის ქსელის  მოწყობა</t>
  </si>
  <si>
    <t>დ-20 მმ მინაბოჭკოვან მილზე კაუჩუკის თბოიზოლაციის (სისქით 9 მმ) მოწყობა (920 გრძ.მ)</t>
  </si>
  <si>
    <t>დ-25 მმ მინაბოჭკოვან მილებზე კაუჩუკის თბოიზოლაციის (სისქით 9 მმ) მოწყობა (8280 გრძ.მ)</t>
  </si>
  <si>
    <t>600*600 PKKP-22 მარკის ლითონის პანელური რადიატორი</t>
  </si>
  <si>
    <t>600*700 PKKP-22 მარკის ლითონის პანელური რადიატორი</t>
  </si>
  <si>
    <t>რადიატორის და საშრობების მიმწოდებელი  ვენტილების  დაყენება</t>
  </si>
  <si>
    <t>რადიატორის და საშრობების უკუსვლის საბალანსო ვენტილების დაყენება</t>
  </si>
  <si>
    <t>ბუნებრივ აირზე მომუშავე ორკონტურიანი 18  კვტ  სიმძლავრის კედლის გათბობის ქვაბის დამონტაჟება კოაქსალური საკვამლე მილით</t>
  </si>
  <si>
    <t>ბუნებრივ აირზე მომუშავე ორკონტურიანი 18  კვტ  სიმძლავრის კედლის გათბობის ქვაბი კოაქსალური საკვამლე მილით</t>
  </si>
  <si>
    <t>სულ ჯამი დანადგარ-მოწყობილობები</t>
  </si>
  <si>
    <t>სხვადასხვა სიმძლავრის პირსახოცის საშრობების დაყენება</t>
  </si>
  <si>
    <t>პირსახოცის საშრობი 0,3 კვ</t>
  </si>
  <si>
    <t>პირსახოცის საშრობი 0,5 კვ</t>
  </si>
  <si>
    <t>პირსახოცის საშრობი 0,7 კვ</t>
  </si>
  <si>
    <t xml:space="preserve"> რადიატორის და საშრობის  მიმწოდებელი ვენტილი </t>
  </si>
  <si>
    <t xml:space="preserve">რადიატორის და საშრობის უკუსვლის საბალანსო ვენტილი </t>
  </si>
  <si>
    <t>ნამტრევების გატანა 5 კმ მანძილზე</t>
  </si>
  <si>
    <t>თბოსაიზიოლაციო ფილებზე მაარმირებელი ბადის მოწყობა მაარმარებელ დუღაბის ფენაში ჩაძირვით</t>
  </si>
  <si>
    <t>თავი I ცივი და ცხელი წყლის წყალმომარაგება</t>
  </si>
  <si>
    <t>გაზმომარაგების ქსელის მოწყობა დ-16 მმ სერტიფიცირებული მეტალოპლასტმასის მილით დ-25 მმ გოფრირებული მილის გარცმისა და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</si>
  <si>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 xml:space="preserve">სახანძრო მილგაყვანილობის სისტემის მოწყობა </t>
  </si>
  <si>
    <t xml:space="preserve">კედელზე დასაკიდი ტიპის სახანძრო კარადის (სახანძრო ონკანი, დ-25 მმ 30 მ სახანძრო შლანგი ჭავლური დაბოლოებით, ჩამკეტი ვენტილითა და ცეცხლმაქრით) მონტაჟი </t>
  </si>
  <si>
    <t>სახანძრო სამსახურის შემა-ერთებელი თავის მონტაჟი</t>
  </si>
  <si>
    <t xml:space="preserve"> დნ-65 მმ პნ16 უკუსარქველის დაყენება </t>
  </si>
  <si>
    <t>1.2 მმ სისქის მოთუთიებული თუნუქის ჰაერსატარი 47.5+(47.5-41.8)</t>
  </si>
  <si>
    <t>ჰაერსატარების იზოლაცია სისქით 50 მმ სისქის ქვაბამბის ცეცხლგამძლე იზოლაციით სიმკვრივით 120  კგ/კუბ.მ</t>
  </si>
  <si>
    <t xml:space="preserve"> ცეცხლგამძლე ქვაბამბა სისქით 50 მმ</t>
  </si>
  <si>
    <t>თუნუქის მოთუთიებული ჰაერსატარის გარცმის მოწყობა</t>
  </si>
  <si>
    <t>ლითონის ბადის მოწყობა ქვაბამბის იზოლაციის შესაფუთად</t>
  </si>
  <si>
    <t xml:space="preserve">დამწნეხი  ვენტილატორი (წარმადობა 2000 კუბ.მ/სთ დპ-300 პა სტატიკური წნევით) </t>
  </si>
  <si>
    <t>სულ ჯამი</t>
  </si>
  <si>
    <t>თუნუქის ჰაერსატარების რბილგადაბმის მოწყობა</t>
  </si>
  <si>
    <t xml:space="preserve">დამწნეხი  ვენტილატორი (წარმადობა 5000 კუბ.მ/სთ დპ-400 პა სტატიკური წნევით)  </t>
  </si>
  <si>
    <t xml:space="preserve">დამწნეხი  ვენტილატორი (წარმადობა 4500 კუბ.მ/სთ დპ-400 პა სტატიკური წნევით) </t>
  </si>
  <si>
    <t xml:space="preserve"> 4 საყრდენ წერტილიანი  ანტივიბრაციული სადგამი </t>
  </si>
  <si>
    <t xml:space="preserve">400*700 მმ   დამპლერის ელექტრომაგნიტური გამშვებით მონტაჟი  </t>
  </si>
  <si>
    <t>400*750 მმ ფასადის  სავენტილაციო გისოსების დაყენება</t>
  </si>
  <si>
    <t>სავენტილაციო სისტემის მოწყობა</t>
  </si>
  <si>
    <t xml:space="preserve">0.55 მმ სისქის მოთუთიებული თუნუქის ჰაერსატარი </t>
  </si>
  <si>
    <t>სამზარეულოს საყოფაცხოვრებო გამწოვი ქოლგის (წარმადობა 500 კუბ.მ/სთ დპ-50 პა) უკუსარქველით დაყენება</t>
  </si>
  <si>
    <t>საპირფარეშოში საყოფაცხოვრებო ვენტილატორის (წარმადობა 100 კუბ.მ/სთ დპ-20 პა) დაყენება</t>
  </si>
  <si>
    <t xml:space="preserve">ქალაქ ბათუმში ე.წ. ,,შანხაი''-ს დასახლებაში სოციალური სახლის მშენებლობა  </t>
  </si>
  <si>
    <t>ა ბლოკი</t>
  </si>
  <si>
    <t xml:space="preserve">სუსტი დენების ქსელის მოწყობა </t>
  </si>
  <si>
    <t>ლ/რ ხარჯთაღრი-ცხვა #2/9</t>
  </si>
  <si>
    <t>ლ/რ ხარჯთაღრი-ცხვა #2/10</t>
  </si>
  <si>
    <t>ლოკალურ-რესურსული ხარჯთაღრიცხვა #2/14</t>
  </si>
  <si>
    <t>400 კგ ტვირთამწეობის  სამგზავრო ლიფტის მონტაჟი</t>
  </si>
  <si>
    <t>მეხდაცვა-ატმოსფერული გადაძაბვებისაგან დაცვა</t>
  </si>
  <si>
    <t>გაზმომარაგების ქსელის მოწყობა დ-20 მმ სერტიფიცირებული მეტალოპლასტმასის მილით დ-32 მმ გოფრირებული მილის გარცმისა და შესაბამისი  ფასონური ნაწილების გამოყენებით. სისტემის ჰიდრავლიკური გამოცდა და მისი გარეცხვა ქლორირებით.</t>
  </si>
  <si>
    <t>ა ბლოკის მშენებლობა</t>
  </si>
  <si>
    <t>ბ ბლოკის მშენებლობა</t>
  </si>
  <si>
    <t>საობიექტო ხარჯთაღრიცხვა #5</t>
  </si>
  <si>
    <t>საობიექტო ხარჯთაღრიცხვა #6</t>
  </si>
  <si>
    <t>საობიექტო ხარჯთაღრიცხვა #7</t>
  </si>
  <si>
    <t>საობიექტო ხარჯთაღრიცხვა #8</t>
  </si>
  <si>
    <t>საობიექტო ხარჯთაღრიცხვა #9</t>
  </si>
  <si>
    <t>საობიექტო ხარჯთაღრიცხვა #10</t>
  </si>
  <si>
    <t>სანიაღვრე კანალიზაციის   გარე ქსელების მოწყობა</t>
  </si>
  <si>
    <t>ბეტონის ღობის მოწყობა</t>
  </si>
  <si>
    <t>ტერიტორიის კეთილომოწყობა</t>
  </si>
  <si>
    <t>ტერიტორიის განათების მოწყობა</t>
  </si>
  <si>
    <t xml:space="preserve">გარე განათების საყრდენებისათვის მონოლითური ბეტონის საძირკვლის მოწყობა და ქარხნულად დამზადებული  გარე განათების საყრდენების (მიწისზედა სიმაღლით 3.0 მ) დაყენება </t>
  </si>
  <si>
    <t xml:space="preserve">გარე განათების პროჟექტორული სანათი და ნათურა (ლედ 1*35 ვტ) </t>
  </si>
  <si>
    <t xml:space="preserve">ორწვერიანი ოპტიკური კაბელის გაყვანა </t>
  </si>
  <si>
    <t>ბინებისა და კომერიული ფართებისათვის   გამანაწილებელი კოლოფების მონტაჟი</t>
  </si>
  <si>
    <t>1*24 ოპტიკის გამანაწილებელი კედლის კოლოფის მონტაჟი ოპტიკური სპლიტერით</t>
  </si>
  <si>
    <t>1*24 ოპტიკის გამანაწილებელი კედლის კოლოფი ოპტიკური სპლიტერით</t>
  </si>
  <si>
    <t xml:space="preserve"> გამანაწილებელი კოლოფი </t>
  </si>
  <si>
    <t xml:space="preserve">ოპტიკურ ბოჭკოვანი ადაპტორის მონტაჟი </t>
  </si>
  <si>
    <t>ოპტიკურ ბოჭკოვანი ადაპტორი</t>
  </si>
  <si>
    <t>ჯამი ბინების ელგანათების ქსელის მოწყობა</t>
  </si>
  <si>
    <t xml:space="preserve"> დამიწების მოწყობა</t>
  </si>
  <si>
    <t>დ-20 მმ დამიწების ღეროს (სიმაღლით 2,5 მ) ჩასობა გრუნტში</t>
  </si>
  <si>
    <t xml:space="preserve">დ-20 მმ დამიწების ღერო </t>
  </si>
  <si>
    <t>ჯამი დამიწების  მოწყობა</t>
  </si>
  <si>
    <t>ბინების განათების ქსელის მოწყობა</t>
  </si>
  <si>
    <t>მეხამრიდის საყრდენი</t>
  </si>
  <si>
    <t xml:space="preserve">აქტიური მეხამრიდი </t>
  </si>
  <si>
    <t>გალვანიზირებული გლინულა დ-8 მმ</t>
  </si>
  <si>
    <t>მეხის დარტყმის ამსახველი მრიცხველი</t>
  </si>
  <si>
    <t>სხვადასხვა სამაგრი დეტალები</t>
  </si>
  <si>
    <t>ლოკალურ-რესურსული ხარჯთაღრიცხვა #2/13</t>
  </si>
  <si>
    <t>აქტიური  მეხამრიდის მონტაჟი</t>
  </si>
  <si>
    <t>დ-20 მმ დამიწების  ღეროს (2*1500 მმ) ჩასობა გრუნტში</t>
  </si>
  <si>
    <t xml:space="preserve">დამიწების ჭის მონტაჟი </t>
  </si>
  <si>
    <t>დ-50,8 მმ სიმაღლით 4,5 მ გალვანიზირებული საყრდენი ანძა 77,97*1,5</t>
  </si>
  <si>
    <t xml:space="preserve">საქართველოს ენერგეტიკისა და წყალმომარაგების მარეგურირებელი ეროვნული კომისიის 2008 წლის 18 სექტემბრის #20 დადგენილებისა და 2017 წლის 19 აპრილის #6 დადგენილების  ცვლილების საფუძველზე 1338 კვ.ტ სიმძლავრის მიხედვით </t>
  </si>
  <si>
    <t>ბუნებრივი გაზის გამანაწილებელ  ქსელზე ახალი მომხმარებლის მიერთების საფასური . 2014 წლის 31 ოქტომბრის #43/3  გადაწყვეტილება  168*1100</t>
  </si>
  <si>
    <t xml:space="preserve"> არსებული  შენობისა და ტერიტორიაზე განთავსებული სხვადასხვა ნაგებობების მიწისქვეშა და მიწისზედა ნაწილების დაშლა-დანგრევა (დემონტაჟი)  და ავტომანქანებზე დატვირთვა </t>
  </si>
  <si>
    <t xml:space="preserve"> მშენებლობის არეალში მოხვედრილი ვარგისი ხე-მცენარეების ამოღება და გადატანა-დარგვა სპეციალურ სამსახურთან შეთახმებით </t>
  </si>
  <si>
    <t>H2XH-3*1,5 FE კვ.მმ განიკვეთის სპილენძის ელექტრო სადენის გაყვანა დახურული ელ.გაყვანილობისთვის</t>
  </si>
  <si>
    <t>H2XH -3*1,5 FE კვ.მმ განიკვეთის სპილენძის ელექტრო სადენი</t>
  </si>
  <si>
    <t xml:space="preserve">ორწვერიანი ოპტიკური კაბელი </t>
  </si>
  <si>
    <t xml:space="preserve">გარე  განათების მოწყობა </t>
  </si>
  <si>
    <r>
      <t>დ-100 მმ დიამეტრის სახანძრო დამპერების (72°</t>
    </r>
    <r>
      <rPr>
        <b/>
        <sz val="14"/>
        <rFont val="Sitka Text"/>
        <family val="0"/>
      </rPr>
      <t>c</t>
    </r>
    <r>
      <rPr>
        <b/>
        <sz val="9"/>
        <rFont val="Sitka Text"/>
        <family val="0"/>
      </rPr>
      <t xml:space="preserve">) </t>
    </r>
    <r>
      <rPr>
        <b/>
        <sz val="9"/>
        <rFont val="Sylfaen"/>
        <family val="1"/>
      </rPr>
      <t xml:space="preserve">  დნობადი ჩამკეტით დაყენება</t>
    </r>
  </si>
  <si>
    <t xml:space="preserve">დ-20 მმ დამიწების  ღერო 1500 მმ    </t>
  </si>
  <si>
    <t xml:space="preserve">გარე განათების პროჟექტორული სანათის და ნათურის  (ლედ 1*35 ვტ) დაყენება </t>
  </si>
  <si>
    <t xml:space="preserve">   სახარჯთაღრიცხვო დოკუმენტაცია შედგენილია საპროექტო  დავალების საფუძველზე. ხარჯთაღრიცხვები შედგენილია  რესურსული  მეთოდით  1984  წლის სამშენებლო  ნორმებისა და  წესების შესაბამისად, რომელსაც საფუძვლად უდევს საქართველოს ეკონომიკისა და მდგრადი განვითარების მინისტრის 2012 წლის 11 აპრილის #1-1/970 ბრძანება ,,საქართველოს ტერიტორიაზე ტექნიკური ზედამხედველობისა და სამშენებლო სფეროში 1992 წლამდე მოქმედი ნორმების, წესების და ტექნიკური რეგულირების სხვა დოკუმენტების გამოყენების შესახებ". ლოკალურ-რესურსულ  ხარჯთაღრიცხვებში   სამუშაოთა  მოცულობები აღებულია მუშა  ნახაზების საფუძველზე, მასალების და მანქანა მექნიზმების ფასები აღებულია რეგიონში  მოქმედი საბაზრო-სახელშეკრულებო და სამშენებლო რესურსების ფასთა კრებულიდან 2022 წლის II კვარტლის დონეზე.  აღნიშნული კრებულის და მშენებლობის შემფასებელთა კავშირის 2022  წლის გამოცემის "მშენებლობის და სარემონტო სამუშაოების სახარჯთაღრიცხვო ფასების გაანგარიშების შესახებ" კრებულის მიხედვით სამუშაოთა სახეობებიდან გამომდინარე 1 კაც.საათის ღირებულებად მიღებულია  5,00, 6,60 და 8,50  ლარი, ხოლო "სხვადასხვა მანქანების" და "სხვადასხვა მასალების" ღირებულების  განსაზღვრისათვის,  ნორმატივით განსაზღვრულ ღირებულებაზე, მიყენებულია კოეფიციენტი 4.0. სატრანსპორტო ხარჯები შესულია  ერთეული მოცულობების მასალებისღირებულებებსი.</t>
  </si>
  <si>
    <t xml:space="preserve">500*250 მმ სახანძრო დამპლერის (220 ვ, ნორმალურად დაკეტილი, სამუშაო პარამეტრები 400° C. ხანძრძლივობა 2 სთ) მონტაჟი </t>
  </si>
  <si>
    <t xml:space="preserve">600*500 მმ სახანძრო დამპლერი (220 ვ, ნორმალურად დაკეტილი, სამუშაო პარამეტრები 400°C ხანძრძლივობა 2 სთ) </t>
  </si>
  <si>
    <t xml:space="preserve">600*500 მმ სახანძრო დამპლერის (220 ვ, ნორმალურად დაკეტილი, სამუშაო პარამეტრები 400°C. ხანძრძლივობა 2 სთ) მონტაჟი </t>
  </si>
  <si>
    <t xml:space="preserve">400*895 მმ  ორფრთიანი კვამლგამწოვი სარქველის ელექტრომაგნიტური გამშვებით (სამუშაო პარამეტრები 400°C ხანძრძლივობა 2 სთ) მონტაჟი  </t>
  </si>
  <si>
    <t>400*895 მმ ერთფრთიანი კვამლგამწოვი დამპლერი ელექტრომაგნიტური გამშვებით (სამუშაო პარამეტრები 400°C ხანძრძლივობა 2 სთ)</t>
  </si>
  <si>
    <t>სახურავის ტიპის კვამლგამწოვი ვენტილატორის (ტემპერატურა 400°C-ორი საათით, წარმადობა 8000 კუბ.მ/სთ დპ-500 პა სტატიკური წნევით) დაყენება 4 წერტილიან ანტივიბრაციულ სადგამზე</t>
  </si>
  <si>
    <t>სახურავის ტიპის კვამლგამწოვი ვენტილატორი (ტემპერატურა 400°C-ორი საათით, წარმადობა 8000 კუბ.მ/სთ დპ-500 პა სტატიკური წნევით</t>
  </si>
  <si>
    <t xml:space="preserve"> კიბის უჯრედის დამწნეხი  ვენტილატორის (წარმადობა 2000 კუბ.მ/სთ დპ-300 პა სტატიკური წნევით) დაყენება 4 საყრდენ წერტილიან ანტივიბრაციულ სადგამზე</t>
  </si>
  <si>
    <t xml:space="preserve">  ჰაერის კომპრესორის დამჭნწხი ვენტილატორის (წარმადობა 4500 კუბ.მ/სთ დპ-400 პა სტატიკური წნევით) დაყენება 4 საყრდენ წერტილიან ანტივიბრაციულ სადგამზე</t>
  </si>
  <si>
    <t xml:space="preserve">  ლიფტის შახტის დამწნეხი  ვენტილატორის (წარმადობა 5000 კუბ.მ/სთ დპ-400 პა სტატიკური წნევით) დაყენება 4 საყრდენ წერტილიან ანტივიბრაციულ სადგამზე</t>
  </si>
  <si>
    <t>ლ/რ ხარჯთაღრი-ცხვა #3/12</t>
  </si>
  <si>
    <t>ბ ბლოკი</t>
  </si>
  <si>
    <t>საობიექტო ხარჯთაღრიცხვა #3</t>
  </si>
  <si>
    <t xml:space="preserve"> ფოლგიანი მინაბამა სისქით 5,0 სმ</t>
  </si>
  <si>
    <t>14</t>
  </si>
  <si>
    <t>სახურავის ნივნივებს შორის სახურავქვეშა დათბუნების მოწყობა  ფოლგიანი მინაბამბით სისქით 5,0 სმ</t>
  </si>
  <si>
    <t xml:space="preserve">  სახურავქვეშა დათბუნების დამაგრება 50.0*15.0  მმ ხის ლარტყების</t>
  </si>
  <si>
    <t>ხარჯთაღრიცხვა #2/2</t>
  </si>
  <si>
    <t>ერთეულის ფასი</t>
  </si>
  <si>
    <t>სულ  ჯამი:</t>
  </si>
  <si>
    <t xml:space="preserve"> ხარჯთაღრიცხვა #2/3</t>
  </si>
  <si>
    <t>ხარჯთაღრიცხვა #2/6</t>
  </si>
  <si>
    <t>ხარჯთაღრიცხვა #2/7</t>
  </si>
  <si>
    <t xml:space="preserve"> ჯამი: </t>
  </si>
  <si>
    <t xml:space="preserve">სულ თავი ა: </t>
  </si>
  <si>
    <t>ბუნებრივ აირზე მომუშავე ორკონტურიანი 18 კვტ სიმძლავრის კდლის გათბობის ქვაბი კოაქსალური საკვამლე მილით</t>
  </si>
  <si>
    <t>კომპ</t>
  </si>
  <si>
    <t>სულ თავი ა+თავი ბ (სამშენებლო სამონტაჟო და დანადგარ-მოწყობილობების მონტაჟი)</t>
  </si>
  <si>
    <t>რაოდნობა</t>
  </si>
  <si>
    <t xml:space="preserve">სულ  თავი ა: </t>
  </si>
  <si>
    <t xml:space="preserve">სულ   თავი ა: </t>
  </si>
  <si>
    <t>სულ ჯამი (თავი I + თავი II)</t>
  </si>
  <si>
    <t>კ/სტ</t>
  </si>
  <si>
    <t>საპროექტო ნიშნულზე მოსაყვანად იატაქვეშა ნაწილის ამოვსება და გარე სივრცეების შევსება ქვიშა-ხრეშოვანი ნარევით საშუალო სისქით 40 სმ</t>
  </si>
  <si>
    <t>მსხვილფრაქციული ქვიშა-ცემენტის ხსნარი</t>
  </si>
  <si>
    <t>შედუღებული კონსტრუქციული ბადე</t>
  </si>
  <si>
    <t>ჯამი თავი 1-II</t>
  </si>
  <si>
    <t>რაოდენობ</t>
  </si>
  <si>
    <t>ჯამი ა</t>
  </si>
  <si>
    <t xml:space="preserve">ჯამი თავი ა: </t>
  </si>
  <si>
    <t>ხარჯთაღრიცხვა #2/1</t>
  </si>
  <si>
    <t>ჯამი თავი 2</t>
  </si>
  <si>
    <t xml:space="preserve"> ხარჯთაღრიცხვა #6</t>
  </si>
  <si>
    <t>ხარჯთაღრიცხვა #5</t>
  </si>
  <si>
    <t>ხარჯთაღრიცხვა #4</t>
  </si>
  <si>
    <t xml:space="preserve"> ხარჯთაღრიცხვა #3/14</t>
  </si>
  <si>
    <t>ხარჯთაღრიცხვა #3/13</t>
  </si>
  <si>
    <t xml:space="preserve"> ხარჯთაღრიცხვა #3/12</t>
  </si>
  <si>
    <t>ხარჯთაღრიცხვა #3/11</t>
  </si>
  <si>
    <t xml:space="preserve"> ხარჯთაღრიცხვა #3/10</t>
  </si>
  <si>
    <t>ხარჯთაღრიცხვა #3/9</t>
  </si>
  <si>
    <t>ხარჯთაღრიცხვა #3/8</t>
  </si>
  <si>
    <t>ხარჯთაღრიცხვა #3/7</t>
  </si>
  <si>
    <t>ხარჯთაღრიცხვა #7</t>
  </si>
  <si>
    <t xml:space="preserve"> ხარჯთაღრიცხვა #8</t>
  </si>
  <si>
    <t>ხარჯთაღრიცხვა #9</t>
  </si>
  <si>
    <t>ხარჯთაღრიცხვა #10</t>
  </si>
  <si>
    <t xml:space="preserve"> ხარჯთაღრიცხვა #2/4</t>
  </si>
  <si>
    <t>ხარჯთაღრიცხვა #2/5</t>
  </si>
  <si>
    <t xml:space="preserve"> ხარჯთაღრიცხვა #2/9</t>
  </si>
  <si>
    <t xml:space="preserve"> ხარჯთაღრიცხვა #2/8</t>
  </si>
  <si>
    <t>ხარჯთაღრიცხვა #2/10</t>
  </si>
  <si>
    <t xml:space="preserve"> ხარჯთაღრიცხვა #2/11</t>
  </si>
  <si>
    <t>ხარჯთაღრიცხვა #2/12</t>
  </si>
  <si>
    <t>ღირებულება</t>
  </si>
  <si>
    <t>ლ/რ ხარჯთაღრიცხვა #2/1</t>
  </si>
  <si>
    <t>ლ/რ ხარჯთაღრიცხვა #2/2</t>
  </si>
  <si>
    <t>ლ/რ ხარჯთაღრიცხვა #2/3</t>
  </si>
  <si>
    <t>ლ/რ ხარჯთაღრიცხვა #2/4</t>
  </si>
  <si>
    <t>ლ/რ ხარჯთაღრიცხვა #2/5</t>
  </si>
  <si>
    <t>ლ/რ ხარჯთაღრიცხვა #2/7</t>
  </si>
  <si>
    <t>ლ/რ ხარჯთაღრიცხვა #2/8</t>
  </si>
  <si>
    <t>ლ/რ ხარჯთაღრიცხვა #2/11</t>
  </si>
  <si>
    <t>ლ/რ ხარჯთაღრიცხვა #2/12</t>
  </si>
  <si>
    <t>ლ/რ ხარჯთაღრიცხვა #2/13</t>
  </si>
  <si>
    <t>ლ/რ ხარჯთაღრიცხვა #2/14</t>
  </si>
  <si>
    <t xml:space="preserve">ქალაქ ბათუმში ე.წ. ,,შანხაი''-ს დასახლებაში სოციალური სახლის მშენებლობა </t>
  </si>
  <si>
    <t>ლ/რ ხარჯთაღრიცხვა #3/1</t>
  </si>
  <si>
    <t>ლ/რ ხარჯთაღრიცხვა #3/2</t>
  </si>
  <si>
    <t>ლ/რ ხარჯთაღრიცხვა #3/3</t>
  </si>
  <si>
    <t>ლ/რ ხარჯთაღრიცხვა #3/4</t>
  </si>
  <si>
    <t>ლ/რ ხარჯთაღრიცხვა #3/5</t>
  </si>
  <si>
    <t>ლ/რ ხარჯთაღრიცხვა #3/6</t>
  </si>
  <si>
    <t>ლ/რ ხარჯთაღრიცხვა #3/7</t>
  </si>
  <si>
    <t>ლ/რ ხარჯთაღრიცხვა #3/8</t>
  </si>
  <si>
    <t>ლ/რ ხარჯთაღრიცხვა #3/9</t>
  </si>
  <si>
    <t>ლ/რ ხარჯთაღრიცხვა #3/10</t>
  </si>
  <si>
    <t>ლ/რ ხარჯთაღრიცხვა #3/11</t>
  </si>
  <si>
    <t>ლ/რ ხარჯთაღრიცხვა #3/13</t>
  </si>
  <si>
    <t>ლ/რ ხარჯთაღრიცხვა #3/14</t>
  </si>
  <si>
    <t>,</t>
  </si>
  <si>
    <t xml:space="preserve"> ხარჯთაღრიცხვა #3/1</t>
  </si>
  <si>
    <t>ხარჯთაღრიცხვა #3/2</t>
  </si>
  <si>
    <t>ხარჯთაღრიცხვა #3/3</t>
  </si>
  <si>
    <t>ხარჯთაღრიცხვა #3/4</t>
  </si>
  <si>
    <t xml:space="preserve"> ხარჯთაღრიცხვა #3/5</t>
  </si>
  <si>
    <t>ხარჯთაღრიცხვა #3/6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</si>
</sst>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Lari&quot;;\-#,##0\ &quot;Lari&quot;"/>
    <numFmt numFmtId="183" formatCode="#,##0\ &quot;Lari&quot;;[Red]\-#,##0\ &quot;Lari&quot;"/>
    <numFmt numFmtId="184" formatCode="#,##0.00\ &quot;Lari&quot;;\-#,##0.00\ &quot;Lari&quot;"/>
    <numFmt numFmtId="185" formatCode="#,##0.00\ &quot;Lari&quot;;[Red]\-#,##0.00\ &quot;Lari&quot;"/>
    <numFmt numFmtId="186" formatCode="_-* #,##0\ &quot;Lari&quot;_-;\-* #,##0\ &quot;Lari&quot;_-;_-* &quot;-&quot;\ &quot;Lari&quot;_-;_-@_-"/>
    <numFmt numFmtId="187" formatCode="_-* #,##0\ _L_a_r_i_-;\-* #,##0\ _L_a_r_i_-;_-* &quot;-&quot;\ _L_a_r_i_-;_-@_-"/>
    <numFmt numFmtId="188" formatCode="_-* #,##0.00\ &quot;Lari&quot;_-;\-* #,##0.00\ &quot;Lari&quot;_-;_-* &quot;-&quot;??\ &quot;Lari&quot;_-;_-@_-"/>
    <numFmt numFmtId="189" formatCode="_-* #,##0.00\ _L_a_r_i_-;\-* #,##0.00\ _L_a_r_i_-;_-* &quot;-&quot;??\ _L_a_r_i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000"/>
    <numFmt numFmtId="199" formatCode="0.0"/>
    <numFmt numFmtId="200" formatCode="0.0000"/>
    <numFmt numFmtId="201" formatCode="0.000000"/>
    <numFmt numFmtId="202" formatCode="0.00000"/>
    <numFmt numFmtId="203" formatCode="[$-FC19]d\ mmmm\ yyyy\ &quot;г.&quot;"/>
    <numFmt numFmtId="204" formatCode="0.0000000"/>
    <numFmt numFmtId="205" formatCode="_-* #,##0.00_l_-;\-* #,##0.00_l_-;_-* &quot;-&quot;??_l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0000000"/>
    <numFmt numFmtId="211" formatCode="0.000000000"/>
    <numFmt numFmtId="212" formatCode="#,##0.0"/>
    <numFmt numFmtId="213" formatCode="#,##0.000"/>
    <numFmt numFmtId="214" formatCode="#,##0.0000"/>
    <numFmt numFmtId="215" formatCode="#,##0.00000"/>
    <numFmt numFmtId="216" formatCode="#,##0.000000"/>
    <numFmt numFmtId="217" formatCode="0.0%"/>
    <numFmt numFmtId="218" formatCode="_-* #,##0.00\ _L_a_r_i_-;\-* #,##0.00\ _L_a_r_i_-;_-* \-??\ _L_a_r_i_-;_-@_-"/>
    <numFmt numFmtId="219" formatCode="#,##0.000&quot;р.&quot;"/>
    <numFmt numFmtId="220" formatCode="#,##0.00&quot;р.&quot;"/>
    <numFmt numFmtId="221" formatCode="0.0000%"/>
    <numFmt numFmtId="222" formatCode="0.00000000000"/>
    <numFmt numFmtId="223" formatCode="0.0000000000"/>
    <numFmt numFmtId="224" formatCode="#,##0.000_р_."/>
  </numFmts>
  <fonts count="119">
    <font>
      <sz val="10"/>
      <name val="Arial"/>
      <family val="0"/>
    </font>
    <font>
      <sz val="11"/>
      <name val="AcadNusx"/>
      <family val="0"/>
    </font>
    <font>
      <sz val="10"/>
      <name val="AcadNusx"/>
      <family val="0"/>
    </font>
    <font>
      <sz val="9"/>
      <name val="AcadNusx"/>
      <family val="0"/>
    </font>
    <font>
      <b/>
      <sz val="10"/>
      <name val="AcadNusx"/>
      <family val="0"/>
    </font>
    <font>
      <sz val="10"/>
      <name val="AcadMtavr"/>
      <family val="0"/>
    </font>
    <font>
      <b/>
      <sz val="15"/>
      <color indexed="56"/>
      <name val="Calibri"/>
      <family val="2"/>
    </font>
    <font>
      <b/>
      <sz val="11"/>
      <color indexed="56"/>
      <name val="Calibri"/>
      <family val="2"/>
    </font>
    <font>
      <b/>
      <sz val="18"/>
      <color indexed="56"/>
      <name val="Cambria"/>
      <family val="2"/>
    </font>
    <font>
      <b/>
      <sz val="10"/>
      <name val="LitNusx"/>
      <family val="0"/>
    </font>
    <font>
      <sz val="10"/>
      <name val="LitNusx"/>
      <family val="0"/>
    </font>
    <font>
      <sz val="9"/>
      <name val="LitNusx"/>
      <family val="0"/>
    </font>
    <font>
      <sz val="11"/>
      <name val="LitNusx"/>
      <family val="0"/>
    </font>
    <font>
      <b/>
      <sz val="10"/>
      <name val="Academiuri Nuskhuri"/>
      <family val="0"/>
    </font>
    <font>
      <sz val="11"/>
      <color indexed="8"/>
      <name val="Calibri"/>
      <family val="2"/>
    </font>
    <font>
      <sz val="10"/>
      <name val="Arial Cyr"/>
      <family val="0"/>
    </font>
    <font>
      <i/>
      <sz val="10"/>
      <name val="LitNusx"/>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b/>
      <sz val="10"/>
      <name val="Sylfaen"/>
      <family val="1"/>
    </font>
    <font>
      <sz val="10"/>
      <name val="Sylfaen"/>
      <family val="1"/>
    </font>
    <font>
      <i/>
      <sz val="16"/>
      <name val="Sylfaen"/>
      <family val="1"/>
    </font>
    <font>
      <i/>
      <sz val="10"/>
      <name val="Sylfaen"/>
      <family val="1"/>
    </font>
    <font>
      <b/>
      <i/>
      <sz val="14"/>
      <name val="Sylfaen"/>
      <family val="1"/>
    </font>
    <font>
      <i/>
      <sz val="20"/>
      <color indexed="12"/>
      <name val="Sylfaen"/>
      <family val="1"/>
    </font>
    <font>
      <b/>
      <i/>
      <sz val="16"/>
      <name val="Sylfaen"/>
      <family val="1"/>
    </font>
    <font>
      <i/>
      <sz val="14"/>
      <name val="Sylfaen"/>
      <family val="1"/>
    </font>
    <font>
      <b/>
      <i/>
      <sz val="10"/>
      <name val="Sylfaen"/>
      <family val="1"/>
    </font>
    <font>
      <b/>
      <i/>
      <sz val="12"/>
      <name val="Sylfaen"/>
      <family val="1"/>
    </font>
    <font>
      <i/>
      <sz val="18"/>
      <color indexed="12"/>
      <name val="Sylfaen"/>
      <family val="1"/>
    </font>
    <font>
      <i/>
      <sz val="11"/>
      <name val="Sylfaen"/>
      <family val="1"/>
    </font>
    <font>
      <b/>
      <i/>
      <sz val="8"/>
      <name val="Sylfaen"/>
      <family val="1"/>
    </font>
    <font>
      <sz val="9"/>
      <name val="Sylfaen"/>
      <family val="1"/>
    </font>
    <font>
      <sz val="8"/>
      <name val="Sylfaen"/>
      <family val="1"/>
    </font>
    <font>
      <b/>
      <sz val="8"/>
      <name val="Sylfaen"/>
      <family val="1"/>
    </font>
    <font>
      <b/>
      <sz val="9"/>
      <name val="Sylfaen"/>
      <family val="1"/>
    </font>
    <font>
      <b/>
      <sz val="11"/>
      <name val="Sylfaen"/>
      <family val="1"/>
    </font>
    <font>
      <sz val="12"/>
      <name val="Sylfaen"/>
      <family val="1"/>
    </font>
    <font>
      <sz val="11"/>
      <name val="Sylfaen"/>
      <family val="1"/>
    </font>
    <font>
      <b/>
      <u val="single"/>
      <sz val="9"/>
      <name val="Sylfaen"/>
      <family val="1"/>
    </font>
    <font>
      <b/>
      <sz val="9"/>
      <name val="AcadNusx"/>
      <family val="0"/>
    </font>
    <font>
      <b/>
      <sz val="9"/>
      <name val="LitNusx"/>
      <family val="2"/>
    </font>
    <font>
      <b/>
      <i/>
      <sz val="9"/>
      <name val="Sylfaen"/>
      <family val="1"/>
    </font>
    <font>
      <sz val="12"/>
      <name val="Times New Roman"/>
      <family val="1"/>
    </font>
    <font>
      <b/>
      <sz val="14"/>
      <name val="Sitka Text"/>
      <family val="0"/>
    </font>
    <font>
      <b/>
      <sz val="9"/>
      <name val="Sitka Text"/>
      <family val="0"/>
    </font>
    <font>
      <b/>
      <sz val="11"/>
      <name val="AcadNusx"/>
      <family val="0"/>
    </font>
    <font>
      <b/>
      <sz val="10"/>
      <name val="Arial"/>
      <family val="2"/>
    </font>
    <font>
      <u val="single"/>
      <sz val="10"/>
      <color indexed="20"/>
      <name val="Arial"/>
      <family val="2"/>
    </font>
    <font>
      <u val="single"/>
      <sz val="10"/>
      <color indexed="12"/>
      <name val="Arial"/>
      <family val="2"/>
    </font>
    <font>
      <b/>
      <sz val="10"/>
      <color indexed="8"/>
      <name val="Sylfaen"/>
      <family val="1"/>
    </font>
    <font>
      <b/>
      <sz val="9"/>
      <name val="Calibri"/>
      <family val="2"/>
    </font>
    <font>
      <sz val="9"/>
      <name val="Calibri"/>
      <family val="2"/>
    </font>
    <font>
      <sz val="11"/>
      <color indexed="8"/>
      <name val="AcadNusx"/>
      <family val="0"/>
    </font>
    <font>
      <sz val="9"/>
      <color indexed="8"/>
      <name val="Sylfaen"/>
      <family val="1"/>
    </font>
    <font>
      <b/>
      <sz val="10"/>
      <color indexed="8"/>
      <name val="AcadNusx"/>
      <family val="0"/>
    </font>
    <font>
      <b/>
      <sz val="9"/>
      <color indexed="8"/>
      <name val="Sylfaen"/>
      <family val="1"/>
    </font>
    <font>
      <sz val="10"/>
      <color indexed="8"/>
      <name val="Sylfaen"/>
      <family val="1"/>
    </font>
    <font>
      <sz val="10"/>
      <color indexed="8"/>
      <name val="AcadNusx"/>
      <family val="0"/>
    </font>
    <font>
      <sz val="10"/>
      <color indexed="8"/>
      <name val="Arial"/>
      <family val="2"/>
    </font>
    <font>
      <b/>
      <sz val="10"/>
      <color indexed="8"/>
      <name val="Arial"/>
      <family val="2"/>
    </font>
    <font>
      <b/>
      <sz val="10"/>
      <color indexed="8"/>
      <name val="LitNusx"/>
      <family val="0"/>
    </font>
    <font>
      <sz val="10"/>
      <color indexed="8"/>
      <name val="LitNusx"/>
      <family val="0"/>
    </font>
    <font>
      <b/>
      <sz val="10"/>
      <color indexed="8"/>
      <name val="Academiuri Nuskhuri"/>
      <family val="0"/>
    </font>
    <font>
      <sz val="10"/>
      <color indexed="8"/>
      <name val="Academiuri Nuskhuri"/>
      <family val="0"/>
    </font>
    <font>
      <b/>
      <u val="single"/>
      <sz val="9"/>
      <color indexed="8"/>
      <name val="Sylfaen"/>
      <family val="1"/>
    </font>
    <font>
      <sz val="11"/>
      <color indexed="8"/>
      <name val="Sylfaen"/>
      <family val="1"/>
    </font>
    <font>
      <b/>
      <sz val="9"/>
      <name val="Cambria"/>
      <family val="1"/>
    </font>
    <font>
      <sz val="8"/>
      <color indexed="10"/>
      <name val="Sylfaen"/>
      <family val="1"/>
    </font>
    <font>
      <sz val="11"/>
      <color indexed="10"/>
      <name val="AcadNusx"/>
      <family val="0"/>
    </font>
    <font>
      <b/>
      <sz val="11"/>
      <color indexed="8"/>
      <name val="AcadNusx"/>
      <family val="0"/>
    </font>
    <font>
      <sz val="10"/>
      <color indexed="10"/>
      <name val="Sylfae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1"/>
      <color theme="1"/>
      <name val="Calibri"/>
      <family val="2"/>
    </font>
    <font>
      <b/>
      <sz val="11"/>
      <color theme="0"/>
      <name val="Calibri"/>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Sylfaen"/>
      <family val="1"/>
    </font>
    <font>
      <sz val="11"/>
      <color theme="1"/>
      <name val="AcadNusx"/>
      <family val="0"/>
    </font>
    <font>
      <sz val="9"/>
      <color theme="1"/>
      <name val="Sylfaen"/>
      <family val="1"/>
    </font>
    <font>
      <b/>
      <sz val="10"/>
      <color theme="1"/>
      <name val="AcadNusx"/>
      <family val="0"/>
    </font>
    <font>
      <b/>
      <sz val="9"/>
      <color theme="1"/>
      <name val="Sylfaen"/>
      <family val="1"/>
    </font>
    <font>
      <sz val="10"/>
      <color theme="1"/>
      <name val="Sylfaen"/>
      <family val="1"/>
    </font>
    <font>
      <sz val="10"/>
      <color theme="1"/>
      <name val="AcadNusx"/>
      <family val="0"/>
    </font>
    <font>
      <sz val="10"/>
      <color theme="1"/>
      <name val="Arial"/>
      <family val="2"/>
    </font>
    <font>
      <b/>
      <sz val="10"/>
      <color theme="1"/>
      <name val="Arial"/>
      <family val="2"/>
    </font>
    <font>
      <b/>
      <sz val="10"/>
      <color theme="1"/>
      <name val="LitNusx"/>
      <family val="0"/>
    </font>
    <font>
      <sz val="10"/>
      <color theme="1"/>
      <name val="LitNusx"/>
      <family val="0"/>
    </font>
    <font>
      <b/>
      <sz val="10"/>
      <color theme="1"/>
      <name val="Academiuri Nuskhuri"/>
      <family val="0"/>
    </font>
    <font>
      <sz val="10"/>
      <color theme="1"/>
      <name val="Academiuri Nuskhuri"/>
      <family val="0"/>
    </font>
    <font>
      <b/>
      <u val="single"/>
      <sz val="9"/>
      <color theme="1"/>
      <name val="Sylfaen"/>
      <family val="1"/>
    </font>
    <font>
      <sz val="11"/>
      <color theme="1"/>
      <name val="Sylfaen"/>
      <family val="1"/>
    </font>
    <font>
      <sz val="8"/>
      <color rgb="FFFF0000"/>
      <name val="Sylfaen"/>
      <family val="1"/>
    </font>
    <font>
      <sz val="11"/>
      <color rgb="FFFF0000"/>
      <name val="AcadNusx"/>
      <family val="0"/>
    </font>
    <font>
      <b/>
      <sz val="11"/>
      <color theme="1"/>
      <name val="AcadNusx"/>
      <family val="0"/>
    </font>
    <font>
      <sz val="10"/>
      <color rgb="FFFF0000"/>
      <name val="Sylfaen"/>
      <family val="1"/>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gray06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BFFFF"/>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bottom>
        <color indexed="63"/>
      </bottom>
    </border>
    <border>
      <left>
        <color indexed="63"/>
      </left>
      <right style="double"/>
      <top style="double"/>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ck"/>
      <top>
        <color indexed="63"/>
      </top>
      <bottom>
        <color indexed="63"/>
      </bottom>
    </border>
    <border>
      <left style="double"/>
      <right>
        <color indexed="63"/>
      </right>
      <top style="double"/>
      <bottom>
        <color indexed="63"/>
      </bottom>
    </border>
    <border>
      <left style="thick"/>
      <right>
        <color indexed="63"/>
      </right>
      <top>
        <color indexed="63"/>
      </top>
      <bottom>
        <color indexed="63"/>
      </bottom>
    </border>
    <border>
      <left>
        <color indexed="63"/>
      </left>
      <right>
        <color indexed="63"/>
      </right>
      <top>
        <color indexed="63"/>
      </top>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85"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85"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85"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85"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85" fillId="8"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85" fillId="9"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85"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85"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85" fillId="12" borderId="0" applyNumberFormat="0" applyBorder="0" applyAlignment="0" applyProtection="0"/>
    <xf numFmtId="0" fontId="14" fillId="12" borderId="0" applyNumberFormat="0" applyBorder="0" applyAlignment="0" applyProtection="0"/>
    <xf numFmtId="0" fontId="14" fillId="5" borderId="0" applyNumberFormat="0" applyBorder="0" applyAlignment="0" applyProtection="0"/>
    <xf numFmtId="0" fontId="85" fillId="5"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85" fillId="15"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85" fillId="13" borderId="0" applyNumberFormat="0" applyBorder="0" applyAlignment="0" applyProtection="0"/>
    <xf numFmtId="0" fontId="14"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86" fillId="16"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86" fillId="2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86" fillId="12" borderId="0" applyNumberFormat="0" applyBorder="0" applyAlignment="0" applyProtection="0"/>
    <xf numFmtId="0" fontId="17" fillId="12" borderId="0" applyNumberFormat="0" applyBorder="0" applyAlignment="0" applyProtection="0"/>
    <xf numFmtId="0" fontId="17" fillId="17" borderId="0" applyNumberFormat="0" applyBorder="0" applyAlignment="0" applyProtection="0"/>
    <xf numFmtId="0" fontId="86"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86" fillId="21"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86" fillId="19"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0" fillId="26" borderId="1" applyNumberFormat="0" applyAlignment="0" applyProtection="0"/>
    <xf numFmtId="0" fontId="20" fillId="26" borderId="1" applyNumberFormat="0" applyAlignment="0" applyProtection="0"/>
    <xf numFmtId="0" fontId="20" fillId="26" borderId="1" applyNumberFormat="0" applyAlignment="0" applyProtection="0"/>
    <xf numFmtId="0" fontId="20" fillId="26" borderId="1" applyNumberFormat="0" applyAlignment="0" applyProtection="0"/>
    <xf numFmtId="0" fontId="20" fillId="26" borderId="1" applyNumberFormat="0" applyAlignment="0" applyProtection="0"/>
    <xf numFmtId="0" fontId="20" fillId="26" borderId="1" applyNumberFormat="0" applyAlignment="0" applyProtection="0"/>
    <xf numFmtId="0" fontId="20" fillId="26" borderId="1" applyNumberFormat="0" applyAlignment="0" applyProtection="0"/>
    <xf numFmtId="0" fontId="20" fillId="26" borderId="1" applyNumberFormat="0" applyAlignment="0" applyProtection="0"/>
    <xf numFmtId="0" fontId="20" fillId="26" borderId="1" applyNumberFormat="0" applyAlignment="0" applyProtection="0"/>
    <xf numFmtId="0" fontId="20" fillId="26" borderId="1" applyNumberFormat="0" applyAlignment="0" applyProtection="0"/>
    <xf numFmtId="0" fontId="23" fillId="27" borderId="2" applyNumberFormat="0" applyAlignment="0" applyProtection="0"/>
    <xf numFmtId="0" fontId="23" fillId="27" borderId="2" applyNumberFormat="0" applyAlignment="0" applyProtection="0"/>
    <xf numFmtId="0" fontId="23" fillId="27" borderId="2" applyNumberFormat="0" applyAlignment="0" applyProtection="0"/>
    <xf numFmtId="0" fontId="23" fillId="27" borderId="2" applyNumberFormat="0" applyAlignment="0" applyProtection="0"/>
    <xf numFmtId="0" fontId="23" fillId="27" borderId="2" applyNumberFormat="0" applyAlignment="0" applyProtection="0"/>
    <xf numFmtId="0" fontId="23" fillId="27" borderId="2" applyNumberFormat="0" applyAlignment="0" applyProtection="0"/>
    <xf numFmtId="0" fontId="23" fillId="27" borderId="2" applyNumberFormat="0" applyAlignment="0" applyProtection="0"/>
    <xf numFmtId="0" fontId="23" fillId="27" borderId="2" applyNumberFormat="0" applyAlignment="0" applyProtection="0"/>
    <xf numFmtId="0" fontId="23" fillId="27" borderId="2" applyNumberFormat="0" applyAlignment="0" applyProtection="0"/>
    <xf numFmtId="0" fontId="23" fillId="27" borderId="2" applyNumberFormat="0" applyAlignment="0" applyProtection="0"/>
    <xf numFmtId="189" fontId="0"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14"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0" fillId="29" borderId="7" applyNumberFormat="0" applyFont="0" applyAlignment="0" applyProtection="0"/>
    <xf numFmtId="0" fontId="19" fillId="26" borderId="8" applyNumberFormat="0" applyAlignment="0" applyProtection="0"/>
    <xf numFmtId="0" fontId="19" fillId="26" borderId="8" applyNumberFormat="0" applyAlignment="0" applyProtection="0"/>
    <xf numFmtId="0" fontId="19" fillId="26" borderId="8" applyNumberFormat="0" applyAlignment="0" applyProtection="0"/>
    <xf numFmtId="0" fontId="19" fillId="26" borderId="8" applyNumberFormat="0" applyAlignment="0" applyProtection="0"/>
    <xf numFmtId="0" fontId="19" fillId="26" borderId="8" applyNumberFormat="0" applyAlignment="0" applyProtection="0"/>
    <xf numFmtId="0" fontId="19" fillId="26" borderId="8" applyNumberFormat="0" applyAlignment="0" applyProtection="0"/>
    <xf numFmtId="0" fontId="19" fillId="26" borderId="8" applyNumberFormat="0" applyAlignment="0" applyProtection="0"/>
    <xf numFmtId="0" fontId="19" fillId="26" borderId="8" applyNumberFormat="0" applyAlignment="0" applyProtection="0"/>
    <xf numFmtId="0" fontId="19" fillId="26" borderId="8" applyNumberFormat="0" applyAlignment="0" applyProtection="0"/>
    <xf numFmtId="0" fontId="19" fillId="26" borderId="8" applyNumberFormat="0" applyAlignment="0" applyProtection="0"/>
    <xf numFmtId="9" fontId="0" fillId="0" borderId="0" applyFont="0" applyFill="0" applyBorder="0" applyAlignment="0" applyProtection="0"/>
    <xf numFmtId="0" fontId="3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6"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86" fillId="30"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86" fillId="31"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86"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86" fillId="32"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86" fillId="33"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87" fillId="34" borderId="10" applyNumberFormat="0" applyAlignment="0" applyProtection="0"/>
    <xf numFmtId="0" fontId="18" fillId="7" borderId="1" applyNumberFormat="0" applyAlignment="0" applyProtection="0"/>
    <xf numFmtId="0" fontId="18" fillId="7" borderId="1" applyNumberFormat="0" applyAlignment="0" applyProtection="0"/>
    <xf numFmtId="0" fontId="88" fillId="26" borderId="11" applyNumberFormat="0" applyAlignment="0" applyProtection="0"/>
    <xf numFmtId="0" fontId="19" fillId="26" borderId="8" applyNumberFormat="0" applyAlignment="0" applyProtection="0"/>
    <xf numFmtId="0" fontId="19" fillId="26" borderId="8" applyNumberFormat="0" applyAlignment="0" applyProtection="0"/>
    <xf numFmtId="0" fontId="89" fillId="26" borderId="10" applyNumberFormat="0" applyAlignment="0" applyProtection="0"/>
    <xf numFmtId="0" fontId="20" fillId="26" borderId="1" applyNumberFormat="0" applyAlignment="0" applyProtection="0"/>
    <xf numFmtId="0" fontId="20" fillId="26" borderId="1" applyNumberFormat="0" applyAlignment="0" applyProtection="0"/>
    <xf numFmtId="0" fontId="9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21" fillId="0" borderId="12"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1"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92" fillId="35" borderId="13" applyNumberFormat="0" applyAlignment="0" applyProtection="0"/>
    <xf numFmtId="0" fontId="23" fillId="27" borderId="2" applyNumberFormat="0" applyAlignment="0" applyProtection="0"/>
    <xf numFmtId="0" fontId="23" fillId="27"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3" fillId="36"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15" fillId="0" borderId="0">
      <alignment/>
      <protection/>
    </xf>
    <xf numFmtId="0" fontId="94" fillId="0" borderId="0" applyNumberFormat="0" applyFill="0" applyBorder="0" applyAlignment="0" applyProtection="0"/>
    <xf numFmtId="0" fontId="95" fillId="37"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9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38" borderId="14" applyNumberFormat="0" applyFont="0" applyAlignment="0" applyProtection="0"/>
    <xf numFmtId="0" fontId="15" fillId="29" borderId="7" applyNumberFormat="0" applyFont="0" applyAlignment="0" applyProtection="0"/>
    <xf numFmtId="0" fontId="15" fillId="29" borderId="7" applyNumberFormat="0" applyFont="0" applyAlignment="0" applyProtection="0"/>
    <xf numFmtId="0" fontId="15" fillId="29"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0" fontId="97" fillId="0" borderId="1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9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18" fontId="14" fillId="0" borderId="0">
      <alignment/>
      <protection/>
    </xf>
    <xf numFmtId="43" fontId="0" fillId="0" borderId="0" applyFont="0" applyFill="0" applyBorder="0" applyAlignment="0" applyProtection="0"/>
    <xf numFmtId="189" fontId="0" fillId="0" borderId="0" applyFont="0" applyFill="0" applyBorder="0" applyAlignment="0" applyProtection="0"/>
    <xf numFmtId="218" fontId="14" fillId="0" borderId="0">
      <alignment/>
      <protection/>
    </xf>
    <xf numFmtId="18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218" fontId="14" fillId="0" borderId="0">
      <alignment/>
      <protection/>
    </xf>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43"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99" fillId="39"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7" fillId="0" borderId="5" applyNumberFormat="0" applyFill="0" applyAlignment="0" applyProtection="0"/>
  </cellStyleXfs>
  <cellXfs count="909">
    <xf numFmtId="0" fontId="0" fillId="0" borderId="0" xfId="0" applyAlignment="1">
      <alignment/>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1" fontId="2" fillId="0" borderId="0" xfId="0" applyNumberFormat="1" applyFont="1" applyFill="1" applyAlignment="1">
      <alignment horizontal="center" vertical="center" wrapText="1"/>
    </xf>
    <xf numFmtId="1" fontId="2"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1" fontId="1" fillId="0" borderId="0" xfId="0" applyNumberFormat="1" applyFont="1" applyFill="1" applyAlignment="1">
      <alignment horizontal="center" vertical="center" wrapText="1"/>
    </xf>
    <xf numFmtId="0" fontId="5" fillId="0" borderId="0" xfId="0" applyFont="1" applyAlignment="1">
      <alignment/>
    </xf>
    <xf numFmtId="1" fontId="3" fillId="0" borderId="0" xfId="0" applyNumberFormat="1" applyFont="1" applyFill="1" applyBorder="1" applyAlignment="1">
      <alignment horizontal="center" vertical="center" textRotation="90" wrapText="1"/>
    </xf>
    <xf numFmtId="49" fontId="2"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Alignment="1">
      <alignment/>
    </xf>
    <xf numFmtId="0" fontId="5" fillId="40" borderId="16" xfId="0" applyFont="1" applyFill="1" applyBorder="1" applyAlignment="1">
      <alignment/>
    </xf>
    <xf numFmtId="0" fontId="5" fillId="40" borderId="17" xfId="0" applyFont="1" applyFill="1" applyBorder="1" applyAlignment="1">
      <alignment/>
    </xf>
    <xf numFmtId="0" fontId="5" fillId="40" borderId="18" xfId="0" applyFont="1" applyFill="1" applyBorder="1" applyAlignment="1">
      <alignment/>
    </xf>
    <xf numFmtId="0" fontId="5" fillId="40" borderId="19" xfId="0" applyFont="1" applyFill="1" applyBorder="1" applyAlignment="1">
      <alignment/>
    </xf>
    <xf numFmtId="0" fontId="5" fillId="40" borderId="20" xfId="0" applyFont="1" applyFill="1" applyBorder="1" applyAlignment="1">
      <alignment/>
    </xf>
    <xf numFmtId="0" fontId="5" fillId="40" borderId="21" xfId="0" applyFont="1" applyFill="1" applyBorder="1" applyAlignment="1">
      <alignment/>
    </xf>
    <xf numFmtId="0" fontId="5" fillId="40" borderId="22" xfId="0" applyFont="1" applyFill="1" applyBorder="1" applyAlignment="1">
      <alignment/>
    </xf>
    <xf numFmtId="0" fontId="5" fillId="40" borderId="23" xfId="0" applyFont="1" applyFill="1" applyBorder="1" applyAlignment="1">
      <alignment/>
    </xf>
    <xf numFmtId="0" fontId="5" fillId="40" borderId="24" xfId="0" applyFont="1" applyFill="1" applyBorder="1" applyAlignment="1">
      <alignment/>
    </xf>
    <xf numFmtId="0" fontId="5" fillId="40" borderId="25" xfId="0" applyFont="1" applyFill="1" applyBorder="1" applyAlignment="1">
      <alignment/>
    </xf>
    <xf numFmtId="0" fontId="5" fillId="40" borderId="26" xfId="0" applyFont="1" applyFill="1" applyBorder="1" applyAlignment="1">
      <alignment/>
    </xf>
    <xf numFmtId="0" fontId="5" fillId="40" borderId="27" xfId="0" applyFont="1" applyFill="1" applyBorder="1" applyAlignment="1">
      <alignment/>
    </xf>
    <xf numFmtId="0" fontId="5" fillId="40" borderId="28" xfId="0" applyFont="1" applyFill="1" applyBorder="1" applyAlignment="1">
      <alignment/>
    </xf>
    <xf numFmtId="0" fontId="5" fillId="40" borderId="29" xfId="0" applyFont="1" applyFill="1" applyBorder="1" applyAlignment="1">
      <alignment/>
    </xf>
    <xf numFmtId="0" fontId="5" fillId="40" borderId="30" xfId="0" applyFont="1" applyFill="1" applyBorder="1" applyAlignment="1">
      <alignment/>
    </xf>
    <xf numFmtId="0" fontId="2" fillId="0" borderId="0" xfId="0" applyFont="1" applyBorder="1" applyAlignment="1">
      <alignment horizontal="center" vertical="center" wrapText="1"/>
    </xf>
    <xf numFmtId="0" fontId="0" fillId="0" borderId="0" xfId="0" applyFont="1" applyAlignment="1">
      <alignment/>
    </xf>
    <xf numFmtId="0" fontId="12" fillId="0" borderId="0" xfId="0" applyFont="1" applyAlignment="1">
      <alignment horizontal="center" vertical="center" wrapText="1"/>
    </xf>
    <xf numFmtId="0" fontId="10" fillId="0" borderId="0" xfId="0" applyFont="1" applyFill="1" applyAlignment="1">
      <alignment horizontal="center" vertical="center" wrapText="1"/>
    </xf>
    <xf numFmtId="0" fontId="4" fillId="41" borderId="0" xfId="0" applyFont="1" applyFill="1" applyBorder="1" applyAlignment="1">
      <alignment horizontal="center" vertical="center" wrapText="1"/>
    </xf>
    <xf numFmtId="0" fontId="1" fillId="41" borderId="0" xfId="0" applyFont="1" applyFill="1" applyBorder="1" applyAlignment="1">
      <alignment horizontal="center" vertical="center" wrapText="1"/>
    </xf>
    <xf numFmtId="1" fontId="4" fillId="41" borderId="0" xfId="0" applyNumberFormat="1" applyFont="1" applyFill="1" applyBorder="1" applyAlignment="1">
      <alignment horizontal="center" vertical="center" wrapText="1"/>
    </xf>
    <xf numFmtId="1" fontId="2" fillId="41" borderId="0" xfId="0" applyNumberFormat="1" applyFont="1" applyFill="1" applyBorder="1" applyAlignment="1">
      <alignment horizontal="center" vertical="center" wrapText="1"/>
    </xf>
    <xf numFmtId="49" fontId="13" fillId="0" borderId="0" xfId="0" applyNumberFormat="1" applyFont="1" applyFill="1" applyAlignment="1">
      <alignment/>
    </xf>
    <xf numFmtId="0" fontId="10" fillId="0" borderId="0" xfId="0" applyFont="1" applyAlignment="1">
      <alignment horizontal="center" vertical="center" wrapText="1"/>
    </xf>
    <xf numFmtId="0" fontId="9" fillId="0" borderId="0" xfId="0" applyFont="1" applyBorder="1" applyAlignment="1">
      <alignment horizontal="center" vertical="center" wrapText="1"/>
    </xf>
    <xf numFmtId="3" fontId="10"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0" fontId="11" fillId="0" borderId="0" xfId="0" applyFont="1" applyAlignment="1">
      <alignment horizontal="center" vertical="center" wrapText="1"/>
    </xf>
    <xf numFmtId="49" fontId="10"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1" fontId="3" fillId="41" borderId="0" xfId="0" applyNumberFormat="1" applyFont="1" applyFill="1" applyBorder="1" applyAlignment="1">
      <alignment horizontal="center" vertical="center" textRotation="90" wrapText="1"/>
    </xf>
    <xf numFmtId="0" fontId="4" fillId="41" borderId="0" xfId="0" applyFont="1" applyFill="1" applyAlignment="1">
      <alignment horizontal="center" vertical="center" wrapText="1"/>
    </xf>
    <xf numFmtId="49" fontId="2" fillId="41" borderId="0" xfId="0" applyNumberFormat="1" applyFont="1" applyFill="1" applyAlignment="1">
      <alignment horizontal="center" vertical="center" wrapText="1"/>
    </xf>
    <xf numFmtId="2" fontId="1" fillId="0" borderId="0" xfId="0" applyNumberFormat="1" applyFont="1" applyFill="1" applyAlignment="1">
      <alignment horizontal="center" vertical="center" wrapText="1"/>
    </xf>
    <xf numFmtId="0" fontId="16" fillId="40" borderId="31" xfId="0" applyFont="1" applyFill="1" applyBorder="1" applyAlignment="1">
      <alignment/>
    </xf>
    <xf numFmtId="1" fontId="1" fillId="41" borderId="0" xfId="0" applyNumberFormat="1" applyFont="1" applyFill="1" applyAlignment="1">
      <alignment horizontal="center" vertical="center" wrapText="1"/>
    </xf>
    <xf numFmtId="0" fontId="1" fillId="41" borderId="0" xfId="0" applyFont="1" applyFill="1" applyAlignment="1">
      <alignment horizontal="center" vertical="center" wrapText="1"/>
    </xf>
    <xf numFmtId="2" fontId="1"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0" applyFont="1" applyFill="1" applyAlignment="1">
      <alignment horizontal="center" vertical="center"/>
    </xf>
    <xf numFmtId="0" fontId="0" fillId="0" borderId="0" xfId="0" applyFont="1" applyAlignment="1">
      <alignment/>
    </xf>
    <xf numFmtId="1" fontId="2" fillId="41" borderId="0" xfId="0" applyNumberFormat="1" applyFont="1" applyFill="1" applyAlignment="1">
      <alignment horizontal="center" vertical="center" wrapText="1"/>
    </xf>
    <xf numFmtId="0" fontId="2" fillId="41" borderId="0" xfId="0" applyFont="1" applyFill="1" applyAlignment="1">
      <alignment horizontal="center" vertical="center" wrapText="1"/>
    </xf>
    <xf numFmtId="0" fontId="2" fillId="41" borderId="0" xfId="0" applyFont="1" applyFill="1" applyBorder="1" applyAlignment="1">
      <alignment horizontal="center" vertical="center" wrapText="1"/>
    </xf>
    <xf numFmtId="49" fontId="10" fillId="0" borderId="0" xfId="0" applyNumberFormat="1" applyFont="1" applyAlignment="1">
      <alignment horizontal="center" vertical="center" wrapText="1"/>
    </xf>
    <xf numFmtId="0" fontId="10" fillId="0" borderId="0" xfId="0" applyFont="1" applyAlignment="1">
      <alignment vertical="center" wrapText="1"/>
    </xf>
    <xf numFmtId="1" fontId="10" fillId="0" borderId="0" xfId="0" applyNumberFormat="1" applyFont="1" applyAlignment="1">
      <alignment horizontal="center" vertical="center" wrapText="1"/>
    </xf>
    <xf numFmtId="2" fontId="1" fillId="41" borderId="0" xfId="0" applyNumberFormat="1" applyFont="1" applyFill="1" applyAlignment="1">
      <alignment horizontal="center" vertical="center" wrapText="1"/>
    </xf>
    <xf numFmtId="0" fontId="32" fillId="40" borderId="28" xfId="0" applyFont="1" applyFill="1" applyBorder="1" applyAlignment="1">
      <alignment/>
    </xf>
    <xf numFmtId="0" fontId="34" fillId="0" borderId="22" xfId="0" applyFont="1" applyBorder="1" applyAlignment="1">
      <alignment/>
    </xf>
    <xf numFmtId="0" fontId="34" fillId="0" borderId="0" xfId="0" applyFont="1" applyBorder="1" applyAlignment="1">
      <alignment/>
    </xf>
    <xf numFmtId="0" fontId="34" fillId="0" borderId="21" xfId="0" applyFont="1" applyBorder="1" applyAlignment="1">
      <alignment/>
    </xf>
    <xf numFmtId="0" fontId="36" fillId="0" borderId="22" xfId="0" applyFont="1" applyBorder="1" applyAlignment="1">
      <alignment/>
    </xf>
    <xf numFmtId="0" fontId="36" fillId="0" borderId="0" xfId="0" applyFont="1" applyBorder="1" applyAlignment="1">
      <alignment/>
    </xf>
    <xf numFmtId="0" fontId="36" fillId="0" borderId="21" xfId="0" applyFont="1" applyBorder="1" applyAlignment="1">
      <alignment/>
    </xf>
    <xf numFmtId="0" fontId="34" fillId="0" borderId="25" xfId="0" applyFont="1" applyBorder="1" applyAlignment="1">
      <alignment/>
    </xf>
    <xf numFmtId="0" fontId="34" fillId="0" borderId="26" xfId="0" applyFont="1" applyBorder="1" applyAlignment="1">
      <alignment/>
    </xf>
    <xf numFmtId="0" fontId="34" fillId="0" borderId="27" xfId="0" applyFont="1" applyBorder="1" applyAlignment="1">
      <alignment/>
    </xf>
    <xf numFmtId="0" fontId="34" fillId="40" borderId="31" xfId="0" applyFont="1" applyFill="1" applyBorder="1" applyAlignment="1">
      <alignment/>
    </xf>
    <xf numFmtId="0" fontId="32" fillId="40" borderId="24" xfId="0" applyFont="1" applyFill="1" applyBorder="1" applyAlignment="1">
      <alignment/>
    </xf>
    <xf numFmtId="0" fontId="34" fillId="40" borderId="26" xfId="0" applyFont="1" applyFill="1" applyBorder="1" applyAlignment="1">
      <alignment/>
    </xf>
    <xf numFmtId="0" fontId="32" fillId="40" borderId="26" xfId="0" applyFont="1" applyFill="1" applyBorder="1" applyAlignment="1">
      <alignment/>
    </xf>
    <xf numFmtId="0" fontId="33" fillId="0" borderId="22"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5" fillId="0" borderId="22"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21" xfId="0" applyFont="1" applyBorder="1" applyAlignment="1">
      <alignment horizontal="center" vertical="center" wrapText="1"/>
    </xf>
    <xf numFmtId="0" fontId="37" fillId="0" borderId="22" xfId="0" applyFont="1" applyBorder="1" applyAlignment="1">
      <alignment horizontal="center" vertical="center"/>
    </xf>
    <xf numFmtId="0" fontId="37" fillId="0" borderId="0" xfId="0" applyFont="1" applyBorder="1" applyAlignment="1">
      <alignment horizontal="center" vertical="center"/>
    </xf>
    <xf numFmtId="0" fontId="37" fillId="0" borderId="21" xfId="0" applyFont="1" applyBorder="1" applyAlignment="1">
      <alignment horizontal="center" vertical="center"/>
    </xf>
    <xf numFmtId="0" fontId="34" fillId="0" borderId="29" xfId="0" applyFont="1" applyBorder="1" applyAlignment="1">
      <alignment/>
    </xf>
    <xf numFmtId="0" fontId="34" fillId="0" borderId="16" xfId="0" applyFont="1" applyBorder="1" applyAlignment="1">
      <alignment/>
    </xf>
    <xf numFmtId="0" fontId="34" fillId="0" borderId="17" xfId="0" applyFont="1" applyBorder="1" applyAlignment="1">
      <alignment/>
    </xf>
    <xf numFmtId="0" fontId="41" fillId="0" borderId="22" xfId="0" applyFont="1" applyBorder="1" applyAlignment="1">
      <alignment horizontal="center" vertical="center"/>
    </xf>
    <xf numFmtId="0" fontId="41" fillId="0" borderId="0" xfId="0" applyFont="1" applyBorder="1" applyAlignment="1">
      <alignment horizontal="center" vertical="center"/>
    </xf>
    <xf numFmtId="0" fontId="41" fillId="0" borderId="21" xfId="0" applyFont="1" applyBorder="1" applyAlignment="1">
      <alignment horizontal="center" vertical="center"/>
    </xf>
    <xf numFmtId="0" fontId="42" fillId="0" borderId="22" xfId="0" applyFont="1" applyBorder="1" applyAlignment="1">
      <alignment horizontal="right" vertical="center"/>
    </xf>
    <xf numFmtId="0" fontId="42" fillId="0" borderId="0" xfId="0" applyFont="1" applyFill="1" applyBorder="1" applyAlignment="1">
      <alignment vertical="center" wrapText="1"/>
    </xf>
    <xf numFmtId="0" fontId="42" fillId="0" borderId="21" xfId="0" applyFont="1" applyFill="1" applyBorder="1" applyAlignment="1">
      <alignment vertical="center" wrapText="1"/>
    </xf>
    <xf numFmtId="0" fontId="42" fillId="0" borderId="0" xfId="0" applyFont="1" applyBorder="1" applyAlignment="1">
      <alignment vertical="center"/>
    </xf>
    <xf numFmtId="0" fontId="42" fillId="0" borderId="21" xfId="0" applyFont="1" applyBorder="1" applyAlignment="1">
      <alignment vertical="center"/>
    </xf>
    <xf numFmtId="0" fontId="38" fillId="0" borderId="22" xfId="0" applyFont="1" applyBorder="1" applyAlignment="1">
      <alignment/>
    </xf>
    <xf numFmtId="0" fontId="38" fillId="0" borderId="21" xfId="0" applyFont="1" applyBorder="1" applyAlignment="1">
      <alignment/>
    </xf>
    <xf numFmtId="0" fontId="38" fillId="0" borderId="0" xfId="0" applyFont="1" applyBorder="1" applyAlignment="1">
      <alignment/>
    </xf>
    <xf numFmtId="2" fontId="39" fillId="0" borderId="0" xfId="0" applyNumberFormat="1" applyFont="1" applyBorder="1" applyAlignment="1">
      <alignment horizontal="center"/>
    </xf>
    <xf numFmtId="0" fontId="34" fillId="0" borderId="0" xfId="0" applyFont="1" applyBorder="1" applyAlignment="1">
      <alignment vertical="center"/>
    </xf>
    <xf numFmtId="0" fontId="39" fillId="0" borderId="0" xfId="0" applyFont="1" applyBorder="1" applyAlignment="1">
      <alignment vertical="center"/>
    </xf>
    <xf numFmtId="0" fontId="34" fillId="0" borderId="0" xfId="0" applyFont="1" applyBorder="1" applyAlignment="1">
      <alignment horizontal="left" vertical="center"/>
    </xf>
    <xf numFmtId="0" fontId="34" fillId="0" borderId="22" xfId="0" applyFont="1" applyBorder="1" applyAlignment="1">
      <alignment horizontal="right" vertical="center"/>
    </xf>
    <xf numFmtId="0" fontId="3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vertical="center" wrapText="1"/>
    </xf>
    <xf numFmtId="9" fontId="32" fillId="0" borderId="0" xfId="0" applyNumberFormat="1" applyFont="1" applyFill="1" applyAlignment="1">
      <alignment horizontal="left" vertical="center" wrapText="1"/>
    </xf>
    <xf numFmtId="9" fontId="32" fillId="0" borderId="0" xfId="0" applyNumberFormat="1" applyFont="1" applyAlignment="1">
      <alignment horizontal="center" vertical="center" wrapText="1"/>
    </xf>
    <xf numFmtId="3" fontId="10" fillId="0" borderId="0" xfId="0" applyNumberFormat="1" applyFont="1" applyAlignment="1">
      <alignment horizontal="right" vertical="center" wrapText="1"/>
    </xf>
    <xf numFmtId="0" fontId="10" fillId="0" borderId="0" xfId="0" applyFont="1" applyAlignment="1">
      <alignment vertical="center" wrapText="1"/>
    </xf>
    <xf numFmtId="0" fontId="10" fillId="0" borderId="0" xfId="0" applyFont="1" applyAlignment="1">
      <alignment horizontal="left" vertical="center"/>
    </xf>
    <xf numFmtId="2" fontId="32" fillId="0" borderId="32" xfId="0" applyNumberFormat="1" applyFont="1" applyFill="1" applyBorder="1" applyAlignment="1">
      <alignment horizontal="center" vertical="center" wrapText="1"/>
    </xf>
    <xf numFmtId="0" fontId="32" fillId="0" borderId="32" xfId="0" applyFont="1" applyFill="1" applyBorder="1" applyAlignment="1">
      <alignment horizontal="center" vertical="center" wrapText="1"/>
    </xf>
    <xf numFmtId="2" fontId="32" fillId="0" borderId="32" xfId="0" applyNumberFormat="1" applyFont="1" applyBorder="1" applyAlignment="1">
      <alignment horizontal="center" vertical="center" wrapText="1"/>
    </xf>
    <xf numFmtId="2" fontId="31" fillId="0" borderId="32" xfId="0" applyNumberFormat="1" applyFont="1" applyFill="1" applyBorder="1" applyAlignment="1">
      <alignment horizontal="center" vertical="center" wrapText="1"/>
    </xf>
    <xf numFmtId="0" fontId="32" fillId="41" borderId="32" xfId="0" applyFont="1" applyFill="1" applyBorder="1" applyAlignment="1">
      <alignment horizontal="center" vertical="center" wrapText="1"/>
    </xf>
    <xf numFmtId="2" fontId="31" fillId="41" borderId="32" xfId="0" applyNumberFormat="1" applyFont="1" applyFill="1" applyBorder="1" applyAlignment="1">
      <alignment horizontal="center" vertical="center" wrapText="1"/>
    </xf>
    <xf numFmtId="2" fontId="32" fillId="41" borderId="32" xfId="0" applyNumberFormat="1" applyFont="1" applyFill="1" applyBorder="1" applyAlignment="1">
      <alignment horizontal="center" vertical="center" wrapText="1"/>
    </xf>
    <xf numFmtId="2" fontId="45" fillId="0" borderId="32" xfId="0" applyNumberFormat="1" applyFont="1" applyFill="1" applyBorder="1" applyAlignment="1">
      <alignment horizontal="center" vertical="center" wrapText="1"/>
    </xf>
    <xf numFmtId="0" fontId="45" fillId="0" borderId="32" xfId="0" applyFont="1" applyFill="1" applyBorder="1" applyAlignment="1">
      <alignment horizontal="center" vertical="center" wrapText="1"/>
    </xf>
    <xf numFmtId="0" fontId="45" fillId="41" borderId="32" xfId="0" applyFont="1" applyFill="1" applyBorder="1" applyAlignment="1">
      <alignment horizontal="center" vertical="center" wrapText="1"/>
    </xf>
    <xf numFmtId="2" fontId="46" fillId="41" borderId="32" xfId="0" applyNumberFormat="1" applyFont="1" applyFill="1" applyBorder="1" applyAlignment="1">
      <alignment horizontal="center" vertical="center" wrapText="1"/>
    </xf>
    <xf numFmtId="2" fontId="45" fillId="41" borderId="32" xfId="0" applyNumberFormat="1" applyFont="1" applyFill="1" applyBorder="1" applyAlignment="1">
      <alignment horizontal="center" vertical="center" wrapText="1"/>
    </xf>
    <xf numFmtId="2" fontId="44" fillId="0" borderId="32" xfId="0" applyNumberFormat="1" applyFont="1" applyFill="1" applyBorder="1" applyAlignment="1">
      <alignment horizontal="center" vertical="center" wrapText="1"/>
    </xf>
    <xf numFmtId="0" fontId="44" fillId="0" borderId="32" xfId="0" applyFont="1" applyFill="1" applyBorder="1" applyAlignment="1">
      <alignment horizontal="center" vertical="center" wrapText="1"/>
    </xf>
    <xf numFmtId="2" fontId="44" fillId="0" borderId="32" xfId="0" applyNumberFormat="1" applyFont="1" applyBorder="1" applyAlignment="1">
      <alignment horizontal="center" vertical="center" wrapText="1"/>
    </xf>
    <xf numFmtId="2" fontId="47" fillId="0" borderId="32" xfId="0" applyNumberFormat="1" applyFont="1" applyFill="1" applyBorder="1" applyAlignment="1">
      <alignment horizontal="center" vertical="center" wrapText="1"/>
    </xf>
    <xf numFmtId="0" fontId="44" fillId="41" borderId="32" xfId="0" applyFont="1" applyFill="1" applyBorder="1" applyAlignment="1">
      <alignment horizontal="center" vertical="center" wrapText="1"/>
    </xf>
    <xf numFmtId="2" fontId="47" fillId="41" borderId="32" xfId="0" applyNumberFormat="1" applyFont="1" applyFill="1" applyBorder="1" applyAlignment="1">
      <alignment horizontal="center" vertical="center" wrapText="1"/>
    </xf>
    <xf numFmtId="2" fontId="44" fillId="41" borderId="32" xfId="0" applyNumberFormat="1" applyFont="1" applyFill="1" applyBorder="1" applyAlignment="1">
      <alignment horizontal="center" vertical="center" wrapText="1"/>
    </xf>
    <xf numFmtId="9" fontId="31" fillId="0" borderId="32" xfId="0" applyNumberFormat="1" applyFont="1" applyFill="1" applyBorder="1" applyAlignment="1">
      <alignment horizontal="center" vertical="center" wrapText="1"/>
    </xf>
    <xf numFmtId="0" fontId="31" fillId="0" borderId="32" xfId="0" applyFont="1" applyFill="1" applyBorder="1" applyAlignment="1">
      <alignment horizontal="center" vertical="center" wrapText="1"/>
    </xf>
    <xf numFmtId="49" fontId="44" fillId="41" borderId="32" xfId="0" applyNumberFormat="1" applyFont="1" applyFill="1" applyBorder="1" applyAlignment="1">
      <alignment horizontal="center" vertical="center" wrapText="1"/>
    </xf>
    <xf numFmtId="49" fontId="47" fillId="0" borderId="33" xfId="0" applyNumberFormat="1"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32" xfId="0" applyFont="1" applyBorder="1" applyAlignment="1">
      <alignment horizontal="center" vertical="center" wrapText="1"/>
    </xf>
    <xf numFmtId="49" fontId="44" fillId="0" borderId="32" xfId="0" applyNumberFormat="1" applyFont="1" applyFill="1" applyBorder="1" applyAlignment="1">
      <alignment horizontal="center" vertical="center" wrapText="1"/>
    </xf>
    <xf numFmtId="49" fontId="47" fillId="0" borderId="32" xfId="0" applyNumberFormat="1" applyFont="1" applyFill="1" applyBorder="1" applyAlignment="1">
      <alignment horizontal="center" vertical="center" wrapText="1"/>
    </xf>
    <xf numFmtId="49" fontId="44" fillId="0" borderId="32" xfId="0" applyNumberFormat="1" applyFont="1" applyBorder="1" applyAlignment="1">
      <alignment horizontal="center" vertical="center" wrapText="1"/>
    </xf>
    <xf numFmtId="49" fontId="45" fillId="0" borderId="32" xfId="0" applyNumberFormat="1" applyFont="1" applyFill="1" applyBorder="1" applyAlignment="1">
      <alignment horizontal="center" vertical="center" wrapText="1"/>
    </xf>
    <xf numFmtId="0" fontId="46" fillId="0" borderId="32" xfId="0" applyFont="1" applyFill="1" applyBorder="1" applyAlignment="1">
      <alignment horizontal="center" vertical="center" wrapText="1"/>
    </xf>
    <xf numFmtId="49" fontId="46" fillId="0" borderId="32" xfId="0" applyNumberFormat="1" applyFont="1" applyFill="1" applyBorder="1" applyAlignment="1">
      <alignment horizontal="center" vertical="center" wrapText="1"/>
    </xf>
    <xf numFmtId="49" fontId="45" fillId="41" borderId="32" xfId="0" applyNumberFormat="1" applyFont="1" applyFill="1" applyBorder="1" applyAlignment="1">
      <alignment horizontal="center" vertical="center" wrapText="1"/>
    </xf>
    <xf numFmtId="49" fontId="45" fillId="0" borderId="32"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0" xfId="0" applyFont="1" applyAlignment="1">
      <alignment horizontal="center" vertical="center" wrapText="1"/>
    </xf>
    <xf numFmtId="49" fontId="32" fillId="0" borderId="0" xfId="0" applyNumberFormat="1" applyFont="1" applyAlignment="1">
      <alignment horizontal="center" vertical="center" wrapText="1"/>
    </xf>
    <xf numFmtId="0" fontId="32" fillId="0" borderId="0" xfId="0" applyFont="1" applyFill="1" applyAlignment="1">
      <alignment horizontal="center" vertical="center" wrapText="1"/>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49" fillId="0" borderId="0" xfId="0" applyFont="1" applyFill="1" applyBorder="1" applyAlignment="1">
      <alignment horizontal="center" vertical="center" wrapText="1"/>
    </xf>
    <xf numFmtId="2" fontId="49" fillId="0" borderId="0" xfId="0" applyNumberFormat="1" applyFont="1" applyFill="1" applyBorder="1" applyAlignment="1">
      <alignment horizontal="center" vertical="center" wrapText="1"/>
    </xf>
    <xf numFmtId="1" fontId="50" fillId="0" borderId="0" xfId="0" applyNumberFormat="1" applyFont="1" applyFill="1" applyAlignment="1">
      <alignment horizontal="center" vertical="center" wrapText="1"/>
    </xf>
    <xf numFmtId="2" fontId="44" fillId="0" borderId="32" xfId="0" applyNumberFormat="1" applyFont="1" applyBorder="1" applyAlignment="1">
      <alignment horizontal="center" vertical="center" textRotation="90" wrapText="1"/>
    </xf>
    <xf numFmtId="2" fontId="44" fillId="0" borderId="32" xfId="0" applyNumberFormat="1" applyFont="1" applyFill="1" applyBorder="1" applyAlignment="1">
      <alignment horizontal="center" vertical="center" textRotation="90" wrapText="1"/>
    </xf>
    <xf numFmtId="49" fontId="47" fillId="41" borderId="32" xfId="0" applyNumberFormat="1" applyFont="1" applyFill="1" applyBorder="1" applyAlignment="1">
      <alignment horizontal="center" vertical="center" wrapText="1"/>
    </xf>
    <xf numFmtId="2" fontId="32" fillId="41" borderId="32" xfId="0" applyNumberFormat="1" applyFont="1" applyFill="1" applyBorder="1" applyAlignment="1">
      <alignment horizontal="center" vertical="center"/>
    </xf>
    <xf numFmtId="1" fontId="47" fillId="0" borderId="32" xfId="0" applyNumberFormat="1" applyFont="1" applyBorder="1" applyAlignment="1">
      <alignment horizontal="center" vertical="center" wrapText="1"/>
    </xf>
    <xf numFmtId="0" fontId="47" fillId="41" borderId="32" xfId="0" applyFont="1" applyFill="1" applyBorder="1" applyAlignment="1">
      <alignment horizontal="center" vertical="center" wrapText="1"/>
    </xf>
    <xf numFmtId="2" fontId="31" fillId="42" borderId="32" xfId="0" applyNumberFormat="1" applyFont="1" applyFill="1" applyBorder="1" applyAlignment="1">
      <alignment horizontal="center" vertical="center"/>
    </xf>
    <xf numFmtId="1" fontId="31" fillId="41" borderId="32" xfId="0" applyNumberFormat="1" applyFont="1" applyFill="1" applyBorder="1" applyAlignment="1">
      <alignment horizontal="center" vertical="center" wrapText="1"/>
    </xf>
    <xf numFmtId="2" fontId="31" fillId="42" borderId="32" xfId="0" applyNumberFormat="1" applyFont="1" applyFill="1" applyBorder="1" applyAlignment="1">
      <alignment horizontal="center" vertical="center" wrapText="1"/>
    </xf>
    <xf numFmtId="2" fontId="31" fillId="41" borderId="32" xfId="0" applyNumberFormat="1" applyFont="1" applyFill="1" applyBorder="1" applyAlignment="1">
      <alignment horizontal="center" vertical="center"/>
    </xf>
    <xf numFmtId="2" fontId="32" fillId="0" borderId="32" xfId="0" applyNumberFormat="1" applyFont="1" applyFill="1" applyBorder="1" applyAlignment="1">
      <alignment horizontal="center" vertical="center"/>
    </xf>
    <xf numFmtId="0" fontId="46" fillId="41" borderId="32" xfId="0" applyNumberFormat="1" applyFont="1" applyFill="1" applyBorder="1" applyAlignment="1">
      <alignment horizontal="center" vertical="center" wrapText="1"/>
    </xf>
    <xf numFmtId="0" fontId="32" fillId="41" borderId="32" xfId="605" applyNumberFormat="1" applyFont="1" applyFill="1" applyBorder="1" applyAlignment="1">
      <alignment horizontal="center" vertical="center" wrapText="1"/>
      <protection/>
    </xf>
    <xf numFmtId="198" fontId="31" fillId="42" borderId="32" xfId="0" applyNumberFormat="1" applyFont="1" applyFill="1" applyBorder="1" applyAlignment="1">
      <alignment horizontal="center" vertical="center" wrapText="1"/>
    </xf>
    <xf numFmtId="0" fontId="31" fillId="0" borderId="32" xfId="0" applyFont="1" applyBorder="1" applyAlignment="1">
      <alignment horizontal="center" vertical="center" wrapText="1"/>
    </xf>
    <xf numFmtId="0" fontId="31" fillId="0" borderId="32" xfId="0" applyFont="1" applyBorder="1" applyAlignment="1">
      <alignment horizontal="center" vertical="center"/>
    </xf>
    <xf numFmtId="2" fontId="31" fillId="0" borderId="32" xfId="0" applyNumberFormat="1" applyFont="1" applyBorder="1" applyAlignment="1">
      <alignment horizontal="center" vertical="center"/>
    </xf>
    <xf numFmtId="2" fontId="32" fillId="0" borderId="32" xfId="0" applyNumberFormat="1" applyFont="1" applyBorder="1" applyAlignment="1">
      <alignment horizontal="center" vertical="center"/>
    </xf>
    <xf numFmtId="2" fontId="31" fillId="0" borderId="32" xfId="0" applyNumberFormat="1" applyFont="1" applyFill="1" applyBorder="1" applyAlignment="1">
      <alignment horizontal="center" vertical="center"/>
    </xf>
    <xf numFmtId="9" fontId="32" fillId="0" borderId="32" xfId="0" applyNumberFormat="1" applyFont="1" applyFill="1" applyBorder="1" applyAlignment="1">
      <alignment horizontal="center" vertical="center" wrapText="1"/>
    </xf>
    <xf numFmtId="49" fontId="32" fillId="0" borderId="0" xfId="0" applyNumberFormat="1" applyFont="1" applyFill="1" applyAlignment="1">
      <alignment horizontal="center" vertical="center" wrapText="1"/>
    </xf>
    <xf numFmtId="0" fontId="50" fillId="0" borderId="0" xfId="0" applyFont="1" applyAlignment="1">
      <alignment horizontal="center" vertical="center" wrapText="1"/>
    </xf>
    <xf numFmtId="2" fontId="50" fillId="41" borderId="0" xfId="0" applyNumberFormat="1" applyFont="1" applyFill="1" applyAlignment="1">
      <alignment horizontal="center" vertical="center" wrapText="1"/>
    </xf>
    <xf numFmtId="2" fontId="50" fillId="0" borderId="0" xfId="0" applyNumberFormat="1" applyFont="1" applyFill="1" applyAlignment="1">
      <alignment horizontal="center" vertical="center" wrapText="1"/>
    </xf>
    <xf numFmtId="49" fontId="46" fillId="41" borderId="32" xfId="0" applyNumberFormat="1" applyFont="1" applyFill="1" applyBorder="1" applyAlignment="1">
      <alignment horizontal="center" vertical="center" wrapText="1"/>
    </xf>
    <xf numFmtId="0" fontId="46" fillId="42" borderId="32" xfId="0" applyFont="1" applyFill="1" applyBorder="1" applyAlignment="1">
      <alignment horizontal="center" vertical="center" wrapText="1"/>
    </xf>
    <xf numFmtId="0" fontId="45" fillId="0" borderId="32" xfId="0" applyFont="1" applyFill="1" applyBorder="1" applyAlignment="1">
      <alignment horizontal="center" vertical="center"/>
    </xf>
    <xf numFmtId="199" fontId="45" fillId="41" borderId="32" xfId="0" applyNumberFormat="1" applyFont="1" applyFill="1" applyBorder="1" applyAlignment="1">
      <alignment horizontal="center" vertical="center" wrapText="1"/>
    </xf>
    <xf numFmtId="1" fontId="46" fillId="41" borderId="32" xfId="0" applyNumberFormat="1" applyFont="1" applyFill="1" applyBorder="1" applyAlignment="1">
      <alignment horizontal="center" vertical="center" wrapText="1"/>
    </xf>
    <xf numFmtId="0" fontId="46" fillId="41" borderId="32" xfId="0" applyFont="1" applyFill="1" applyBorder="1" applyAlignment="1">
      <alignment horizontal="center" vertical="center" wrapText="1"/>
    </xf>
    <xf numFmtId="0" fontId="46" fillId="43" borderId="32" xfId="0" applyFont="1" applyFill="1" applyBorder="1" applyAlignment="1">
      <alignment horizontal="center" vertical="center" wrapText="1"/>
    </xf>
    <xf numFmtId="0" fontId="45" fillId="41" borderId="32" xfId="593" applyNumberFormat="1" applyFont="1" applyFill="1" applyBorder="1" applyAlignment="1">
      <alignment horizontal="center" vertical="center" wrapText="1"/>
      <protection/>
    </xf>
    <xf numFmtId="0" fontId="46" fillId="0" borderId="32" xfId="593" applyNumberFormat="1" applyFont="1" applyFill="1" applyBorder="1" applyAlignment="1">
      <alignment horizontal="center" vertical="center" wrapText="1"/>
      <protection/>
    </xf>
    <xf numFmtId="0" fontId="45" fillId="0" borderId="32" xfId="593" applyNumberFormat="1" applyFont="1" applyFill="1" applyBorder="1" applyAlignment="1">
      <alignment horizontal="center" vertical="center" wrapText="1"/>
      <protection/>
    </xf>
    <xf numFmtId="0" fontId="46" fillId="41" borderId="32" xfId="593" applyNumberFormat="1" applyFont="1" applyFill="1" applyBorder="1" applyAlignment="1">
      <alignment horizontal="center" vertical="center" wrapText="1"/>
      <protection/>
    </xf>
    <xf numFmtId="49" fontId="46" fillId="41" borderId="32" xfId="593" applyNumberFormat="1" applyFont="1" applyFill="1" applyBorder="1" applyAlignment="1">
      <alignment horizontal="center" vertical="center" wrapText="1"/>
      <protection/>
    </xf>
    <xf numFmtId="0" fontId="46" fillId="42" borderId="32" xfId="593" applyFont="1" applyFill="1" applyBorder="1" applyAlignment="1">
      <alignment horizontal="center" vertical="center" wrapText="1"/>
      <protection/>
    </xf>
    <xf numFmtId="0" fontId="45" fillId="41" borderId="32" xfId="593" applyFont="1" applyFill="1" applyBorder="1" applyAlignment="1">
      <alignment horizontal="center" vertical="center" wrapText="1"/>
      <protection/>
    </xf>
    <xf numFmtId="0" fontId="46" fillId="41" borderId="32" xfId="487" applyNumberFormat="1" applyFont="1" applyFill="1" applyBorder="1" applyAlignment="1">
      <alignment horizontal="center" vertical="center" wrapText="1"/>
      <protection/>
    </xf>
    <xf numFmtId="0" fontId="46" fillId="0" borderId="32" xfId="0" applyFont="1" applyBorder="1" applyAlignment="1">
      <alignment/>
    </xf>
    <xf numFmtId="0" fontId="43" fillId="43" borderId="32" xfId="0" applyFont="1" applyFill="1" applyBorder="1" applyAlignment="1">
      <alignment horizontal="center" vertical="center" wrapText="1"/>
    </xf>
    <xf numFmtId="0" fontId="46" fillId="41" borderId="32" xfId="605" applyNumberFormat="1" applyFont="1" applyFill="1" applyBorder="1" applyAlignment="1">
      <alignment horizontal="center" vertical="center" wrapText="1"/>
      <protection/>
    </xf>
    <xf numFmtId="0" fontId="46" fillId="42" borderId="32" xfId="605" applyNumberFormat="1" applyFont="1" applyFill="1" applyBorder="1" applyAlignment="1">
      <alignment horizontal="center" vertical="center" wrapText="1"/>
      <protection/>
    </xf>
    <xf numFmtId="0" fontId="45" fillId="41" borderId="32" xfId="605" applyNumberFormat="1" applyFont="1" applyFill="1" applyBorder="1" applyAlignment="1">
      <alignment horizontal="center" vertical="center" wrapText="1"/>
      <protection/>
    </xf>
    <xf numFmtId="0" fontId="46" fillId="41" borderId="32" xfId="0" applyFont="1" applyFill="1" applyBorder="1" applyAlignment="1">
      <alignment vertical="center" wrapText="1"/>
    </xf>
    <xf numFmtId="0" fontId="43" fillId="41" borderId="32" xfId="0" applyFont="1" applyFill="1" applyBorder="1" applyAlignment="1">
      <alignment horizontal="center" vertical="center" wrapText="1"/>
    </xf>
    <xf numFmtId="0" fontId="46" fillId="42" borderId="34" xfId="0" applyFont="1" applyFill="1" applyBorder="1" applyAlignment="1">
      <alignment horizontal="center" vertical="center" wrapText="1"/>
    </xf>
    <xf numFmtId="0" fontId="46" fillId="41" borderId="35" xfId="0" applyFont="1" applyFill="1" applyBorder="1" applyAlignment="1">
      <alignment vertical="center" wrapText="1"/>
    </xf>
    <xf numFmtId="0" fontId="45" fillId="0" borderId="32" xfId="0" applyFont="1" applyBorder="1" applyAlignment="1">
      <alignment/>
    </xf>
    <xf numFmtId="0" fontId="43" fillId="42" borderId="32" xfId="0" applyFont="1" applyFill="1" applyBorder="1" applyAlignment="1">
      <alignment horizontal="center" vertical="center" wrapText="1"/>
    </xf>
    <xf numFmtId="49" fontId="46" fillId="0" borderId="32" xfId="600" applyNumberFormat="1" applyFont="1" applyFill="1" applyBorder="1" applyAlignment="1">
      <alignment horizontal="center" vertical="center" wrapText="1"/>
      <protection/>
    </xf>
    <xf numFmtId="49" fontId="46" fillId="42" borderId="32" xfId="0" applyNumberFormat="1" applyFont="1" applyFill="1" applyBorder="1" applyAlignment="1">
      <alignment horizontal="center" vertical="center" wrapText="1"/>
    </xf>
    <xf numFmtId="200" fontId="45" fillId="41" borderId="32" xfId="0" applyNumberFormat="1" applyFont="1" applyFill="1" applyBorder="1" applyAlignment="1">
      <alignment horizontal="center" vertical="center" wrapText="1"/>
    </xf>
    <xf numFmtId="2" fontId="45" fillId="0" borderId="32" xfId="0" applyNumberFormat="1" applyFont="1" applyFill="1" applyBorder="1" applyAlignment="1">
      <alignment horizontal="center" vertical="center"/>
    </xf>
    <xf numFmtId="198" fontId="45" fillId="41" borderId="32" xfId="0" applyNumberFormat="1" applyFont="1" applyFill="1" applyBorder="1" applyAlignment="1">
      <alignment horizontal="center" vertical="center" wrapText="1"/>
    </xf>
    <xf numFmtId="2" fontId="46" fillId="43" borderId="32" xfId="0" applyNumberFormat="1" applyFont="1" applyFill="1" applyBorder="1" applyAlignment="1">
      <alignment horizontal="center" vertical="center"/>
    </xf>
    <xf numFmtId="2" fontId="45" fillId="0" borderId="32" xfId="593" applyNumberFormat="1" applyFont="1" applyFill="1" applyBorder="1" applyAlignment="1">
      <alignment horizontal="center" vertical="center" wrapText="1"/>
      <protection/>
    </xf>
    <xf numFmtId="2" fontId="45" fillId="41" borderId="32" xfId="593" applyNumberFormat="1" applyFont="1" applyFill="1" applyBorder="1" applyAlignment="1">
      <alignment horizontal="center" vertical="center" wrapText="1"/>
      <protection/>
    </xf>
    <xf numFmtId="2" fontId="46" fillId="43" borderId="32" xfId="0" applyNumberFormat="1" applyFont="1" applyFill="1" applyBorder="1" applyAlignment="1">
      <alignment horizontal="center" vertical="center" wrapText="1"/>
    </xf>
    <xf numFmtId="198" fontId="46" fillId="41" borderId="32" xfId="0" applyNumberFormat="1" applyFont="1" applyFill="1" applyBorder="1" applyAlignment="1">
      <alignment horizontal="center" vertical="center" wrapText="1"/>
    </xf>
    <xf numFmtId="0" fontId="45" fillId="41" borderId="32" xfId="485" applyNumberFormat="1" applyFont="1" applyFill="1" applyBorder="1" applyAlignment="1">
      <alignment horizontal="center" vertical="center" wrapText="1"/>
      <protection/>
    </xf>
    <xf numFmtId="2" fontId="45" fillId="41" borderId="32" xfId="485" applyNumberFormat="1" applyFont="1" applyFill="1" applyBorder="1" applyAlignment="1">
      <alignment horizontal="center" vertical="center" wrapText="1"/>
      <protection/>
    </xf>
    <xf numFmtId="2" fontId="46" fillId="0" borderId="32" xfId="0" applyNumberFormat="1" applyFont="1" applyFill="1" applyBorder="1" applyAlignment="1">
      <alignment horizontal="center" vertical="center"/>
    </xf>
    <xf numFmtId="0" fontId="34" fillId="0" borderId="0" xfId="0" applyFont="1" applyFill="1" applyAlignment="1">
      <alignment horizontal="center" vertical="center" wrapText="1"/>
    </xf>
    <xf numFmtId="0" fontId="34" fillId="0" borderId="0" xfId="0" applyFont="1" applyFill="1" applyAlignment="1">
      <alignment vertical="center" wrapText="1"/>
    </xf>
    <xf numFmtId="1" fontId="3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9" fontId="31" fillId="0" borderId="0" xfId="0" applyNumberFormat="1" applyFont="1" applyFill="1" applyBorder="1" applyAlignment="1">
      <alignment horizontal="center" vertical="center" wrapText="1"/>
    </xf>
    <xf numFmtId="2" fontId="31" fillId="0" borderId="0" xfId="0" applyNumberFormat="1" applyFont="1" applyFill="1" applyBorder="1" applyAlignment="1">
      <alignment horizontal="center" vertical="center" wrapText="1"/>
    </xf>
    <xf numFmtId="2" fontId="31" fillId="0" borderId="0" xfId="0" applyNumberFormat="1" applyFont="1" applyFill="1" applyBorder="1" applyAlignment="1">
      <alignment horizontal="center" vertical="center"/>
    </xf>
    <xf numFmtId="49" fontId="44" fillId="0" borderId="0" xfId="0" applyNumberFormat="1" applyFont="1" applyFill="1" applyAlignment="1">
      <alignment horizontal="center" vertical="center" wrapText="1"/>
    </xf>
    <xf numFmtId="0" fontId="32" fillId="0" borderId="0" xfId="0" applyFont="1" applyBorder="1" applyAlignment="1">
      <alignment vertical="center" wrapText="1"/>
    </xf>
    <xf numFmtId="2" fontId="32" fillId="0" borderId="0" xfId="0" applyNumberFormat="1" applyFont="1" applyFill="1" applyBorder="1" applyAlignment="1">
      <alignment horizontal="left" vertical="center" wrapText="1"/>
    </xf>
    <xf numFmtId="1" fontId="47" fillId="41" borderId="32" xfId="0" applyNumberFormat="1" applyFont="1" applyFill="1" applyBorder="1" applyAlignment="1">
      <alignment horizontal="center" vertical="center" wrapText="1"/>
    </xf>
    <xf numFmtId="1" fontId="47" fillId="0" borderId="32" xfId="0" applyNumberFormat="1" applyFont="1" applyFill="1" applyBorder="1" applyAlignment="1">
      <alignment horizontal="center" vertical="center" wrapText="1"/>
    </xf>
    <xf numFmtId="0" fontId="47" fillId="0" borderId="32" xfId="0" applyFont="1" applyFill="1" applyBorder="1" applyAlignment="1">
      <alignment horizontal="center" vertical="center"/>
    </xf>
    <xf numFmtId="0" fontId="44" fillId="0" borderId="32" xfId="0" applyFont="1" applyFill="1" applyBorder="1" applyAlignment="1">
      <alignment horizontal="center" vertical="center"/>
    </xf>
    <xf numFmtId="1" fontId="44" fillId="41" borderId="32" xfId="0" applyNumberFormat="1" applyFont="1" applyFill="1" applyBorder="1" applyAlignment="1">
      <alignment horizontal="center" vertical="center" wrapText="1"/>
    </xf>
    <xf numFmtId="1" fontId="44" fillId="0" borderId="32" xfId="0" applyNumberFormat="1" applyFont="1" applyFill="1" applyBorder="1" applyAlignment="1">
      <alignment horizontal="center" vertical="center" wrapText="1"/>
    </xf>
    <xf numFmtId="0" fontId="32" fillId="0" borderId="0" xfId="0" applyFont="1" applyAlignment="1">
      <alignment vertical="center" wrapText="1"/>
    </xf>
    <xf numFmtId="2" fontId="31" fillId="0" borderId="32" xfId="0" applyNumberFormat="1" applyFont="1" applyBorder="1" applyAlignment="1">
      <alignment horizontal="center" vertical="center" wrapText="1"/>
    </xf>
    <xf numFmtId="49" fontId="50" fillId="0" borderId="0" xfId="0" applyNumberFormat="1" applyFont="1" applyFill="1" applyAlignment="1">
      <alignment horizontal="center" vertical="center" wrapText="1"/>
    </xf>
    <xf numFmtId="49" fontId="32" fillId="0" borderId="0" xfId="0" applyNumberFormat="1" applyFont="1" applyFill="1" applyBorder="1" applyAlignment="1">
      <alignment horizontal="center" vertical="center" wrapText="1"/>
    </xf>
    <xf numFmtId="49" fontId="100" fillId="0" borderId="32" xfId="0" applyNumberFormat="1" applyFont="1" applyFill="1" applyBorder="1" applyAlignment="1">
      <alignment horizontal="center" vertical="center" wrapText="1"/>
    </xf>
    <xf numFmtId="0" fontId="100" fillId="0" borderId="32" xfId="0" applyFont="1" applyBorder="1" applyAlignment="1">
      <alignment horizontal="center" vertical="center" wrapText="1"/>
    </xf>
    <xf numFmtId="1" fontId="100" fillId="0" borderId="32" xfId="0" applyNumberFormat="1" applyFont="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Alignment="1">
      <alignment horizontal="center" vertical="center"/>
    </xf>
    <xf numFmtId="2" fontId="32" fillId="0" borderId="0" xfId="0" applyNumberFormat="1" applyFont="1" applyFill="1" applyAlignment="1">
      <alignment horizontal="center" vertical="center"/>
    </xf>
    <xf numFmtId="0" fontId="32" fillId="0" borderId="0" xfId="0" applyFont="1" applyFill="1" applyAlignment="1">
      <alignment horizontal="center" vertical="center"/>
    </xf>
    <xf numFmtId="1" fontId="32" fillId="0" borderId="0" xfId="0" applyNumberFormat="1" applyFont="1" applyFill="1" applyAlignment="1">
      <alignment horizontal="center" vertical="center"/>
    </xf>
    <xf numFmtId="0" fontId="31" fillId="0" borderId="0" xfId="0" applyFont="1" applyAlignment="1">
      <alignment horizontal="center" vertical="center" wrapText="1"/>
    </xf>
    <xf numFmtId="0" fontId="32" fillId="0" borderId="0" xfId="0" applyFont="1" applyAlignment="1">
      <alignment/>
    </xf>
    <xf numFmtId="2" fontId="31" fillId="0" borderId="0" xfId="0" applyNumberFormat="1" applyFont="1" applyFill="1" applyAlignment="1">
      <alignment/>
    </xf>
    <xf numFmtId="0" fontId="47" fillId="0" borderId="32" xfId="0" applyFont="1" applyBorder="1" applyAlignment="1">
      <alignment horizontal="center" vertical="center"/>
    </xf>
    <xf numFmtId="0" fontId="47" fillId="41" borderId="32" xfId="0" applyFont="1" applyFill="1" applyBorder="1" applyAlignment="1">
      <alignment horizontal="center" vertical="center"/>
    </xf>
    <xf numFmtId="0" fontId="32" fillId="0" borderId="32" xfId="485" applyNumberFormat="1" applyFont="1" applyFill="1" applyBorder="1" applyAlignment="1">
      <alignment horizontal="center" vertical="center" wrapText="1"/>
      <protection/>
    </xf>
    <xf numFmtId="2" fontId="31" fillId="0" borderId="32" xfId="458" applyNumberFormat="1" applyFont="1" applyFill="1" applyBorder="1" applyAlignment="1">
      <alignment horizontal="center" vertical="center"/>
      <protection/>
    </xf>
    <xf numFmtId="0" fontId="31" fillId="0" borderId="32" xfId="485" applyFont="1" applyFill="1" applyBorder="1" applyAlignment="1">
      <alignment horizontal="center" vertical="center" wrapText="1"/>
      <protection/>
    </xf>
    <xf numFmtId="0" fontId="32" fillId="0" borderId="32" xfId="458" applyFont="1" applyFill="1" applyBorder="1" applyAlignment="1">
      <alignment horizontal="center" vertical="center"/>
      <protection/>
    </xf>
    <xf numFmtId="2" fontId="32" fillId="0" borderId="32" xfId="470" applyNumberFormat="1" applyFont="1" applyFill="1" applyBorder="1" applyAlignment="1">
      <alignment horizontal="center" vertical="center" wrapText="1"/>
      <protection/>
    </xf>
    <xf numFmtId="0" fontId="31" fillId="0" borderId="32" xfId="458" applyFont="1" applyFill="1" applyBorder="1" applyAlignment="1">
      <alignment horizontal="center" vertical="center"/>
      <protection/>
    </xf>
    <xf numFmtId="0" fontId="31" fillId="0" borderId="32" xfId="485" applyFont="1" applyFill="1" applyBorder="1" applyAlignment="1">
      <alignment horizontal="center" vertical="center"/>
      <protection/>
    </xf>
    <xf numFmtId="0" fontId="32" fillId="0" borderId="32" xfId="605" applyNumberFormat="1" applyFont="1" applyFill="1" applyBorder="1" applyAlignment="1">
      <alignment horizontal="center" vertical="center" wrapText="1"/>
      <protection/>
    </xf>
    <xf numFmtId="2" fontId="32" fillId="0" borderId="32" xfId="484" applyNumberFormat="1" applyFont="1" applyFill="1" applyBorder="1" applyAlignment="1">
      <alignment horizontal="center" vertical="center" wrapText="1"/>
      <protection/>
    </xf>
    <xf numFmtId="9" fontId="32" fillId="0" borderId="32" xfId="605" applyNumberFormat="1" applyFont="1" applyFill="1" applyBorder="1" applyAlignment="1">
      <alignment horizontal="center" vertical="center" wrapText="1"/>
      <protection/>
    </xf>
    <xf numFmtId="2" fontId="32" fillId="0" borderId="32" xfId="605" applyNumberFormat="1" applyFont="1" applyFill="1" applyBorder="1" applyAlignment="1">
      <alignment horizontal="center" vertical="center" wrapText="1"/>
      <protection/>
    </xf>
    <xf numFmtId="2" fontId="31" fillId="0" borderId="32" xfId="485" applyNumberFormat="1" applyFont="1" applyFill="1" applyBorder="1" applyAlignment="1">
      <alignment horizontal="center" vertical="center"/>
      <protection/>
    </xf>
    <xf numFmtId="9" fontId="32" fillId="0" borderId="32" xfId="458" applyNumberFormat="1" applyFont="1" applyFill="1" applyBorder="1" applyAlignment="1">
      <alignment horizontal="center" vertical="center"/>
      <protection/>
    </xf>
    <xf numFmtId="0" fontId="32" fillId="0" borderId="32" xfId="485" applyFont="1" applyFill="1" applyBorder="1" applyAlignment="1">
      <alignment horizontal="center" vertical="center"/>
      <protection/>
    </xf>
    <xf numFmtId="2" fontId="32" fillId="0" borderId="32" xfId="485" applyNumberFormat="1" applyFont="1" applyFill="1" applyBorder="1" applyAlignment="1">
      <alignment horizontal="center" vertical="center"/>
      <protection/>
    </xf>
    <xf numFmtId="2" fontId="32" fillId="41" borderId="32" xfId="430" applyNumberFormat="1" applyFont="1" applyFill="1" applyBorder="1" applyAlignment="1">
      <alignment horizontal="center" vertical="center" wrapText="1"/>
      <protection/>
    </xf>
    <xf numFmtId="2" fontId="32" fillId="41" borderId="32" xfId="470" applyNumberFormat="1" applyFont="1" applyFill="1" applyBorder="1" applyAlignment="1">
      <alignment horizontal="center" vertical="center" wrapText="1"/>
      <protection/>
    </xf>
    <xf numFmtId="2" fontId="32" fillId="42" borderId="32" xfId="0" applyNumberFormat="1" applyFont="1" applyFill="1" applyBorder="1" applyAlignment="1">
      <alignment horizontal="center" vertical="center" wrapText="1"/>
    </xf>
    <xf numFmtId="2" fontId="31" fillId="41" borderId="32" xfId="484" applyNumberFormat="1" applyFont="1" applyFill="1" applyBorder="1" applyAlignment="1">
      <alignment horizontal="center" vertical="center" wrapText="1"/>
      <protection/>
    </xf>
    <xf numFmtId="0" fontId="44" fillId="0" borderId="32" xfId="485" applyNumberFormat="1" applyFont="1" applyFill="1" applyBorder="1" applyAlignment="1">
      <alignment horizontal="center" vertical="center" wrapText="1"/>
      <protection/>
    </xf>
    <xf numFmtId="0" fontId="47" fillId="42" borderId="32" xfId="485" applyNumberFormat="1" applyFont="1" applyFill="1" applyBorder="1" applyAlignment="1">
      <alignment horizontal="center" vertical="center" wrapText="1"/>
      <protection/>
    </xf>
    <xf numFmtId="0" fontId="47" fillId="0" borderId="32" xfId="458" applyFont="1" applyFill="1" applyBorder="1" applyAlignment="1">
      <alignment horizontal="center" vertical="center" wrapText="1"/>
      <protection/>
    </xf>
    <xf numFmtId="0" fontId="47" fillId="41" borderId="32" xfId="430" applyFont="1" applyFill="1" applyBorder="1" applyAlignment="1">
      <alignment horizontal="center" vertical="center" wrapText="1"/>
      <protection/>
    </xf>
    <xf numFmtId="0" fontId="47" fillId="0" borderId="32" xfId="430" applyFont="1" applyFill="1" applyBorder="1" applyAlignment="1">
      <alignment horizontal="center" vertical="center"/>
      <protection/>
    </xf>
    <xf numFmtId="0" fontId="44" fillId="0" borderId="32" xfId="458" applyFont="1" applyFill="1" applyBorder="1" applyAlignment="1">
      <alignment horizontal="center" vertical="center"/>
      <protection/>
    </xf>
    <xf numFmtId="0" fontId="44" fillId="0" borderId="32" xfId="458" applyFont="1" applyFill="1" applyBorder="1" applyAlignment="1">
      <alignment horizontal="center" vertical="center" wrapText="1"/>
      <protection/>
    </xf>
    <xf numFmtId="0" fontId="47" fillId="0" borderId="32" xfId="458" applyFont="1" applyFill="1" applyBorder="1" applyAlignment="1">
      <alignment horizontal="center" vertical="center"/>
      <protection/>
    </xf>
    <xf numFmtId="0" fontId="47" fillId="0" borderId="32" xfId="605" applyNumberFormat="1" applyFont="1" applyFill="1" applyBorder="1" applyAlignment="1">
      <alignment horizontal="center" vertical="center" wrapText="1"/>
      <protection/>
    </xf>
    <xf numFmtId="0" fontId="44" fillId="0" borderId="32" xfId="605" applyNumberFormat="1" applyFont="1" applyFill="1" applyBorder="1" applyAlignment="1">
      <alignment horizontal="center" vertical="center" wrapText="1"/>
      <protection/>
    </xf>
    <xf numFmtId="0" fontId="44" fillId="41" borderId="32" xfId="430" applyFont="1" applyFill="1" applyBorder="1" applyAlignment="1">
      <alignment horizontal="center" vertical="center" wrapText="1"/>
      <protection/>
    </xf>
    <xf numFmtId="0" fontId="47" fillId="41" borderId="32" xfId="605" applyNumberFormat="1" applyFont="1" applyFill="1" applyBorder="1" applyAlignment="1">
      <alignment horizontal="center" vertical="center" wrapText="1"/>
      <protection/>
    </xf>
    <xf numFmtId="0" fontId="47" fillId="41" borderId="32" xfId="458" applyFont="1" applyFill="1" applyBorder="1" applyAlignment="1">
      <alignment horizontal="center" vertical="center"/>
      <protection/>
    </xf>
    <xf numFmtId="0" fontId="32" fillId="41" borderId="0" xfId="0" applyFont="1" applyFill="1" applyBorder="1" applyAlignment="1">
      <alignment vertical="center" wrapText="1"/>
    </xf>
    <xf numFmtId="3" fontId="47" fillId="41" borderId="32" xfId="435" applyNumberFormat="1" applyFont="1" applyFill="1" applyBorder="1" applyAlignment="1">
      <alignment horizontal="center" vertical="center" wrapText="1"/>
      <protection/>
    </xf>
    <xf numFmtId="4" fontId="47" fillId="41" borderId="32" xfId="435" applyNumberFormat="1" applyFont="1" applyFill="1" applyBorder="1" applyAlignment="1">
      <alignment horizontal="center" vertical="center" wrapText="1"/>
      <protection/>
    </xf>
    <xf numFmtId="0" fontId="47" fillId="41" borderId="32" xfId="0" applyNumberFormat="1" applyFont="1" applyFill="1" applyBorder="1" applyAlignment="1">
      <alignment horizontal="center" vertical="center" wrapText="1"/>
    </xf>
    <xf numFmtId="0" fontId="32" fillId="41" borderId="0" xfId="0" applyFont="1" applyFill="1" applyAlignment="1">
      <alignment horizontal="center" vertical="center" wrapText="1"/>
    </xf>
    <xf numFmtId="49" fontId="47" fillId="0" borderId="32" xfId="0" applyNumberFormat="1" applyFont="1" applyBorder="1" applyAlignment="1">
      <alignment horizontal="center" vertical="center" wrapText="1"/>
    </xf>
    <xf numFmtId="1" fontId="31" fillId="0" borderId="32" xfId="0" applyNumberFormat="1" applyFont="1" applyBorder="1" applyAlignment="1">
      <alignment horizontal="center" vertical="center" wrapText="1"/>
    </xf>
    <xf numFmtId="2" fontId="31" fillId="0" borderId="33" xfId="0" applyNumberFormat="1" applyFont="1" applyBorder="1" applyAlignment="1">
      <alignment horizontal="center" vertical="center" wrapText="1"/>
    </xf>
    <xf numFmtId="9" fontId="32" fillId="41" borderId="32" xfId="0" applyNumberFormat="1" applyFont="1" applyFill="1" applyBorder="1" applyAlignment="1">
      <alignment horizontal="center" vertical="center" wrapText="1"/>
    </xf>
    <xf numFmtId="9" fontId="31" fillId="0" borderId="32" xfId="0" applyNumberFormat="1" applyFont="1" applyBorder="1" applyAlignment="1">
      <alignment horizontal="center" vertical="center" wrapText="1"/>
    </xf>
    <xf numFmtId="49" fontId="50" fillId="0" borderId="0" xfId="0" applyNumberFormat="1" applyFont="1" applyAlignment="1">
      <alignment horizontal="center" vertical="center" wrapText="1"/>
    </xf>
    <xf numFmtId="2" fontId="32" fillId="0" borderId="0" xfId="0" applyNumberFormat="1" applyFont="1" applyAlignment="1">
      <alignment horizontal="left" vertical="center" wrapText="1"/>
    </xf>
    <xf numFmtId="1" fontId="50" fillId="0" borderId="0" xfId="0" applyNumberFormat="1" applyFont="1" applyAlignment="1">
      <alignment horizontal="center" vertical="center" wrapText="1"/>
    </xf>
    <xf numFmtId="2" fontId="47" fillId="0" borderId="32" xfId="0" applyNumberFormat="1" applyFont="1" applyBorder="1" applyAlignment="1">
      <alignment horizontal="center" vertical="center" wrapText="1"/>
    </xf>
    <xf numFmtId="0" fontId="51" fillId="42" borderId="32" xfId="0" applyFont="1" applyFill="1" applyBorder="1" applyAlignment="1">
      <alignment horizontal="center" vertical="center" wrapText="1"/>
    </xf>
    <xf numFmtId="199" fontId="44" fillId="0" borderId="32" xfId="0" applyNumberFormat="1" applyFont="1" applyBorder="1" applyAlignment="1">
      <alignment horizontal="center" vertical="center" wrapText="1"/>
    </xf>
    <xf numFmtId="2" fontId="47" fillId="0" borderId="33" xfId="0" applyNumberFormat="1" applyFont="1" applyBorder="1" applyAlignment="1">
      <alignment horizontal="center" vertical="center" wrapText="1"/>
    </xf>
    <xf numFmtId="0" fontId="51" fillId="42" borderId="33" xfId="0" applyFont="1" applyFill="1" applyBorder="1" applyAlignment="1">
      <alignment horizontal="center" vertical="center" wrapText="1"/>
    </xf>
    <xf numFmtId="0" fontId="47" fillId="0" borderId="33" xfId="0" applyFont="1" applyBorder="1" applyAlignment="1">
      <alignment horizontal="center" vertical="center" wrapText="1"/>
    </xf>
    <xf numFmtId="10" fontId="44" fillId="41" borderId="32" xfId="0" applyNumberFormat="1" applyFont="1" applyFill="1" applyBorder="1" applyAlignment="1">
      <alignment horizontal="center" vertical="center" wrapText="1"/>
    </xf>
    <xf numFmtId="1" fontId="32" fillId="41" borderId="0" xfId="0" applyNumberFormat="1" applyFont="1" applyFill="1" applyAlignment="1">
      <alignment horizontal="center" vertical="center" wrapText="1"/>
    </xf>
    <xf numFmtId="2" fontId="31" fillId="42" borderId="32" xfId="485" applyNumberFormat="1" applyFont="1" applyFill="1" applyBorder="1" applyAlignment="1">
      <alignment horizontal="center" vertical="center"/>
      <protection/>
    </xf>
    <xf numFmtId="1" fontId="32" fillId="0" borderId="0" xfId="0" applyNumberFormat="1" applyFont="1" applyAlignment="1">
      <alignment horizontal="center" vertical="center" wrapText="1"/>
    </xf>
    <xf numFmtId="1" fontId="32" fillId="0" borderId="32" xfId="0" applyNumberFormat="1" applyFont="1" applyFill="1" applyBorder="1" applyAlignment="1">
      <alignment horizontal="center" vertical="center" wrapText="1"/>
    </xf>
    <xf numFmtId="49" fontId="32" fillId="41" borderId="0" xfId="0" applyNumberFormat="1" applyFont="1" applyFill="1" applyAlignment="1">
      <alignment horizontal="center" vertical="center" wrapText="1"/>
    </xf>
    <xf numFmtId="0" fontId="50" fillId="41" borderId="0" xfId="0" applyFont="1" applyFill="1" applyAlignment="1">
      <alignment horizontal="center" vertical="center" wrapText="1"/>
    </xf>
    <xf numFmtId="1" fontId="50" fillId="41" borderId="0" xfId="0" applyNumberFormat="1" applyFont="1" applyFill="1" applyAlignment="1">
      <alignment horizontal="center" vertical="center" wrapText="1"/>
    </xf>
    <xf numFmtId="2" fontId="47" fillId="41" borderId="33" xfId="0" applyNumberFormat="1" applyFont="1" applyFill="1" applyBorder="1" applyAlignment="1">
      <alignment horizontal="center" vertical="center" wrapText="1"/>
    </xf>
    <xf numFmtId="2" fontId="44" fillId="41" borderId="32" xfId="0" applyNumberFormat="1" applyFont="1" applyFill="1" applyBorder="1" applyAlignment="1">
      <alignment horizontal="center" vertical="center"/>
    </xf>
    <xf numFmtId="2" fontId="47" fillId="42" borderId="32" xfId="0" applyNumberFormat="1" applyFont="1" applyFill="1" applyBorder="1" applyAlignment="1">
      <alignment horizontal="center" vertical="center" wrapText="1"/>
    </xf>
    <xf numFmtId="200" fontId="44" fillId="41" borderId="32" xfId="0" applyNumberFormat="1" applyFont="1" applyFill="1" applyBorder="1" applyAlignment="1">
      <alignment horizontal="center" vertical="center" wrapText="1"/>
    </xf>
    <xf numFmtId="2" fontId="44" fillId="0" borderId="32" xfId="0" applyNumberFormat="1" applyFont="1" applyFill="1" applyBorder="1" applyAlignment="1">
      <alignment horizontal="center" vertical="center"/>
    </xf>
    <xf numFmtId="200" fontId="44" fillId="0" borderId="32" xfId="0" applyNumberFormat="1" applyFont="1" applyFill="1" applyBorder="1" applyAlignment="1">
      <alignment horizontal="center" vertical="center" wrapText="1"/>
    </xf>
    <xf numFmtId="2" fontId="47" fillId="0" borderId="32" xfId="0" applyNumberFormat="1" applyFont="1" applyFill="1" applyBorder="1" applyAlignment="1">
      <alignment horizontal="center" vertical="center"/>
    </xf>
    <xf numFmtId="1" fontId="32" fillId="41" borderId="32" xfId="0" applyNumberFormat="1" applyFont="1" applyFill="1" applyBorder="1" applyAlignment="1">
      <alignment horizontal="center" vertical="center" wrapText="1"/>
    </xf>
    <xf numFmtId="49" fontId="50" fillId="41" borderId="0" xfId="0" applyNumberFormat="1" applyFont="1" applyFill="1" applyAlignment="1">
      <alignment horizontal="center" vertical="center" wrapText="1"/>
    </xf>
    <xf numFmtId="0" fontId="51" fillId="41" borderId="32" xfId="0"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2" fontId="32" fillId="41" borderId="0" xfId="0" applyNumberFormat="1"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3" fontId="31" fillId="0" borderId="0" xfId="0" applyNumberFormat="1" applyFont="1" applyFill="1" applyBorder="1" applyAlignment="1">
      <alignment horizontal="center" vertical="center"/>
    </xf>
    <xf numFmtId="0" fontId="51" fillId="0" borderId="32" xfId="0" applyFont="1" applyFill="1" applyBorder="1" applyAlignment="1">
      <alignment horizontal="center" vertical="center" wrapText="1"/>
    </xf>
    <xf numFmtId="0" fontId="32" fillId="41" borderId="0" xfId="0" applyFont="1" applyFill="1" applyAlignment="1">
      <alignment/>
    </xf>
    <xf numFmtId="49" fontId="44" fillId="44" borderId="32" xfId="0" applyNumberFormat="1" applyFont="1" applyFill="1" applyBorder="1" applyAlignment="1">
      <alignment horizontal="center" vertical="center" wrapText="1"/>
    </xf>
    <xf numFmtId="0" fontId="32" fillId="0" borderId="0" xfId="0" applyFont="1" applyFill="1" applyAlignment="1">
      <alignment/>
    </xf>
    <xf numFmtId="2" fontId="32" fillId="0" borderId="0" xfId="0" applyNumberFormat="1" applyFont="1" applyFill="1" applyAlignment="1">
      <alignment/>
    </xf>
    <xf numFmtId="2" fontId="32" fillId="0" borderId="0" xfId="0" applyNumberFormat="1" applyFont="1" applyAlignment="1">
      <alignment/>
    </xf>
    <xf numFmtId="4" fontId="47" fillId="42" borderId="32" xfId="435" applyNumberFormat="1" applyFont="1" applyFill="1" applyBorder="1" applyAlignment="1">
      <alignment horizontal="center" vertical="center" wrapText="1"/>
      <protection/>
    </xf>
    <xf numFmtId="2" fontId="47" fillId="42" borderId="32" xfId="0" applyNumberFormat="1" applyFont="1" applyFill="1" applyBorder="1" applyAlignment="1">
      <alignment horizontal="center" vertical="center"/>
    </xf>
    <xf numFmtId="4" fontId="47" fillId="41" borderId="32" xfId="0" applyNumberFormat="1" applyFont="1" applyFill="1" applyBorder="1" applyAlignment="1">
      <alignment horizontal="center" vertical="center" wrapText="1"/>
    </xf>
    <xf numFmtId="9" fontId="44" fillId="41" borderId="32" xfId="0" applyNumberFormat="1" applyFont="1" applyFill="1" applyBorder="1" applyAlignment="1">
      <alignment horizontal="center" vertical="center" wrapText="1"/>
    </xf>
    <xf numFmtId="9" fontId="47" fillId="0" borderId="32"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49" fontId="9" fillId="0" borderId="0" xfId="0" applyNumberFormat="1" applyFont="1" applyFill="1" applyAlignment="1">
      <alignment/>
    </xf>
    <xf numFmtId="0" fontId="10" fillId="0" borderId="0" xfId="0" applyFont="1" applyAlignment="1">
      <alignment horizontal="center" vertical="center"/>
    </xf>
    <xf numFmtId="2" fontId="10" fillId="0" borderId="0" xfId="0" applyNumberFormat="1" applyFont="1" applyFill="1" applyAlignment="1">
      <alignment horizontal="center" vertical="center"/>
    </xf>
    <xf numFmtId="1" fontId="10"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49" fontId="4" fillId="0" borderId="0" xfId="0" applyNumberFormat="1" applyFont="1" applyFill="1" applyAlignment="1">
      <alignment/>
    </xf>
    <xf numFmtId="2" fontId="13" fillId="0" borderId="0" xfId="0" applyNumberFormat="1" applyFont="1" applyFill="1" applyBorder="1" applyAlignment="1">
      <alignment/>
    </xf>
    <xf numFmtId="0" fontId="2" fillId="0" borderId="0" xfId="0" applyFont="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31" fillId="41" borderId="32" xfId="0" applyFont="1" applyFill="1" applyBorder="1" applyAlignment="1">
      <alignment horizontal="center" vertical="center" wrapText="1"/>
    </xf>
    <xf numFmtId="2" fontId="32" fillId="41" borderId="33" xfId="0" applyNumberFormat="1" applyFont="1" applyFill="1" applyBorder="1" applyAlignment="1">
      <alignment horizontal="center" vertical="center" wrapText="1"/>
    </xf>
    <xf numFmtId="0" fontId="54" fillId="42" borderId="32" xfId="0" applyFont="1" applyFill="1" applyBorder="1" applyAlignment="1">
      <alignment horizontal="center" vertical="center" wrapText="1"/>
    </xf>
    <xf numFmtId="2" fontId="31" fillId="42" borderId="32" xfId="485" applyNumberFormat="1" applyFont="1" applyFill="1" applyBorder="1" applyAlignment="1">
      <alignment horizontal="center" vertical="center" wrapText="1"/>
      <protection/>
    </xf>
    <xf numFmtId="2" fontId="44" fillId="0" borderId="32" xfId="0" applyNumberFormat="1" applyFont="1" applyBorder="1" applyAlignment="1">
      <alignment horizontal="center" vertical="center" textRotation="90" wrapText="1"/>
    </xf>
    <xf numFmtId="2" fontId="44" fillId="0" borderId="32" xfId="0" applyNumberFormat="1" applyFont="1" applyFill="1" applyBorder="1" applyAlignment="1">
      <alignment horizontal="center" vertical="center" textRotation="90" wrapText="1"/>
    </xf>
    <xf numFmtId="49" fontId="31" fillId="0" borderId="32" xfId="0" applyNumberFormat="1" applyFont="1" applyFill="1" applyBorder="1" applyAlignment="1">
      <alignment horizontal="center" vertical="center" wrapText="1"/>
    </xf>
    <xf numFmtId="49" fontId="47" fillId="41" borderId="32" xfId="0" applyNumberFormat="1" applyFont="1" applyFill="1" applyBorder="1" applyAlignment="1">
      <alignment horizontal="center" vertical="center" wrapText="1"/>
    </xf>
    <xf numFmtId="199" fontId="32" fillId="0" borderId="32" xfId="0" applyNumberFormat="1" applyFont="1" applyBorder="1" applyAlignment="1">
      <alignment horizontal="center" vertical="center" wrapText="1"/>
    </xf>
    <xf numFmtId="49" fontId="44" fillId="0" borderId="32" xfId="0" applyNumberFormat="1" applyFont="1" applyBorder="1" applyAlignment="1">
      <alignment horizontal="center" vertical="center" wrapText="1"/>
    </xf>
    <xf numFmtId="2" fontId="44" fillId="0" borderId="32" xfId="0" applyNumberFormat="1" applyFont="1" applyBorder="1" applyAlignment="1">
      <alignment horizontal="center" vertical="center" wrapText="1"/>
    </xf>
    <xf numFmtId="2" fontId="44" fillId="41" borderId="32" xfId="0" applyNumberFormat="1" applyFont="1" applyFill="1" applyBorder="1" applyAlignment="1">
      <alignment horizontal="center" vertical="center" wrapText="1"/>
    </xf>
    <xf numFmtId="0" fontId="44" fillId="41" borderId="32" xfId="0" applyFont="1" applyFill="1" applyBorder="1" applyAlignment="1">
      <alignment horizontal="center" vertical="center" wrapText="1"/>
    </xf>
    <xf numFmtId="2" fontId="44" fillId="41" borderId="32" xfId="0" applyNumberFormat="1" applyFont="1" applyFill="1" applyBorder="1" applyAlignment="1">
      <alignment horizontal="center" vertical="center"/>
    </xf>
    <xf numFmtId="0" fontId="44" fillId="42" borderId="32" xfId="0" applyFont="1" applyFill="1" applyBorder="1" applyAlignment="1">
      <alignment horizontal="center" vertical="center" wrapText="1"/>
    </xf>
    <xf numFmtId="0" fontId="52" fillId="0" borderId="32" xfId="0" applyFont="1" applyBorder="1" applyAlignment="1">
      <alignment horizontal="center" vertical="center"/>
    </xf>
    <xf numFmtId="0" fontId="52" fillId="0" borderId="32" xfId="0" applyFont="1" applyBorder="1" applyAlignment="1">
      <alignment horizontal="center" vertical="center" wrapText="1"/>
    </xf>
    <xf numFmtId="0" fontId="52" fillId="0" borderId="32" xfId="0" applyFont="1" applyFill="1" applyBorder="1" applyAlignment="1">
      <alignment horizontal="center" vertical="center" wrapText="1"/>
    </xf>
    <xf numFmtId="0" fontId="63" fillId="0" borderId="32" xfId="0" applyFont="1" applyBorder="1" applyAlignment="1">
      <alignment horizontal="center" vertical="center"/>
    </xf>
    <xf numFmtId="2" fontId="63" fillId="0" borderId="32" xfId="0" applyNumberFormat="1" applyFont="1" applyBorder="1" applyAlignment="1">
      <alignment horizontal="center" vertical="center"/>
    </xf>
    <xf numFmtId="2" fontId="63" fillId="42" borderId="32" xfId="0" applyNumberFormat="1" applyFont="1" applyFill="1" applyBorder="1" applyAlignment="1">
      <alignment horizontal="center" vertical="center"/>
    </xf>
    <xf numFmtId="2" fontId="64" fillId="0" borderId="32" xfId="0" applyNumberFormat="1" applyFont="1" applyFill="1" applyBorder="1" applyAlignment="1">
      <alignment horizontal="center" vertical="center" wrapText="1"/>
    </xf>
    <xf numFmtId="2" fontId="64" fillId="41" borderId="32"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49" fontId="3" fillId="41" borderId="32" xfId="0" applyNumberFormat="1" applyFont="1" applyFill="1" applyBorder="1" applyAlignment="1">
      <alignment horizontal="center" vertical="center" wrapText="1"/>
    </xf>
    <xf numFmtId="0" fontId="53" fillId="41" borderId="32" xfId="0" applyFont="1" applyFill="1" applyBorder="1" applyAlignment="1">
      <alignment horizontal="center" vertical="center" wrapText="1"/>
    </xf>
    <xf numFmtId="0" fontId="53" fillId="41" borderId="32" xfId="0" applyFont="1" applyFill="1" applyBorder="1" applyAlignment="1">
      <alignment horizontal="center" vertical="center"/>
    </xf>
    <xf numFmtId="0" fontId="63" fillId="41" borderId="32" xfId="0" applyFont="1" applyFill="1" applyBorder="1" applyAlignment="1">
      <alignment horizontal="center" vertical="center"/>
    </xf>
    <xf numFmtId="2" fontId="63" fillId="42" borderId="32" xfId="0" applyNumberFormat="1" applyFont="1" applyFill="1" applyBorder="1" applyAlignment="1">
      <alignment horizontal="center" vertical="center" wrapText="1"/>
    </xf>
    <xf numFmtId="198" fontId="64" fillId="41" borderId="32" xfId="0" applyNumberFormat="1" applyFont="1" applyFill="1" applyBorder="1" applyAlignment="1">
      <alignment horizontal="center" vertical="center" wrapText="1"/>
    </xf>
    <xf numFmtId="9" fontId="44" fillId="0" borderId="32" xfId="0" applyNumberFormat="1" applyFont="1" applyFill="1" applyBorder="1" applyAlignment="1">
      <alignment horizontal="center" vertical="center" wrapText="1"/>
    </xf>
    <xf numFmtId="2" fontId="63" fillId="41" borderId="32" xfId="0" applyNumberFormat="1" applyFont="1" applyFill="1" applyBorder="1" applyAlignment="1">
      <alignment horizontal="center" vertical="center" wrapText="1"/>
    </xf>
    <xf numFmtId="0" fontId="63" fillId="0" borderId="32" xfId="0" applyFont="1" applyFill="1" applyBorder="1" applyAlignment="1">
      <alignment horizontal="center" vertical="center" wrapText="1"/>
    </xf>
    <xf numFmtId="2" fontId="47" fillId="41" borderId="32" xfId="0" applyNumberFormat="1" applyFont="1" applyFill="1" applyBorder="1" applyAlignment="1">
      <alignment horizontal="center" vertical="center"/>
    </xf>
    <xf numFmtId="2" fontId="32" fillId="41" borderId="0" xfId="0" applyNumberFormat="1" applyFont="1" applyFill="1" applyBorder="1" applyAlignment="1">
      <alignment horizontal="left" vertical="center" wrapText="1"/>
    </xf>
    <xf numFmtId="49" fontId="31" fillId="0" borderId="36" xfId="0" applyNumberFormat="1" applyFont="1" applyFill="1" applyBorder="1" applyAlignment="1">
      <alignment horizontal="center" vertical="center" wrapText="1"/>
    </xf>
    <xf numFmtId="0" fontId="31" fillId="0" borderId="36" xfId="0" applyFont="1" applyBorder="1" applyAlignment="1">
      <alignment horizontal="center" vertical="center" wrapText="1"/>
    </xf>
    <xf numFmtId="1" fontId="31" fillId="0" borderId="36" xfId="0" applyNumberFormat="1" applyFont="1" applyBorder="1" applyAlignment="1">
      <alignment horizontal="center" vertical="center" wrapText="1"/>
    </xf>
    <xf numFmtId="0" fontId="31" fillId="41" borderId="32" xfId="0" applyFont="1" applyFill="1" applyBorder="1" applyAlignment="1">
      <alignment horizontal="center" vertical="center"/>
    </xf>
    <xf numFmtId="1" fontId="47" fillId="41" borderId="32" xfId="594" applyNumberFormat="1" applyFont="1" applyFill="1" applyBorder="1" applyAlignment="1">
      <alignment horizontal="center" vertical="center" wrapText="1"/>
      <protection/>
    </xf>
    <xf numFmtId="0" fontId="47" fillId="41" borderId="32" xfId="594" applyFont="1" applyFill="1" applyBorder="1" applyAlignment="1">
      <alignment horizontal="center" vertical="center" wrapText="1"/>
      <protection/>
    </xf>
    <xf numFmtId="0" fontId="31" fillId="0" borderId="32" xfId="0" applyFont="1" applyFill="1" applyBorder="1" applyAlignment="1">
      <alignment horizontal="center" vertical="center"/>
    </xf>
    <xf numFmtId="199" fontId="46" fillId="41" borderId="32" xfId="0" applyNumberFormat="1" applyFont="1" applyFill="1" applyBorder="1" applyAlignment="1">
      <alignment horizontal="center" vertical="center" wrapText="1"/>
    </xf>
    <xf numFmtId="2" fontId="46" fillId="42" borderId="32" xfId="0" applyNumberFormat="1" applyFont="1" applyFill="1" applyBorder="1" applyAlignment="1">
      <alignment horizontal="center" vertical="center" wrapText="1"/>
    </xf>
    <xf numFmtId="2" fontId="45" fillId="41" borderId="32" xfId="0" applyNumberFormat="1" applyFont="1" applyFill="1" applyBorder="1" applyAlignment="1">
      <alignment horizontal="center" vertical="center"/>
    </xf>
    <xf numFmtId="1" fontId="46" fillId="0" borderId="32" xfId="0" applyNumberFormat="1" applyFont="1" applyFill="1" applyBorder="1" applyAlignment="1">
      <alignment horizontal="center" vertical="center" wrapText="1"/>
    </xf>
    <xf numFmtId="0" fontId="46" fillId="0" borderId="32" xfId="0" applyFont="1" applyFill="1" applyBorder="1" applyAlignment="1">
      <alignment horizontal="center" vertical="center"/>
    </xf>
    <xf numFmtId="2" fontId="46" fillId="41" borderId="32" xfId="0" applyNumberFormat="1" applyFont="1" applyFill="1" applyBorder="1" applyAlignment="1">
      <alignment horizontal="center" vertical="center"/>
    </xf>
    <xf numFmtId="2" fontId="46" fillId="42" borderId="32" xfId="0" applyNumberFormat="1" applyFont="1" applyFill="1" applyBorder="1" applyAlignment="1">
      <alignment horizontal="center" vertical="center"/>
    </xf>
    <xf numFmtId="1" fontId="46" fillId="41" borderId="32" xfId="594" applyNumberFormat="1" applyFont="1" applyFill="1" applyBorder="1" applyAlignment="1">
      <alignment horizontal="center" vertical="center" wrapText="1"/>
      <protection/>
    </xf>
    <xf numFmtId="49" fontId="46" fillId="41" borderId="32" xfId="594" applyNumberFormat="1" applyFont="1" applyFill="1" applyBorder="1" applyAlignment="1">
      <alignment horizontal="center" vertical="center" wrapText="1"/>
      <protection/>
    </xf>
    <xf numFmtId="0" fontId="46" fillId="41" borderId="32" xfId="594" applyFont="1" applyFill="1" applyBorder="1" applyAlignment="1">
      <alignment horizontal="center" vertical="center" wrapText="1"/>
      <protection/>
    </xf>
    <xf numFmtId="1" fontId="46" fillId="0" borderId="32" xfId="0" applyNumberFormat="1" applyFont="1" applyBorder="1" applyAlignment="1">
      <alignment horizontal="center" vertical="center" wrapText="1"/>
    </xf>
    <xf numFmtId="2" fontId="45" fillId="41" borderId="32" xfId="594" applyNumberFormat="1" applyFont="1" applyFill="1" applyBorder="1" applyAlignment="1">
      <alignment horizontal="center" vertical="center" wrapText="1"/>
      <protection/>
    </xf>
    <xf numFmtId="0" fontId="46" fillId="41" borderId="32"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41" borderId="32" xfId="0" applyFont="1" applyFill="1" applyBorder="1" applyAlignment="1">
      <alignment horizontal="center" vertical="center" wrapText="1"/>
    </xf>
    <xf numFmtId="2" fontId="47" fillId="41" borderId="32" xfId="0" applyNumberFormat="1" applyFont="1" applyFill="1" applyBorder="1" applyAlignment="1">
      <alignment horizontal="center" vertical="center" wrapText="1"/>
    </xf>
    <xf numFmtId="2" fontId="47" fillId="42" borderId="32" xfId="0" applyNumberFormat="1" applyFont="1" applyFill="1" applyBorder="1" applyAlignment="1">
      <alignment horizontal="center" vertical="center" wrapText="1"/>
    </xf>
    <xf numFmtId="49" fontId="44" fillId="41" borderId="32" xfId="0" applyNumberFormat="1" applyFont="1" applyFill="1" applyBorder="1" applyAlignment="1">
      <alignment horizontal="center" vertical="center" wrapText="1"/>
    </xf>
    <xf numFmtId="0" fontId="44" fillId="0" borderId="32" xfId="0" applyFont="1" applyFill="1" applyBorder="1" applyAlignment="1">
      <alignment horizontal="center" vertical="center" wrapText="1"/>
    </xf>
    <xf numFmtId="2" fontId="44" fillId="0" borderId="32" xfId="0" applyNumberFormat="1" applyFont="1" applyFill="1" applyBorder="1" applyAlignment="1">
      <alignment horizontal="center" vertical="center" wrapText="1"/>
    </xf>
    <xf numFmtId="2" fontId="44" fillId="0" borderId="32" xfId="0" applyNumberFormat="1" applyFont="1" applyFill="1" applyBorder="1" applyAlignment="1">
      <alignment horizontal="center" vertical="center"/>
    </xf>
    <xf numFmtId="1" fontId="47" fillId="41" borderId="32" xfId="0" applyNumberFormat="1" applyFont="1" applyFill="1" applyBorder="1" applyAlignment="1">
      <alignment horizontal="center" vertical="center" wrapText="1"/>
    </xf>
    <xf numFmtId="1" fontId="47" fillId="41" borderId="32" xfId="594" applyNumberFormat="1" applyFont="1" applyFill="1" applyBorder="1" applyAlignment="1">
      <alignment horizontal="center" vertical="center" wrapText="1"/>
      <protection/>
    </xf>
    <xf numFmtId="0" fontId="47" fillId="41" borderId="32" xfId="594" applyFont="1" applyFill="1" applyBorder="1" applyAlignment="1">
      <alignment horizontal="center" vertical="center" wrapText="1"/>
      <protection/>
    </xf>
    <xf numFmtId="2" fontId="47" fillId="41" borderId="32" xfId="0" applyNumberFormat="1" applyFont="1" applyFill="1" applyBorder="1" applyAlignment="1">
      <alignment horizontal="center" vertical="center"/>
    </xf>
    <xf numFmtId="2" fontId="47" fillId="42" borderId="32" xfId="0" applyNumberFormat="1" applyFont="1" applyFill="1" applyBorder="1" applyAlignment="1">
      <alignment horizontal="center" vertical="center"/>
    </xf>
    <xf numFmtId="0" fontId="45" fillId="41" borderId="32" xfId="0" applyFont="1" applyFill="1" applyBorder="1" applyAlignment="1">
      <alignment horizontal="center" vertical="center" wrapText="1"/>
    </xf>
    <xf numFmtId="1" fontId="47" fillId="0" borderId="32" xfId="0" applyNumberFormat="1" applyFont="1" applyFill="1" applyBorder="1" applyAlignment="1">
      <alignment horizontal="center" vertical="center" wrapText="1"/>
    </xf>
    <xf numFmtId="0" fontId="47" fillId="0" borderId="32" xfId="0" applyFont="1" applyFill="1" applyBorder="1" applyAlignment="1">
      <alignment horizontal="center" vertical="center"/>
    </xf>
    <xf numFmtId="49" fontId="44" fillId="0" borderId="32" xfId="0" applyNumberFormat="1" applyFont="1" applyFill="1" applyBorder="1" applyAlignment="1">
      <alignment horizontal="center" vertical="center" wrapText="1"/>
    </xf>
    <xf numFmtId="0" fontId="47" fillId="41" borderId="32" xfId="0" applyFont="1" applyFill="1" applyBorder="1" applyAlignment="1">
      <alignment vertical="center" wrapText="1"/>
    </xf>
    <xf numFmtId="4" fontId="31" fillId="41" borderId="32" xfId="435" applyNumberFormat="1" applyFont="1" applyFill="1" applyBorder="1" applyAlignment="1">
      <alignment horizontal="center" vertical="center" wrapText="1"/>
      <protection/>
    </xf>
    <xf numFmtId="2" fontId="31" fillId="42" borderId="32" xfId="435" applyNumberFormat="1" applyFont="1" applyFill="1" applyBorder="1" applyAlignment="1">
      <alignment horizontal="center" vertical="center" wrapText="1"/>
      <protection/>
    </xf>
    <xf numFmtId="0" fontId="46" fillId="0" borderId="32" xfId="0" applyFont="1" applyFill="1" applyBorder="1" applyAlignment="1">
      <alignment vertical="center" wrapText="1"/>
    </xf>
    <xf numFmtId="0" fontId="45" fillId="41" borderId="32" xfId="0" applyFont="1" applyFill="1" applyBorder="1" applyAlignment="1">
      <alignment horizontal="center" vertical="center"/>
    </xf>
    <xf numFmtId="198" fontId="45" fillId="41" borderId="32" xfId="0" applyNumberFormat="1" applyFont="1" applyFill="1" applyBorder="1" applyAlignment="1">
      <alignment horizontal="center" vertical="center"/>
    </xf>
    <xf numFmtId="0" fontId="46" fillId="41" borderId="32" xfId="0" applyFont="1" applyFill="1" applyBorder="1" applyAlignment="1">
      <alignment horizontal="center" vertical="center"/>
    </xf>
    <xf numFmtId="2" fontId="46" fillId="42" borderId="32" xfId="600" applyNumberFormat="1" applyFont="1" applyFill="1" applyBorder="1" applyAlignment="1">
      <alignment horizontal="center" vertical="center"/>
      <protection/>
    </xf>
    <xf numFmtId="1" fontId="46" fillId="41" borderId="32" xfId="600" applyNumberFormat="1" applyFont="1" applyFill="1" applyBorder="1" applyAlignment="1">
      <alignment horizontal="center" vertical="center" wrapText="1"/>
      <protection/>
    </xf>
    <xf numFmtId="0" fontId="46" fillId="41" borderId="32" xfId="600" applyFont="1" applyFill="1" applyBorder="1" applyAlignment="1">
      <alignment horizontal="center" vertical="center" wrapText="1"/>
      <protection/>
    </xf>
    <xf numFmtId="199" fontId="46" fillId="41" borderId="32" xfId="600" applyNumberFormat="1" applyFont="1" applyFill="1" applyBorder="1" applyAlignment="1">
      <alignment horizontal="center" vertical="center"/>
      <protection/>
    </xf>
    <xf numFmtId="2" fontId="46" fillId="41" borderId="32" xfId="600" applyNumberFormat="1" applyFont="1" applyFill="1" applyBorder="1" applyAlignment="1">
      <alignment horizontal="center" vertical="center"/>
      <protection/>
    </xf>
    <xf numFmtId="2" fontId="45" fillId="41" borderId="32" xfId="600" applyNumberFormat="1" applyFont="1" applyFill="1" applyBorder="1" applyAlignment="1">
      <alignment horizontal="center" vertical="center"/>
      <protection/>
    </xf>
    <xf numFmtId="0" fontId="45" fillId="41" borderId="32" xfId="600" applyFont="1" applyFill="1" applyBorder="1" applyAlignment="1">
      <alignment horizontal="center" vertical="center"/>
      <protection/>
    </xf>
    <xf numFmtId="49" fontId="45" fillId="41" borderId="32" xfId="600" applyNumberFormat="1" applyFont="1" applyFill="1" applyBorder="1" applyAlignment="1">
      <alignment horizontal="center" vertical="center"/>
      <protection/>
    </xf>
    <xf numFmtId="199" fontId="47" fillId="41" borderId="32" xfId="0" applyNumberFormat="1" applyFont="1" applyFill="1" applyBorder="1" applyAlignment="1">
      <alignment horizontal="center" vertical="center" wrapText="1"/>
    </xf>
    <xf numFmtId="0" fontId="46" fillId="0" borderId="32" xfId="594" applyNumberFormat="1" applyFont="1" applyFill="1" applyBorder="1" applyAlignment="1">
      <alignment horizontal="center" vertical="center" wrapText="1"/>
      <protection/>
    </xf>
    <xf numFmtId="0" fontId="46" fillId="41" borderId="32" xfId="594" applyNumberFormat="1" applyFont="1" applyFill="1" applyBorder="1" applyAlignment="1">
      <alignment horizontal="center" vertical="center" wrapText="1"/>
      <protection/>
    </xf>
    <xf numFmtId="2" fontId="46" fillId="41" borderId="32" xfId="594" applyNumberFormat="1" applyFont="1" applyFill="1" applyBorder="1" applyAlignment="1">
      <alignment horizontal="center" vertical="center" wrapText="1"/>
      <protection/>
    </xf>
    <xf numFmtId="2" fontId="46" fillId="42" borderId="32" xfId="594" applyNumberFormat="1" applyFont="1" applyFill="1" applyBorder="1" applyAlignment="1">
      <alignment horizontal="center" vertical="center" wrapText="1"/>
      <protection/>
    </xf>
    <xf numFmtId="2" fontId="45" fillId="41" borderId="32" xfId="486" applyNumberFormat="1" applyFont="1" applyFill="1" applyBorder="1" applyAlignment="1">
      <alignment horizontal="center" vertical="center" wrapText="1"/>
      <protection/>
    </xf>
    <xf numFmtId="49" fontId="45" fillId="0" borderId="32" xfId="593" applyNumberFormat="1" applyFont="1" applyFill="1" applyBorder="1" applyAlignment="1">
      <alignment horizontal="center" vertical="center" wrapText="1"/>
      <protection/>
    </xf>
    <xf numFmtId="0" fontId="45" fillId="0" borderId="32" xfId="593" applyFont="1" applyFill="1" applyBorder="1" applyAlignment="1">
      <alignment horizontal="center" vertical="center" wrapText="1"/>
      <protection/>
    </xf>
    <xf numFmtId="2" fontId="45" fillId="0" borderId="32" xfId="594" applyNumberFormat="1" applyFont="1" applyFill="1" applyBorder="1" applyAlignment="1">
      <alignment horizontal="center" vertical="center" wrapText="1"/>
      <protection/>
    </xf>
    <xf numFmtId="199" fontId="46" fillId="41" borderId="32" xfId="0" applyNumberFormat="1" applyFont="1" applyFill="1" applyBorder="1" applyAlignment="1">
      <alignment horizontal="center" vertical="center"/>
    </xf>
    <xf numFmtId="0" fontId="46" fillId="41" borderId="32" xfId="593" applyFont="1" applyFill="1" applyBorder="1" applyAlignment="1">
      <alignment horizontal="center" vertical="center" wrapText="1"/>
      <protection/>
    </xf>
    <xf numFmtId="2" fontId="46" fillId="41" borderId="32" xfId="593" applyNumberFormat="1" applyFont="1" applyFill="1" applyBorder="1" applyAlignment="1">
      <alignment horizontal="center" vertical="center" wrapText="1"/>
      <protection/>
    </xf>
    <xf numFmtId="2" fontId="45" fillId="41" borderId="33" xfId="0" applyNumberFormat="1" applyFont="1" applyFill="1" applyBorder="1" applyAlignment="1">
      <alignment horizontal="center" vertical="center"/>
    </xf>
    <xf numFmtId="14" fontId="46" fillId="41" borderId="32" xfId="0" applyNumberFormat="1" applyFont="1" applyFill="1" applyBorder="1" applyAlignment="1">
      <alignment horizontal="center" vertical="center" wrapText="1"/>
    </xf>
    <xf numFmtId="0" fontId="46" fillId="0" borderId="32" xfId="0" applyNumberFormat="1" applyFont="1" applyFill="1" applyBorder="1" applyAlignment="1">
      <alignment horizontal="center" vertical="center" wrapText="1"/>
    </xf>
    <xf numFmtId="0" fontId="45" fillId="41" borderId="32" xfId="0" applyNumberFormat="1" applyFont="1" applyFill="1" applyBorder="1" applyAlignment="1">
      <alignment horizontal="center" vertical="center" wrapText="1"/>
    </xf>
    <xf numFmtId="0" fontId="45" fillId="0" borderId="32" xfId="0" applyNumberFormat="1" applyFont="1" applyFill="1" applyBorder="1" applyAlignment="1">
      <alignment horizontal="center" vertical="center" wrapText="1"/>
    </xf>
    <xf numFmtId="49" fontId="46" fillId="0" borderId="37" xfId="593" applyNumberFormat="1" applyFont="1" applyFill="1" applyBorder="1" applyAlignment="1">
      <alignment horizontal="center" vertical="center" wrapText="1"/>
      <protection/>
    </xf>
    <xf numFmtId="0" fontId="46" fillId="0" borderId="32" xfId="593" applyFont="1" applyFill="1" applyBorder="1" applyAlignment="1">
      <alignment horizontal="center" vertical="center" wrapText="1"/>
      <protection/>
    </xf>
    <xf numFmtId="4" fontId="45" fillId="41" borderId="32" xfId="0" applyNumberFormat="1" applyFont="1" applyFill="1" applyBorder="1" applyAlignment="1">
      <alignment horizontal="center" vertical="center" wrapText="1"/>
    </xf>
    <xf numFmtId="2" fontId="45" fillId="0" borderId="32" xfId="648" applyNumberFormat="1" applyFont="1" applyFill="1" applyBorder="1" applyAlignment="1">
      <alignment horizontal="center" vertical="center"/>
    </xf>
    <xf numFmtId="4" fontId="46" fillId="41" borderId="32" xfId="0" applyNumberFormat="1" applyFont="1" applyFill="1" applyBorder="1" applyAlignment="1">
      <alignment horizontal="center" vertical="center"/>
    </xf>
    <xf numFmtId="198" fontId="46" fillId="42" borderId="32" xfId="0" applyNumberFormat="1" applyFont="1" applyFill="1" applyBorder="1" applyAlignment="1">
      <alignment horizontal="center" vertical="center" wrapText="1"/>
    </xf>
    <xf numFmtId="199" fontId="45" fillId="41" borderId="32" xfId="0" applyNumberFormat="1" applyFont="1" applyFill="1" applyBorder="1" applyAlignment="1">
      <alignment horizontal="center" vertical="center"/>
    </xf>
    <xf numFmtId="2" fontId="45" fillId="41" borderId="32" xfId="484" applyNumberFormat="1" applyFont="1" applyFill="1" applyBorder="1" applyAlignment="1">
      <alignment horizontal="center" vertical="center" wrapText="1"/>
      <protection/>
    </xf>
    <xf numFmtId="49" fontId="46" fillId="0" borderId="32" xfId="600" applyNumberFormat="1" applyFont="1" applyBorder="1" applyAlignment="1">
      <alignment horizontal="center" vertical="center"/>
      <protection/>
    </xf>
    <xf numFmtId="0" fontId="46" fillId="0" borderId="32" xfId="600" applyFont="1" applyBorder="1" applyAlignment="1">
      <alignment horizontal="center" vertical="center" wrapText="1"/>
      <protection/>
    </xf>
    <xf numFmtId="2" fontId="46" fillId="41" borderId="32" xfId="600" applyNumberFormat="1" applyFont="1" applyFill="1" applyBorder="1" applyAlignment="1">
      <alignment horizontal="center" vertical="center" wrapText="1"/>
      <protection/>
    </xf>
    <xf numFmtId="0" fontId="45" fillId="0" borderId="32" xfId="600" applyFont="1" applyBorder="1" applyAlignment="1">
      <alignment horizontal="center" vertical="center" wrapText="1"/>
      <protection/>
    </xf>
    <xf numFmtId="49" fontId="46" fillId="41" borderId="32" xfId="600" applyNumberFormat="1" applyFont="1" applyFill="1" applyBorder="1" applyAlignment="1">
      <alignment horizontal="center" vertical="center"/>
      <protection/>
    </xf>
    <xf numFmtId="49" fontId="53" fillId="0" borderId="32" xfId="600" applyNumberFormat="1" applyFont="1" applyFill="1" applyBorder="1" applyAlignment="1">
      <alignment horizontal="center" vertical="center" wrapText="1"/>
      <protection/>
    </xf>
    <xf numFmtId="0" fontId="53" fillId="0" borderId="32" xfId="600" applyFont="1" applyFill="1" applyBorder="1" applyAlignment="1">
      <alignment horizontal="center" vertical="center" wrapText="1"/>
      <protection/>
    </xf>
    <xf numFmtId="2" fontId="44" fillId="41" borderId="32" xfId="600" applyNumberFormat="1" applyFont="1" applyFill="1" applyBorder="1" applyAlignment="1">
      <alignment horizontal="center" vertical="center" wrapText="1"/>
      <protection/>
    </xf>
    <xf numFmtId="2" fontId="45" fillId="0" borderId="32" xfId="600" applyNumberFormat="1" applyFont="1" applyBorder="1" applyAlignment="1">
      <alignment horizontal="center" vertical="center"/>
      <protection/>
    </xf>
    <xf numFmtId="0" fontId="45" fillId="41" borderId="0" xfId="0" applyFont="1" applyFill="1" applyAlignment="1">
      <alignment horizontal="center" vertical="center" wrapText="1"/>
    </xf>
    <xf numFmtId="2" fontId="44" fillId="41" borderId="32" xfId="0" applyNumberFormat="1" applyFont="1" applyFill="1" applyBorder="1" applyAlignment="1">
      <alignment horizontal="center" vertical="center" textRotation="90" wrapText="1"/>
    </xf>
    <xf numFmtId="0" fontId="31" fillId="41" borderId="36" xfId="0" applyFont="1" applyFill="1" applyBorder="1" applyAlignment="1">
      <alignment horizontal="center" vertical="center" wrapText="1"/>
    </xf>
    <xf numFmtId="1" fontId="31" fillId="41" borderId="36" xfId="0" applyNumberFormat="1" applyFont="1" applyFill="1" applyBorder="1" applyAlignment="1">
      <alignment horizontal="center" vertical="center" wrapText="1"/>
    </xf>
    <xf numFmtId="199" fontId="32" fillId="41" borderId="32" xfId="0" applyNumberFormat="1" applyFont="1" applyFill="1" applyBorder="1" applyAlignment="1">
      <alignment horizontal="center" vertical="center"/>
    </xf>
    <xf numFmtId="2" fontId="31" fillId="41" borderId="32" xfId="435" applyNumberFormat="1" applyFont="1" applyFill="1" applyBorder="1" applyAlignment="1">
      <alignment horizontal="center" vertical="center" wrapText="1"/>
      <protection/>
    </xf>
    <xf numFmtId="200" fontId="45" fillId="41" borderId="32" xfId="593" applyNumberFormat="1" applyFont="1" applyFill="1" applyBorder="1" applyAlignment="1">
      <alignment horizontal="center" vertical="center" wrapText="1"/>
      <protection/>
    </xf>
    <xf numFmtId="2" fontId="47" fillId="41" borderId="32" xfId="600" applyNumberFormat="1" applyFont="1" applyFill="1" applyBorder="1" applyAlignment="1">
      <alignment horizontal="center" vertical="center" wrapText="1"/>
      <protection/>
    </xf>
    <xf numFmtId="9" fontId="45" fillId="41" borderId="32" xfId="0" applyNumberFormat="1" applyFont="1" applyFill="1" applyBorder="1" applyAlignment="1">
      <alignment horizontal="center" vertical="center" wrapText="1"/>
    </xf>
    <xf numFmtId="9" fontId="46" fillId="41" borderId="32" xfId="0" applyNumberFormat="1" applyFont="1" applyFill="1" applyBorder="1" applyAlignment="1">
      <alignment horizontal="center" vertical="center" wrapText="1"/>
    </xf>
    <xf numFmtId="49" fontId="31" fillId="0" borderId="32" xfId="0" applyNumberFormat="1" applyFont="1" applyFill="1" applyBorder="1" applyAlignment="1">
      <alignment horizontal="center" vertical="center" wrapText="1"/>
    </xf>
    <xf numFmtId="0" fontId="31" fillId="0" borderId="32" xfId="0" applyFont="1" applyBorder="1" applyAlignment="1">
      <alignment horizontal="center" vertical="center" wrapText="1"/>
    </xf>
    <xf numFmtId="1" fontId="31" fillId="0" borderId="32" xfId="0" applyNumberFormat="1" applyFont="1" applyBorder="1" applyAlignment="1">
      <alignment horizontal="center" vertical="center" wrapText="1"/>
    </xf>
    <xf numFmtId="49" fontId="31" fillId="0" borderId="33" xfId="0" applyNumberFormat="1" applyFont="1" applyFill="1" applyBorder="1" applyAlignment="1">
      <alignment horizontal="center" vertical="center" wrapText="1"/>
    </xf>
    <xf numFmtId="0" fontId="39" fillId="42" borderId="33" xfId="0" applyFont="1" applyFill="1" applyBorder="1" applyAlignment="1">
      <alignment horizontal="center" vertical="center" wrapText="1"/>
    </xf>
    <xf numFmtId="0" fontId="31" fillId="0" borderId="33" xfId="0" applyFont="1" applyBorder="1" applyAlignment="1">
      <alignment horizontal="center" vertical="center" wrapText="1"/>
    </xf>
    <xf numFmtId="1" fontId="31" fillId="0" borderId="33" xfId="0" applyNumberFormat="1" applyFont="1" applyBorder="1" applyAlignment="1">
      <alignment horizontal="center" vertical="center" wrapText="1"/>
    </xf>
    <xf numFmtId="1" fontId="47" fillId="41" borderId="33" xfId="0" applyNumberFormat="1" applyFont="1" applyFill="1" applyBorder="1" applyAlignment="1">
      <alignment horizontal="center" vertical="center" wrapText="1"/>
    </xf>
    <xf numFmtId="0" fontId="47" fillId="41" borderId="33" xfId="0" applyFont="1" applyFill="1" applyBorder="1" applyAlignment="1">
      <alignment horizontal="center" vertical="center" wrapText="1"/>
    </xf>
    <xf numFmtId="2" fontId="47" fillId="0" borderId="33" xfId="0" applyNumberFormat="1" applyFont="1" applyFill="1" applyBorder="1" applyAlignment="1">
      <alignment horizontal="center" vertical="center" wrapText="1"/>
    </xf>
    <xf numFmtId="2" fontId="47" fillId="42" borderId="33" xfId="0" applyNumberFormat="1" applyFont="1" applyFill="1" applyBorder="1" applyAlignment="1">
      <alignment horizontal="center" vertical="center" wrapText="1"/>
    </xf>
    <xf numFmtId="2" fontId="31" fillId="41" borderId="33" xfId="0" applyNumberFormat="1" applyFont="1" applyFill="1" applyBorder="1" applyAlignment="1">
      <alignment horizontal="center" vertical="center" wrapText="1"/>
    </xf>
    <xf numFmtId="199" fontId="31" fillId="41" borderId="32" xfId="0" applyNumberFormat="1" applyFont="1" applyFill="1" applyBorder="1" applyAlignment="1">
      <alignment horizontal="center" vertical="center" wrapText="1"/>
    </xf>
    <xf numFmtId="0" fontId="55" fillId="0" borderId="0" xfId="0" applyFont="1" applyAlignment="1">
      <alignment/>
    </xf>
    <xf numFmtId="0" fontId="101" fillId="0" borderId="0" xfId="0" applyFont="1" applyAlignment="1">
      <alignment horizontal="center" vertical="center" wrapText="1"/>
    </xf>
    <xf numFmtId="2" fontId="102" fillId="0" borderId="32" xfId="0" applyNumberFormat="1" applyFont="1" applyBorder="1" applyAlignment="1">
      <alignment horizontal="center" vertical="center" textRotation="90" wrapText="1"/>
    </xf>
    <xf numFmtId="2" fontId="102" fillId="0" borderId="32" xfId="0" applyNumberFormat="1" applyFont="1" applyFill="1" applyBorder="1" applyAlignment="1">
      <alignment horizontal="center" vertical="center" textRotation="90" wrapText="1"/>
    </xf>
    <xf numFmtId="0" fontId="103" fillId="0" borderId="0" xfId="0" applyFont="1" applyAlignment="1">
      <alignment horizontal="center" vertical="center" wrapText="1"/>
    </xf>
    <xf numFmtId="1" fontId="104" fillId="0" borderId="32" xfId="0" applyNumberFormat="1" applyFont="1" applyFill="1" applyBorder="1" applyAlignment="1">
      <alignment horizontal="center" vertical="center" wrapText="1"/>
    </xf>
    <xf numFmtId="49" fontId="104" fillId="0" borderId="32" xfId="0" applyNumberFormat="1" applyFont="1" applyFill="1" applyBorder="1" applyAlignment="1">
      <alignment horizontal="center" vertical="center" wrapText="1"/>
    </xf>
    <xf numFmtId="0" fontId="104" fillId="0" borderId="32" xfId="0" applyFont="1" applyFill="1" applyBorder="1" applyAlignment="1">
      <alignment horizontal="center" vertical="center" wrapText="1"/>
    </xf>
    <xf numFmtId="0" fontId="100" fillId="0" borderId="32" xfId="0" applyFont="1" applyFill="1" applyBorder="1" applyAlignment="1">
      <alignment horizontal="center" vertical="center" wrapText="1"/>
    </xf>
    <xf numFmtId="2" fontId="100" fillId="0" borderId="32" xfId="0" applyNumberFormat="1" applyFont="1" applyFill="1" applyBorder="1" applyAlignment="1">
      <alignment horizontal="center" vertical="center" wrapText="1"/>
    </xf>
    <xf numFmtId="2" fontId="100" fillId="42" borderId="32" xfId="0" applyNumberFormat="1" applyFont="1" applyFill="1" applyBorder="1" applyAlignment="1">
      <alignment horizontal="center" vertical="center" wrapText="1"/>
    </xf>
    <xf numFmtId="1" fontId="103" fillId="0" borderId="0" xfId="0" applyNumberFormat="1"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0" borderId="0" xfId="0" applyFont="1" applyFill="1" applyAlignment="1">
      <alignment horizontal="center" vertical="center" wrapText="1"/>
    </xf>
    <xf numFmtId="49" fontId="102" fillId="0" borderId="32" xfId="0" applyNumberFormat="1" applyFont="1" applyFill="1" applyBorder="1" applyAlignment="1">
      <alignment horizontal="center" vertical="center" wrapText="1"/>
    </xf>
    <xf numFmtId="0" fontId="102" fillId="41" borderId="32" xfId="0" applyFont="1" applyFill="1" applyBorder="1" applyAlignment="1">
      <alignment horizontal="center" vertical="center" wrapText="1"/>
    </xf>
    <xf numFmtId="0" fontId="102" fillId="0" borderId="32" xfId="0" applyFont="1" applyFill="1" applyBorder="1" applyAlignment="1">
      <alignment horizontal="center" vertical="center" wrapText="1"/>
    </xf>
    <xf numFmtId="2" fontId="105" fillId="0" borderId="32" xfId="0" applyNumberFormat="1" applyFont="1" applyFill="1" applyBorder="1" applyAlignment="1">
      <alignment horizontal="center" vertical="center" wrapText="1"/>
    </xf>
    <xf numFmtId="2" fontId="105" fillId="41" borderId="32" xfId="0" applyNumberFormat="1" applyFont="1" applyFill="1" applyBorder="1" applyAlignment="1">
      <alignment horizontal="center" vertical="center" wrapText="1"/>
    </xf>
    <xf numFmtId="1" fontId="106" fillId="0" borderId="0" xfId="0" applyNumberFormat="1" applyFont="1" applyFill="1" applyBorder="1" applyAlignment="1">
      <alignment horizontal="center" vertical="center" wrapText="1"/>
    </xf>
    <xf numFmtId="0" fontId="106" fillId="0" borderId="0" xfId="0" applyFont="1" applyFill="1" applyAlignment="1">
      <alignment horizontal="center" vertical="center" wrapText="1"/>
    </xf>
    <xf numFmtId="49" fontId="102" fillId="41" borderId="32" xfId="0" applyNumberFormat="1" applyFont="1" applyFill="1" applyBorder="1" applyAlignment="1">
      <alignment horizontal="center" vertical="center" wrapText="1"/>
    </xf>
    <xf numFmtId="0" fontId="106" fillId="0" borderId="0" xfId="0" applyFont="1" applyFill="1" applyBorder="1" applyAlignment="1">
      <alignment horizontal="center" vertical="center" wrapText="1"/>
    </xf>
    <xf numFmtId="49" fontId="104" fillId="41" borderId="32" xfId="0" applyNumberFormat="1" applyFont="1" applyFill="1" applyBorder="1" applyAlignment="1">
      <alignment horizontal="center" vertical="center" wrapText="1"/>
    </xf>
    <xf numFmtId="0" fontId="104" fillId="41" borderId="32" xfId="0" applyFont="1" applyFill="1" applyBorder="1" applyAlignment="1">
      <alignment horizontal="center" vertical="center" wrapText="1"/>
    </xf>
    <xf numFmtId="198" fontId="100" fillId="42" borderId="32" xfId="0" applyNumberFormat="1" applyFont="1" applyFill="1" applyBorder="1" applyAlignment="1">
      <alignment horizontal="center" vertical="center" wrapText="1"/>
    </xf>
    <xf numFmtId="2" fontId="105" fillId="41" borderId="32" xfId="0" applyNumberFormat="1" applyFont="1" applyFill="1" applyBorder="1" applyAlignment="1">
      <alignment horizontal="center" vertical="center"/>
    </xf>
    <xf numFmtId="0" fontId="103" fillId="0" borderId="0" xfId="0" applyFont="1" applyBorder="1" applyAlignment="1">
      <alignment horizontal="center" vertical="center" wrapText="1"/>
    </xf>
    <xf numFmtId="1" fontId="106" fillId="0" borderId="0" xfId="0" applyNumberFormat="1" applyFont="1" applyBorder="1" applyAlignment="1">
      <alignment horizontal="center" vertical="center" wrapText="1"/>
    </xf>
    <xf numFmtId="0" fontId="106" fillId="0" borderId="0" xfId="0" applyFont="1" applyAlignment="1">
      <alignment horizontal="center" vertical="center" wrapText="1"/>
    </xf>
    <xf numFmtId="2" fontId="105" fillId="0" borderId="32" xfId="0" applyNumberFormat="1" applyFont="1" applyFill="1" applyBorder="1" applyAlignment="1">
      <alignment horizontal="center" vertical="center"/>
    </xf>
    <xf numFmtId="0" fontId="106" fillId="0" borderId="0" xfId="0" applyFont="1" applyBorder="1" applyAlignment="1">
      <alignment horizontal="center" vertical="center" wrapText="1"/>
    </xf>
    <xf numFmtId="1" fontId="103" fillId="0" borderId="0" xfId="0" applyNumberFormat="1" applyFont="1" applyBorder="1" applyAlignment="1">
      <alignment horizontal="center" vertical="center" wrapText="1"/>
    </xf>
    <xf numFmtId="0" fontId="107" fillId="0" borderId="0" xfId="0" applyFont="1" applyFill="1" applyAlignment="1">
      <alignment/>
    </xf>
    <xf numFmtId="0" fontId="107" fillId="0" borderId="0" xfId="0" applyFont="1" applyFill="1" applyAlignment="1">
      <alignment horizontal="center" vertical="center"/>
    </xf>
    <xf numFmtId="2" fontId="100" fillId="41" borderId="32" xfId="0" applyNumberFormat="1" applyFont="1" applyFill="1" applyBorder="1" applyAlignment="1">
      <alignment horizontal="center" vertical="center" wrapText="1"/>
    </xf>
    <xf numFmtId="0" fontId="106" fillId="0" borderId="0" xfId="0" applyFont="1" applyAlignment="1">
      <alignment/>
    </xf>
    <xf numFmtId="0" fontId="105" fillId="0" borderId="32" xfId="0" applyFont="1" applyFill="1" applyBorder="1" applyAlignment="1">
      <alignment horizontal="center" vertical="center" wrapText="1"/>
    </xf>
    <xf numFmtId="0" fontId="104" fillId="0" borderId="32" xfId="0" applyFont="1" applyFill="1" applyBorder="1" applyAlignment="1">
      <alignment vertical="center" wrapText="1"/>
    </xf>
    <xf numFmtId="0" fontId="101" fillId="0" borderId="0" xfId="0" applyFont="1" applyFill="1" applyAlignment="1">
      <alignment horizontal="center" vertical="center" wrapText="1"/>
    </xf>
    <xf numFmtId="0" fontId="107" fillId="0" borderId="0" xfId="0" applyFont="1" applyAlignment="1">
      <alignment/>
    </xf>
    <xf numFmtId="4" fontId="105" fillId="41" borderId="32" xfId="0" applyNumberFormat="1" applyFont="1" applyFill="1" applyBorder="1" applyAlignment="1">
      <alignment horizontal="center" vertical="center" wrapText="1"/>
    </xf>
    <xf numFmtId="0" fontId="108" fillId="0" borderId="0" xfId="0" applyFont="1" applyFill="1" applyAlignment="1">
      <alignment/>
    </xf>
    <xf numFmtId="0" fontId="107" fillId="0" borderId="0" xfId="0" applyFont="1" applyAlignment="1">
      <alignment horizontal="center" vertical="center"/>
    </xf>
    <xf numFmtId="0" fontId="105" fillId="41" borderId="32" xfId="0" applyFont="1" applyFill="1" applyBorder="1" applyAlignment="1">
      <alignment horizontal="center" vertical="center" wrapText="1"/>
    </xf>
    <xf numFmtId="0" fontId="104" fillId="0" borderId="32" xfId="0" applyFont="1" applyFill="1" applyBorder="1" applyAlignment="1">
      <alignment horizontal="center" vertical="center"/>
    </xf>
    <xf numFmtId="0" fontId="100" fillId="0" borderId="32" xfId="0" applyFont="1" applyFill="1" applyBorder="1" applyAlignment="1">
      <alignment horizontal="center" vertical="center"/>
    </xf>
    <xf numFmtId="2" fontId="100" fillId="0" borderId="32" xfId="0" applyNumberFormat="1" applyFont="1" applyFill="1" applyBorder="1" applyAlignment="1">
      <alignment horizontal="center" vertical="center"/>
    </xf>
    <xf numFmtId="2" fontId="100" fillId="42" borderId="32" xfId="0" applyNumberFormat="1" applyFont="1" applyFill="1" applyBorder="1" applyAlignment="1">
      <alignment horizontal="center" vertical="center"/>
    </xf>
    <xf numFmtId="4" fontId="102" fillId="41" borderId="32" xfId="435" applyNumberFormat="1" applyFont="1" applyFill="1" applyBorder="1" applyAlignment="1">
      <alignment horizontal="center" vertical="center" wrapText="1"/>
      <protection/>
    </xf>
    <xf numFmtId="4" fontId="105" fillId="41" borderId="32" xfId="435" applyNumberFormat="1" applyFont="1" applyFill="1" applyBorder="1" applyAlignment="1">
      <alignment horizontal="center" vertical="center" wrapText="1"/>
      <protection/>
    </xf>
    <xf numFmtId="2" fontId="105" fillId="41" borderId="32" xfId="435" applyNumberFormat="1" applyFont="1" applyFill="1" applyBorder="1" applyAlignment="1">
      <alignment horizontal="center" vertical="center" wrapText="1"/>
      <protection/>
    </xf>
    <xf numFmtId="9" fontId="105" fillId="0" borderId="32" xfId="0" applyNumberFormat="1" applyFont="1" applyFill="1" applyBorder="1" applyAlignment="1">
      <alignment horizontal="center" vertical="center" wrapText="1"/>
    </xf>
    <xf numFmtId="49" fontId="105" fillId="0" borderId="0" xfId="0" applyNumberFormat="1" applyFont="1" applyFill="1" applyBorder="1" applyAlignment="1">
      <alignment horizontal="center" vertical="center" wrapText="1"/>
    </xf>
    <xf numFmtId="0" fontId="105" fillId="0" borderId="0" xfId="0" applyFont="1" applyFill="1" applyBorder="1" applyAlignment="1">
      <alignment horizontal="center" vertical="center" wrapText="1"/>
    </xf>
    <xf numFmtId="1" fontId="105" fillId="0" borderId="0" xfId="0" applyNumberFormat="1" applyFont="1" applyFill="1" applyBorder="1" applyAlignment="1">
      <alignment horizontal="center" vertical="center" wrapText="1"/>
    </xf>
    <xf numFmtId="49" fontId="100" fillId="0" borderId="0" xfId="0" applyNumberFormat="1" applyFont="1" applyFill="1" applyAlignment="1">
      <alignment/>
    </xf>
    <xf numFmtId="0" fontId="105" fillId="0" borderId="0" xfId="0" applyFont="1" applyAlignment="1">
      <alignment horizontal="center" vertical="center" wrapText="1"/>
    </xf>
    <xf numFmtId="0" fontId="105" fillId="0" borderId="0" xfId="0" applyFont="1" applyAlignment="1">
      <alignment horizontal="center" vertical="center"/>
    </xf>
    <xf numFmtId="2" fontId="105" fillId="0" borderId="0" xfId="0" applyNumberFormat="1" applyFont="1" applyFill="1" applyAlignment="1">
      <alignment horizontal="center" vertical="center"/>
    </xf>
    <xf numFmtId="0" fontId="105" fillId="0" borderId="0" xfId="0" applyFont="1" applyFill="1" applyAlignment="1">
      <alignment horizontal="center" vertical="center"/>
    </xf>
    <xf numFmtId="1" fontId="105" fillId="0" borderId="0" xfId="0" applyNumberFormat="1" applyFont="1" applyFill="1" applyAlignment="1">
      <alignment horizontal="center" vertical="center"/>
    </xf>
    <xf numFmtId="49" fontId="109" fillId="0" borderId="0" xfId="0" applyNumberFormat="1" applyFont="1" applyFill="1" applyAlignment="1">
      <alignment/>
    </xf>
    <xf numFmtId="0" fontId="110" fillId="0" borderId="0" xfId="0" applyFont="1" applyAlignment="1">
      <alignment horizontal="center" vertical="center" wrapText="1"/>
    </xf>
    <xf numFmtId="0" fontId="110" fillId="0" borderId="0" xfId="0" applyFont="1" applyAlignment="1">
      <alignment horizontal="center" vertical="center"/>
    </xf>
    <xf numFmtId="2" fontId="110" fillId="0" borderId="0" xfId="0" applyNumberFormat="1" applyFont="1" applyFill="1" applyAlignment="1">
      <alignment horizontal="center" vertical="center"/>
    </xf>
    <xf numFmtId="0" fontId="110" fillId="0" borderId="0" xfId="0" applyFont="1" applyFill="1" applyAlignment="1">
      <alignment horizontal="center" vertical="center"/>
    </xf>
    <xf numFmtId="1" fontId="110" fillId="0" borderId="0" xfId="0" applyNumberFormat="1" applyFont="1" applyFill="1" applyAlignment="1">
      <alignment horizontal="center" vertical="center"/>
    </xf>
    <xf numFmtId="49" fontId="111" fillId="0" borderId="0" xfId="0" applyNumberFormat="1" applyFont="1" applyFill="1" applyAlignment="1">
      <alignment/>
    </xf>
    <xf numFmtId="0" fontId="112" fillId="0" borderId="0" xfId="0" applyFont="1" applyAlignment="1">
      <alignment horizontal="center" vertical="center" wrapText="1"/>
    </xf>
    <xf numFmtId="0" fontId="112" fillId="0" borderId="0" xfId="0" applyFont="1" applyAlignment="1">
      <alignment horizontal="center" vertical="center"/>
    </xf>
    <xf numFmtId="2" fontId="107" fillId="0" borderId="0" xfId="0" applyNumberFormat="1" applyFont="1" applyFill="1" applyAlignment="1">
      <alignment horizontal="center" vertical="center"/>
    </xf>
    <xf numFmtId="1" fontId="106" fillId="0" borderId="0" xfId="0" applyNumberFormat="1" applyFont="1" applyFill="1" applyAlignment="1">
      <alignment horizontal="center" vertical="center"/>
    </xf>
    <xf numFmtId="2" fontId="111" fillId="0" borderId="0" xfId="0" applyNumberFormat="1" applyFont="1" applyFill="1" applyAlignment="1">
      <alignment/>
    </xf>
    <xf numFmtId="2" fontId="102" fillId="0" borderId="32" xfId="0" applyNumberFormat="1" applyFont="1" applyBorder="1" applyAlignment="1">
      <alignment horizontal="center" vertical="center" textRotation="90" wrapText="1"/>
    </xf>
    <xf numFmtId="2" fontId="102" fillId="0" borderId="32" xfId="0" applyNumberFormat="1" applyFont="1" applyFill="1" applyBorder="1" applyAlignment="1">
      <alignment horizontal="center" vertical="center" textRotation="90" wrapText="1"/>
    </xf>
    <xf numFmtId="49" fontId="100" fillId="0" borderId="32" xfId="0" applyNumberFormat="1" applyFont="1" applyFill="1" applyBorder="1" applyAlignment="1">
      <alignment horizontal="center" vertical="center" wrapText="1"/>
    </xf>
    <xf numFmtId="0" fontId="100" fillId="0" borderId="32" xfId="0" applyFont="1" applyBorder="1" applyAlignment="1">
      <alignment horizontal="center" vertical="center" wrapText="1"/>
    </xf>
    <xf numFmtId="1" fontId="100" fillId="0" borderId="32" xfId="0" applyNumberFormat="1" applyFont="1" applyBorder="1" applyAlignment="1">
      <alignment horizontal="center" vertical="center" wrapText="1"/>
    </xf>
    <xf numFmtId="2" fontId="100" fillId="0" borderId="32" xfId="0" applyNumberFormat="1" applyFont="1" applyBorder="1" applyAlignment="1">
      <alignment horizontal="center" vertical="center" wrapText="1"/>
    </xf>
    <xf numFmtId="1" fontId="100" fillId="0" borderId="32" xfId="0" applyNumberFormat="1" applyFont="1" applyFill="1" applyBorder="1" applyAlignment="1">
      <alignment horizontal="center" vertical="center" wrapText="1"/>
    </xf>
    <xf numFmtId="0" fontId="100" fillId="41" borderId="32" xfId="0" applyFont="1" applyFill="1" applyBorder="1" applyAlignment="1">
      <alignment horizontal="center" vertical="center" wrapText="1"/>
    </xf>
    <xf numFmtId="0" fontId="104" fillId="0" borderId="32" xfId="0" applyFont="1" applyBorder="1" applyAlignment="1">
      <alignment horizontal="center" vertical="center"/>
    </xf>
    <xf numFmtId="0" fontId="104" fillId="0" borderId="32" xfId="0" applyFont="1" applyBorder="1" applyAlignment="1">
      <alignment horizontal="center" vertical="center" wrapText="1"/>
    </xf>
    <xf numFmtId="0" fontId="100" fillId="0" borderId="32" xfId="0" applyFont="1" applyBorder="1" applyAlignment="1">
      <alignment horizontal="center" vertical="center"/>
    </xf>
    <xf numFmtId="2" fontId="100" fillId="0" borderId="32" xfId="0" applyNumberFormat="1" applyFont="1" applyBorder="1" applyAlignment="1">
      <alignment horizontal="center" vertical="center"/>
    </xf>
    <xf numFmtId="0" fontId="104" fillId="41" borderId="32" xfId="0" applyFont="1" applyFill="1" applyBorder="1" applyAlignment="1">
      <alignment horizontal="center" vertical="center"/>
    </xf>
    <xf numFmtId="1" fontId="102" fillId="0" borderId="32" xfId="0" applyNumberFormat="1" applyFont="1" applyFill="1" applyBorder="1" applyAlignment="1">
      <alignment horizontal="center" vertical="center" wrapText="1"/>
    </xf>
    <xf numFmtId="2" fontId="100" fillId="0" borderId="0" xfId="0" applyNumberFormat="1" applyFont="1" applyFill="1" applyAlignment="1">
      <alignment/>
    </xf>
    <xf numFmtId="0" fontId="105" fillId="0" borderId="0" xfId="0" applyFont="1" applyAlignment="1">
      <alignment/>
    </xf>
    <xf numFmtId="2" fontId="104" fillId="0" borderId="32" xfId="0" applyNumberFormat="1" applyFont="1" applyBorder="1" applyAlignment="1">
      <alignment horizontal="center" vertical="center" wrapText="1"/>
    </xf>
    <xf numFmtId="49" fontId="104" fillId="0" borderId="32" xfId="0" applyNumberFormat="1" applyFont="1" applyBorder="1" applyAlignment="1">
      <alignment horizontal="center" vertical="center" wrapText="1"/>
    </xf>
    <xf numFmtId="0" fontId="113" fillId="42" borderId="32" xfId="0" applyFont="1" applyFill="1" applyBorder="1" applyAlignment="1">
      <alignment horizontal="center" vertical="center" wrapText="1"/>
    </xf>
    <xf numFmtId="0" fontId="102" fillId="41" borderId="32" xfId="0" applyFont="1" applyFill="1" applyBorder="1" applyAlignment="1">
      <alignment horizontal="center" vertical="center"/>
    </xf>
    <xf numFmtId="49" fontId="102" fillId="0" borderId="32" xfId="0" applyNumberFormat="1" applyFont="1" applyBorder="1" applyAlignment="1">
      <alignment horizontal="center" vertical="center" wrapText="1"/>
    </xf>
    <xf numFmtId="0" fontId="102" fillId="0" borderId="32" xfId="0" applyFont="1" applyBorder="1" applyAlignment="1">
      <alignment horizontal="center" vertical="center" wrapText="1"/>
    </xf>
    <xf numFmtId="2" fontId="105" fillId="0" borderId="32" xfId="0" applyNumberFormat="1" applyFont="1" applyBorder="1" applyAlignment="1">
      <alignment horizontal="center" vertical="center"/>
    </xf>
    <xf numFmtId="0" fontId="102" fillId="0" borderId="32" xfId="0" applyFont="1" applyBorder="1" applyAlignment="1">
      <alignment horizontal="center" vertical="center"/>
    </xf>
    <xf numFmtId="199" fontId="100" fillId="0" borderId="32" xfId="0" applyNumberFormat="1" applyFont="1" applyBorder="1" applyAlignment="1">
      <alignment horizontal="center" vertical="center" wrapText="1"/>
    </xf>
    <xf numFmtId="1" fontId="104" fillId="0" borderId="32" xfId="0" applyNumberFormat="1" applyFont="1" applyBorder="1" applyAlignment="1">
      <alignment horizontal="center" vertical="center" wrapText="1"/>
    </xf>
    <xf numFmtId="2" fontId="105" fillId="0" borderId="32" xfId="0" applyNumberFormat="1" applyFont="1" applyBorder="1" applyAlignment="1">
      <alignment horizontal="center" vertical="center" wrapText="1"/>
    </xf>
    <xf numFmtId="198" fontId="105" fillId="0" borderId="32" xfId="0" applyNumberFormat="1" applyFont="1" applyBorder="1" applyAlignment="1">
      <alignment horizontal="center" vertical="center"/>
    </xf>
    <xf numFmtId="199" fontId="102" fillId="0" borderId="32" xfId="0" applyNumberFormat="1" applyFont="1" applyBorder="1" applyAlignment="1">
      <alignment horizontal="center" vertical="center" wrapText="1"/>
    </xf>
    <xf numFmtId="2" fontId="102" fillId="0" borderId="32" xfId="0" applyNumberFormat="1" applyFont="1" applyBorder="1" applyAlignment="1">
      <alignment horizontal="center" vertical="center" wrapText="1"/>
    </xf>
    <xf numFmtId="2" fontId="104" fillId="0" borderId="33" xfId="0" applyNumberFormat="1" applyFont="1" applyBorder="1" applyAlignment="1">
      <alignment horizontal="center" vertical="center" wrapText="1"/>
    </xf>
    <xf numFmtId="0" fontId="113" fillId="42" borderId="33" xfId="0" applyFont="1" applyFill="1" applyBorder="1" applyAlignment="1">
      <alignment horizontal="center" vertical="center" wrapText="1"/>
    </xf>
    <xf numFmtId="0" fontId="104" fillId="0" borderId="33" xfId="0" applyFont="1" applyBorder="1" applyAlignment="1">
      <alignment horizontal="center" vertical="center" wrapText="1"/>
    </xf>
    <xf numFmtId="2" fontId="100" fillId="0" borderId="33" xfId="0" applyNumberFormat="1" applyFont="1" applyBorder="1" applyAlignment="1">
      <alignment horizontal="center" vertical="center" wrapText="1"/>
    </xf>
    <xf numFmtId="10" fontId="102" fillId="41" borderId="32" xfId="0" applyNumberFormat="1" applyFont="1" applyFill="1" applyBorder="1" applyAlignment="1">
      <alignment horizontal="center" vertical="center" wrapText="1"/>
    </xf>
    <xf numFmtId="9" fontId="105" fillId="41" borderId="32" xfId="0" applyNumberFormat="1" applyFont="1" applyFill="1" applyBorder="1" applyAlignment="1">
      <alignment horizontal="center" vertical="center" wrapText="1"/>
    </xf>
    <xf numFmtId="9" fontId="100" fillId="0" borderId="32" xfId="0" applyNumberFormat="1" applyFont="1" applyBorder="1" applyAlignment="1">
      <alignment horizontal="center" vertical="center" wrapText="1"/>
    </xf>
    <xf numFmtId="49" fontId="114" fillId="0" borderId="0" xfId="0" applyNumberFormat="1" applyFont="1" applyAlignment="1">
      <alignment horizontal="center" vertical="center" wrapText="1"/>
    </xf>
    <xf numFmtId="0" fontId="105" fillId="0" borderId="0" xfId="0" applyFont="1" applyAlignment="1">
      <alignment vertical="center" wrapText="1"/>
    </xf>
    <xf numFmtId="0" fontId="114" fillId="0" borderId="0" xfId="0" applyFont="1" applyAlignment="1">
      <alignment horizontal="center" vertical="center" wrapText="1"/>
    </xf>
    <xf numFmtId="2" fontId="105" fillId="0" borderId="0" xfId="0" applyNumberFormat="1" applyFont="1" applyAlignment="1">
      <alignment horizontal="left" vertical="center" wrapText="1"/>
    </xf>
    <xf numFmtId="1" fontId="114" fillId="0" borderId="0" xfId="0" applyNumberFormat="1" applyFont="1" applyAlignment="1">
      <alignment horizontal="center" vertical="center" wrapText="1"/>
    </xf>
    <xf numFmtId="49" fontId="104" fillId="0" borderId="33" xfId="0" applyNumberFormat="1" applyFont="1" applyFill="1" applyBorder="1" applyAlignment="1">
      <alignment horizontal="center" vertical="center" wrapText="1"/>
    </xf>
    <xf numFmtId="9" fontId="100" fillId="0" borderId="32" xfId="0" applyNumberFormat="1" applyFont="1" applyFill="1" applyBorder="1" applyAlignment="1">
      <alignment horizontal="center" vertical="center" wrapText="1"/>
    </xf>
    <xf numFmtId="49" fontId="102" fillId="0" borderId="0" xfId="0" applyNumberFormat="1" applyFont="1" applyFill="1" applyAlignment="1">
      <alignment horizontal="center" vertical="center" wrapText="1"/>
    </xf>
    <xf numFmtId="0" fontId="102" fillId="0" borderId="0" xfId="0" applyFont="1" applyBorder="1" applyAlignment="1">
      <alignment vertical="center" wrapText="1"/>
    </xf>
    <xf numFmtId="0" fontId="102" fillId="0" borderId="0" xfId="0" applyFont="1" applyAlignment="1">
      <alignment horizontal="center" vertical="center" wrapText="1"/>
    </xf>
    <xf numFmtId="2" fontId="105" fillId="0" borderId="0" xfId="0" applyNumberFormat="1" applyFont="1" applyFill="1" applyBorder="1" applyAlignment="1">
      <alignment horizontal="left" vertical="center" wrapText="1"/>
    </xf>
    <xf numFmtId="1" fontId="114" fillId="0" borderId="0" xfId="0" applyNumberFormat="1" applyFont="1" applyFill="1" applyAlignment="1">
      <alignment horizontal="center" vertical="center" wrapText="1"/>
    </xf>
    <xf numFmtId="49" fontId="114" fillId="0" borderId="0" xfId="0" applyNumberFormat="1" applyFont="1" applyFill="1" applyAlignment="1">
      <alignment horizontal="center" vertical="center" wrapText="1"/>
    </xf>
    <xf numFmtId="0" fontId="105" fillId="0" borderId="0" xfId="0" applyFont="1" applyBorder="1" applyAlignment="1">
      <alignment vertical="center" wrapText="1"/>
    </xf>
    <xf numFmtId="0" fontId="107" fillId="0" borderId="0" xfId="0" applyFont="1" applyAlignment="1">
      <alignment/>
    </xf>
    <xf numFmtId="198" fontId="100" fillId="41" borderId="32" xfId="0" applyNumberFormat="1" applyFont="1" applyFill="1" applyBorder="1" applyAlignment="1">
      <alignment horizontal="center" vertical="center" wrapText="1"/>
    </xf>
    <xf numFmtId="0" fontId="104" fillId="0" borderId="32" xfId="605" applyNumberFormat="1" applyFont="1" applyFill="1" applyBorder="1" applyAlignment="1">
      <alignment horizontal="center" vertical="center" wrapText="1"/>
      <protection/>
    </xf>
    <xf numFmtId="0" fontId="102" fillId="0" borderId="32" xfId="605" applyNumberFormat="1" applyFont="1" applyFill="1" applyBorder="1" applyAlignment="1">
      <alignment horizontal="center" vertical="center" wrapText="1"/>
      <protection/>
    </xf>
    <xf numFmtId="0" fontId="102" fillId="0" borderId="32" xfId="458" applyFont="1" applyFill="1" applyBorder="1" applyAlignment="1">
      <alignment horizontal="center" vertical="center"/>
      <protection/>
    </xf>
    <xf numFmtId="0" fontId="105" fillId="0" borderId="32" xfId="605" applyNumberFormat="1" applyFont="1" applyFill="1" applyBorder="1" applyAlignment="1">
      <alignment horizontal="center" vertical="center" wrapText="1"/>
      <protection/>
    </xf>
    <xf numFmtId="9" fontId="105" fillId="0" borderId="32" xfId="605" applyNumberFormat="1" applyFont="1" applyFill="1" applyBorder="1" applyAlignment="1">
      <alignment horizontal="center" vertical="center" wrapText="1"/>
      <protection/>
    </xf>
    <xf numFmtId="2" fontId="105" fillId="0" borderId="32" xfId="605" applyNumberFormat="1" applyFont="1" applyFill="1" applyBorder="1" applyAlignment="1">
      <alignment horizontal="center" vertical="center" wrapText="1"/>
      <protection/>
    </xf>
    <xf numFmtId="0" fontId="104" fillId="0" borderId="32" xfId="458" applyFont="1" applyFill="1" applyBorder="1" applyAlignment="1">
      <alignment horizontal="center" vertical="center"/>
      <protection/>
    </xf>
    <xf numFmtId="0" fontId="100" fillId="0" borderId="32" xfId="458" applyFont="1" applyFill="1" applyBorder="1" applyAlignment="1">
      <alignment horizontal="center" vertical="center"/>
      <protection/>
    </xf>
    <xf numFmtId="0" fontId="100" fillId="0" borderId="32" xfId="485" applyFont="1" applyFill="1" applyBorder="1" applyAlignment="1">
      <alignment horizontal="center" vertical="center"/>
      <protection/>
    </xf>
    <xf numFmtId="2" fontId="100" fillId="0" borderId="32" xfId="485" applyNumberFormat="1" applyFont="1" applyFill="1" applyBorder="1" applyAlignment="1">
      <alignment horizontal="center" vertical="center"/>
      <protection/>
    </xf>
    <xf numFmtId="9" fontId="105" fillId="0" borderId="32" xfId="458" applyNumberFormat="1" applyFont="1" applyFill="1" applyBorder="1" applyAlignment="1">
      <alignment horizontal="center" vertical="center"/>
      <protection/>
    </xf>
    <xf numFmtId="0" fontId="105" fillId="0" borderId="32" xfId="485" applyFont="1" applyFill="1" applyBorder="1" applyAlignment="1">
      <alignment horizontal="center" vertical="center"/>
      <protection/>
    </xf>
    <xf numFmtId="2" fontId="105" fillId="0" borderId="32" xfId="485" applyNumberFormat="1" applyFont="1" applyFill="1" applyBorder="1" applyAlignment="1">
      <alignment horizontal="center" vertical="center"/>
      <protection/>
    </xf>
    <xf numFmtId="0" fontId="104" fillId="0" borderId="32" xfId="458" applyFont="1" applyFill="1" applyBorder="1" applyAlignment="1">
      <alignment horizontal="center" vertical="center" wrapText="1"/>
      <protection/>
    </xf>
    <xf numFmtId="2" fontId="100" fillId="42" borderId="32" xfId="485" applyNumberFormat="1" applyFont="1" applyFill="1" applyBorder="1" applyAlignment="1">
      <alignment horizontal="center" vertical="center"/>
      <protection/>
    </xf>
    <xf numFmtId="49" fontId="105" fillId="0" borderId="0" xfId="0" applyNumberFormat="1" applyFont="1" applyAlignment="1">
      <alignment horizontal="center" vertical="center" wrapText="1"/>
    </xf>
    <xf numFmtId="1" fontId="105" fillId="0" borderId="0" xfId="0" applyNumberFormat="1" applyFont="1" applyAlignment="1">
      <alignment horizontal="center" vertical="center" wrapText="1"/>
    </xf>
    <xf numFmtId="49" fontId="110" fillId="0" borderId="0" xfId="0" applyNumberFormat="1" applyFont="1" applyAlignment="1">
      <alignment horizontal="center" vertical="center" wrapText="1"/>
    </xf>
    <xf numFmtId="0" fontId="110" fillId="0" borderId="0" xfId="0" applyFont="1" applyAlignment="1">
      <alignment horizontal="center" vertical="center" wrapText="1"/>
    </xf>
    <xf numFmtId="0" fontId="110" fillId="0" borderId="0" xfId="0" applyFont="1" applyAlignment="1">
      <alignment vertical="center" wrapText="1"/>
    </xf>
    <xf numFmtId="1" fontId="110" fillId="0" borderId="0" xfId="0" applyNumberFormat="1" applyFont="1" applyAlignment="1">
      <alignment horizontal="center" vertical="center" wrapText="1"/>
    </xf>
    <xf numFmtId="198" fontId="31" fillId="41" borderId="32" xfId="0" applyNumberFormat="1" applyFont="1" applyFill="1" applyBorder="1" applyAlignment="1">
      <alignment horizontal="center" vertical="center" wrapText="1"/>
    </xf>
    <xf numFmtId="0" fontId="47" fillId="41" borderId="32" xfId="0" applyFont="1" applyFill="1" applyBorder="1" applyAlignment="1">
      <alignment horizontal="center" vertical="center"/>
    </xf>
    <xf numFmtId="49" fontId="31" fillId="41" borderId="32" xfId="0" applyNumberFormat="1" applyFont="1" applyFill="1" applyBorder="1" applyAlignment="1">
      <alignment horizontal="center" vertical="center" wrapText="1"/>
    </xf>
    <xf numFmtId="0" fontId="31" fillId="41" borderId="32" xfId="0" applyFont="1" applyFill="1" applyBorder="1" applyAlignment="1">
      <alignment horizontal="center" vertical="center"/>
    </xf>
    <xf numFmtId="2" fontId="31" fillId="41" borderId="32" xfId="0" applyNumberFormat="1" applyFont="1" applyFill="1" applyBorder="1" applyAlignment="1">
      <alignment horizontal="center" vertical="center" wrapText="1"/>
    </xf>
    <xf numFmtId="2" fontId="31" fillId="42" borderId="32" xfId="0" applyNumberFormat="1" applyFont="1" applyFill="1" applyBorder="1" applyAlignment="1">
      <alignment horizontal="center" vertical="center" wrapText="1"/>
    </xf>
    <xf numFmtId="49" fontId="47" fillId="0" borderId="32" xfId="0" applyNumberFormat="1" applyFont="1" applyBorder="1" applyAlignment="1">
      <alignment horizontal="center" vertical="center" wrapText="1"/>
    </xf>
    <xf numFmtId="198" fontId="47" fillId="41" borderId="32" xfId="0" applyNumberFormat="1" applyFont="1" applyFill="1" applyBorder="1" applyAlignment="1">
      <alignment horizontal="center" vertical="center" wrapText="1"/>
    </xf>
    <xf numFmtId="2" fontId="47" fillId="0" borderId="32" xfId="0" applyNumberFormat="1" applyFont="1" applyBorder="1" applyAlignment="1">
      <alignment horizontal="center" vertical="center" wrapText="1"/>
    </xf>
    <xf numFmtId="9" fontId="47" fillId="0" borderId="32" xfId="0" applyNumberFormat="1" applyFont="1" applyBorder="1" applyAlignment="1">
      <alignment horizontal="center" vertical="center" wrapText="1"/>
    </xf>
    <xf numFmtId="2" fontId="47" fillId="0" borderId="32" xfId="0" applyNumberFormat="1" applyFont="1" applyBorder="1" applyAlignment="1">
      <alignment horizontal="center" vertical="center"/>
    </xf>
    <xf numFmtId="0" fontId="47" fillId="41" borderId="32" xfId="621" applyFont="1" applyFill="1" applyBorder="1" applyAlignment="1">
      <alignment horizontal="center" vertical="center" wrapText="1"/>
      <protection/>
    </xf>
    <xf numFmtId="2" fontId="63" fillId="41" borderId="32" xfId="0" applyNumberFormat="1" applyFont="1" applyFill="1" applyBorder="1" applyAlignment="1">
      <alignment horizontal="center" vertical="center"/>
    </xf>
    <xf numFmtId="2" fontId="47" fillId="0" borderId="32" xfId="0" applyNumberFormat="1" applyFont="1" applyFill="1" applyBorder="1" applyAlignment="1">
      <alignment horizontal="center" vertical="center" wrapText="1"/>
    </xf>
    <xf numFmtId="4" fontId="31" fillId="42" borderId="32" xfId="435" applyNumberFormat="1" applyFont="1" applyFill="1" applyBorder="1" applyAlignment="1">
      <alignment horizontal="center" vertical="center" wrapText="1"/>
      <protection/>
    </xf>
    <xf numFmtId="212" fontId="31" fillId="0" borderId="32" xfId="0" applyNumberFormat="1" applyFont="1" applyFill="1" applyBorder="1" applyAlignment="1">
      <alignment horizontal="center" vertical="center"/>
    </xf>
    <xf numFmtId="0" fontId="44" fillId="44" borderId="32" xfId="0" applyFont="1" applyFill="1" applyBorder="1" applyAlignment="1">
      <alignment horizontal="center" vertical="center" wrapText="1"/>
    </xf>
    <xf numFmtId="2" fontId="32" fillId="44" borderId="32" xfId="0" applyNumberFormat="1" applyFont="1" applyFill="1" applyBorder="1" applyAlignment="1">
      <alignment horizontal="center" vertical="center" wrapText="1"/>
    </xf>
    <xf numFmtId="49" fontId="44" fillId="41" borderId="37" xfId="0" applyNumberFormat="1" applyFont="1" applyFill="1" applyBorder="1" applyAlignment="1">
      <alignment horizontal="center" vertical="center" wrapText="1"/>
    </xf>
    <xf numFmtId="4" fontId="31" fillId="0" borderId="32" xfId="0" applyNumberFormat="1" applyFont="1" applyFill="1" applyBorder="1" applyAlignment="1">
      <alignment horizontal="center" vertical="center" wrapText="1"/>
    </xf>
    <xf numFmtId="0" fontId="47" fillId="41" borderId="32" xfId="0" applyFont="1" applyFill="1" applyBorder="1" applyAlignment="1">
      <alignment vertical="center" wrapText="1"/>
    </xf>
    <xf numFmtId="199" fontId="31" fillId="0" borderId="32" xfId="0" applyNumberFormat="1" applyFont="1" applyFill="1" applyBorder="1" applyAlignment="1">
      <alignment horizontal="center" vertical="center" wrapText="1"/>
    </xf>
    <xf numFmtId="4" fontId="31" fillId="41" borderId="32" xfId="0" applyNumberFormat="1" applyFont="1" applyFill="1" applyBorder="1" applyAlignment="1">
      <alignment horizontal="center" vertical="center"/>
    </xf>
    <xf numFmtId="1" fontId="79" fillId="0" borderId="32" xfId="0" applyNumberFormat="1" applyFont="1" applyFill="1" applyBorder="1" applyAlignment="1">
      <alignment horizontal="center" vertical="center" wrapText="1"/>
    </xf>
    <xf numFmtId="0" fontId="79" fillId="0" borderId="32" xfId="0" applyFont="1" applyFill="1" applyBorder="1" applyAlignment="1">
      <alignment horizontal="center" vertical="center" wrapText="1"/>
    </xf>
    <xf numFmtId="0" fontId="79" fillId="41" borderId="32" xfId="0" applyFont="1" applyFill="1" applyBorder="1" applyAlignment="1">
      <alignment horizontal="center" vertical="center" wrapText="1"/>
    </xf>
    <xf numFmtId="212" fontId="79" fillId="41" borderId="32" xfId="0" applyNumberFormat="1" applyFont="1" applyFill="1" applyBorder="1" applyAlignment="1">
      <alignment horizontal="center" vertical="center" wrapText="1"/>
    </xf>
    <xf numFmtId="4" fontId="79" fillId="42" borderId="32" xfId="0" applyNumberFormat="1" applyFont="1" applyFill="1" applyBorder="1" applyAlignment="1">
      <alignment horizontal="center" vertical="center" wrapText="1"/>
    </xf>
    <xf numFmtId="1" fontId="79" fillId="0" borderId="32" xfId="0" applyNumberFormat="1" applyFont="1" applyBorder="1" applyAlignment="1">
      <alignment horizontal="center" vertical="center" wrapText="1"/>
    </xf>
    <xf numFmtId="0" fontId="79" fillId="0" borderId="32" xfId="0" applyFont="1" applyBorder="1" applyAlignment="1">
      <alignment horizontal="center" vertical="center" wrapText="1"/>
    </xf>
    <xf numFmtId="2" fontId="79" fillId="0" borderId="32" xfId="0" applyNumberFormat="1" applyFont="1" applyBorder="1" applyAlignment="1">
      <alignment horizontal="center" vertical="center" wrapText="1"/>
    </xf>
    <xf numFmtId="2" fontId="79" fillId="42" borderId="32" xfId="0" applyNumberFormat="1" applyFont="1" applyFill="1" applyBorder="1" applyAlignment="1">
      <alignment horizontal="center" vertical="center" wrapText="1"/>
    </xf>
    <xf numFmtId="2" fontId="79" fillId="41" borderId="32" xfId="0" applyNumberFormat="1" applyFont="1" applyFill="1" applyBorder="1" applyAlignment="1">
      <alignment horizontal="center" vertical="center" wrapText="1"/>
    </xf>
    <xf numFmtId="212" fontId="31" fillId="41" borderId="32" xfId="0" applyNumberFormat="1" applyFont="1" applyFill="1" applyBorder="1" applyAlignment="1">
      <alignment horizontal="center" vertical="center"/>
    </xf>
    <xf numFmtId="2" fontId="10" fillId="0" borderId="0" xfId="0" applyNumberFormat="1" applyFont="1" applyAlignment="1">
      <alignment horizontal="center" vertical="center" wrapText="1"/>
    </xf>
    <xf numFmtId="2" fontId="49" fillId="0" borderId="0" xfId="0" applyNumberFormat="1" applyFont="1" applyFill="1" applyAlignment="1">
      <alignment horizontal="center" vertical="center" wrapText="1"/>
    </xf>
    <xf numFmtId="0" fontId="105" fillId="0" borderId="0" xfId="0" applyFont="1" applyAlignment="1">
      <alignment horizontal="center" vertical="center" wrapText="1"/>
    </xf>
    <xf numFmtId="0" fontId="4" fillId="41" borderId="0" xfId="0" applyFont="1" applyFill="1" applyAlignment="1">
      <alignment horizontal="center" vertical="center" wrapText="1"/>
    </xf>
    <xf numFmtId="200" fontId="1" fillId="0" borderId="0" xfId="0" applyNumberFormat="1" applyFont="1" applyAlignment="1">
      <alignment horizontal="center" vertical="center" wrapText="1"/>
    </xf>
    <xf numFmtId="2" fontId="44" fillId="0" borderId="34" xfId="0" applyNumberFormat="1" applyFont="1" applyBorder="1" applyAlignment="1">
      <alignment horizontal="center" vertical="center" wrapText="1"/>
    </xf>
    <xf numFmtId="2" fontId="44" fillId="0" borderId="35" xfId="0" applyNumberFormat="1" applyFont="1" applyBorder="1" applyAlignment="1">
      <alignment horizontal="center" vertical="center" wrapText="1"/>
    </xf>
    <xf numFmtId="2" fontId="105" fillId="42" borderId="32" xfId="0" applyNumberFormat="1" applyFont="1" applyFill="1" applyBorder="1" applyAlignment="1">
      <alignment horizontal="center" vertical="center"/>
    </xf>
    <xf numFmtId="2" fontId="31" fillId="41" borderId="32" xfId="0" applyNumberFormat="1" applyFont="1" applyFill="1" applyBorder="1" applyAlignment="1">
      <alignment horizontal="center" vertical="center"/>
    </xf>
    <xf numFmtId="0" fontId="46" fillId="0" borderId="32" xfId="0" applyFont="1" applyFill="1" applyBorder="1" applyAlignment="1">
      <alignment horizontal="center" vertical="center" wrapText="1"/>
    </xf>
    <xf numFmtId="2" fontId="46" fillId="41" borderId="32" xfId="0" applyNumberFormat="1" applyFont="1" applyFill="1" applyBorder="1" applyAlignment="1">
      <alignment horizontal="center" vertical="center" wrapText="1"/>
    </xf>
    <xf numFmtId="198" fontId="46" fillId="41" borderId="32" xfId="0" applyNumberFormat="1" applyFont="1" applyFill="1" applyBorder="1" applyAlignment="1">
      <alignment horizontal="center" vertical="center" wrapText="1"/>
    </xf>
    <xf numFmtId="0" fontId="58" fillId="0" borderId="0" xfId="0" applyFont="1" applyAlignment="1">
      <alignment horizontal="center" vertical="center" wrapText="1"/>
    </xf>
    <xf numFmtId="200" fontId="46" fillId="41" borderId="32" xfId="0" applyNumberFormat="1" applyFont="1" applyFill="1" applyBorder="1" applyAlignment="1">
      <alignment horizontal="center" vertical="center" wrapText="1"/>
    </xf>
    <xf numFmtId="0" fontId="46" fillId="41" borderId="32" xfId="0" applyFont="1" applyFill="1" applyBorder="1" applyAlignment="1">
      <alignment horizontal="center" vertical="center"/>
    </xf>
    <xf numFmtId="2" fontId="46" fillId="41" borderId="32" xfId="0" applyNumberFormat="1" applyFont="1" applyFill="1" applyBorder="1" applyAlignment="1">
      <alignment horizontal="center" vertical="center"/>
    </xf>
    <xf numFmtId="2" fontId="46" fillId="41" borderId="32" xfId="600" applyNumberFormat="1" applyFont="1" applyFill="1" applyBorder="1" applyAlignment="1">
      <alignment horizontal="center" vertical="center"/>
      <protection/>
    </xf>
    <xf numFmtId="0" fontId="46" fillId="41" borderId="32" xfId="600" applyFont="1" applyFill="1" applyBorder="1" applyAlignment="1">
      <alignment horizontal="center" vertical="center"/>
      <protection/>
    </xf>
    <xf numFmtId="0" fontId="46" fillId="41" borderId="32" xfId="593" applyNumberFormat="1" applyFont="1" applyFill="1" applyBorder="1" applyAlignment="1">
      <alignment horizontal="center" vertical="center" wrapText="1"/>
      <protection/>
    </xf>
    <xf numFmtId="2" fontId="46" fillId="41" borderId="32" xfId="593" applyNumberFormat="1" applyFont="1" applyFill="1" applyBorder="1" applyAlignment="1">
      <alignment horizontal="center" vertical="center" wrapText="1"/>
      <protection/>
    </xf>
    <xf numFmtId="0" fontId="45" fillId="41" borderId="32" xfId="0" applyNumberFormat="1" applyFont="1" applyFill="1" applyBorder="1" applyAlignment="1">
      <alignment horizontal="center" vertical="center" wrapText="1"/>
    </xf>
    <xf numFmtId="2" fontId="45" fillId="41" borderId="32" xfId="0" applyNumberFormat="1" applyFont="1" applyFill="1" applyBorder="1" applyAlignment="1">
      <alignment horizontal="center" vertical="center" wrapText="1"/>
    </xf>
    <xf numFmtId="0" fontId="46" fillId="0" borderId="32" xfId="0" applyFont="1" applyFill="1" applyBorder="1" applyAlignment="1">
      <alignment horizontal="center" vertical="center"/>
    </xf>
    <xf numFmtId="198" fontId="46" fillId="41" borderId="32" xfId="0" applyNumberFormat="1" applyFont="1" applyFill="1" applyBorder="1" applyAlignment="1">
      <alignment horizontal="center" vertical="center"/>
    </xf>
    <xf numFmtId="0" fontId="46" fillId="0" borderId="32" xfId="593" applyFont="1" applyFill="1" applyBorder="1" applyAlignment="1">
      <alignment horizontal="center" vertical="center" wrapText="1"/>
      <protection/>
    </xf>
    <xf numFmtId="198" fontId="45" fillId="41" borderId="32" xfId="0" applyNumberFormat="1" applyFont="1" applyFill="1" applyBorder="1" applyAlignment="1">
      <alignment horizontal="center" vertical="center"/>
    </xf>
    <xf numFmtId="0" fontId="46" fillId="41" borderId="33" xfId="0" applyFont="1" applyFill="1" applyBorder="1" applyAlignment="1">
      <alignment horizontal="center" vertical="center" wrapText="1"/>
    </xf>
    <xf numFmtId="2" fontId="46" fillId="41" borderId="33" xfId="0" applyNumberFormat="1" applyFont="1" applyFill="1" applyBorder="1" applyAlignment="1">
      <alignment horizontal="center" vertical="center"/>
    </xf>
    <xf numFmtId="4" fontId="46" fillId="41" borderId="32" xfId="0" applyNumberFormat="1" applyFont="1" applyFill="1" applyBorder="1" applyAlignment="1">
      <alignment horizontal="center" vertical="center" wrapText="1"/>
    </xf>
    <xf numFmtId="198" fontId="46" fillId="41" borderId="32" xfId="593" applyNumberFormat="1" applyFont="1" applyFill="1" applyBorder="1" applyAlignment="1">
      <alignment horizontal="center" vertical="center" wrapText="1"/>
      <protection/>
    </xf>
    <xf numFmtId="0" fontId="46" fillId="41" borderId="32" xfId="594" applyFont="1" applyFill="1" applyBorder="1" applyAlignment="1">
      <alignment horizontal="center" vertical="center" wrapText="1"/>
      <protection/>
    </xf>
    <xf numFmtId="200" fontId="46" fillId="41" borderId="32" xfId="0" applyNumberFormat="1" applyFont="1" applyFill="1" applyBorder="1" applyAlignment="1">
      <alignment horizontal="center" vertical="center"/>
    </xf>
    <xf numFmtId="0" fontId="46" fillId="41" borderId="32" xfId="0" applyNumberFormat="1" applyFont="1" applyFill="1" applyBorder="1" applyAlignment="1">
      <alignment horizontal="center" vertical="center" wrapText="1"/>
    </xf>
    <xf numFmtId="2" fontId="45" fillId="41" borderId="32" xfId="600" applyNumberFormat="1" applyFont="1" applyFill="1" applyBorder="1" applyAlignment="1">
      <alignment horizontal="center" vertical="center"/>
      <protection/>
    </xf>
    <xf numFmtId="198" fontId="46" fillId="41" borderId="32" xfId="0" applyNumberFormat="1" applyFont="1" applyFill="1" applyBorder="1" applyAlignment="1">
      <alignment horizontal="center" vertical="center"/>
    </xf>
    <xf numFmtId="0" fontId="46" fillId="0" borderId="32" xfId="600" applyFont="1" applyFill="1" applyBorder="1" applyAlignment="1">
      <alignment horizontal="center" vertical="center" wrapText="1"/>
      <protection/>
    </xf>
    <xf numFmtId="9" fontId="46" fillId="43" borderId="32" xfId="633" applyFont="1" applyFill="1" applyBorder="1" applyAlignment="1">
      <alignment horizontal="center" vertical="center" wrapText="1"/>
    </xf>
    <xf numFmtId="43" fontId="1" fillId="0" borderId="0" xfId="645" applyFont="1" applyAlignment="1">
      <alignment horizontal="center" vertical="center" wrapText="1"/>
    </xf>
    <xf numFmtId="49" fontId="32" fillId="41" borderId="32" xfId="0" applyNumberFormat="1" applyFont="1" applyFill="1" applyBorder="1" applyAlignment="1">
      <alignment horizontal="center" vertical="center" wrapText="1"/>
    </xf>
    <xf numFmtId="0" fontId="32" fillId="0" borderId="32" xfId="0" applyFont="1" applyBorder="1" applyAlignment="1">
      <alignment horizontal="center" vertical="center" wrapText="1"/>
    </xf>
    <xf numFmtId="0" fontId="50" fillId="0" borderId="32" xfId="0" applyFont="1" applyFill="1" applyBorder="1" applyAlignment="1">
      <alignment horizontal="center" vertical="center" wrapText="1"/>
    </xf>
    <xf numFmtId="2" fontId="50" fillId="0" borderId="32" xfId="0" applyNumberFormat="1" applyFont="1" applyFill="1" applyBorder="1" applyAlignment="1">
      <alignment horizontal="center" vertical="center" wrapText="1"/>
    </xf>
    <xf numFmtId="0" fontId="48" fillId="0" borderId="32" xfId="0" applyFont="1" applyFill="1" applyBorder="1" applyAlignment="1">
      <alignment horizontal="center" vertical="center" wrapText="1"/>
    </xf>
    <xf numFmtId="2" fontId="48" fillId="0" borderId="32" xfId="0" applyNumberFormat="1" applyFont="1" applyFill="1" applyBorder="1" applyAlignment="1">
      <alignment horizontal="center" vertical="center" wrapText="1"/>
    </xf>
    <xf numFmtId="198" fontId="32" fillId="41" borderId="32" xfId="0" applyNumberFormat="1" applyFont="1" applyFill="1" applyBorder="1" applyAlignment="1">
      <alignment horizontal="center" vertical="center" wrapText="1"/>
    </xf>
    <xf numFmtId="0" fontId="50" fillId="0" borderId="32" xfId="0" applyFont="1" applyFill="1" applyBorder="1" applyAlignment="1">
      <alignment horizontal="center" vertical="center" wrapText="1"/>
    </xf>
    <xf numFmtId="2" fontId="50" fillId="0" borderId="32" xfId="0" applyNumberFormat="1" applyFont="1" applyFill="1" applyBorder="1" applyAlignment="1">
      <alignment horizontal="center" vertical="center" wrapText="1"/>
    </xf>
    <xf numFmtId="200" fontId="45" fillId="41" borderId="32" xfId="0" applyNumberFormat="1" applyFont="1" applyFill="1" applyBorder="1" applyAlignment="1">
      <alignment horizontal="center" vertical="center"/>
    </xf>
    <xf numFmtId="2" fontId="46" fillId="41" borderId="32" xfId="648" applyNumberFormat="1" applyFont="1" applyFill="1" applyBorder="1" applyAlignment="1">
      <alignment horizontal="center" vertical="center"/>
    </xf>
    <xf numFmtId="198" fontId="46" fillId="41" borderId="32" xfId="594" applyNumberFormat="1" applyFont="1" applyFill="1" applyBorder="1" applyAlignment="1">
      <alignment horizontal="center" vertical="center" wrapText="1"/>
      <protection/>
    </xf>
    <xf numFmtId="2" fontId="115" fillId="41" borderId="32" xfId="0" applyNumberFormat="1" applyFont="1" applyFill="1" applyBorder="1" applyAlignment="1">
      <alignment horizontal="center" vertical="center" wrapText="1"/>
    </xf>
    <xf numFmtId="2" fontId="115" fillId="0" borderId="32" xfId="0" applyNumberFormat="1" applyFont="1" applyFill="1" applyBorder="1" applyAlignment="1">
      <alignment horizontal="center" vertical="center" wrapText="1"/>
    </xf>
    <xf numFmtId="0" fontId="116" fillId="0" borderId="0" xfId="0" applyFont="1" applyAlignment="1">
      <alignment horizontal="center" vertical="center" wrapText="1"/>
    </xf>
    <xf numFmtId="0" fontId="116" fillId="41" borderId="0" xfId="0" applyFont="1" applyFill="1" applyAlignment="1">
      <alignment horizontal="center" vertical="center" wrapText="1"/>
    </xf>
    <xf numFmtId="2" fontId="115" fillId="0" borderId="32" xfId="0" applyNumberFormat="1" applyFont="1" applyFill="1" applyBorder="1" applyAlignment="1">
      <alignment horizontal="center" vertical="center"/>
    </xf>
    <xf numFmtId="0" fontId="46" fillId="0" borderId="32" xfId="487" applyNumberFormat="1" applyFont="1" applyFill="1" applyBorder="1" applyAlignment="1">
      <alignment horizontal="center" vertical="center" wrapText="1"/>
      <protection/>
    </xf>
    <xf numFmtId="2" fontId="46" fillId="41" borderId="32" xfId="487" applyNumberFormat="1" applyFont="1" applyFill="1" applyBorder="1" applyAlignment="1">
      <alignment horizontal="center" vertical="center" wrapText="1"/>
      <protection/>
    </xf>
    <xf numFmtId="1" fontId="58" fillId="0" borderId="0" xfId="0" applyNumberFormat="1" applyFont="1" applyFill="1" applyAlignment="1">
      <alignment horizontal="center" vertical="center" wrapText="1"/>
    </xf>
    <xf numFmtId="1" fontId="4" fillId="0" borderId="0" xfId="0" applyNumberFormat="1" applyFont="1" applyFill="1" applyAlignment="1">
      <alignment horizontal="center" vertical="center" wrapText="1"/>
    </xf>
    <xf numFmtId="0" fontId="58" fillId="0" borderId="0" xfId="0" applyFont="1" applyFill="1" applyAlignment="1">
      <alignment horizontal="center" vertical="center" wrapText="1"/>
    </xf>
    <xf numFmtId="2" fontId="100" fillId="41" borderId="32" xfId="0" applyNumberFormat="1" applyFont="1" applyFill="1" applyBorder="1" applyAlignment="1">
      <alignment horizontal="center" vertical="center"/>
    </xf>
    <xf numFmtId="0" fontId="108" fillId="0" borderId="0" xfId="0" applyFont="1" applyAlignment="1">
      <alignment/>
    </xf>
    <xf numFmtId="0" fontId="108" fillId="0" borderId="0" xfId="0" applyFont="1" applyAlignment="1">
      <alignment horizontal="center" vertical="center"/>
    </xf>
    <xf numFmtId="0" fontId="117" fillId="0" borderId="0" xfId="0" applyFont="1" applyAlignment="1">
      <alignment horizontal="center" vertical="center" wrapText="1"/>
    </xf>
    <xf numFmtId="1" fontId="104" fillId="0" borderId="32" xfId="0" applyNumberFormat="1" applyFont="1" applyFill="1" applyBorder="1" applyAlignment="1">
      <alignment horizontal="center" vertical="center" wrapText="1"/>
    </xf>
    <xf numFmtId="0" fontId="104" fillId="0" borderId="32" xfId="0" applyFont="1" applyFill="1" applyBorder="1" applyAlignment="1">
      <alignment horizontal="center" vertical="center" wrapText="1"/>
    </xf>
    <xf numFmtId="2" fontId="100" fillId="0" borderId="32" xfId="0" applyNumberFormat="1" applyFont="1" applyFill="1" applyBorder="1" applyAlignment="1">
      <alignment horizontal="center" vertical="center" wrapText="1"/>
    </xf>
    <xf numFmtId="0" fontId="100" fillId="0" borderId="32" xfId="0" applyFont="1" applyFill="1" applyBorder="1" applyAlignment="1">
      <alignment horizontal="center" vertical="center" wrapText="1"/>
    </xf>
    <xf numFmtId="2" fontId="100" fillId="41" borderId="32" xfId="0" applyNumberFormat="1" applyFont="1" applyFill="1" applyBorder="1" applyAlignment="1">
      <alignment horizontal="center" vertical="center"/>
    </xf>
    <xf numFmtId="0" fontId="31" fillId="0" borderId="0" xfId="0" applyFont="1" applyAlignment="1">
      <alignment/>
    </xf>
    <xf numFmtId="0" fontId="31" fillId="0" borderId="0" xfId="0" applyFont="1" applyAlignment="1">
      <alignment horizontal="center" vertical="center"/>
    </xf>
    <xf numFmtId="0" fontId="48" fillId="0" borderId="0" xfId="0" applyFont="1" applyAlignment="1">
      <alignment horizontal="center" vertical="center" wrapText="1"/>
    </xf>
    <xf numFmtId="49" fontId="104" fillId="41" borderId="32" xfId="0" applyNumberFormat="1" applyFont="1" applyFill="1" applyBorder="1" applyAlignment="1">
      <alignment horizontal="center" vertical="center" wrapText="1"/>
    </xf>
    <xf numFmtId="9" fontId="100" fillId="0" borderId="32" xfId="0" applyNumberFormat="1" applyFont="1" applyFill="1" applyBorder="1" applyAlignment="1">
      <alignment horizontal="center" vertical="center" wrapText="1"/>
    </xf>
    <xf numFmtId="2" fontId="100" fillId="41" borderId="32" xfId="0" applyNumberFormat="1" applyFont="1" applyFill="1" applyBorder="1" applyAlignment="1">
      <alignment horizontal="center" vertical="center" wrapText="1"/>
    </xf>
    <xf numFmtId="0" fontId="118" fillId="0" borderId="0" xfId="0" applyFont="1" applyAlignment="1">
      <alignment/>
    </xf>
    <xf numFmtId="0" fontId="104" fillId="41" borderId="32" xfId="0" applyFont="1" applyFill="1" applyBorder="1" applyAlignment="1">
      <alignment horizontal="center" vertical="center" wrapText="1"/>
    </xf>
    <xf numFmtId="10" fontId="104" fillId="41" borderId="32" xfId="0" applyNumberFormat="1" applyFont="1" applyFill="1" applyBorder="1" applyAlignment="1">
      <alignment horizontal="center" vertical="center" wrapText="1"/>
    </xf>
    <xf numFmtId="9" fontId="100" fillId="41" borderId="32" xfId="0" applyNumberFormat="1" applyFont="1" applyFill="1" applyBorder="1" applyAlignment="1">
      <alignment horizontal="center" vertical="center" wrapText="1"/>
    </xf>
    <xf numFmtId="0" fontId="100" fillId="0" borderId="0" xfId="0" applyFont="1" applyAlignment="1">
      <alignment/>
    </xf>
    <xf numFmtId="0" fontId="108" fillId="0" borderId="0" xfId="0" applyFont="1" applyAlignment="1">
      <alignment/>
    </xf>
    <xf numFmtId="10" fontId="104" fillId="41" borderId="32" xfId="0" applyNumberFormat="1" applyFont="1" applyFill="1" applyBorder="1" applyAlignment="1">
      <alignment horizontal="center" vertical="center" wrapText="1"/>
    </xf>
    <xf numFmtId="9" fontId="100" fillId="41" borderId="32" xfId="0" applyNumberFormat="1" applyFont="1" applyFill="1" applyBorder="1" applyAlignment="1">
      <alignment horizontal="center" vertical="center" wrapText="1"/>
    </xf>
    <xf numFmtId="0" fontId="100" fillId="0" borderId="32" xfId="605" applyNumberFormat="1" applyFont="1" applyFill="1" applyBorder="1" applyAlignment="1">
      <alignment horizontal="center" vertical="center" wrapText="1"/>
      <protection/>
    </xf>
    <xf numFmtId="2" fontId="100" fillId="0" borderId="32" xfId="484" applyNumberFormat="1" applyFont="1" applyFill="1" applyBorder="1" applyAlignment="1">
      <alignment horizontal="center" vertical="center" wrapText="1"/>
      <protection/>
    </xf>
    <xf numFmtId="9" fontId="100" fillId="0" borderId="32" xfId="605" applyNumberFormat="1" applyFont="1" applyFill="1" applyBorder="1" applyAlignment="1">
      <alignment horizontal="center" vertical="center" wrapText="1"/>
      <protection/>
    </xf>
    <xf numFmtId="2" fontId="100" fillId="0" borderId="32" xfId="605" applyNumberFormat="1" applyFont="1" applyFill="1" applyBorder="1" applyAlignment="1">
      <alignment horizontal="center" vertical="center" wrapText="1"/>
      <protection/>
    </xf>
    <xf numFmtId="9" fontId="100" fillId="0" borderId="32" xfId="458" applyNumberFormat="1" applyFont="1" applyFill="1" applyBorder="1" applyAlignment="1">
      <alignment horizontal="center" vertical="center"/>
      <protection/>
    </xf>
    <xf numFmtId="10" fontId="47" fillId="41" borderId="32" xfId="0" applyNumberFormat="1" applyFont="1" applyFill="1" applyBorder="1" applyAlignment="1">
      <alignment horizontal="center" vertical="center" wrapText="1"/>
    </xf>
    <xf numFmtId="9" fontId="31" fillId="41" borderId="32" xfId="0" applyNumberFormat="1" applyFont="1" applyFill="1" applyBorder="1" applyAlignment="1">
      <alignment horizontal="center" vertical="center" wrapText="1"/>
    </xf>
    <xf numFmtId="0" fontId="59" fillId="0" borderId="0" xfId="0" applyFont="1" applyAlignment="1">
      <alignment/>
    </xf>
    <xf numFmtId="0" fontId="31" fillId="0" borderId="32" xfId="605" applyNumberFormat="1" applyFont="1" applyFill="1" applyBorder="1" applyAlignment="1">
      <alignment horizontal="center" vertical="center" wrapText="1"/>
      <protection/>
    </xf>
    <xf numFmtId="2" fontId="31" fillId="0" borderId="32" xfId="484" applyNumberFormat="1" applyFont="1" applyFill="1" applyBorder="1" applyAlignment="1">
      <alignment horizontal="center" vertical="center" wrapText="1"/>
      <protection/>
    </xf>
    <xf numFmtId="9" fontId="31" fillId="0" borderId="32" xfId="605" applyNumberFormat="1" applyFont="1" applyFill="1" applyBorder="1" applyAlignment="1">
      <alignment horizontal="center" vertical="center" wrapText="1"/>
      <protection/>
    </xf>
    <xf numFmtId="2" fontId="31" fillId="0" borderId="32" xfId="605" applyNumberFormat="1" applyFont="1" applyFill="1" applyBorder="1" applyAlignment="1">
      <alignment horizontal="center" vertical="center" wrapText="1"/>
      <protection/>
    </xf>
    <xf numFmtId="9" fontId="31" fillId="0" borderId="32" xfId="458" applyNumberFormat="1" applyFont="1" applyFill="1" applyBorder="1" applyAlignment="1">
      <alignment horizontal="center" vertical="center"/>
      <protection/>
    </xf>
    <xf numFmtId="10" fontId="47" fillId="41" borderId="32" xfId="0" applyNumberFormat="1" applyFont="1" applyFill="1" applyBorder="1" applyAlignment="1">
      <alignment horizontal="center" vertical="center" wrapText="1"/>
    </xf>
    <xf numFmtId="9" fontId="47" fillId="41" borderId="32" xfId="0" applyNumberFormat="1" applyFont="1" applyFill="1" applyBorder="1" applyAlignment="1">
      <alignment horizontal="center" vertical="center" wrapText="1"/>
    </xf>
    <xf numFmtId="2" fontId="63" fillId="0" borderId="32" xfId="0" applyNumberFormat="1" applyFont="1" applyFill="1" applyBorder="1" applyAlignment="1">
      <alignment horizontal="center" vertical="center" wrapText="1"/>
    </xf>
    <xf numFmtId="0" fontId="59" fillId="0" borderId="0" xfId="0" applyFont="1" applyAlignment="1">
      <alignment/>
    </xf>
    <xf numFmtId="9" fontId="31" fillId="0" borderId="32" xfId="0" applyNumberFormat="1" applyFont="1" applyFill="1" applyBorder="1" applyAlignment="1">
      <alignment horizontal="center" vertical="center" wrapText="1"/>
    </xf>
    <xf numFmtId="0" fontId="31" fillId="0" borderId="32" xfId="0" applyFont="1" applyFill="1" applyBorder="1" applyAlignment="1">
      <alignment horizontal="center" vertical="center" wrapText="1"/>
    </xf>
    <xf numFmtId="49" fontId="47" fillId="0" borderId="32" xfId="0" applyNumberFormat="1" applyFont="1" applyFill="1" applyBorder="1" applyAlignment="1">
      <alignment horizontal="center" vertical="center" wrapText="1"/>
    </xf>
    <xf numFmtId="2" fontId="31" fillId="0" borderId="32" xfId="0" applyNumberFormat="1" applyFont="1" applyFill="1" applyBorder="1" applyAlignment="1">
      <alignment horizontal="center" vertical="center"/>
    </xf>
    <xf numFmtId="2" fontId="31" fillId="0" borderId="32" xfId="0" applyNumberFormat="1" applyFont="1" applyFill="1" applyBorder="1" applyAlignment="1">
      <alignment horizontal="center" vertical="center" wrapText="1"/>
    </xf>
    <xf numFmtId="9" fontId="31" fillId="41" borderId="32" xfId="0" applyNumberFormat="1" applyFont="1" applyFill="1" applyBorder="1" applyAlignment="1">
      <alignment horizontal="center" vertical="center" wrapText="1"/>
    </xf>
    <xf numFmtId="198" fontId="115" fillId="0" borderId="32" xfId="0" applyNumberFormat="1" applyFont="1" applyFill="1" applyBorder="1" applyAlignment="1">
      <alignment horizontal="center" vertical="center" wrapText="1"/>
    </xf>
    <xf numFmtId="0" fontId="39" fillId="0" borderId="22" xfId="0" applyFont="1" applyBorder="1" applyAlignment="1">
      <alignment horizontal="center"/>
    </xf>
    <xf numFmtId="0" fontId="39" fillId="0" borderId="0" xfId="0" applyFont="1" applyBorder="1" applyAlignment="1">
      <alignment horizontal="center"/>
    </xf>
    <xf numFmtId="0" fontId="31" fillId="0" borderId="29"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9" fillId="0" borderId="22" xfId="0" applyFont="1" applyBorder="1" applyAlignment="1">
      <alignment horizontal="center" wrapText="1"/>
    </xf>
    <xf numFmtId="0" fontId="39" fillId="0" borderId="0" xfId="0" applyFont="1" applyBorder="1" applyAlignment="1">
      <alignment horizontal="center" wrapText="1"/>
    </xf>
    <xf numFmtId="0" fontId="39" fillId="0" borderId="21" xfId="0" applyFont="1" applyBorder="1" applyAlignment="1">
      <alignment horizontal="center" wrapText="1"/>
    </xf>
    <xf numFmtId="0" fontId="37" fillId="0" borderId="22" xfId="0" applyFont="1" applyBorder="1" applyAlignment="1">
      <alignment horizontal="center"/>
    </xf>
    <xf numFmtId="0" fontId="37" fillId="0" borderId="0" xfId="0" applyFont="1" applyBorder="1" applyAlignment="1">
      <alignment horizontal="center"/>
    </xf>
    <xf numFmtId="0" fontId="37" fillId="0" borderId="21" xfId="0" applyFont="1" applyBorder="1" applyAlignment="1">
      <alignment horizontal="center"/>
    </xf>
    <xf numFmtId="0" fontId="5" fillId="0" borderId="0" xfId="0" applyFont="1" applyAlignment="1">
      <alignment horizontal="center"/>
    </xf>
    <xf numFmtId="0" fontId="40" fillId="0" borderId="22" xfId="0" applyFont="1" applyBorder="1" applyAlignment="1">
      <alignment horizontal="center" vertical="center"/>
    </xf>
    <xf numFmtId="0" fontId="40" fillId="0" borderId="0" xfId="0" applyFont="1" applyBorder="1" applyAlignment="1">
      <alignment horizontal="center" vertical="center"/>
    </xf>
    <xf numFmtId="0" fontId="40"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0" xfId="0" applyFont="1" applyBorder="1" applyAlignment="1">
      <alignment horizontal="center" vertical="center"/>
    </xf>
    <xf numFmtId="0" fontId="41" fillId="0" borderId="21" xfId="0" applyFont="1" applyBorder="1" applyAlignment="1">
      <alignment horizontal="center" vertical="center"/>
    </xf>
    <xf numFmtId="0" fontId="38" fillId="0" borderId="22" xfId="0" applyFont="1" applyBorder="1" applyAlignment="1">
      <alignment horizontal="center" vertical="center"/>
    </xf>
    <xf numFmtId="0" fontId="38" fillId="0" borderId="0" xfId="0" applyFont="1" applyBorder="1" applyAlignment="1">
      <alignment horizontal="center" vertical="center"/>
    </xf>
    <xf numFmtId="0" fontId="38" fillId="0" borderId="21" xfId="0" applyFont="1" applyBorder="1" applyAlignment="1">
      <alignment horizontal="center" vertical="center"/>
    </xf>
    <xf numFmtId="0" fontId="39" fillId="0" borderId="22" xfId="0" applyFont="1" applyBorder="1" applyAlignment="1">
      <alignment horizontal="right" vertical="center"/>
    </xf>
    <xf numFmtId="0" fontId="39" fillId="0" borderId="0" xfId="0" applyFont="1" applyBorder="1" applyAlignment="1">
      <alignment horizontal="right" vertical="center"/>
    </xf>
    <xf numFmtId="0" fontId="34" fillId="0" borderId="0" xfId="0" applyFont="1" applyBorder="1" applyAlignment="1">
      <alignment horizontal="right" vertical="center"/>
    </xf>
    <xf numFmtId="0" fontId="34" fillId="0" borderId="0" xfId="0" applyFont="1" applyBorder="1" applyAlignment="1">
      <alignment horizontal="left" vertical="center"/>
    </xf>
    <xf numFmtId="0" fontId="34" fillId="41" borderId="0" xfId="0" applyFont="1" applyFill="1" applyBorder="1" applyAlignment="1">
      <alignment horizontal="center" vertical="center"/>
    </xf>
    <xf numFmtId="0" fontId="34" fillId="41" borderId="21" xfId="0" applyFont="1" applyFill="1" applyBorder="1" applyAlignment="1">
      <alignment horizontal="center" vertical="center"/>
    </xf>
    <xf numFmtId="0" fontId="40" fillId="0" borderId="22"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1" xfId="0" applyFont="1" applyBorder="1" applyAlignment="1">
      <alignment horizontal="center" vertical="center" wrapText="1"/>
    </xf>
    <xf numFmtId="0" fontId="32" fillId="0" borderId="0" xfId="0" applyFont="1" applyAlignment="1">
      <alignment horizontal="left" vertical="center"/>
    </xf>
    <xf numFmtId="0" fontId="32" fillId="0" borderId="0" xfId="0" applyFont="1" applyAlignment="1">
      <alignment horizontal="left" vertical="center" wrapText="1"/>
    </xf>
    <xf numFmtId="0" fontId="32" fillId="0" borderId="0" xfId="0" applyFont="1" applyFill="1" applyAlignment="1">
      <alignment horizontal="justify" vertical="center" wrapText="1"/>
    </xf>
    <xf numFmtId="0" fontId="32" fillId="0" borderId="0" xfId="0" applyFont="1" applyAlignment="1">
      <alignment horizontal="center" vertical="center" wrapText="1"/>
    </xf>
    <xf numFmtId="0" fontId="32" fillId="41" borderId="0" xfId="0" applyFont="1" applyFill="1" applyAlignment="1">
      <alignment horizontal="justify" vertical="top" wrapText="1"/>
    </xf>
    <xf numFmtId="0" fontId="31" fillId="0" borderId="3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41" borderId="34" xfId="0" applyFont="1" applyFill="1" applyBorder="1" applyAlignment="1">
      <alignment horizontal="center" vertical="center" wrapText="1"/>
    </xf>
    <xf numFmtId="0" fontId="32" fillId="41" borderId="35" xfId="0" applyFont="1" applyFill="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44" fillId="0" borderId="0" xfId="0" applyFont="1" applyAlignment="1">
      <alignment horizontal="center" vertical="center" wrapText="1"/>
    </xf>
    <xf numFmtId="49" fontId="46" fillId="0" borderId="36" xfId="0" applyNumberFormat="1" applyFont="1" applyFill="1" applyBorder="1" applyAlignment="1">
      <alignment horizontal="center" vertical="center" wrapText="1"/>
    </xf>
    <xf numFmtId="49" fontId="46" fillId="0" borderId="33"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0" fontId="48" fillId="0" borderId="38"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0" xfId="0" applyFont="1" applyFill="1" applyAlignment="1">
      <alignment horizontal="center" vertical="center" wrapText="1"/>
    </xf>
    <xf numFmtId="0" fontId="48" fillId="0" borderId="36" xfId="0" applyFont="1" applyFill="1" applyBorder="1" applyAlignment="1">
      <alignment horizontal="center" vertical="center" wrapText="1"/>
    </xf>
    <xf numFmtId="0" fontId="48" fillId="0" borderId="33" xfId="0" applyFont="1" applyFill="1" applyBorder="1" applyAlignment="1">
      <alignment horizontal="center" vertical="center" wrapText="1"/>
    </xf>
    <xf numFmtId="0" fontId="48" fillId="0" borderId="40" xfId="0" applyFont="1" applyFill="1" applyBorder="1" applyAlignment="1">
      <alignment horizontal="center" vertical="center" wrapText="1"/>
    </xf>
    <xf numFmtId="0" fontId="48" fillId="0" borderId="41" xfId="0" applyFont="1" applyFill="1" applyBorder="1" applyAlignment="1">
      <alignment horizontal="center" vertical="center" wrapText="1"/>
    </xf>
    <xf numFmtId="0" fontId="32" fillId="0" borderId="0" xfId="0" applyFont="1" applyAlignment="1">
      <alignment horizontal="center" vertical="center" wrapText="1"/>
    </xf>
    <xf numFmtId="2" fontId="31" fillId="0" borderId="0" xfId="0" applyNumberFormat="1" applyFont="1" applyAlignment="1">
      <alignment horizontal="center" vertical="center" wrapText="1"/>
    </xf>
    <xf numFmtId="49" fontId="44" fillId="0" borderId="36" xfId="0" applyNumberFormat="1" applyFont="1" applyFill="1" applyBorder="1" applyAlignment="1">
      <alignment horizontal="center" vertical="center" wrapText="1"/>
    </xf>
    <xf numFmtId="49" fontId="44" fillId="0" borderId="33" xfId="0" applyNumberFormat="1" applyFont="1" applyFill="1" applyBorder="1" applyAlignment="1">
      <alignment horizontal="center" vertical="center" wrapText="1"/>
    </xf>
    <xf numFmtId="0" fontId="44" fillId="0" borderId="36"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6" xfId="0" applyFont="1" applyBorder="1" applyAlignment="1">
      <alignment horizontal="center" vertical="center" textRotation="90" wrapText="1"/>
    </xf>
    <xf numFmtId="0" fontId="44" fillId="0" borderId="33" xfId="0" applyFont="1" applyBorder="1" applyAlignment="1">
      <alignment horizontal="center" vertical="center" textRotation="90" wrapText="1"/>
    </xf>
    <xf numFmtId="2" fontId="44" fillId="0" borderId="34" xfId="0" applyNumberFormat="1" applyFont="1" applyBorder="1" applyAlignment="1">
      <alignment horizontal="center" vertical="center" wrapText="1"/>
    </xf>
    <xf numFmtId="2" fontId="44" fillId="0" borderId="35" xfId="0" applyNumberFormat="1" applyFont="1" applyBorder="1" applyAlignment="1">
      <alignment horizontal="center" vertical="center" wrapText="1"/>
    </xf>
    <xf numFmtId="0" fontId="48" fillId="0" borderId="38" xfId="0" applyFont="1" applyFill="1" applyBorder="1" applyAlignment="1">
      <alignment horizontal="center" vertical="center" textRotation="1" wrapText="1"/>
    </xf>
    <xf numFmtId="0" fontId="48" fillId="0" borderId="39" xfId="0" applyFont="1" applyFill="1" applyBorder="1" applyAlignment="1">
      <alignment horizontal="center" vertical="center" textRotation="1" wrapText="1"/>
    </xf>
    <xf numFmtId="0" fontId="48" fillId="0" borderId="0" xfId="0" applyFont="1" applyFill="1" applyAlignment="1">
      <alignment horizontal="center" vertical="center" wrapText="1"/>
    </xf>
    <xf numFmtId="2" fontId="48" fillId="0" borderId="0" xfId="0" applyNumberFormat="1" applyFont="1" applyFill="1" applyAlignment="1">
      <alignment horizontal="center" vertical="center" wrapText="1"/>
    </xf>
    <xf numFmtId="0" fontId="48" fillId="0" borderId="0" xfId="0" applyFont="1" applyAlignment="1">
      <alignment horizontal="center" vertical="center" wrapText="1"/>
    </xf>
    <xf numFmtId="0" fontId="44" fillId="41" borderId="36" xfId="0" applyFont="1" applyFill="1" applyBorder="1" applyAlignment="1">
      <alignment horizontal="center" vertical="center" textRotation="90" wrapText="1"/>
    </xf>
    <xf numFmtId="0" fontId="44" fillId="41" borderId="33" xfId="0" applyFont="1" applyFill="1" applyBorder="1" applyAlignment="1">
      <alignment horizontal="center" vertical="center" textRotation="90" wrapText="1"/>
    </xf>
    <xf numFmtId="0" fontId="48" fillId="41" borderId="0" xfId="0" applyFont="1" applyFill="1" applyAlignment="1">
      <alignment horizontal="center" vertical="center" wrapText="1"/>
    </xf>
    <xf numFmtId="0" fontId="105" fillId="0" borderId="0" xfId="0" applyFont="1" applyFill="1" applyAlignment="1">
      <alignment horizontal="center" vertical="center" wrapText="1"/>
    </xf>
    <xf numFmtId="49" fontId="102" fillId="0" borderId="36" xfId="0" applyNumberFormat="1" applyFont="1" applyFill="1" applyBorder="1" applyAlignment="1">
      <alignment horizontal="center" vertical="center" wrapText="1"/>
    </xf>
    <xf numFmtId="49" fontId="102" fillId="0" borderId="33" xfId="0" applyNumberFormat="1" applyFont="1" applyFill="1" applyBorder="1" applyAlignment="1">
      <alignment horizontal="center" vertical="center" wrapText="1"/>
    </xf>
    <xf numFmtId="0" fontId="102" fillId="0" borderId="36" xfId="0" applyFont="1" applyBorder="1" applyAlignment="1">
      <alignment horizontal="center" vertical="center" textRotation="90" wrapText="1"/>
    </xf>
    <xf numFmtId="0" fontId="102" fillId="0" borderId="33" xfId="0" applyFont="1" applyBorder="1" applyAlignment="1">
      <alignment horizontal="center" vertical="center" textRotation="90" wrapText="1"/>
    </xf>
    <xf numFmtId="2" fontId="100" fillId="0" borderId="0" xfId="0" applyNumberFormat="1" applyFont="1" applyFill="1" applyAlignment="1">
      <alignment horizontal="center" vertical="center" wrapText="1"/>
    </xf>
    <xf numFmtId="0" fontId="100" fillId="0" borderId="0" xfId="0" applyFont="1" applyFill="1" applyAlignment="1">
      <alignment horizontal="center" vertical="center" wrapText="1"/>
    </xf>
    <xf numFmtId="0" fontId="100" fillId="0" borderId="0" xfId="0" applyFont="1" applyAlignment="1">
      <alignment horizontal="center" vertical="center" wrapText="1"/>
    </xf>
    <xf numFmtId="0" fontId="100" fillId="41" borderId="0" xfId="0" applyFont="1" applyFill="1" applyAlignment="1">
      <alignment horizontal="center" vertical="center" wrapText="1"/>
    </xf>
    <xf numFmtId="0" fontId="102" fillId="0" borderId="36" xfId="0" applyFont="1" applyBorder="1" applyAlignment="1">
      <alignment horizontal="center" vertical="center" wrapText="1"/>
    </xf>
    <xf numFmtId="0" fontId="102" fillId="0" borderId="33" xfId="0" applyFont="1" applyBorder="1" applyAlignment="1">
      <alignment horizontal="center" vertical="center" wrapText="1"/>
    </xf>
    <xf numFmtId="2" fontId="102" fillId="0" borderId="34" xfId="0" applyNumberFormat="1" applyFont="1" applyBorder="1" applyAlignment="1">
      <alignment horizontal="center" vertical="center" wrapText="1"/>
    </xf>
    <xf numFmtId="2" fontId="102" fillId="0" borderId="35" xfId="0" applyNumberFormat="1" applyFont="1" applyBorder="1" applyAlignment="1">
      <alignment horizontal="center" vertical="center" wrapText="1"/>
    </xf>
    <xf numFmtId="49" fontId="102" fillId="0" borderId="36" xfId="0" applyNumberFormat="1" applyFont="1" applyFill="1" applyBorder="1" applyAlignment="1">
      <alignment horizontal="center" vertical="center" wrapText="1"/>
    </xf>
    <xf numFmtId="49" fontId="102" fillId="0" borderId="33" xfId="0" applyNumberFormat="1" applyFont="1" applyFill="1" applyBorder="1" applyAlignment="1">
      <alignment horizontal="center" vertical="center" wrapText="1"/>
    </xf>
    <xf numFmtId="0" fontId="102" fillId="0" borderId="36" xfId="0" applyFont="1" applyBorder="1" applyAlignment="1">
      <alignment horizontal="center" vertical="center" textRotation="90" wrapText="1"/>
    </xf>
    <xf numFmtId="0" fontId="102" fillId="0" borderId="33" xfId="0" applyFont="1" applyBorder="1" applyAlignment="1">
      <alignment horizontal="center" vertical="center" textRotation="90" wrapText="1"/>
    </xf>
    <xf numFmtId="0" fontId="102" fillId="0" borderId="36" xfId="0" applyFont="1" applyBorder="1" applyAlignment="1">
      <alignment horizontal="center" vertical="center" wrapText="1"/>
    </xf>
    <xf numFmtId="0" fontId="102" fillId="0" borderId="33" xfId="0" applyFont="1" applyBorder="1" applyAlignment="1">
      <alignment horizontal="center" vertical="center" wrapText="1"/>
    </xf>
    <xf numFmtId="2" fontId="102" fillId="0" borderId="34" xfId="0" applyNumberFormat="1" applyFont="1" applyBorder="1" applyAlignment="1">
      <alignment horizontal="center" vertical="center" wrapText="1"/>
    </xf>
    <xf numFmtId="2" fontId="102" fillId="0" borderId="35" xfId="0" applyNumberFormat="1" applyFont="1" applyBorder="1" applyAlignment="1">
      <alignment horizontal="center" vertical="center" wrapText="1"/>
    </xf>
    <xf numFmtId="0" fontId="105" fillId="0" borderId="0" xfId="0" applyFont="1" applyAlignment="1">
      <alignment horizontal="center" vertical="center" wrapText="1"/>
    </xf>
    <xf numFmtId="2" fontId="100" fillId="0" borderId="0" xfId="0" applyNumberFormat="1" applyFont="1" applyAlignment="1">
      <alignment horizontal="center" vertical="center" wrapText="1"/>
    </xf>
    <xf numFmtId="2" fontId="31" fillId="0" borderId="0" xfId="0" applyNumberFormat="1" applyFont="1" applyFill="1" applyAlignment="1">
      <alignment horizontal="center" vertical="center" wrapText="1"/>
    </xf>
    <xf numFmtId="0" fontId="31" fillId="0" borderId="0" xfId="0" applyFont="1" applyAlignment="1">
      <alignment horizontal="center" vertical="center" wrapText="1"/>
    </xf>
    <xf numFmtId="0" fontId="31" fillId="41" borderId="0" xfId="0" applyFont="1" applyFill="1" applyAlignment="1">
      <alignment horizontal="center" vertical="center" wrapText="1"/>
    </xf>
    <xf numFmtId="0" fontId="44" fillId="0" borderId="36" xfId="0" applyFont="1" applyBorder="1" applyAlignment="1">
      <alignment horizontal="center" vertical="center" textRotation="90" wrapText="1"/>
    </xf>
    <xf numFmtId="0" fontId="44" fillId="0" borderId="33" xfId="0" applyFont="1" applyBorder="1" applyAlignment="1">
      <alignment horizontal="center" vertical="center" textRotation="90" wrapText="1"/>
    </xf>
    <xf numFmtId="49" fontId="44" fillId="0" borderId="36" xfId="0" applyNumberFormat="1" applyFont="1" applyFill="1" applyBorder="1" applyAlignment="1">
      <alignment horizontal="center" vertical="center" wrapText="1"/>
    </xf>
    <xf numFmtId="49" fontId="44" fillId="0" borderId="33" xfId="0" applyNumberFormat="1" applyFont="1" applyFill="1" applyBorder="1" applyAlignment="1">
      <alignment horizontal="center" vertical="center" wrapText="1"/>
    </xf>
    <xf numFmtId="0" fontId="44" fillId="0" borderId="36" xfId="0" applyFont="1" applyBorder="1" applyAlignment="1">
      <alignment horizontal="center" vertical="center" wrapText="1"/>
    </xf>
    <xf numFmtId="0" fontId="44" fillId="0" borderId="33" xfId="0" applyFont="1" applyBorder="1" applyAlignment="1">
      <alignment horizontal="center" vertical="center" wrapText="1"/>
    </xf>
    <xf numFmtId="2" fontId="44" fillId="0" borderId="34" xfId="0" applyNumberFormat="1" applyFont="1" applyBorder="1" applyAlignment="1">
      <alignment horizontal="center" vertical="center" wrapText="1"/>
    </xf>
    <xf numFmtId="2" fontId="44" fillId="0" borderId="35" xfId="0" applyNumberFormat="1" applyFont="1" applyBorder="1" applyAlignment="1">
      <alignment horizontal="center" vertical="center" wrapText="1"/>
    </xf>
    <xf numFmtId="2"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41" borderId="0" xfId="0" applyFont="1" applyFill="1" applyAlignment="1">
      <alignment horizontal="center" vertical="center" wrapText="1"/>
    </xf>
    <xf numFmtId="2" fontId="9"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32" fillId="0" borderId="0" xfId="0" applyFont="1" applyAlignment="1">
      <alignment horizontal="center"/>
    </xf>
    <xf numFmtId="0" fontId="32" fillId="0" borderId="36"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2" fillId="0" borderId="0" xfId="0" applyFont="1" applyFill="1" applyAlignment="1">
      <alignment horizontal="center" vertical="center" wrapText="1"/>
    </xf>
    <xf numFmtId="2" fontId="31" fillId="41" borderId="0" xfId="0" applyNumberFormat="1" applyFont="1" applyFill="1" applyAlignment="1">
      <alignment horizontal="center" vertical="center" wrapText="1"/>
    </xf>
    <xf numFmtId="0" fontId="39" fillId="0" borderId="0" xfId="0" applyFont="1" applyAlignment="1">
      <alignment horizontal="center" vertical="center" wrapText="1"/>
    </xf>
  </cellXfs>
  <cellStyles count="684">
    <cellStyle name="Normal" xfId="0"/>
    <cellStyle name="20% - Accent1" xfId="15"/>
    <cellStyle name="20% - Accent1 2" xfId="16"/>
    <cellStyle name="20% - Accent1 2 2" xfId="17"/>
    <cellStyle name="20% - Accent1 3" xfId="18"/>
    <cellStyle name="20% - Accent1 4" xfId="19"/>
    <cellStyle name="20% - Accent1 4 2" xfId="20"/>
    <cellStyle name="20% - Accent1 5" xfId="21"/>
    <cellStyle name="20% - Accent1 6" xfId="22"/>
    <cellStyle name="20% - Accent1 7" xfId="23"/>
    <cellStyle name="20% - Accent2" xfId="24"/>
    <cellStyle name="20% - Accent2 2" xfId="25"/>
    <cellStyle name="20% - Accent2 2 2" xfId="26"/>
    <cellStyle name="20% - Accent2 3" xfId="27"/>
    <cellStyle name="20% - Accent2 4" xfId="28"/>
    <cellStyle name="20% - Accent2 4 2" xfId="29"/>
    <cellStyle name="20% - Accent2 5" xfId="30"/>
    <cellStyle name="20% - Accent2 6" xfId="31"/>
    <cellStyle name="20% - Accent2 7" xfId="32"/>
    <cellStyle name="20% - Accent3" xfId="33"/>
    <cellStyle name="20% - Accent3 2" xfId="34"/>
    <cellStyle name="20% - Accent3 2 2" xfId="35"/>
    <cellStyle name="20% - Accent3 3" xfId="36"/>
    <cellStyle name="20% - Accent3 4" xfId="37"/>
    <cellStyle name="20% - Accent3 4 2" xfId="38"/>
    <cellStyle name="20% - Accent3 5" xfId="39"/>
    <cellStyle name="20% - Accent3 6" xfId="40"/>
    <cellStyle name="20% - Accent3 7" xfId="41"/>
    <cellStyle name="20% - Accent4" xfId="42"/>
    <cellStyle name="20% - Accent4 2" xfId="43"/>
    <cellStyle name="20% - Accent4 2 2" xfId="44"/>
    <cellStyle name="20% - Accent4 3" xfId="45"/>
    <cellStyle name="20% - Accent4 4" xfId="46"/>
    <cellStyle name="20% - Accent4 4 2" xfId="47"/>
    <cellStyle name="20% - Accent4 5" xfId="48"/>
    <cellStyle name="20% - Accent4 6" xfId="49"/>
    <cellStyle name="20% - Accent4 7" xfId="50"/>
    <cellStyle name="20% - Accent5" xfId="51"/>
    <cellStyle name="20% - Accent5 2" xfId="52"/>
    <cellStyle name="20% - Accent5 2 2" xfId="53"/>
    <cellStyle name="20% - Accent5 3" xfId="54"/>
    <cellStyle name="20% - Accent5 4" xfId="55"/>
    <cellStyle name="20% - Accent5 4 2" xfId="56"/>
    <cellStyle name="20% - Accent5 5" xfId="57"/>
    <cellStyle name="20% - Accent5 6" xfId="58"/>
    <cellStyle name="20% - Accent5 7" xfId="59"/>
    <cellStyle name="20% - Accent6" xfId="60"/>
    <cellStyle name="20% - Accent6 2" xfId="61"/>
    <cellStyle name="20% - Accent6 2 2" xfId="62"/>
    <cellStyle name="20% - Accent6 3" xfId="63"/>
    <cellStyle name="20% - Accent6 4" xfId="64"/>
    <cellStyle name="20% - Accent6 4 2" xfId="65"/>
    <cellStyle name="20% - Accent6 5" xfId="66"/>
    <cellStyle name="20% - Accent6 6" xfId="67"/>
    <cellStyle name="20% - Accent6 7" xfId="68"/>
    <cellStyle name="20% - Акцент1" xfId="69"/>
    <cellStyle name="20% — акцент1" xfId="70"/>
    <cellStyle name="20% - Акцент1 2" xfId="71"/>
    <cellStyle name="20% - Акцент2" xfId="72"/>
    <cellStyle name="20% — акцент2" xfId="73"/>
    <cellStyle name="20% - Акцент2 2" xfId="74"/>
    <cellStyle name="20% - Акцент3" xfId="75"/>
    <cellStyle name="20% — акцент3" xfId="76"/>
    <cellStyle name="20% - Акцент3 2" xfId="77"/>
    <cellStyle name="20% - Акцент4" xfId="78"/>
    <cellStyle name="20% — акцент4" xfId="79"/>
    <cellStyle name="20% - Акцент4 2" xfId="80"/>
    <cellStyle name="20% - Акцент5" xfId="81"/>
    <cellStyle name="20% — акцент5" xfId="82"/>
    <cellStyle name="20% - Акцент5 2" xfId="83"/>
    <cellStyle name="20% - Акцент6" xfId="84"/>
    <cellStyle name="20% — акцент6" xfId="85"/>
    <cellStyle name="20% - Акцент6 2" xfId="86"/>
    <cellStyle name="40% - Accent1" xfId="87"/>
    <cellStyle name="40% - Accent1 2" xfId="88"/>
    <cellStyle name="40% - Accent1 2 2" xfId="89"/>
    <cellStyle name="40% - Accent1 3" xfId="90"/>
    <cellStyle name="40% - Accent1 4" xfId="91"/>
    <cellStyle name="40% - Accent1 4 2" xfId="92"/>
    <cellStyle name="40% - Accent1 5" xfId="93"/>
    <cellStyle name="40% - Accent1 6" xfId="94"/>
    <cellStyle name="40% - Accent1 7" xfId="95"/>
    <cellStyle name="40% - Accent2" xfId="96"/>
    <cellStyle name="40% - Accent2 2" xfId="97"/>
    <cellStyle name="40% - Accent2 2 2" xfId="98"/>
    <cellStyle name="40% - Accent2 3" xfId="99"/>
    <cellStyle name="40% - Accent2 4" xfId="100"/>
    <cellStyle name="40% - Accent2 4 2" xfId="101"/>
    <cellStyle name="40% - Accent2 5" xfId="102"/>
    <cellStyle name="40% - Accent2 6" xfId="103"/>
    <cellStyle name="40% - Accent2 7" xfId="104"/>
    <cellStyle name="40% - Accent3" xfId="105"/>
    <cellStyle name="40% - Accent3 2" xfId="106"/>
    <cellStyle name="40% - Accent3 2 2" xfId="107"/>
    <cellStyle name="40% - Accent3 3" xfId="108"/>
    <cellStyle name="40% - Accent3 4" xfId="109"/>
    <cellStyle name="40% - Accent3 4 2" xfId="110"/>
    <cellStyle name="40% - Accent3 5" xfId="111"/>
    <cellStyle name="40% - Accent3 6" xfId="112"/>
    <cellStyle name="40% - Accent3 7" xfId="113"/>
    <cellStyle name="40% - Accent4" xfId="114"/>
    <cellStyle name="40% - Accent4 2" xfId="115"/>
    <cellStyle name="40% - Accent4 2 2" xfId="116"/>
    <cellStyle name="40% - Accent4 3" xfId="117"/>
    <cellStyle name="40% - Accent4 4" xfId="118"/>
    <cellStyle name="40% - Accent4 4 2" xfId="119"/>
    <cellStyle name="40% - Accent4 5" xfId="120"/>
    <cellStyle name="40% - Accent4 6" xfId="121"/>
    <cellStyle name="40% - Accent4 7" xfId="122"/>
    <cellStyle name="40% - Accent5" xfId="123"/>
    <cellStyle name="40% - Accent5 2" xfId="124"/>
    <cellStyle name="40% - Accent5 2 2" xfId="125"/>
    <cellStyle name="40% - Accent5 3" xfId="126"/>
    <cellStyle name="40% - Accent5 4" xfId="127"/>
    <cellStyle name="40% - Accent5 4 2" xfId="128"/>
    <cellStyle name="40% - Accent5 5" xfId="129"/>
    <cellStyle name="40% - Accent5 6" xfId="130"/>
    <cellStyle name="40% - Accent5 7" xfId="131"/>
    <cellStyle name="40% - Accent6" xfId="132"/>
    <cellStyle name="40% - Accent6 2" xfId="133"/>
    <cellStyle name="40% - Accent6 2 2" xfId="134"/>
    <cellStyle name="40% - Accent6 3" xfId="135"/>
    <cellStyle name="40% - Accent6 4" xfId="136"/>
    <cellStyle name="40% - Accent6 4 2" xfId="137"/>
    <cellStyle name="40% - Accent6 5" xfId="138"/>
    <cellStyle name="40% - Accent6 6" xfId="139"/>
    <cellStyle name="40% - Accent6 7" xfId="140"/>
    <cellStyle name="40% - Акцент1" xfId="141"/>
    <cellStyle name="40% — акцент1" xfId="142"/>
    <cellStyle name="40% - Акцент1 2" xfId="143"/>
    <cellStyle name="40% - Акцент2" xfId="144"/>
    <cellStyle name="40% — акцент2" xfId="145"/>
    <cellStyle name="40% - Акцент2 2" xfId="146"/>
    <cellStyle name="40% - Акцент3" xfId="147"/>
    <cellStyle name="40% — акцент3" xfId="148"/>
    <cellStyle name="40% - Акцент3 2" xfId="149"/>
    <cellStyle name="40% - Акцент4" xfId="150"/>
    <cellStyle name="40% — акцент4" xfId="151"/>
    <cellStyle name="40% - Акцент4 2" xfId="152"/>
    <cellStyle name="40% - Акцент5" xfId="153"/>
    <cellStyle name="40% — акцент5" xfId="154"/>
    <cellStyle name="40% - Акцент5 2" xfId="155"/>
    <cellStyle name="40% - Акцент6" xfId="156"/>
    <cellStyle name="40% — акцент6" xfId="157"/>
    <cellStyle name="40% - Акцент6 2" xfId="158"/>
    <cellStyle name="60% - Accent1" xfId="159"/>
    <cellStyle name="60% - Accent1 2" xfId="160"/>
    <cellStyle name="60% - Accent1 2 2" xfId="161"/>
    <cellStyle name="60% - Accent1 3" xfId="162"/>
    <cellStyle name="60% - Accent1 4" xfId="163"/>
    <cellStyle name="60% - Accent1 4 2" xfId="164"/>
    <cellStyle name="60% - Accent1 5" xfId="165"/>
    <cellStyle name="60% - Accent1 6" xfId="166"/>
    <cellStyle name="60% - Accent1 7" xfId="167"/>
    <cellStyle name="60% - Accent2" xfId="168"/>
    <cellStyle name="60% - Accent2 2" xfId="169"/>
    <cellStyle name="60% - Accent2 2 2" xfId="170"/>
    <cellStyle name="60% - Accent2 3" xfId="171"/>
    <cellStyle name="60% - Accent2 4" xfId="172"/>
    <cellStyle name="60% - Accent2 4 2" xfId="173"/>
    <cellStyle name="60% - Accent2 5" xfId="174"/>
    <cellStyle name="60% - Accent2 6" xfId="175"/>
    <cellStyle name="60% - Accent2 7" xfId="176"/>
    <cellStyle name="60% - Accent3" xfId="177"/>
    <cellStyle name="60% - Accent3 2" xfId="178"/>
    <cellStyle name="60% - Accent3 2 2" xfId="179"/>
    <cellStyle name="60% - Accent3 3" xfId="180"/>
    <cellStyle name="60% - Accent3 4" xfId="181"/>
    <cellStyle name="60% - Accent3 4 2" xfId="182"/>
    <cellStyle name="60% - Accent3 5" xfId="183"/>
    <cellStyle name="60% - Accent3 6" xfId="184"/>
    <cellStyle name="60% - Accent3 7" xfId="185"/>
    <cellStyle name="60% - Accent4" xfId="186"/>
    <cellStyle name="60% - Accent4 2" xfId="187"/>
    <cellStyle name="60% - Accent4 2 2" xfId="188"/>
    <cellStyle name="60% - Accent4 3" xfId="189"/>
    <cellStyle name="60% - Accent4 4" xfId="190"/>
    <cellStyle name="60% - Accent4 4 2" xfId="191"/>
    <cellStyle name="60% - Accent4 5" xfId="192"/>
    <cellStyle name="60% - Accent4 6" xfId="193"/>
    <cellStyle name="60% - Accent4 7" xfId="194"/>
    <cellStyle name="60% - Accent5" xfId="195"/>
    <cellStyle name="60% - Accent5 2" xfId="196"/>
    <cellStyle name="60% - Accent5 2 2" xfId="197"/>
    <cellStyle name="60% - Accent5 3" xfId="198"/>
    <cellStyle name="60% - Accent5 4" xfId="199"/>
    <cellStyle name="60% - Accent5 4 2" xfId="200"/>
    <cellStyle name="60% - Accent5 5" xfId="201"/>
    <cellStyle name="60% - Accent5 6" xfId="202"/>
    <cellStyle name="60% - Accent5 7" xfId="203"/>
    <cellStyle name="60% - Accent6" xfId="204"/>
    <cellStyle name="60% - Accent6 2" xfId="205"/>
    <cellStyle name="60% - Accent6 2 2" xfId="206"/>
    <cellStyle name="60% - Accent6 3" xfId="207"/>
    <cellStyle name="60% - Accent6 4" xfId="208"/>
    <cellStyle name="60% - Accent6 4 2" xfId="209"/>
    <cellStyle name="60% - Accent6 5" xfId="210"/>
    <cellStyle name="60% - Accent6 6" xfId="211"/>
    <cellStyle name="60% - Accent6 7" xfId="212"/>
    <cellStyle name="60% - Акцент1" xfId="213"/>
    <cellStyle name="60% — акцент1" xfId="214"/>
    <cellStyle name="60% - Акцент1 2" xfId="215"/>
    <cellStyle name="60% - Акцент2" xfId="216"/>
    <cellStyle name="60% — акцент2" xfId="217"/>
    <cellStyle name="60% - Акцент2 2" xfId="218"/>
    <cellStyle name="60% - Акцент3" xfId="219"/>
    <cellStyle name="60% — акцент3" xfId="220"/>
    <cellStyle name="60% - Акцент3 2" xfId="221"/>
    <cellStyle name="60% - Акцент4" xfId="222"/>
    <cellStyle name="60% — акцент4" xfId="223"/>
    <cellStyle name="60% - Акцент4 2" xfId="224"/>
    <cellStyle name="60% - Акцент5" xfId="225"/>
    <cellStyle name="60% — акцент5" xfId="226"/>
    <cellStyle name="60% - Акцент5 2" xfId="227"/>
    <cellStyle name="60% - Акцент6" xfId="228"/>
    <cellStyle name="60% — акцент6" xfId="229"/>
    <cellStyle name="60% - Акцент6 2" xfId="230"/>
    <cellStyle name="Accent1" xfId="231"/>
    <cellStyle name="Accent1 2" xfId="232"/>
    <cellStyle name="Accent1 2 2" xfId="233"/>
    <cellStyle name="Accent1 3" xfId="234"/>
    <cellStyle name="Accent1 4" xfId="235"/>
    <cellStyle name="Accent1 4 2" xfId="236"/>
    <cellStyle name="Accent1 5" xfId="237"/>
    <cellStyle name="Accent1 6" xfId="238"/>
    <cellStyle name="Accent1 7" xfId="239"/>
    <cellStyle name="Accent2" xfId="240"/>
    <cellStyle name="Accent2 2" xfId="241"/>
    <cellStyle name="Accent2 2 2" xfId="242"/>
    <cellStyle name="Accent2 3" xfId="243"/>
    <cellStyle name="Accent2 4" xfId="244"/>
    <cellStyle name="Accent2 4 2" xfId="245"/>
    <cellStyle name="Accent2 5" xfId="246"/>
    <cellStyle name="Accent2 6" xfId="247"/>
    <cellStyle name="Accent2 7" xfId="248"/>
    <cellStyle name="Accent3" xfId="249"/>
    <cellStyle name="Accent3 2" xfId="250"/>
    <cellStyle name="Accent3 2 2" xfId="251"/>
    <cellStyle name="Accent3 3" xfId="252"/>
    <cellStyle name="Accent3 4" xfId="253"/>
    <cellStyle name="Accent3 4 2" xfId="254"/>
    <cellStyle name="Accent3 5" xfId="255"/>
    <cellStyle name="Accent3 6" xfId="256"/>
    <cellStyle name="Accent3 7" xfId="257"/>
    <cellStyle name="Accent4" xfId="258"/>
    <cellStyle name="Accent4 2" xfId="259"/>
    <cellStyle name="Accent4 2 2" xfId="260"/>
    <cellStyle name="Accent4 3" xfId="261"/>
    <cellStyle name="Accent4 4" xfId="262"/>
    <cellStyle name="Accent4 4 2" xfId="263"/>
    <cellStyle name="Accent4 5" xfId="264"/>
    <cellStyle name="Accent4 6" xfId="265"/>
    <cellStyle name="Accent4 7" xfId="266"/>
    <cellStyle name="Accent5" xfId="267"/>
    <cellStyle name="Accent5 2" xfId="268"/>
    <cellStyle name="Accent5 2 2" xfId="269"/>
    <cellStyle name="Accent5 3" xfId="270"/>
    <cellStyle name="Accent5 4" xfId="271"/>
    <cellStyle name="Accent5 4 2" xfId="272"/>
    <cellStyle name="Accent5 5" xfId="273"/>
    <cellStyle name="Accent5 6" xfId="274"/>
    <cellStyle name="Accent5 7" xfId="275"/>
    <cellStyle name="Accent6" xfId="276"/>
    <cellStyle name="Accent6 2" xfId="277"/>
    <cellStyle name="Accent6 2 2" xfId="278"/>
    <cellStyle name="Accent6 3" xfId="279"/>
    <cellStyle name="Accent6 4" xfId="280"/>
    <cellStyle name="Accent6 4 2" xfId="281"/>
    <cellStyle name="Accent6 5" xfId="282"/>
    <cellStyle name="Accent6 6" xfId="283"/>
    <cellStyle name="Accent6 7" xfId="284"/>
    <cellStyle name="Bad" xfId="285"/>
    <cellStyle name="Bad 2" xfId="286"/>
    <cellStyle name="Bad 2 2" xfId="287"/>
    <cellStyle name="Bad 3" xfId="288"/>
    <cellStyle name="Bad 4" xfId="289"/>
    <cellStyle name="Bad 4 2" xfId="290"/>
    <cellStyle name="Bad 5" xfId="291"/>
    <cellStyle name="Bad 6" xfId="292"/>
    <cellStyle name="Bad 7" xfId="293"/>
    <cellStyle name="Calculation" xfId="294"/>
    <cellStyle name="Calculation 2" xfId="295"/>
    <cellStyle name="Calculation 2 2" xfId="296"/>
    <cellStyle name="Calculation 3" xfId="297"/>
    <cellStyle name="Calculation 4" xfId="298"/>
    <cellStyle name="Calculation 4 2" xfId="299"/>
    <cellStyle name="Calculation 4_Copy of SANTEQNIKA" xfId="300"/>
    <cellStyle name="Calculation 5" xfId="301"/>
    <cellStyle name="Calculation 6" xfId="302"/>
    <cellStyle name="Calculation 7" xfId="303"/>
    <cellStyle name="Check Cell" xfId="304"/>
    <cellStyle name="Check Cell 2" xfId="305"/>
    <cellStyle name="Check Cell 2 2" xfId="306"/>
    <cellStyle name="Check Cell 3" xfId="307"/>
    <cellStyle name="Check Cell 4" xfId="308"/>
    <cellStyle name="Check Cell 4 2" xfId="309"/>
    <cellStyle name="Check Cell 4_Copy of SANTEQNIKA" xfId="310"/>
    <cellStyle name="Check Cell 5" xfId="311"/>
    <cellStyle name="Check Cell 6" xfId="312"/>
    <cellStyle name="Check Cell 7" xfId="313"/>
    <cellStyle name="Comma 2" xfId="314"/>
    <cellStyle name="Comma 2 2" xfId="315"/>
    <cellStyle name="Comma 2 2 2" xfId="316"/>
    <cellStyle name="Comma 2 2 3" xfId="317"/>
    <cellStyle name="Comma 2 2 4" xfId="318"/>
    <cellStyle name="Comma 2 3" xfId="319"/>
    <cellStyle name="Comma 3" xfId="320"/>
    <cellStyle name="Comma 3 2" xfId="321"/>
    <cellStyle name="Comma 3 3" xfId="322"/>
    <cellStyle name="Comma 3 4" xfId="323"/>
    <cellStyle name="Comma 4" xfId="324"/>
    <cellStyle name="Comma 4 2" xfId="325"/>
    <cellStyle name="Comma 4 3" xfId="326"/>
    <cellStyle name="Comma 4 4" xfId="327"/>
    <cellStyle name="Excel Built-in Normal" xfId="328"/>
    <cellStyle name="Explanatory Text" xfId="329"/>
    <cellStyle name="Explanatory Text 2" xfId="330"/>
    <cellStyle name="Explanatory Text 2 2" xfId="331"/>
    <cellStyle name="Explanatory Text 3" xfId="332"/>
    <cellStyle name="Explanatory Text 4" xfId="333"/>
    <cellStyle name="Explanatory Text 4 2" xfId="334"/>
    <cellStyle name="Explanatory Text 5" xfId="335"/>
    <cellStyle name="Explanatory Text 6" xfId="336"/>
    <cellStyle name="Explanatory Text 7" xfId="337"/>
    <cellStyle name="Good" xfId="338"/>
    <cellStyle name="Good 2" xfId="339"/>
    <cellStyle name="Good 2 2" xfId="340"/>
    <cellStyle name="Good 3" xfId="341"/>
    <cellStyle name="Good 4" xfId="342"/>
    <cellStyle name="Good 4 2" xfId="343"/>
    <cellStyle name="Good 5" xfId="344"/>
    <cellStyle name="Good 6" xfId="345"/>
    <cellStyle name="Good 7" xfId="346"/>
    <cellStyle name="Heading 1" xfId="347"/>
    <cellStyle name="Heading 1 2" xfId="348"/>
    <cellStyle name="Heading 1 2 2" xfId="349"/>
    <cellStyle name="Heading 1 3" xfId="350"/>
    <cellStyle name="Heading 1 4" xfId="351"/>
    <cellStyle name="Heading 1 4 2" xfId="352"/>
    <cellStyle name="Heading 1 4_Copy of SANTEQNIKA" xfId="353"/>
    <cellStyle name="Heading 1 5" xfId="354"/>
    <cellStyle name="Heading 1 6" xfId="355"/>
    <cellStyle name="Heading 1 7" xfId="356"/>
    <cellStyle name="Heading 2" xfId="357"/>
    <cellStyle name="Heading 2 2" xfId="358"/>
    <cellStyle name="Heading 2 2 2" xfId="359"/>
    <cellStyle name="Heading 2 3" xfId="360"/>
    <cellStyle name="Heading 2 4" xfId="361"/>
    <cellStyle name="Heading 2 4 2" xfId="362"/>
    <cellStyle name="Heading 2 4_Copy of SANTEQNIKA" xfId="363"/>
    <cellStyle name="Heading 2 5" xfId="364"/>
    <cellStyle name="Heading 2 6" xfId="365"/>
    <cellStyle name="Heading 2 7" xfId="366"/>
    <cellStyle name="Heading 3" xfId="367"/>
    <cellStyle name="Heading 3 2" xfId="368"/>
    <cellStyle name="Heading 3 2 2" xfId="369"/>
    <cellStyle name="Heading 3 3" xfId="370"/>
    <cellStyle name="Heading 3 4" xfId="371"/>
    <cellStyle name="Heading 3 4 2" xfId="372"/>
    <cellStyle name="Heading 3 4_Copy of SANTEQNIKA" xfId="373"/>
    <cellStyle name="Heading 3 5" xfId="374"/>
    <cellStyle name="Heading 3 6" xfId="375"/>
    <cellStyle name="Heading 3 7" xfId="376"/>
    <cellStyle name="Heading 4" xfId="377"/>
    <cellStyle name="Heading 4 2" xfId="378"/>
    <cellStyle name="Heading 4 2 2" xfId="379"/>
    <cellStyle name="Heading 4 3" xfId="380"/>
    <cellStyle name="Heading 4 4" xfId="381"/>
    <cellStyle name="Heading 4 4 2" xfId="382"/>
    <cellStyle name="Heading 4 5" xfId="383"/>
    <cellStyle name="Heading 4 6" xfId="384"/>
    <cellStyle name="Heading 4 7" xfId="385"/>
    <cellStyle name="Input" xfId="386"/>
    <cellStyle name="Input 2" xfId="387"/>
    <cellStyle name="Input 2 2" xfId="388"/>
    <cellStyle name="Input 3" xfId="389"/>
    <cellStyle name="Input 4" xfId="390"/>
    <cellStyle name="Input 4 2" xfId="391"/>
    <cellStyle name="Input 4_Copy of SANTEQNIKA" xfId="392"/>
    <cellStyle name="Input 5" xfId="393"/>
    <cellStyle name="Input 6" xfId="394"/>
    <cellStyle name="Input 7" xfId="395"/>
    <cellStyle name="Linked Cell" xfId="396"/>
    <cellStyle name="Linked Cell 2" xfId="397"/>
    <cellStyle name="Linked Cell 2 2" xfId="398"/>
    <cellStyle name="Linked Cell 3" xfId="399"/>
    <cellStyle name="Linked Cell 4" xfId="400"/>
    <cellStyle name="Linked Cell 4 2" xfId="401"/>
    <cellStyle name="Linked Cell 4_Copy of SANTEQNIKA" xfId="402"/>
    <cellStyle name="Linked Cell 5" xfId="403"/>
    <cellStyle name="Linked Cell 6" xfId="404"/>
    <cellStyle name="Linked Cell 7" xfId="405"/>
    <cellStyle name="Neutral" xfId="406"/>
    <cellStyle name="Neutral 2" xfId="407"/>
    <cellStyle name="Neutral 2 2" xfId="408"/>
    <cellStyle name="Neutral 3" xfId="409"/>
    <cellStyle name="Neutral 4" xfId="410"/>
    <cellStyle name="Neutral 4 2" xfId="411"/>
    <cellStyle name="Neutral 5" xfId="412"/>
    <cellStyle name="Neutral 6" xfId="413"/>
    <cellStyle name="Neutral 7" xfId="414"/>
    <cellStyle name="Normal 10" xfId="415"/>
    <cellStyle name="Normal 10 2" xfId="416"/>
    <cellStyle name="Normal 10 2 2" xfId="417"/>
    <cellStyle name="Normal 10 2 3" xfId="418"/>
    <cellStyle name="Normal 11" xfId="419"/>
    <cellStyle name="Normal 11 2" xfId="420"/>
    <cellStyle name="Normal 11 2 2" xfId="421"/>
    <cellStyle name="Normal 12" xfId="422"/>
    <cellStyle name="Normal 12 2" xfId="423"/>
    <cellStyle name="Normal 13" xfId="424"/>
    <cellStyle name="Normal 13 2" xfId="425"/>
    <cellStyle name="Normal 14" xfId="426"/>
    <cellStyle name="Normal 14 2" xfId="427"/>
    <cellStyle name="Normal 14 3" xfId="428"/>
    <cellStyle name="Normal 14 4" xfId="429"/>
    <cellStyle name="Normal 14_anakia II etapi.xls sm. defeqturi" xfId="430"/>
    <cellStyle name="Normal 15" xfId="431"/>
    <cellStyle name="Normal 16" xfId="432"/>
    <cellStyle name="Normal 2" xfId="433"/>
    <cellStyle name="Normal 2 10" xfId="434"/>
    <cellStyle name="Normal 2 11" xfId="435"/>
    <cellStyle name="Normal 2 11 2" xfId="436"/>
    <cellStyle name="Normal 2 2" xfId="437"/>
    <cellStyle name="Normal 2 2 2" xfId="438"/>
    <cellStyle name="Normal 2 2 3" xfId="439"/>
    <cellStyle name="Normal 2 2 4" xfId="440"/>
    <cellStyle name="Normal 2 2 5" xfId="441"/>
    <cellStyle name="Normal 2 2 6" xfId="442"/>
    <cellStyle name="Normal 2 2 7" xfId="443"/>
    <cellStyle name="Normal 2 2 7 2" xfId="444"/>
    <cellStyle name="Normal 2 2 8" xfId="445"/>
    <cellStyle name="Normal 2 2_Copy of SANTEQNIKA" xfId="446"/>
    <cellStyle name="Normal 2 3" xfId="447"/>
    <cellStyle name="Normal 2 4" xfId="448"/>
    <cellStyle name="Normal 2 5" xfId="449"/>
    <cellStyle name="Normal 2 6" xfId="450"/>
    <cellStyle name="Normal 2 7" xfId="451"/>
    <cellStyle name="Normal 2 7 2" xfId="452"/>
    <cellStyle name="Normal 2 7 2 2" xfId="453"/>
    <cellStyle name="Normal 2 8" xfId="454"/>
    <cellStyle name="Normal 2_ELEQTRO" xfId="455"/>
    <cellStyle name="Normal 26" xfId="456"/>
    <cellStyle name="Normal 27" xfId="457"/>
    <cellStyle name="Normal 3" xfId="458"/>
    <cellStyle name="Normal 3 2" xfId="459"/>
    <cellStyle name="Normal 3 3" xfId="460"/>
    <cellStyle name="Normal 31" xfId="461"/>
    <cellStyle name="Normal 32 2" xfId="462"/>
    <cellStyle name="Normal 32 2 2" xfId="463"/>
    <cellStyle name="Normal 33 2" xfId="464"/>
    <cellStyle name="Normal 33 2 2" xfId="465"/>
    <cellStyle name="Normal 38 3" xfId="466"/>
    <cellStyle name="Normal 4" xfId="467"/>
    <cellStyle name="Normal 4 2" xfId="468"/>
    <cellStyle name="Normal 42" xfId="469"/>
    <cellStyle name="Normal 49" xfId="470"/>
    <cellStyle name="Normal 49 2" xfId="471"/>
    <cellStyle name="Normal 49 2 2" xfId="472"/>
    <cellStyle name="Normal 49 3" xfId="473"/>
    <cellStyle name="Normal 5" xfId="474"/>
    <cellStyle name="Normal 6" xfId="475"/>
    <cellStyle name="Normal 7" xfId="476"/>
    <cellStyle name="Normal 8" xfId="477"/>
    <cellStyle name="Normal 8 2" xfId="478"/>
    <cellStyle name="Normal 8_Copy of SANTEQNIKA" xfId="479"/>
    <cellStyle name="Normal 9" xfId="480"/>
    <cellStyle name="Normal 9 2" xfId="481"/>
    <cellStyle name="Normal 9 2 2" xfId="482"/>
    <cellStyle name="Normal 9_Copy of SANTEQNIKA" xfId="483"/>
    <cellStyle name="Normal_gare wyalsadfenigagarini 10" xfId="484"/>
    <cellStyle name="Normal_gare wyalsadfenigagarini 2 2" xfId="485"/>
    <cellStyle name="Normal_gare wyalsadfenigagarini 2_SMSH2008-IIkv ." xfId="486"/>
    <cellStyle name="Normal_SMETA 3" xfId="487"/>
    <cellStyle name="Note" xfId="488"/>
    <cellStyle name="Note 2" xfId="489"/>
    <cellStyle name="Note 3" xfId="490"/>
    <cellStyle name="Note 4" xfId="491"/>
    <cellStyle name="Note 4 2" xfId="492"/>
    <cellStyle name="Note 4_Copy of SANTEQNIKA" xfId="493"/>
    <cellStyle name="Note 5" xfId="494"/>
    <cellStyle name="Note 6" xfId="495"/>
    <cellStyle name="Note 7" xfId="496"/>
    <cellStyle name="Note 8" xfId="497"/>
    <cellStyle name="Output" xfId="498"/>
    <cellStyle name="Output 2" xfId="499"/>
    <cellStyle name="Output 2 2" xfId="500"/>
    <cellStyle name="Output 3" xfId="501"/>
    <cellStyle name="Output 4" xfId="502"/>
    <cellStyle name="Output 4 2" xfId="503"/>
    <cellStyle name="Output 4_Copy of SANTEQNIKA" xfId="504"/>
    <cellStyle name="Output 5" xfId="505"/>
    <cellStyle name="Output 6" xfId="506"/>
    <cellStyle name="Output 7" xfId="507"/>
    <cellStyle name="Percent 2" xfId="508"/>
    <cellStyle name="Style 1" xfId="509"/>
    <cellStyle name="Title" xfId="510"/>
    <cellStyle name="Title 2" xfId="511"/>
    <cellStyle name="Title 2 2" xfId="512"/>
    <cellStyle name="Title 3" xfId="513"/>
    <cellStyle name="Title 4" xfId="514"/>
    <cellStyle name="Title 4 2" xfId="515"/>
    <cellStyle name="Title 5" xfId="516"/>
    <cellStyle name="Title 6" xfId="517"/>
    <cellStyle name="Title 7" xfId="518"/>
    <cellStyle name="Total" xfId="519"/>
    <cellStyle name="Total 2" xfId="520"/>
    <cellStyle name="Total 2 2" xfId="521"/>
    <cellStyle name="Total 3" xfId="522"/>
    <cellStyle name="Total 4" xfId="523"/>
    <cellStyle name="Total 4 2" xfId="524"/>
    <cellStyle name="Total 4_Copy of SANTEQNIKA" xfId="525"/>
    <cellStyle name="Total 5" xfId="526"/>
    <cellStyle name="Total 6" xfId="527"/>
    <cellStyle name="Total 7" xfId="528"/>
    <cellStyle name="Warning Text" xfId="529"/>
    <cellStyle name="Warning Text 2" xfId="530"/>
    <cellStyle name="Warning Text 2 2" xfId="531"/>
    <cellStyle name="Warning Text 3" xfId="532"/>
    <cellStyle name="Warning Text 4" xfId="533"/>
    <cellStyle name="Warning Text 4 2" xfId="534"/>
    <cellStyle name="Warning Text 5" xfId="535"/>
    <cellStyle name="Warning Text 6" xfId="536"/>
    <cellStyle name="Warning Text 7" xfId="537"/>
    <cellStyle name="Акцент1" xfId="538"/>
    <cellStyle name="Акцент1 2" xfId="539"/>
    <cellStyle name="Акцент1 3" xfId="540"/>
    <cellStyle name="Акцент2" xfId="541"/>
    <cellStyle name="Акцент2 2" xfId="542"/>
    <cellStyle name="Акцент2 3" xfId="543"/>
    <cellStyle name="Акцент3" xfId="544"/>
    <cellStyle name="Акцент3 2" xfId="545"/>
    <cellStyle name="Акцент3 3" xfId="546"/>
    <cellStyle name="Акцент4" xfId="547"/>
    <cellStyle name="Акцент4 2" xfId="548"/>
    <cellStyle name="Акцент4 3" xfId="549"/>
    <cellStyle name="Акцент5" xfId="550"/>
    <cellStyle name="Акцент5 2" xfId="551"/>
    <cellStyle name="Акцент5 3" xfId="552"/>
    <cellStyle name="Акцент6" xfId="553"/>
    <cellStyle name="Акцент6 2" xfId="554"/>
    <cellStyle name="Акцент6 3" xfId="555"/>
    <cellStyle name="Ввод " xfId="556"/>
    <cellStyle name="Ввод  2" xfId="557"/>
    <cellStyle name="Ввод  3" xfId="558"/>
    <cellStyle name="Вывод" xfId="559"/>
    <cellStyle name="Вывод 2" xfId="560"/>
    <cellStyle name="Вывод 3" xfId="561"/>
    <cellStyle name="Вычисление" xfId="562"/>
    <cellStyle name="Вычисление 2" xfId="563"/>
    <cellStyle name="Вычисление 3" xfId="564"/>
    <cellStyle name="Hyperlink" xfId="565"/>
    <cellStyle name="Currency" xfId="566"/>
    <cellStyle name="Currency [0]" xfId="567"/>
    <cellStyle name="Заголовок 1" xfId="568"/>
    <cellStyle name="Заголовок 1 2" xfId="569"/>
    <cellStyle name="Заголовок 1 3" xfId="570"/>
    <cellStyle name="Заголовок 2" xfId="571"/>
    <cellStyle name="Заголовок 2 2" xfId="572"/>
    <cellStyle name="Заголовок 2 3" xfId="573"/>
    <cellStyle name="Заголовок 3" xfId="574"/>
    <cellStyle name="Заголовок 3 2" xfId="575"/>
    <cellStyle name="Заголовок 3 3" xfId="576"/>
    <cellStyle name="Заголовок 4" xfId="577"/>
    <cellStyle name="Заголовок 4 2" xfId="578"/>
    <cellStyle name="Заголовок 4 3" xfId="579"/>
    <cellStyle name="Итог" xfId="580"/>
    <cellStyle name="Итог 2" xfId="581"/>
    <cellStyle name="Итог 3" xfId="582"/>
    <cellStyle name="Контрольная ячейка" xfId="583"/>
    <cellStyle name="Контрольная ячейка 2" xfId="584"/>
    <cellStyle name="Контрольная ячейка 3" xfId="585"/>
    <cellStyle name="Название" xfId="586"/>
    <cellStyle name="Название 2" xfId="587"/>
    <cellStyle name="Название 3" xfId="588"/>
    <cellStyle name="Нейтральный" xfId="589"/>
    <cellStyle name="Нейтральный 2" xfId="590"/>
    <cellStyle name="Нейтральный 3" xfId="591"/>
    <cellStyle name="Обычный 2" xfId="592"/>
    <cellStyle name="Обычный 2 2" xfId="593"/>
    <cellStyle name="Обычный 2 2 2" xfId="594"/>
    <cellStyle name="Обычный 2 2 2 2" xfId="595"/>
    <cellStyle name="Обычный 2 2 3" xfId="596"/>
    <cellStyle name="Обычный 2 3" xfId="597"/>
    <cellStyle name="Обычный 2 3 2" xfId="598"/>
    <cellStyle name="Обычный 2 4" xfId="599"/>
    <cellStyle name="Обычный 3" xfId="600"/>
    <cellStyle name="Обычный 3 2" xfId="601"/>
    <cellStyle name="Обычный 3 2 2" xfId="602"/>
    <cellStyle name="Обычный 3 3" xfId="603"/>
    <cellStyle name="Обычный 4" xfId="604"/>
    <cellStyle name="Обычный 4 2" xfId="605"/>
    <cellStyle name="Обычный 4 2 2" xfId="606"/>
    <cellStyle name="Обычный 4 3" xfId="607"/>
    <cellStyle name="Обычный 5" xfId="608"/>
    <cellStyle name="Обычный 5 2" xfId="609"/>
    <cellStyle name="Обычный 5 2 2" xfId="610"/>
    <cellStyle name="Обычный 5 2 3" xfId="611"/>
    <cellStyle name="Обычный 5 3" xfId="612"/>
    <cellStyle name="Обычный 5 3 2" xfId="613"/>
    <cellStyle name="Обычный 5 4" xfId="614"/>
    <cellStyle name="Обычный 5 5" xfId="615"/>
    <cellStyle name="Обычный 5 5 2" xfId="616"/>
    <cellStyle name="Обычный 5 6" xfId="617"/>
    <cellStyle name="Обычный 6" xfId="618"/>
    <cellStyle name="Обычный 6 2" xfId="619"/>
    <cellStyle name="Обычный 7" xfId="620"/>
    <cellStyle name="Обычный_დემონტაჟი" xfId="621"/>
    <cellStyle name="Followed Hyperlink" xfId="622"/>
    <cellStyle name="Плохой" xfId="623"/>
    <cellStyle name="Плохой 2" xfId="624"/>
    <cellStyle name="Плохой 3" xfId="625"/>
    <cellStyle name="Пояснение" xfId="626"/>
    <cellStyle name="Пояснение 2" xfId="627"/>
    <cellStyle name="Пояснение 3" xfId="628"/>
    <cellStyle name="Примечание" xfId="629"/>
    <cellStyle name="Примечание 2" xfId="630"/>
    <cellStyle name="Примечание 3" xfId="631"/>
    <cellStyle name="Примечание 4" xfId="632"/>
    <cellStyle name="Percent" xfId="633"/>
    <cellStyle name="Процентный 2" xfId="634"/>
    <cellStyle name="Процентный 3" xfId="635"/>
    <cellStyle name="Процентный 3 2" xfId="636"/>
    <cellStyle name="Процентный 3 2 2" xfId="637"/>
    <cellStyle name="Процентный 3 3" xfId="638"/>
    <cellStyle name="Связанная ячейка" xfId="639"/>
    <cellStyle name="Связанная ячейка 2" xfId="640"/>
    <cellStyle name="Связанная ячейка 3" xfId="641"/>
    <cellStyle name="Текст предупреждения" xfId="642"/>
    <cellStyle name="Текст предупреждения 2" xfId="643"/>
    <cellStyle name="Текст предупреждения 3" xfId="644"/>
    <cellStyle name="Comma" xfId="645"/>
    <cellStyle name="Comma [0]" xfId="646"/>
    <cellStyle name="Финансовый 2" xfId="647"/>
    <cellStyle name="Финансовый 2 2" xfId="648"/>
    <cellStyle name="Финансовый 2 2 2" xfId="649"/>
    <cellStyle name="Финансовый 2 2 2 2" xfId="650"/>
    <cellStyle name="Финансовый 2 2 2 3" xfId="651"/>
    <cellStyle name="Финансовый 2 2 3" xfId="652"/>
    <cellStyle name="Финансовый 2 2 3 2" xfId="653"/>
    <cellStyle name="Финансовый 2 2 3 3" xfId="654"/>
    <cellStyle name="Финансовый 2 2 3 4" xfId="655"/>
    <cellStyle name="Финансовый 2 2 4" xfId="656"/>
    <cellStyle name="Финансовый 2 3" xfId="657"/>
    <cellStyle name="Финансовый 2 3 2" xfId="658"/>
    <cellStyle name="Финансовый 2 3 2 2" xfId="659"/>
    <cellStyle name="Финансовый 2 3 2 3" xfId="660"/>
    <cellStyle name="Финансовый 2 3 2 4" xfId="661"/>
    <cellStyle name="Финансовый 2 4" xfId="662"/>
    <cellStyle name="Финансовый 2 4 2" xfId="663"/>
    <cellStyle name="Финансовый 2 5" xfId="664"/>
    <cellStyle name="Финансовый 2 5 2" xfId="665"/>
    <cellStyle name="Финансовый 2 5 3" xfId="666"/>
    <cellStyle name="Финансовый 2 5 4" xfId="667"/>
    <cellStyle name="Финансовый 3" xfId="668"/>
    <cellStyle name="Финансовый 3 2" xfId="669"/>
    <cellStyle name="Финансовый 3 2 2" xfId="670"/>
    <cellStyle name="Финансовый 3 2 2 2" xfId="671"/>
    <cellStyle name="Финансовый 3 2 3" xfId="672"/>
    <cellStyle name="Финансовый 3 2 3 2" xfId="673"/>
    <cellStyle name="Финансовый 3 2 3 2 2" xfId="674"/>
    <cellStyle name="Финансовый 3 2 3 3" xfId="675"/>
    <cellStyle name="Финансовый 3 2 3 3 2" xfId="676"/>
    <cellStyle name="Финансовый 3 2 3 4" xfId="677"/>
    <cellStyle name="Финансовый 3 2 4" xfId="678"/>
    <cellStyle name="Финансовый 3 3" xfId="679"/>
    <cellStyle name="Финансовый 3 3 2" xfId="680"/>
    <cellStyle name="Финансовый 3 4" xfId="681"/>
    <cellStyle name="Финансовый 3 4 2" xfId="682"/>
    <cellStyle name="Финансовый 3 5" xfId="683"/>
    <cellStyle name="Финансовый 3 5 2" xfId="684"/>
    <cellStyle name="Финансовый 3 5 3" xfId="685"/>
    <cellStyle name="Финансовый 3 5 4" xfId="686"/>
    <cellStyle name="Финансовый 3 6" xfId="687"/>
    <cellStyle name="Финансовый 4" xfId="688"/>
    <cellStyle name="Финансовый 4 2" xfId="689"/>
    <cellStyle name="Финансовый 4 2 2" xfId="690"/>
    <cellStyle name="Финансовый 4 2 3" xfId="691"/>
    <cellStyle name="Финансовый 4 2 4" xfId="692"/>
    <cellStyle name="Финансовый 4 3" xfId="693"/>
    <cellStyle name="Хороший" xfId="694"/>
    <cellStyle name="Хороший 2" xfId="695"/>
    <cellStyle name="Хороший 3" xfId="696"/>
    <cellStyle name="სათაური3" xfId="69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22</xdr:row>
      <xdr:rowOff>0</xdr:rowOff>
    </xdr:from>
    <xdr:to>
      <xdr:col>9</xdr:col>
      <xdr:colOff>409575</xdr:colOff>
      <xdr:row>23</xdr:row>
      <xdr:rowOff>85725</xdr:rowOff>
    </xdr:to>
    <xdr:pic>
      <xdr:nvPicPr>
        <xdr:cNvPr id="1" name="Picture 62" descr="BD21315_"/>
        <xdr:cNvPicPr preferRelativeResize="1">
          <a:picLocks noChangeAspect="1"/>
        </xdr:cNvPicPr>
      </xdr:nvPicPr>
      <xdr:blipFill>
        <a:blip r:embed="rId1"/>
        <a:stretch>
          <a:fillRect/>
        </a:stretch>
      </xdr:blipFill>
      <xdr:spPr>
        <a:xfrm>
          <a:off x="428625" y="5219700"/>
          <a:ext cx="5524500" cy="276225"/>
        </a:xfrm>
        <a:prstGeom prst="rect">
          <a:avLst/>
        </a:prstGeom>
        <a:noFill/>
        <a:ln w="9525" cmpd="sng">
          <a:noFill/>
        </a:ln>
      </xdr:spPr>
    </xdr:pic>
    <xdr:clientData/>
  </xdr:twoCellAnchor>
  <xdr:twoCellAnchor editAs="oneCell">
    <xdr:from>
      <xdr:col>4</xdr:col>
      <xdr:colOff>876300</xdr:colOff>
      <xdr:row>3</xdr:row>
      <xdr:rowOff>228600</xdr:rowOff>
    </xdr:from>
    <xdr:to>
      <xdr:col>5</xdr:col>
      <xdr:colOff>476250</xdr:colOff>
      <xdr:row>8</xdr:row>
      <xdr:rowOff>66675</xdr:rowOff>
    </xdr:to>
    <xdr:pic>
      <xdr:nvPicPr>
        <xdr:cNvPr id="2" name="Picture 53" descr="uksi"/>
        <xdr:cNvPicPr preferRelativeResize="1">
          <a:picLocks noChangeAspect="1"/>
        </xdr:cNvPicPr>
      </xdr:nvPicPr>
      <xdr:blipFill>
        <a:blip r:embed="rId2"/>
        <a:stretch>
          <a:fillRect/>
        </a:stretch>
      </xdr:blipFill>
      <xdr:spPr>
        <a:xfrm>
          <a:off x="2752725" y="619125"/>
          <a:ext cx="714375" cy="885825"/>
        </a:xfrm>
        <a:prstGeom prst="rect">
          <a:avLst/>
        </a:prstGeom>
        <a:noFill/>
        <a:ln w="9525" cmpd="sng">
          <a:noFill/>
        </a:ln>
      </xdr:spPr>
    </xdr:pic>
    <xdr:clientData/>
  </xdr:twoCellAnchor>
  <xdr:twoCellAnchor>
    <xdr:from>
      <xdr:col>2</xdr:col>
      <xdr:colOff>228600</xdr:colOff>
      <xdr:row>22</xdr:row>
      <xdr:rowOff>0</xdr:rowOff>
    </xdr:from>
    <xdr:to>
      <xdr:col>9</xdr:col>
      <xdr:colOff>409575</xdr:colOff>
      <xdr:row>23</xdr:row>
      <xdr:rowOff>85725</xdr:rowOff>
    </xdr:to>
    <xdr:pic>
      <xdr:nvPicPr>
        <xdr:cNvPr id="3" name="Picture 62" descr="BD21315_"/>
        <xdr:cNvPicPr preferRelativeResize="1">
          <a:picLocks noChangeAspect="1"/>
        </xdr:cNvPicPr>
      </xdr:nvPicPr>
      <xdr:blipFill>
        <a:blip r:embed="rId1"/>
        <a:stretch>
          <a:fillRect/>
        </a:stretch>
      </xdr:blipFill>
      <xdr:spPr>
        <a:xfrm>
          <a:off x="428625" y="5219700"/>
          <a:ext cx="55245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495300</xdr:colOff>
      <xdr:row>4</xdr:row>
      <xdr:rowOff>66675</xdr:rowOff>
    </xdr:from>
    <xdr:to>
      <xdr:col>6</xdr:col>
      <xdr:colOff>304800</xdr:colOff>
      <xdr:row>10</xdr:row>
      <xdr:rowOff>19050</xdr:rowOff>
    </xdr:to>
    <xdr:pic>
      <xdr:nvPicPr>
        <xdr:cNvPr id="1" name="Picture 53" descr="uksi"/>
        <xdr:cNvPicPr preferRelativeResize="1">
          <a:picLocks noChangeAspect="1"/>
        </xdr:cNvPicPr>
      </xdr:nvPicPr>
      <xdr:blipFill>
        <a:blip r:embed="rId1"/>
        <a:stretch>
          <a:fillRect/>
        </a:stretch>
      </xdr:blipFill>
      <xdr:spPr>
        <a:xfrm>
          <a:off x="2419350" y="714375"/>
          <a:ext cx="1314450"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325;.&#4305;&#4304;&#4311;&#4323;&#4315;&#4328;&#4312;%20&#4308;.&#4332;%20,,&#4328;&#4304;&#4316;&#4334;&#4304;&#4312;'-&#4321;%20&#4307;&#4304;&#4321;&#4304;&#4334;&#4314;&#4308;&#4305;&#4304;&#4328;&#4312;%20&#4321;&#4317;&#4330;&#4312;&#4304;&#4314;&#4323;&#4320;&#4312;%20&#4321;&#4304;&#4334;&#4314;&#4312;&#4321;%20&#4315;&#4328;&#4308;&#4316;&#4308;&#4305;&#4314;&#4317;&#4305;&#4304;%20(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
      <sheetName val="განმარტებითი ბარათი"/>
      <sheetName val="ნაკრები"/>
      <sheetName val="ლ.რ.ხ #1"/>
      <sheetName val="ობ.ხ.№2"/>
      <sheetName val="ლ.რ. №2-1"/>
      <sheetName val="Sheet3"/>
      <sheetName val="Sheet4"/>
      <sheetName val="Sheet5"/>
      <sheetName val="Sheet6"/>
      <sheetName val="Sheet7"/>
      <sheetName val="Sheet8"/>
      <sheetName val="Sheet9"/>
      <sheetName val="Sheet10"/>
      <sheetName val="Sheet36"/>
      <sheetName val="Sheet37"/>
      <sheetName val="Sheet38"/>
      <sheetName val="Sheet39"/>
      <sheetName val="Sheet11"/>
      <sheetName val="Sheet12"/>
      <sheetName val="Sheet13"/>
      <sheetName val="Sheet14"/>
      <sheetName val="Sheet40"/>
      <sheetName val="Sheet41"/>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ლ.რ. #2-2"/>
      <sheetName val="ლრ. #2-3"/>
      <sheetName val="ლ.რ.ხ #2-4"/>
      <sheetName val="ლ.რ.ხ #2-5"/>
      <sheetName val="ლ.რ.#2-6"/>
      <sheetName val="ლ.რ.ხ # 2-7"/>
      <sheetName val="ლრ.ხ #2-8"/>
      <sheetName val="ლრ.ხ #2-9"/>
      <sheetName val="ლრ.ხ #2-10"/>
      <sheetName val="ლ.რ.ხ #2-11"/>
      <sheetName val="ლ.რ.ხ#2-12"/>
      <sheetName val="ლ.რ.ხ #2-13"/>
      <sheetName val="ლ.რ.ხ #2-14"/>
      <sheetName val="ობ.ხ #3"/>
      <sheetName val="ლ.რ. ხ#3-1"/>
      <sheetName val="ლ.რ.ხ #3-2"/>
      <sheetName val="ლ.რ.ხ #3-3"/>
      <sheetName val="ლ.რ.ხ #3-4"/>
      <sheetName val="ლ.რ.ხ #3-5"/>
      <sheetName val="ლ.რ.ხ #3-6"/>
      <sheetName val="ლ.რ.ხ #3-7"/>
      <sheetName val="ლ.რ.ხ #3-8"/>
      <sheetName val="ლ.რ.ხ #3-9"/>
      <sheetName val="ლ.რ.ხ #3-10"/>
      <sheetName val="ლ.რ.ხ #3-11"/>
      <sheetName val="ლ.რ.ხ #3-12"/>
      <sheetName val="ლ.რ.ხ #3-13"/>
      <sheetName val="ლ.რ.ხ #3-14"/>
      <sheetName val="ლ.რ.ხ#4"/>
      <sheetName val="ლხ#5"/>
      <sheetName val="ლ.რ.ხ 6"/>
      <sheetName val="ლხ.ხ #7"/>
      <sheetName val="ლ.რ.ხ. #8"/>
      <sheetName val="ლ.რ.ხ #9"/>
      <sheetName val="ლხ.#10"/>
    </sheetNames>
    <sheetDataSet>
      <sheetData sheetId="3">
        <row r="9">
          <cell r="A9" t="str">
            <v>ქალაქ ბათუმში ე.წ. ,,შანხაი''-ს დასახლებაში სოციალური სახლის მშენებლობა  </v>
          </cell>
        </row>
      </sheetData>
      <sheetData sheetId="5">
        <row r="1">
          <cell r="A1" t="str">
            <v>ქალაქ ბათუმში ე.წ. ,,შანხაი''-ს დასახლებაში სოციალური სახლის მშენებლობა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L78"/>
  <sheetViews>
    <sheetView zoomScalePageLayoutView="0" workbookViewId="0" topLeftCell="A1">
      <selection activeCell="C16" sqref="C16:J16"/>
    </sheetView>
  </sheetViews>
  <sheetFormatPr defaultColWidth="9.140625" defaultRowHeight="12.75"/>
  <cols>
    <col min="1" max="1" width="1.57421875" style="12" customWidth="1"/>
    <col min="2" max="2" width="1.421875" style="12" customWidth="1"/>
    <col min="3" max="3" width="15.28125" style="12" customWidth="1"/>
    <col min="4" max="4" width="9.8515625" style="12" customWidth="1"/>
    <col min="5" max="5" width="16.7109375" style="12" customWidth="1"/>
    <col min="6" max="6" width="9.140625" style="12" customWidth="1"/>
    <col min="7" max="7" width="10.8515625" style="12" customWidth="1"/>
    <col min="8" max="9" width="9.140625" style="12" customWidth="1"/>
    <col min="10" max="10" width="8.57421875" style="12" customWidth="1"/>
    <col min="11" max="11" width="1.421875" style="12" customWidth="1"/>
    <col min="12" max="12" width="1.28515625" style="12" customWidth="1"/>
    <col min="13" max="16384" width="9.140625" style="12" customWidth="1"/>
  </cols>
  <sheetData>
    <row r="1" spans="1:12" ht="7.5" customHeight="1" thickBot="1" thickTop="1">
      <c r="A1" s="31"/>
      <c r="B1" s="18"/>
      <c r="C1" s="18"/>
      <c r="D1" s="18"/>
      <c r="E1" s="18"/>
      <c r="F1" s="18"/>
      <c r="G1" s="18"/>
      <c r="H1" s="18"/>
      <c r="I1" s="18"/>
      <c r="J1" s="18"/>
      <c r="K1" s="18"/>
      <c r="L1" s="19"/>
    </row>
    <row r="2" spans="1:12" ht="7.5" customHeight="1" thickBot="1" thickTop="1">
      <c r="A2" s="24"/>
      <c r="B2" s="20"/>
      <c r="C2" s="21"/>
      <c r="D2" s="21"/>
      <c r="E2" s="21"/>
      <c r="F2" s="21"/>
      <c r="G2" s="21"/>
      <c r="H2" s="21"/>
      <c r="I2" s="21"/>
      <c r="J2" s="21"/>
      <c r="K2" s="22"/>
      <c r="L2" s="23"/>
    </row>
    <row r="3" spans="1:12" ht="15.75" thickTop="1">
      <c r="A3" s="24"/>
      <c r="B3" s="32"/>
      <c r="C3" s="791" t="s">
        <v>35</v>
      </c>
      <c r="D3" s="792"/>
      <c r="E3" s="792"/>
      <c r="F3" s="792"/>
      <c r="G3" s="792"/>
      <c r="H3" s="792"/>
      <c r="I3" s="792"/>
      <c r="J3" s="793"/>
      <c r="K3" s="68"/>
      <c r="L3" s="23"/>
    </row>
    <row r="4" spans="1:12" ht="20.25" customHeight="1">
      <c r="A4" s="24"/>
      <c r="B4" s="32"/>
      <c r="C4" s="82"/>
      <c r="D4" s="83"/>
      <c r="E4" s="83"/>
      <c r="F4" s="83"/>
      <c r="G4" s="83"/>
      <c r="H4" s="83"/>
      <c r="I4" s="83"/>
      <c r="J4" s="84"/>
      <c r="K4" s="68"/>
      <c r="L4" s="23"/>
    </row>
    <row r="5" spans="1:12" ht="15">
      <c r="A5" s="24"/>
      <c r="B5" s="32"/>
      <c r="C5" s="69"/>
      <c r="D5" s="70"/>
      <c r="E5" s="70"/>
      <c r="F5" s="70"/>
      <c r="G5" s="70"/>
      <c r="H5" s="70"/>
      <c r="I5" s="70"/>
      <c r="J5" s="71"/>
      <c r="K5" s="68"/>
      <c r="L5" s="23"/>
    </row>
    <row r="6" spans="1:12" ht="17.25" customHeight="1">
      <c r="A6" s="24"/>
      <c r="B6" s="32"/>
      <c r="C6" s="69"/>
      <c r="D6" s="70"/>
      <c r="E6" s="70"/>
      <c r="F6" s="70"/>
      <c r="G6" s="70"/>
      <c r="H6" s="70"/>
      <c r="I6" s="70"/>
      <c r="J6" s="71"/>
      <c r="K6" s="68"/>
      <c r="L6" s="23"/>
    </row>
    <row r="7" spans="1:12" ht="15">
      <c r="A7" s="24"/>
      <c r="B7" s="32"/>
      <c r="C7" s="69"/>
      <c r="D7" s="70"/>
      <c r="E7" s="70"/>
      <c r="F7" s="70"/>
      <c r="G7" s="70"/>
      <c r="H7" s="70"/>
      <c r="I7" s="70"/>
      <c r="J7" s="71"/>
      <c r="K7" s="68"/>
      <c r="L7" s="23"/>
    </row>
    <row r="8" spans="1:12" ht="15">
      <c r="A8" s="24"/>
      <c r="B8" s="32"/>
      <c r="C8" s="69"/>
      <c r="D8" s="70"/>
      <c r="E8" s="70"/>
      <c r="F8" s="70"/>
      <c r="G8" s="70"/>
      <c r="H8" s="70"/>
      <c r="I8" s="70"/>
      <c r="J8" s="71"/>
      <c r="K8" s="68"/>
      <c r="L8" s="23"/>
    </row>
    <row r="9" spans="1:12" ht="15">
      <c r="A9" s="24"/>
      <c r="B9" s="32"/>
      <c r="C9" s="69"/>
      <c r="D9" s="70"/>
      <c r="E9" s="70"/>
      <c r="F9" s="70"/>
      <c r="G9" s="70"/>
      <c r="H9" s="70"/>
      <c r="I9" s="70"/>
      <c r="J9" s="71"/>
      <c r="K9" s="68"/>
      <c r="L9" s="23"/>
    </row>
    <row r="10" spans="1:12" ht="15">
      <c r="A10" s="24"/>
      <c r="B10" s="32"/>
      <c r="C10" s="69"/>
      <c r="D10" s="70"/>
      <c r="E10" s="70"/>
      <c r="F10" s="70"/>
      <c r="G10" s="70"/>
      <c r="H10" s="70"/>
      <c r="I10" s="70"/>
      <c r="J10" s="71"/>
      <c r="K10" s="68"/>
      <c r="L10" s="23"/>
    </row>
    <row r="11" spans="1:12" ht="15">
      <c r="A11" s="24"/>
      <c r="B11" s="32"/>
      <c r="C11" s="69"/>
      <c r="D11" s="70"/>
      <c r="E11" s="70"/>
      <c r="F11" s="70"/>
      <c r="G11" s="70"/>
      <c r="H11" s="70"/>
      <c r="I11" s="70"/>
      <c r="J11" s="71"/>
      <c r="K11" s="68"/>
      <c r="L11" s="23"/>
    </row>
    <row r="12" spans="1:12" ht="15">
      <c r="A12" s="24"/>
      <c r="B12" s="32"/>
      <c r="C12" s="69"/>
      <c r="D12" s="70"/>
      <c r="E12" s="70"/>
      <c r="F12" s="70"/>
      <c r="G12" s="70"/>
      <c r="H12" s="70"/>
      <c r="I12" s="70"/>
      <c r="J12" s="71"/>
      <c r="K12" s="68"/>
      <c r="L12" s="23"/>
    </row>
    <row r="13" spans="1:12" ht="15">
      <c r="A13" s="24"/>
      <c r="B13" s="32"/>
      <c r="C13" s="69"/>
      <c r="D13" s="70"/>
      <c r="E13" s="70"/>
      <c r="F13" s="70"/>
      <c r="G13" s="70"/>
      <c r="H13" s="70"/>
      <c r="I13" s="70"/>
      <c r="J13" s="71"/>
      <c r="K13" s="68"/>
      <c r="L13" s="23"/>
    </row>
    <row r="14" spans="1:12" ht="15">
      <c r="A14" s="24"/>
      <c r="B14" s="32"/>
      <c r="C14" s="69"/>
      <c r="D14" s="70"/>
      <c r="E14" s="70"/>
      <c r="F14" s="70"/>
      <c r="G14" s="70"/>
      <c r="H14" s="70"/>
      <c r="I14" s="70"/>
      <c r="J14" s="71"/>
      <c r="K14" s="68"/>
      <c r="L14" s="23"/>
    </row>
    <row r="15" spans="1:12" ht="15">
      <c r="A15" s="24"/>
      <c r="B15" s="32"/>
      <c r="C15" s="69"/>
      <c r="D15" s="70"/>
      <c r="E15" s="70"/>
      <c r="F15" s="70"/>
      <c r="G15" s="70"/>
      <c r="H15" s="70"/>
      <c r="I15" s="70"/>
      <c r="J15" s="71"/>
      <c r="K15" s="68"/>
      <c r="L15" s="23"/>
    </row>
    <row r="16" spans="1:12" ht="38.25" customHeight="1">
      <c r="A16" s="24"/>
      <c r="B16" s="32"/>
      <c r="C16" s="794" t="s">
        <v>693</v>
      </c>
      <c r="D16" s="795"/>
      <c r="E16" s="795"/>
      <c r="F16" s="795"/>
      <c r="G16" s="795"/>
      <c r="H16" s="795"/>
      <c r="I16" s="795"/>
      <c r="J16" s="796"/>
      <c r="K16" s="68"/>
      <c r="L16" s="23"/>
    </row>
    <row r="17" spans="1:12" ht="62.25" customHeight="1">
      <c r="A17" s="24"/>
      <c r="B17" s="32"/>
      <c r="C17" s="85"/>
      <c r="D17" s="86"/>
      <c r="E17" s="86"/>
      <c r="F17" s="86"/>
      <c r="G17" s="86"/>
      <c r="H17" s="86"/>
      <c r="I17" s="86"/>
      <c r="J17" s="87"/>
      <c r="K17" s="68"/>
      <c r="L17" s="23"/>
    </row>
    <row r="18" spans="1:12" ht="12.75" customHeight="1">
      <c r="A18" s="24"/>
      <c r="B18" s="32"/>
      <c r="C18" s="72"/>
      <c r="D18" s="73"/>
      <c r="E18" s="73"/>
      <c r="F18" s="73"/>
      <c r="G18" s="73"/>
      <c r="H18" s="73"/>
      <c r="I18" s="73"/>
      <c r="J18" s="74"/>
      <c r="K18" s="68"/>
      <c r="L18" s="23"/>
    </row>
    <row r="19" spans="1:12" ht="12.75" customHeight="1">
      <c r="A19" s="24"/>
      <c r="B19" s="32"/>
      <c r="C19" s="72"/>
      <c r="D19" s="73"/>
      <c r="E19" s="73"/>
      <c r="F19" s="73"/>
      <c r="G19" s="73"/>
      <c r="H19" s="73"/>
      <c r="I19" s="73"/>
      <c r="J19" s="74"/>
      <c r="K19" s="68"/>
      <c r="L19" s="23"/>
    </row>
    <row r="20" spans="1:12" ht="12.75" customHeight="1">
      <c r="A20" s="24"/>
      <c r="B20" s="32"/>
      <c r="C20" s="72"/>
      <c r="D20" s="73"/>
      <c r="E20" s="73"/>
      <c r="F20" s="73"/>
      <c r="G20" s="73"/>
      <c r="H20" s="73"/>
      <c r="I20" s="73"/>
      <c r="J20" s="74"/>
      <c r="K20" s="68"/>
      <c r="L20" s="23"/>
    </row>
    <row r="21" spans="1:12" ht="27" customHeight="1">
      <c r="A21" s="24"/>
      <c r="B21" s="32"/>
      <c r="C21" s="797" t="s">
        <v>36</v>
      </c>
      <c r="D21" s="798"/>
      <c r="E21" s="798"/>
      <c r="F21" s="798"/>
      <c r="G21" s="798"/>
      <c r="H21" s="798"/>
      <c r="I21" s="798"/>
      <c r="J21" s="799"/>
      <c r="K21" s="68"/>
      <c r="L21" s="23"/>
    </row>
    <row r="22" spans="1:12" ht="27" customHeight="1">
      <c r="A22" s="24"/>
      <c r="B22" s="32"/>
      <c r="C22" s="88"/>
      <c r="D22" s="89"/>
      <c r="E22" s="89"/>
      <c r="F22" s="89"/>
      <c r="G22" s="89"/>
      <c r="H22" s="89"/>
      <c r="I22" s="89"/>
      <c r="J22" s="90"/>
      <c r="K22" s="68"/>
      <c r="L22" s="23"/>
    </row>
    <row r="23" spans="1:12" ht="15">
      <c r="A23" s="24"/>
      <c r="B23" s="32"/>
      <c r="C23" s="69"/>
      <c r="D23" s="70"/>
      <c r="E23" s="70"/>
      <c r="F23" s="70"/>
      <c r="G23" s="70"/>
      <c r="H23" s="70"/>
      <c r="I23" s="70"/>
      <c r="J23" s="71"/>
      <c r="K23" s="68"/>
      <c r="L23" s="23"/>
    </row>
    <row r="24" spans="1:12" ht="15">
      <c r="A24" s="24"/>
      <c r="B24" s="32"/>
      <c r="C24" s="69"/>
      <c r="D24" s="70"/>
      <c r="E24" s="70"/>
      <c r="F24" s="70"/>
      <c r="G24" s="70"/>
      <c r="H24" s="70"/>
      <c r="I24" s="70"/>
      <c r="J24" s="71"/>
      <c r="K24" s="68"/>
      <c r="L24" s="23"/>
    </row>
    <row r="25" spans="1:12" ht="16.5" customHeight="1">
      <c r="A25" s="24"/>
      <c r="B25" s="32"/>
      <c r="C25" s="69"/>
      <c r="D25" s="70"/>
      <c r="E25" s="70"/>
      <c r="F25" s="70"/>
      <c r="G25" s="70"/>
      <c r="H25" s="70"/>
      <c r="I25" s="70"/>
      <c r="J25" s="71"/>
      <c r="K25" s="68"/>
      <c r="L25" s="23"/>
    </row>
    <row r="26" spans="1:12" ht="15">
      <c r="A26" s="24"/>
      <c r="B26" s="32"/>
      <c r="C26" s="69"/>
      <c r="D26" s="70"/>
      <c r="E26" s="70"/>
      <c r="F26" s="70"/>
      <c r="G26" s="70"/>
      <c r="H26" s="70"/>
      <c r="I26" s="70"/>
      <c r="J26" s="71"/>
      <c r="K26" s="68"/>
      <c r="L26" s="23"/>
    </row>
    <row r="27" spans="1:12" ht="15">
      <c r="A27" s="24"/>
      <c r="B27" s="32"/>
      <c r="C27" s="69"/>
      <c r="D27" s="70"/>
      <c r="E27" s="70"/>
      <c r="F27" s="70"/>
      <c r="G27" s="70"/>
      <c r="H27" s="70"/>
      <c r="I27" s="70"/>
      <c r="J27" s="71"/>
      <c r="K27" s="68"/>
      <c r="L27" s="23"/>
    </row>
    <row r="28" spans="1:12" ht="15">
      <c r="A28" s="24"/>
      <c r="B28" s="32"/>
      <c r="C28" s="69"/>
      <c r="D28" s="70"/>
      <c r="E28" s="70"/>
      <c r="F28" s="70"/>
      <c r="G28" s="70"/>
      <c r="H28" s="70"/>
      <c r="I28" s="70"/>
      <c r="J28" s="71"/>
      <c r="K28" s="68"/>
      <c r="L28" s="23"/>
    </row>
    <row r="29" spans="1:12" ht="15">
      <c r="A29" s="24"/>
      <c r="B29" s="32"/>
      <c r="C29" s="69"/>
      <c r="D29" s="70"/>
      <c r="E29" s="70"/>
      <c r="F29" s="70"/>
      <c r="G29" s="70"/>
      <c r="H29" s="70"/>
      <c r="I29" s="70"/>
      <c r="J29" s="71"/>
      <c r="K29" s="68"/>
      <c r="L29" s="23"/>
    </row>
    <row r="30" spans="1:12" ht="15">
      <c r="A30" s="24"/>
      <c r="B30" s="32"/>
      <c r="C30" s="69"/>
      <c r="D30" s="70"/>
      <c r="E30" s="70"/>
      <c r="F30" s="70"/>
      <c r="G30" s="70"/>
      <c r="H30" s="70"/>
      <c r="I30" s="70"/>
      <c r="J30" s="71"/>
      <c r="K30" s="68"/>
      <c r="L30" s="23"/>
    </row>
    <row r="31" spans="1:12" ht="15">
      <c r="A31" s="24"/>
      <c r="B31" s="32"/>
      <c r="C31" s="69"/>
      <c r="D31" s="70"/>
      <c r="E31" s="70"/>
      <c r="F31" s="70"/>
      <c r="G31" s="70"/>
      <c r="H31" s="70"/>
      <c r="I31" s="70"/>
      <c r="J31" s="71"/>
      <c r="K31" s="68"/>
      <c r="L31" s="23"/>
    </row>
    <row r="32" spans="1:12" ht="15">
      <c r="A32" s="24"/>
      <c r="B32" s="32"/>
      <c r="C32" s="69"/>
      <c r="D32" s="70"/>
      <c r="E32" s="70"/>
      <c r="F32" s="70"/>
      <c r="G32" s="70"/>
      <c r="H32" s="70"/>
      <c r="I32" s="70"/>
      <c r="J32" s="71"/>
      <c r="K32" s="68"/>
      <c r="L32" s="23"/>
    </row>
    <row r="33" spans="1:12" ht="15">
      <c r="A33" s="24"/>
      <c r="B33" s="32"/>
      <c r="C33" s="69"/>
      <c r="D33" s="70"/>
      <c r="E33" s="70"/>
      <c r="F33" s="70"/>
      <c r="G33" s="70"/>
      <c r="H33" s="70"/>
      <c r="I33" s="70"/>
      <c r="J33" s="71"/>
      <c r="K33" s="68"/>
      <c r="L33" s="23"/>
    </row>
    <row r="34" spans="1:12" ht="15" customHeight="1">
      <c r="A34" s="24"/>
      <c r="B34" s="32"/>
      <c r="C34" s="69"/>
      <c r="D34" s="70"/>
      <c r="E34" s="70"/>
      <c r="F34" s="70"/>
      <c r="G34" s="70"/>
      <c r="H34" s="70"/>
      <c r="I34" s="70"/>
      <c r="J34" s="71"/>
      <c r="K34" s="68"/>
      <c r="L34" s="23"/>
    </row>
    <row r="35" spans="1:12" ht="15">
      <c r="A35" s="24"/>
      <c r="B35" s="32"/>
      <c r="C35" s="69"/>
      <c r="D35" s="70"/>
      <c r="E35" s="70"/>
      <c r="F35" s="70"/>
      <c r="G35" s="70"/>
      <c r="H35" s="70"/>
      <c r="I35" s="70"/>
      <c r="J35" s="71"/>
      <c r="K35" s="68"/>
      <c r="L35" s="23"/>
    </row>
    <row r="36" spans="1:12" ht="15">
      <c r="A36" s="24"/>
      <c r="B36" s="32"/>
      <c r="C36" s="69"/>
      <c r="D36" s="70"/>
      <c r="E36" s="70"/>
      <c r="F36" s="70"/>
      <c r="G36" s="70"/>
      <c r="H36" s="70"/>
      <c r="I36" s="70"/>
      <c r="J36" s="71"/>
      <c r="K36" s="68"/>
      <c r="L36" s="23"/>
    </row>
    <row r="37" spans="1:12" ht="15">
      <c r="A37" s="24"/>
      <c r="B37" s="32"/>
      <c r="C37" s="69"/>
      <c r="D37" s="70"/>
      <c r="E37" s="70"/>
      <c r="F37" s="70"/>
      <c r="G37" s="70"/>
      <c r="H37" s="70"/>
      <c r="I37" s="70"/>
      <c r="J37" s="71"/>
      <c r="K37" s="68"/>
      <c r="L37" s="23"/>
    </row>
    <row r="38" spans="1:12" ht="15">
      <c r="A38" s="24"/>
      <c r="B38" s="32"/>
      <c r="C38" s="69"/>
      <c r="D38" s="70"/>
      <c r="E38" s="70"/>
      <c r="F38" s="70"/>
      <c r="G38" s="70"/>
      <c r="H38" s="70"/>
      <c r="I38" s="70"/>
      <c r="J38" s="71"/>
      <c r="K38" s="68"/>
      <c r="L38" s="23"/>
    </row>
    <row r="39" spans="1:12" ht="15">
      <c r="A39" s="24"/>
      <c r="B39" s="32"/>
      <c r="C39" s="69"/>
      <c r="D39" s="70"/>
      <c r="E39" s="70"/>
      <c r="F39" s="70"/>
      <c r="G39" s="70"/>
      <c r="H39" s="70"/>
      <c r="I39" s="70"/>
      <c r="J39" s="71"/>
      <c r="K39" s="68"/>
      <c r="L39" s="23"/>
    </row>
    <row r="40" spans="1:12" ht="15">
      <c r="A40" s="24"/>
      <c r="B40" s="32"/>
      <c r="C40" s="69"/>
      <c r="D40" s="70"/>
      <c r="E40" s="70"/>
      <c r="F40" s="70"/>
      <c r="G40" s="70"/>
      <c r="H40" s="70"/>
      <c r="I40" s="70"/>
      <c r="J40" s="71"/>
      <c r="K40" s="68"/>
      <c r="L40" s="23"/>
    </row>
    <row r="41" spans="1:12" ht="4.5" customHeight="1">
      <c r="A41" s="24"/>
      <c r="B41" s="32"/>
      <c r="C41" s="69"/>
      <c r="D41" s="70"/>
      <c r="E41" s="70"/>
      <c r="F41" s="70"/>
      <c r="G41" s="70"/>
      <c r="H41" s="70"/>
      <c r="I41" s="70"/>
      <c r="J41" s="71"/>
      <c r="K41" s="68"/>
      <c r="L41" s="23"/>
    </row>
    <row r="42" spans="1:12" ht="15">
      <c r="A42" s="24"/>
      <c r="B42" s="32"/>
      <c r="C42" s="69"/>
      <c r="D42" s="70"/>
      <c r="E42" s="70"/>
      <c r="F42" s="70"/>
      <c r="G42" s="70"/>
      <c r="H42" s="70"/>
      <c r="I42" s="70"/>
      <c r="J42" s="71"/>
      <c r="K42" s="68"/>
      <c r="L42" s="23"/>
    </row>
    <row r="43" spans="1:12" ht="3" customHeight="1">
      <c r="A43" s="24"/>
      <c r="B43" s="32"/>
      <c r="C43" s="69"/>
      <c r="D43" s="70"/>
      <c r="E43" s="70"/>
      <c r="F43" s="70"/>
      <c r="G43" s="70"/>
      <c r="H43" s="70"/>
      <c r="I43" s="70"/>
      <c r="J43" s="71"/>
      <c r="K43" s="68"/>
      <c r="L43" s="23"/>
    </row>
    <row r="44" spans="1:12" ht="15">
      <c r="A44" s="24"/>
      <c r="B44" s="32"/>
      <c r="C44" s="69"/>
      <c r="D44" s="70"/>
      <c r="E44" s="70"/>
      <c r="F44" s="70"/>
      <c r="G44" s="70"/>
      <c r="H44" s="70"/>
      <c r="I44" s="70"/>
      <c r="J44" s="71"/>
      <c r="K44" s="68"/>
      <c r="L44" s="23"/>
    </row>
    <row r="45" spans="1:12" ht="6.75" customHeight="1">
      <c r="A45" s="24"/>
      <c r="B45" s="32"/>
      <c r="C45" s="69"/>
      <c r="D45" s="70"/>
      <c r="E45" s="70"/>
      <c r="F45" s="70"/>
      <c r="G45" s="70"/>
      <c r="H45" s="70"/>
      <c r="I45" s="70"/>
      <c r="J45" s="71"/>
      <c r="K45" s="68"/>
      <c r="L45" s="23"/>
    </row>
    <row r="46" spans="1:12" ht="15" customHeight="1" hidden="1">
      <c r="A46" s="24"/>
      <c r="B46" s="32"/>
      <c r="C46" s="69"/>
      <c r="D46" s="70"/>
      <c r="E46" s="70"/>
      <c r="F46" s="70"/>
      <c r="G46" s="70"/>
      <c r="H46" s="70"/>
      <c r="I46" s="70"/>
      <c r="J46" s="71"/>
      <c r="K46" s="68"/>
      <c r="L46" s="23"/>
    </row>
    <row r="47" spans="1:12" ht="15" customHeight="1" hidden="1">
      <c r="A47" s="24"/>
      <c r="B47" s="32"/>
      <c r="C47" s="69"/>
      <c r="D47" s="70"/>
      <c r="E47" s="70"/>
      <c r="F47" s="70"/>
      <c r="G47" s="70"/>
      <c r="H47" s="70"/>
      <c r="I47" s="70"/>
      <c r="J47" s="71"/>
      <c r="K47" s="68"/>
      <c r="L47" s="23"/>
    </row>
    <row r="48" spans="1:12" ht="15" customHeight="1" hidden="1">
      <c r="A48" s="24"/>
      <c r="B48" s="32"/>
      <c r="C48" s="69"/>
      <c r="D48" s="70"/>
      <c r="E48" s="70"/>
      <c r="F48" s="70"/>
      <c r="G48" s="70"/>
      <c r="H48" s="70"/>
      <c r="I48" s="70"/>
      <c r="J48" s="71"/>
      <c r="K48" s="68"/>
      <c r="L48" s="23"/>
    </row>
    <row r="49" spans="1:12" ht="15">
      <c r="A49" s="24"/>
      <c r="B49" s="32"/>
      <c r="C49" s="69"/>
      <c r="D49" s="70"/>
      <c r="E49" s="70"/>
      <c r="F49" s="70"/>
      <c r="G49" s="70"/>
      <c r="H49" s="70"/>
      <c r="I49" s="70"/>
      <c r="J49" s="71"/>
      <c r="K49" s="68"/>
      <c r="L49" s="23"/>
    </row>
    <row r="50" spans="1:12" ht="15">
      <c r="A50" s="24"/>
      <c r="B50" s="32"/>
      <c r="C50" s="69"/>
      <c r="D50" s="70"/>
      <c r="E50" s="70"/>
      <c r="F50" s="70"/>
      <c r="G50" s="70"/>
      <c r="H50" s="70"/>
      <c r="I50" s="70"/>
      <c r="J50" s="71"/>
      <c r="K50" s="68"/>
      <c r="L50" s="23"/>
    </row>
    <row r="51" spans="1:12" ht="15">
      <c r="A51" s="24"/>
      <c r="B51" s="32"/>
      <c r="C51" s="69"/>
      <c r="D51" s="70"/>
      <c r="E51" s="70"/>
      <c r="F51" s="70"/>
      <c r="G51" s="70"/>
      <c r="H51" s="70"/>
      <c r="I51" s="70"/>
      <c r="J51" s="71"/>
      <c r="K51" s="68"/>
      <c r="L51" s="23"/>
    </row>
    <row r="52" spans="1:12" ht="15">
      <c r="A52" s="24"/>
      <c r="B52" s="32"/>
      <c r="C52" s="69"/>
      <c r="D52" s="70"/>
      <c r="E52" s="70"/>
      <c r="F52" s="70"/>
      <c r="G52" s="70"/>
      <c r="H52" s="70"/>
      <c r="I52" s="70"/>
      <c r="J52" s="71"/>
      <c r="K52" s="68"/>
      <c r="L52" s="23"/>
    </row>
    <row r="53" spans="1:12" ht="15">
      <c r="A53" s="24"/>
      <c r="B53" s="32"/>
      <c r="C53" s="69"/>
      <c r="D53" s="70"/>
      <c r="E53" s="70"/>
      <c r="F53" s="70"/>
      <c r="G53" s="70"/>
      <c r="H53" s="70"/>
      <c r="I53" s="70"/>
      <c r="J53" s="71"/>
      <c r="K53" s="68"/>
      <c r="L53" s="23"/>
    </row>
    <row r="54" spans="1:12" ht="15">
      <c r="A54" s="24"/>
      <c r="B54" s="32"/>
      <c r="C54" s="69"/>
      <c r="D54" s="70"/>
      <c r="E54" s="70"/>
      <c r="F54" s="70"/>
      <c r="G54" s="70"/>
      <c r="H54" s="70"/>
      <c r="I54" s="70"/>
      <c r="J54" s="71"/>
      <c r="K54" s="68"/>
      <c r="L54" s="23"/>
    </row>
    <row r="55" spans="1:12" ht="21" customHeight="1">
      <c r="A55" s="24"/>
      <c r="B55" s="32"/>
      <c r="C55" s="789" t="s">
        <v>37</v>
      </c>
      <c r="D55" s="790"/>
      <c r="E55" s="790"/>
      <c r="F55" s="790"/>
      <c r="G55" s="790"/>
      <c r="H55" s="790"/>
      <c r="I55" s="790"/>
      <c r="J55" s="790"/>
      <c r="K55" s="68"/>
      <c r="L55" s="23"/>
    </row>
    <row r="56" spans="1:12" ht="14.25" customHeight="1" thickBot="1">
      <c r="A56" s="24"/>
      <c r="B56" s="32"/>
      <c r="C56" s="75"/>
      <c r="D56" s="76"/>
      <c r="E56" s="76"/>
      <c r="F56" s="76"/>
      <c r="G56" s="76"/>
      <c r="H56" s="76"/>
      <c r="I56" s="76"/>
      <c r="J56" s="77"/>
      <c r="K56" s="68"/>
      <c r="L56" s="23"/>
    </row>
    <row r="57" spans="1:12" ht="7.5" customHeight="1" thickBot="1" thickTop="1">
      <c r="A57" s="24"/>
      <c r="B57" s="25"/>
      <c r="C57" s="78"/>
      <c r="D57" s="78"/>
      <c r="E57" s="78"/>
      <c r="F57" s="78"/>
      <c r="G57" s="78"/>
      <c r="H57" s="78"/>
      <c r="I57" s="78"/>
      <c r="J57" s="78"/>
      <c r="K57" s="79"/>
      <c r="L57" s="23"/>
    </row>
    <row r="58" spans="1:12" ht="7.5" customHeight="1" thickBot="1" thickTop="1">
      <c r="A58" s="27"/>
      <c r="B58" s="28"/>
      <c r="C58" s="80"/>
      <c r="D58" s="80"/>
      <c r="E58" s="80"/>
      <c r="F58" s="80"/>
      <c r="G58" s="80"/>
      <c r="H58" s="80"/>
      <c r="I58" s="80"/>
      <c r="J58" s="80"/>
      <c r="K58" s="81"/>
      <c r="L58" s="29"/>
    </row>
    <row r="59" ht="13.5" thickTop="1"/>
    <row r="78" spans="1:9" ht="12.75">
      <c r="A78" s="800" t="str">
        <f>C16</f>
        <v>ქალაქ ბათუმში ე.წ. ,,შანხაი''-ს დასახლებაში სოციალური სახლის მშენებლობა  </v>
      </c>
      <c r="B78" s="800"/>
      <c r="C78" s="800"/>
      <c r="D78" s="800"/>
      <c r="E78" s="800"/>
      <c r="F78" s="800"/>
      <c r="G78" s="800"/>
      <c r="H78" s="800"/>
      <c r="I78" s="800"/>
    </row>
  </sheetData>
  <sheetProtection formatCells="0" formatColumns="0" formatRows="0" insertColumns="0" insertRows="0" insertHyperlinks="0" deleteColumns="0" deleteRows="0" sort="0" autoFilter="0" pivotTables="0"/>
  <mergeCells count="5">
    <mergeCell ref="C55:J55"/>
    <mergeCell ref="C3:J3"/>
    <mergeCell ref="C16:J16"/>
    <mergeCell ref="C21:J21"/>
    <mergeCell ref="A78:I78"/>
  </mergeCells>
  <printOptions/>
  <pageMargins left="0.7086614173228347" right="0.27" top="0.2362204724409449" bottom="0.2362204724409449" header="0.2362204724409449" footer="0.2362204724409449"/>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F53"/>
  <sheetViews>
    <sheetView zoomScalePageLayoutView="0" workbookViewId="0" topLeftCell="A22">
      <selection activeCell="A1" sqref="A1:F1"/>
    </sheetView>
  </sheetViews>
  <sheetFormatPr defaultColWidth="9.140625" defaultRowHeight="12.75"/>
  <cols>
    <col min="1" max="1" width="5.00390625" style="588" customWidth="1"/>
    <col min="2" max="2" width="33.140625" style="557" customWidth="1"/>
    <col min="3" max="3" width="7.00390625" style="558" customWidth="1"/>
    <col min="4" max="4" width="9.8515625" style="559" customWidth="1"/>
    <col min="5" max="5" width="7.57421875" style="560" customWidth="1"/>
    <col min="6" max="6" width="10.140625" style="561" customWidth="1"/>
    <col min="7" max="16384" width="9.140625" style="254" customWidth="1"/>
  </cols>
  <sheetData>
    <row r="1" spans="1:6" s="183" customFormat="1" ht="40.5" customHeight="1">
      <c r="A1" s="867" t="str">
        <f>'ლ.რ. #2-2'!A1:F1</f>
        <v>ქალაქ ბათუმში ე.წ. ,,შანხაი''-ს დასახლებაში სოციალური სახლის მშენებლობა  </v>
      </c>
      <c r="B1" s="868"/>
      <c r="C1" s="868"/>
      <c r="D1" s="868"/>
      <c r="E1" s="868"/>
      <c r="F1" s="868"/>
    </row>
    <row r="2" spans="1:6" s="183" customFormat="1" ht="22.5" customHeight="1">
      <c r="A2" s="869" t="s">
        <v>808</v>
      </c>
      <c r="B2" s="869"/>
      <c r="C2" s="869"/>
      <c r="D2" s="869"/>
      <c r="E2" s="869"/>
      <c r="F2" s="869"/>
    </row>
    <row r="3" spans="1:6" s="183" customFormat="1" ht="21" customHeight="1">
      <c r="A3" s="869" t="s">
        <v>694</v>
      </c>
      <c r="B3" s="869"/>
      <c r="C3" s="869"/>
      <c r="D3" s="869"/>
      <c r="E3" s="869"/>
      <c r="F3" s="869"/>
    </row>
    <row r="4" spans="1:6" s="183" customFormat="1" ht="16.5" customHeight="1">
      <c r="A4" s="870" t="s">
        <v>695</v>
      </c>
      <c r="B4" s="870"/>
      <c r="C4" s="870"/>
      <c r="D4" s="870"/>
      <c r="E4" s="870"/>
      <c r="F4" s="870"/>
    </row>
    <row r="5" spans="1:6" s="183" customFormat="1" ht="28.5" customHeight="1">
      <c r="A5" s="875" t="s">
        <v>0</v>
      </c>
      <c r="B5" s="879" t="s">
        <v>76</v>
      </c>
      <c r="C5" s="877" t="s">
        <v>77</v>
      </c>
      <c r="D5" s="877" t="s">
        <v>78</v>
      </c>
      <c r="E5" s="881" t="s">
        <v>79</v>
      </c>
      <c r="F5" s="882"/>
    </row>
    <row r="6" spans="1:6" s="183" customFormat="1" ht="66" customHeight="1">
      <c r="A6" s="876"/>
      <c r="B6" s="880"/>
      <c r="C6" s="878"/>
      <c r="D6" s="878"/>
      <c r="E6" s="574" t="s">
        <v>769</v>
      </c>
      <c r="F6" s="575" t="s">
        <v>56</v>
      </c>
    </row>
    <row r="7" spans="1:6" s="253" customFormat="1" ht="24" customHeight="1">
      <c r="A7" s="576" t="s">
        <v>1</v>
      </c>
      <c r="B7" s="577">
        <v>2</v>
      </c>
      <c r="C7" s="577">
        <v>3</v>
      </c>
      <c r="D7" s="577">
        <v>4</v>
      </c>
      <c r="E7" s="578">
        <v>5</v>
      </c>
      <c r="F7" s="578">
        <v>6</v>
      </c>
    </row>
    <row r="8" spans="1:6" s="253" customFormat="1" ht="30.75" customHeight="1">
      <c r="A8" s="579"/>
      <c r="B8" s="577"/>
      <c r="C8" s="577"/>
      <c r="D8" s="577"/>
      <c r="E8" s="577"/>
      <c r="F8" s="580"/>
    </row>
    <row r="9" spans="1:6" s="253" customFormat="1" ht="74.25" customHeight="1">
      <c r="A9" s="506" t="s">
        <v>1</v>
      </c>
      <c r="B9" s="507" t="s">
        <v>718</v>
      </c>
      <c r="C9" s="507" t="s">
        <v>106</v>
      </c>
      <c r="D9" s="509">
        <v>16</v>
      </c>
      <c r="E9" s="509"/>
      <c r="F9" s="510"/>
    </row>
    <row r="10" spans="1:6" s="253" customFormat="1" ht="30" customHeight="1">
      <c r="A10" s="514"/>
      <c r="B10" s="516" t="s">
        <v>83</v>
      </c>
      <c r="C10" s="516" t="s">
        <v>84</v>
      </c>
      <c r="D10" s="530">
        <v>80</v>
      </c>
      <c r="E10" s="517"/>
      <c r="F10" s="526"/>
    </row>
    <row r="11" spans="1:6" s="253" customFormat="1" ht="37.5" customHeight="1">
      <c r="A11" s="514"/>
      <c r="B11" s="516" t="s">
        <v>719</v>
      </c>
      <c r="C11" s="516" t="s">
        <v>106</v>
      </c>
      <c r="D11" s="530">
        <v>16</v>
      </c>
      <c r="E11" s="526"/>
      <c r="F11" s="526"/>
    </row>
    <row r="12" spans="1:6" s="253" customFormat="1" ht="42.75" customHeight="1">
      <c r="A12" s="505">
        <v>2</v>
      </c>
      <c r="B12" s="524" t="s">
        <v>717</v>
      </c>
      <c r="C12" s="507" t="s">
        <v>106</v>
      </c>
      <c r="D12" s="509">
        <v>168</v>
      </c>
      <c r="E12" s="535"/>
      <c r="F12" s="510"/>
    </row>
    <row r="13" spans="1:6" s="253" customFormat="1" ht="27" customHeight="1">
      <c r="A13" s="521"/>
      <c r="B13" s="515" t="s">
        <v>83</v>
      </c>
      <c r="C13" s="515" t="s">
        <v>84</v>
      </c>
      <c r="D13" s="518">
        <v>84</v>
      </c>
      <c r="E13" s="518"/>
      <c r="F13" s="518"/>
    </row>
    <row r="14" spans="1:6" s="253" customFormat="1" ht="27" customHeight="1">
      <c r="A14" s="521"/>
      <c r="B14" s="515" t="s">
        <v>720</v>
      </c>
      <c r="C14" s="515" t="s">
        <v>106</v>
      </c>
      <c r="D14" s="526">
        <v>168</v>
      </c>
      <c r="E14" s="526"/>
      <c r="F14" s="526"/>
    </row>
    <row r="15" spans="1:6" s="253" customFormat="1" ht="78" customHeight="1">
      <c r="A15" s="506" t="s">
        <v>10</v>
      </c>
      <c r="B15" s="507" t="s">
        <v>721</v>
      </c>
      <c r="C15" s="507" t="s">
        <v>106</v>
      </c>
      <c r="D15" s="509">
        <v>168</v>
      </c>
      <c r="E15" s="509"/>
      <c r="F15" s="510"/>
    </row>
    <row r="16" spans="1:6" s="253" customFormat="1" ht="27.75" customHeight="1">
      <c r="A16" s="514"/>
      <c r="B16" s="515" t="s">
        <v>83</v>
      </c>
      <c r="C16" s="515" t="s">
        <v>84</v>
      </c>
      <c r="D16" s="518">
        <v>84</v>
      </c>
      <c r="E16" s="517"/>
      <c r="F16" s="518"/>
    </row>
    <row r="17" spans="1:6" s="253" customFormat="1" ht="29.25" customHeight="1">
      <c r="A17" s="514"/>
      <c r="B17" s="515" t="s">
        <v>722</v>
      </c>
      <c r="C17" s="515" t="s">
        <v>106</v>
      </c>
      <c r="D17" s="526">
        <v>168</v>
      </c>
      <c r="E17" s="526"/>
      <c r="F17" s="526"/>
    </row>
    <row r="18" spans="1:6" s="253" customFormat="1" ht="42" customHeight="1">
      <c r="A18" s="582">
        <v>4</v>
      </c>
      <c r="B18" s="583" t="s">
        <v>544</v>
      </c>
      <c r="C18" s="582" t="s">
        <v>241</v>
      </c>
      <c r="D18" s="585">
        <v>301</v>
      </c>
      <c r="E18" s="585"/>
      <c r="F18" s="548"/>
    </row>
    <row r="19" spans="1:6" s="253" customFormat="1" ht="30.75" customHeight="1">
      <c r="A19" s="582"/>
      <c r="B19" s="516" t="s">
        <v>83</v>
      </c>
      <c r="C19" s="516" t="s">
        <v>84</v>
      </c>
      <c r="D19" s="517">
        <v>76.15</v>
      </c>
      <c r="E19" s="517"/>
      <c r="F19" s="518"/>
    </row>
    <row r="20" spans="1:6" s="253" customFormat="1" ht="30.75" customHeight="1">
      <c r="A20" s="586"/>
      <c r="B20" s="515" t="s">
        <v>545</v>
      </c>
      <c r="C20" s="515" t="s">
        <v>106</v>
      </c>
      <c r="D20" s="518">
        <v>301</v>
      </c>
      <c r="E20" s="518"/>
      <c r="F20" s="518"/>
    </row>
    <row r="21" spans="1:6" s="253" customFormat="1" ht="56.25" customHeight="1">
      <c r="A21" s="582">
        <v>5</v>
      </c>
      <c r="B21" s="583" t="s">
        <v>542</v>
      </c>
      <c r="C21" s="582" t="s">
        <v>241</v>
      </c>
      <c r="D21" s="585">
        <v>301</v>
      </c>
      <c r="E21" s="585"/>
      <c r="F21" s="548"/>
    </row>
    <row r="22" spans="1:6" s="253" customFormat="1" ht="24" customHeight="1">
      <c r="A22" s="582"/>
      <c r="B22" s="516" t="s">
        <v>83</v>
      </c>
      <c r="C22" s="516" t="s">
        <v>84</v>
      </c>
      <c r="D22" s="517">
        <v>76.15</v>
      </c>
      <c r="E22" s="517"/>
      <c r="F22" s="518"/>
    </row>
    <row r="23" spans="1:6" s="253" customFormat="1" ht="27" customHeight="1">
      <c r="A23" s="586"/>
      <c r="B23" s="515" t="s">
        <v>543</v>
      </c>
      <c r="C23" s="515" t="s">
        <v>106</v>
      </c>
      <c r="D23" s="518">
        <v>301</v>
      </c>
      <c r="E23" s="518"/>
      <c r="F23" s="518"/>
    </row>
    <row r="24" spans="1:6" s="183" customFormat="1" ht="62.25" customHeight="1">
      <c r="A24" s="582">
        <v>6</v>
      </c>
      <c r="B24" s="583" t="s">
        <v>716</v>
      </c>
      <c r="C24" s="507" t="s">
        <v>242</v>
      </c>
      <c r="D24" s="585">
        <v>6200</v>
      </c>
      <c r="E24" s="585"/>
      <c r="F24" s="548"/>
    </row>
    <row r="25" spans="1:6" s="183" customFormat="1" ht="30" customHeight="1">
      <c r="A25" s="514"/>
      <c r="B25" s="515" t="s">
        <v>83</v>
      </c>
      <c r="C25" s="516" t="s">
        <v>84</v>
      </c>
      <c r="D25" s="517">
        <v>806</v>
      </c>
      <c r="E25" s="517"/>
      <c r="F25" s="518"/>
    </row>
    <row r="26" spans="1:6" s="183" customFormat="1" ht="30" customHeight="1">
      <c r="A26" s="514"/>
      <c r="B26" s="515" t="s">
        <v>745</v>
      </c>
      <c r="C26" s="516" t="s">
        <v>112</v>
      </c>
      <c r="D26" s="517">
        <v>6324</v>
      </c>
      <c r="E26" s="518"/>
      <c r="F26" s="526"/>
    </row>
    <row r="27" spans="1:6" s="183" customFormat="1" ht="30" customHeight="1">
      <c r="A27" s="587"/>
      <c r="B27" s="507" t="s">
        <v>243</v>
      </c>
      <c r="C27" s="507" t="s">
        <v>28</v>
      </c>
      <c r="D27" s="517"/>
      <c r="E27" s="537"/>
      <c r="F27" s="548"/>
    </row>
    <row r="28" spans="1:6" s="183" customFormat="1" ht="30" customHeight="1">
      <c r="A28" s="587"/>
      <c r="B28" s="516" t="s">
        <v>244</v>
      </c>
      <c r="C28" s="516" t="s">
        <v>28</v>
      </c>
      <c r="D28" s="517"/>
      <c r="E28" s="537"/>
      <c r="F28" s="526"/>
    </row>
    <row r="29" spans="1:6" ht="25.5">
      <c r="A29" s="521"/>
      <c r="B29" s="516" t="s">
        <v>221</v>
      </c>
      <c r="C29" s="516" t="s">
        <v>28</v>
      </c>
      <c r="D29" s="552">
        <v>0.72</v>
      </c>
      <c r="E29" s="537"/>
      <c r="F29" s="518"/>
    </row>
    <row r="30" spans="1:6" ht="21" customHeight="1">
      <c r="A30" s="523"/>
      <c r="B30" s="507" t="s">
        <v>222</v>
      </c>
      <c r="C30" s="507" t="s">
        <v>28</v>
      </c>
      <c r="D30" s="508"/>
      <c r="E30" s="508"/>
      <c r="F30" s="509"/>
    </row>
    <row r="31" spans="1:6" ht="27.75" customHeight="1">
      <c r="A31" s="521"/>
      <c r="B31" s="516" t="s">
        <v>239</v>
      </c>
      <c r="C31" s="516" t="s">
        <v>28</v>
      </c>
      <c r="D31" s="552">
        <v>0.08</v>
      </c>
      <c r="E31" s="537"/>
      <c r="F31" s="517"/>
    </row>
    <row r="32" spans="1:6" ht="27" customHeight="1">
      <c r="A32" s="521"/>
      <c r="B32" s="507" t="s">
        <v>240</v>
      </c>
      <c r="C32" s="507" t="s">
        <v>28</v>
      </c>
      <c r="D32" s="517"/>
      <c r="E32" s="537"/>
      <c r="F32" s="509"/>
    </row>
    <row r="33" spans="1:6" ht="15">
      <c r="A33" s="553"/>
      <c r="B33" s="554"/>
      <c r="C33" s="554"/>
      <c r="D33" s="554"/>
      <c r="E33" s="554"/>
      <c r="F33" s="555"/>
    </row>
    <row r="34" spans="1:6" ht="15">
      <c r="A34" s="553"/>
      <c r="B34" s="554"/>
      <c r="C34" s="554"/>
      <c r="D34" s="554"/>
      <c r="E34" s="554"/>
      <c r="F34" s="555"/>
    </row>
    <row r="35" spans="1:6" ht="15">
      <c r="A35" s="862">
        <f>'ლრ. #2-3'!A43:F43</f>
        <v>0</v>
      </c>
      <c r="B35" s="862"/>
      <c r="C35" s="862"/>
      <c r="D35" s="862"/>
      <c r="E35" s="862"/>
      <c r="F35" s="862"/>
    </row>
    <row r="36" ht="15">
      <c r="A36" s="556"/>
    </row>
    <row r="37" ht="15">
      <c r="A37" s="556"/>
    </row>
    <row r="38" ht="15">
      <c r="A38" s="556"/>
    </row>
    <row r="39" ht="15">
      <c r="A39" s="556"/>
    </row>
    <row r="40" ht="15">
      <c r="A40" s="556"/>
    </row>
    <row r="41" ht="15">
      <c r="A41" s="556"/>
    </row>
    <row r="42" ht="15">
      <c r="A42" s="556"/>
    </row>
    <row r="43" ht="15">
      <c r="A43" s="556"/>
    </row>
    <row r="44" ht="15">
      <c r="A44" s="556"/>
    </row>
    <row r="45" ht="15">
      <c r="A45" s="556"/>
    </row>
    <row r="46" ht="15">
      <c r="A46" s="556"/>
    </row>
    <row r="47" ht="15">
      <c r="A47" s="556"/>
    </row>
    <row r="48" ht="15">
      <c r="A48" s="556"/>
    </row>
    <row r="49" ht="15">
      <c r="A49" s="556"/>
    </row>
    <row r="50" ht="15">
      <c r="A50" s="556"/>
    </row>
    <row r="51" ht="15">
      <c r="A51" s="556"/>
    </row>
    <row r="52" ht="15">
      <c r="A52" s="556"/>
    </row>
    <row r="53" ht="15">
      <c r="A53" s="556"/>
    </row>
  </sheetData>
  <sheetProtection/>
  <autoFilter ref="A8:F28"/>
  <mergeCells count="10">
    <mergeCell ref="A1:F1"/>
    <mergeCell ref="A2:F2"/>
    <mergeCell ref="A3:F3"/>
    <mergeCell ref="A4:F4"/>
    <mergeCell ref="A35:F35"/>
    <mergeCell ref="A5:A6"/>
    <mergeCell ref="D5:D6"/>
    <mergeCell ref="B5:B6"/>
    <mergeCell ref="C5:C6"/>
    <mergeCell ref="E5:F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F78"/>
  <sheetViews>
    <sheetView zoomScalePageLayoutView="0" workbookViewId="0" topLeftCell="A55">
      <selection activeCell="A1" sqref="A1:F1"/>
    </sheetView>
  </sheetViews>
  <sheetFormatPr defaultColWidth="9.140625" defaultRowHeight="12.75"/>
  <cols>
    <col min="1" max="1" width="7.7109375" style="589" customWidth="1"/>
    <col min="2" max="2" width="32.421875" style="589" customWidth="1"/>
    <col min="3" max="3" width="9.28125" style="589" bestFit="1" customWidth="1"/>
    <col min="4" max="4" width="9.8515625" style="589" bestFit="1" customWidth="1"/>
    <col min="5" max="5" width="9.28125" style="589" bestFit="1" customWidth="1"/>
    <col min="6" max="6" width="10.8515625" style="589" customWidth="1"/>
    <col min="7" max="16384" width="9.140625" style="589" customWidth="1"/>
  </cols>
  <sheetData>
    <row r="1" spans="1:6" ht="36.75" customHeight="1">
      <c r="A1" s="867" t="str">
        <f>'ლრ. #2-3'!A1:F1</f>
        <v>ქალაქ ბათუმში ე.წ. ,,შანხაი''-ს დასახლებაში სოციალური სახლის მშენებლობა  </v>
      </c>
      <c r="B1" s="868"/>
      <c r="C1" s="868"/>
      <c r="D1" s="868"/>
      <c r="E1" s="868"/>
      <c r="F1" s="868"/>
    </row>
    <row r="2" spans="1:6" ht="21.75" customHeight="1">
      <c r="A2" s="869" t="s">
        <v>809</v>
      </c>
      <c r="B2" s="869"/>
      <c r="C2" s="869"/>
      <c r="D2" s="869"/>
      <c r="E2" s="869"/>
      <c r="F2" s="869"/>
    </row>
    <row r="3" spans="1:6" ht="21.75" customHeight="1">
      <c r="A3" s="869" t="s">
        <v>694</v>
      </c>
      <c r="B3" s="869"/>
      <c r="C3" s="869"/>
      <c r="D3" s="869"/>
      <c r="E3" s="869"/>
      <c r="F3" s="869"/>
    </row>
    <row r="4" spans="1:6" ht="23.25" customHeight="1">
      <c r="A4" s="870" t="s">
        <v>593</v>
      </c>
      <c r="B4" s="870"/>
      <c r="C4" s="870"/>
      <c r="D4" s="870"/>
      <c r="E4" s="870"/>
      <c r="F4" s="870"/>
    </row>
    <row r="5" spans="1:6" ht="32.25" customHeight="1">
      <c r="A5" s="875" t="s">
        <v>0</v>
      </c>
      <c r="B5" s="879" t="s">
        <v>76</v>
      </c>
      <c r="C5" s="877" t="s">
        <v>77</v>
      </c>
      <c r="D5" s="877" t="s">
        <v>78</v>
      </c>
      <c r="E5" s="881" t="s">
        <v>79</v>
      </c>
      <c r="F5" s="882"/>
    </row>
    <row r="6" spans="1:6" ht="58.5" customHeight="1">
      <c r="A6" s="876"/>
      <c r="B6" s="880"/>
      <c r="C6" s="878"/>
      <c r="D6" s="878"/>
      <c r="E6" s="574" t="s">
        <v>769</v>
      </c>
      <c r="F6" s="575" t="s">
        <v>56</v>
      </c>
    </row>
    <row r="7" spans="1:6" ht="21" customHeight="1">
      <c r="A7" s="576" t="s">
        <v>1</v>
      </c>
      <c r="B7" s="577">
        <v>2</v>
      </c>
      <c r="C7" s="577">
        <v>3</v>
      </c>
      <c r="D7" s="577">
        <v>4</v>
      </c>
      <c r="E7" s="578">
        <v>5</v>
      </c>
      <c r="F7" s="578">
        <v>6</v>
      </c>
    </row>
    <row r="8" spans="1:6" ht="33.75" customHeight="1">
      <c r="A8" s="590"/>
      <c r="B8" s="592" t="s">
        <v>670</v>
      </c>
      <c r="C8" s="583"/>
      <c r="D8" s="577"/>
      <c r="E8" s="577"/>
      <c r="F8" s="578"/>
    </row>
    <row r="9" spans="1:6" ht="91.5" customHeight="1">
      <c r="A9" s="591" t="s">
        <v>1</v>
      </c>
      <c r="B9" s="583" t="s">
        <v>260</v>
      </c>
      <c r="C9" s="583" t="s">
        <v>112</v>
      </c>
      <c r="D9" s="579">
        <v>2400</v>
      </c>
      <c r="E9" s="579"/>
      <c r="F9" s="510"/>
    </row>
    <row r="10" spans="1:6" ht="24" customHeight="1">
      <c r="A10" s="521"/>
      <c r="B10" s="515" t="s">
        <v>261</v>
      </c>
      <c r="C10" s="515" t="s">
        <v>112</v>
      </c>
      <c r="D10" s="526">
        <v>2400</v>
      </c>
      <c r="E10" s="526"/>
      <c r="F10" s="526"/>
    </row>
    <row r="11" spans="1:6" ht="19.5" customHeight="1">
      <c r="A11" s="549"/>
      <c r="B11" s="549" t="s">
        <v>262</v>
      </c>
      <c r="C11" s="549" t="s">
        <v>106</v>
      </c>
      <c r="D11" s="551">
        <v>672</v>
      </c>
      <c r="E11" s="551"/>
      <c r="F11" s="550"/>
    </row>
    <row r="12" spans="1:6" ht="19.5" customHeight="1">
      <c r="A12" s="521"/>
      <c r="B12" s="515" t="s">
        <v>263</v>
      </c>
      <c r="C12" s="515" t="s">
        <v>106</v>
      </c>
      <c r="D12" s="526">
        <v>192</v>
      </c>
      <c r="E12" s="551"/>
      <c r="F12" s="550"/>
    </row>
    <row r="13" spans="1:6" ht="19.5" customHeight="1">
      <c r="A13" s="521"/>
      <c r="B13" s="515" t="s">
        <v>264</v>
      </c>
      <c r="C13" s="515" t="s">
        <v>106</v>
      </c>
      <c r="D13" s="526">
        <v>96</v>
      </c>
      <c r="E13" s="551"/>
      <c r="F13" s="550"/>
    </row>
    <row r="14" spans="1:6" ht="33" customHeight="1">
      <c r="A14" s="521"/>
      <c r="B14" s="515" t="s">
        <v>265</v>
      </c>
      <c r="C14" s="515" t="s">
        <v>106</v>
      </c>
      <c r="D14" s="526">
        <v>552</v>
      </c>
      <c r="E14" s="526"/>
      <c r="F14" s="550"/>
    </row>
    <row r="15" spans="1:6" ht="89.25">
      <c r="A15" s="591" t="s">
        <v>2</v>
      </c>
      <c r="B15" s="583" t="s">
        <v>266</v>
      </c>
      <c r="C15" s="583" t="s">
        <v>112</v>
      </c>
      <c r="D15" s="535">
        <v>10300</v>
      </c>
      <c r="E15" s="579"/>
      <c r="F15" s="510"/>
    </row>
    <row r="16" spans="1:6" ht="26.25" customHeight="1">
      <c r="A16" s="521"/>
      <c r="B16" s="515" t="s">
        <v>267</v>
      </c>
      <c r="C16" s="515" t="s">
        <v>112</v>
      </c>
      <c r="D16" s="526">
        <v>10300</v>
      </c>
      <c r="E16" s="526"/>
      <c r="F16" s="526"/>
    </row>
    <row r="17" spans="1:6" ht="20.25" customHeight="1">
      <c r="A17" s="549"/>
      <c r="B17" s="549" t="s">
        <v>268</v>
      </c>
      <c r="C17" s="549" t="s">
        <v>106</v>
      </c>
      <c r="D17" s="551">
        <v>1648</v>
      </c>
      <c r="E17" s="551"/>
      <c r="F17" s="550"/>
    </row>
    <row r="18" spans="1:6" ht="24" customHeight="1">
      <c r="A18" s="594"/>
      <c r="B18" s="515" t="s">
        <v>269</v>
      </c>
      <c r="C18" s="515" t="s">
        <v>106</v>
      </c>
      <c r="D18" s="526">
        <v>824</v>
      </c>
      <c r="E18" s="526"/>
      <c r="F18" s="550"/>
    </row>
    <row r="19" spans="1:6" ht="20.25" customHeight="1">
      <c r="A19" s="594"/>
      <c r="B19" s="515" t="s">
        <v>270</v>
      </c>
      <c r="C19" s="515" t="s">
        <v>106</v>
      </c>
      <c r="D19" s="526">
        <v>412</v>
      </c>
      <c r="E19" s="526"/>
      <c r="F19" s="550"/>
    </row>
    <row r="20" spans="1:6" ht="29.25" customHeight="1">
      <c r="A20" s="594"/>
      <c r="B20" s="515" t="s">
        <v>271</v>
      </c>
      <c r="C20" s="515" t="s">
        <v>106</v>
      </c>
      <c r="D20" s="526">
        <v>1751</v>
      </c>
      <c r="E20" s="526"/>
      <c r="F20" s="550"/>
    </row>
    <row r="21" spans="1:6" ht="98.25" customHeight="1">
      <c r="A21" s="591" t="s">
        <v>10</v>
      </c>
      <c r="B21" s="583" t="s">
        <v>272</v>
      </c>
      <c r="C21" s="583" t="s">
        <v>112</v>
      </c>
      <c r="D21" s="579">
        <v>4</v>
      </c>
      <c r="E21" s="577"/>
      <c r="F21" s="510"/>
    </row>
    <row r="22" spans="1:6" ht="27" customHeight="1">
      <c r="A22" s="594"/>
      <c r="B22" s="595" t="s">
        <v>273</v>
      </c>
      <c r="C22" s="595" t="s">
        <v>112</v>
      </c>
      <c r="D22" s="596">
        <v>4</v>
      </c>
      <c r="E22" s="596"/>
      <c r="F22" s="526"/>
    </row>
    <row r="23" spans="1:6" ht="19.5" customHeight="1">
      <c r="A23" s="549"/>
      <c r="B23" s="549" t="s">
        <v>274</v>
      </c>
      <c r="C23" s="549" t="s">
        <v>106</v>
      </c>
      <c r="D23" s="551">
        <v>29</v>
      </c>
      <c r="E23" s="551"/>
      <c r="F23" s="550"/>
    </row>
    <row r="24" spans="1:6" ht="18.75" customHeight="1">
      <c r="A24" s="594"/>
      <c r="B24" s="595" t="s">
        <v>275</v>
      </c>
      <c r="C24" s="595" t="s">
        <v>106</v>
      </c>
      <c r="D24" s="526">
        <v>13</v>
      </c>
      <c r="E24" s="526"/>
      <c r="F24" s="550"/>
    </row>
    <row r="25" spans="1:6" ht="24.75" customHeight="1">
      <c r="A25" s="594"/>
      <c r="B25" s="595" t="s">
        <v>276</v>
      </c>
      <c r="C25" s="595" t="s">
        <v>106</v>
      </c>
      <c r="D25" s="526">
        <v>7</v>
      </c>
      <c r="E25" s="526"/>
      <c r="F25" s="550"/>
    </row>
    <row r="26" spans="1:6" ht="28.5" customHeight="1">
      <c r="A26" s="594"/>
      <c r="B26" s="595" t="s">
        <v>277</v>
      </c>
      <c r="C26" s="595" t="s">
        <v>106</v>
      </c>
      <c r="D26" s="526">
        <v>26</v>
      </c>
      <c r="E26" s="526"/>
      <c r="F26" s="550"/>
    </row>
    <row r="27" spans="1:6" ht="110.25" customHeight="1">
      <c r="A27" s="591" t="s">
        <v>11</v>
      </c>
      <c r="B27" s="583" t="s">
        <v>278</v>
      </c>
      <c r="C27" s="583" t="s">
        <v>112</v>
      </c>
      <c r="D27" s="598">
        <v>54</v>
      </c>
      <c r="E27" s="577"/>
      <c r="F27" s="510"/>
    </row>
    <row r="28" spans="1:6" ht="27" customHeight="1">
      <c r="A28" s="594"/>
      <c r="B28" s="595" t="s">
        <v>279</v>
      </c>
      <c r="C28" s="595" t="s">
        <v>112</v>
      </c>
      <c r="D28" s="596">
        <v>51.08</v>
      </c>
      <c r="E28" s="596"/>
      <c r="F28" s="526"/>
    </row>
    <row r="29" spans="1:6" ht="18.75" customHeight="1">
      <c r="A29" s="549"/>
      <c r="B29" s="549" t="s">
        <v>280</v>
      </c>
      <c r="C29" s="549" t="s">
        <v>106</v>
      </c>
      <c r="D29" s="551">
        <v>9</v>
      </c>
      <c r="E29" s="551"/>
      <c r="F29" s="551"/>
    </row>
    <row r="30" spans="1:6" ht="18.75" customHeight="1">
      <c r="A30" s="594"/>
      <c r="B30" s="595" t="s">
        <v>281</v>
      </c>
      <c r="C30" s="595" t="s">
        <v>106</v>
      </c>
      <c r="D30" s="526">
        <v>3</v>
      </c>
      <c r="E30" s="526"/>
      <c r="F30" s="551"/>
    </row>
    <row r="31" spans="1:6" ht="18.75" customHeight="1">
      <c r="A31" s="594"/>
      <c r="B31" s="595" t="s">
        <v>282</v>
      </c>
      <c r="C31" s="595" t="s">
        <v>106</v>
      </c>
      <c r="D31" s="526">
        <v>2</v>
      </c>
      <c r="E31" s="526"/>
      <c r="F31" s="551"/>
    </row>
    <row r="32" spans="1:6" ht="33" customHeight="1">
      <c r="A32" s="594"/>
      <c r="B32" s="595" t="s">
        <v>283</v>
      </c>
      <c r="C32" s="595" t="s">
        <v>106</v>
      </c>
      <c r="D32" s="526">
        <v>4</v>
      </c>
      <c r="E32" s="526"/>
      <c r="F32" s="551"/>
    </row>
    <row r="33" spans="1:6" ht="95.25" customHeight="1">
      <c r="A33" s="599">
        <v>5</v>
      </c>
      <c r="B33" s="583" t="s">
        <v>599</v>
      </c>
      <c r="C33" s="583" t="s">
        <v>112</v>
      </c>
      <c r="D33" s="579">
        <v>26</v>
      </c>
      <c r="E33" s="577"/>
      <c r="F33" s="510"/>
    </row>
    <row r="34" spans="1:6" ht="39" customHeight="1">
      <c r="A34" s="594"/>
      <c r="B34" s="595" t="s">
        <v>598</v>
      </c>
      <c r="C34" s="595" t="s">
        <v>112</v>
      </c>
      <c r="D34" s="601">
        <v>26.26</v>
      </c>
      <c r="E34" s="596"/>
      <c r="F34" s="526"/>
    </row>
    <row r="35" spans="1:6" ht="39" customHeight="1">
      <c r="A35" s="594"/>
      <c r="B35" s="595" t="s">
        <v>611</v>
      </c>
      <c r="C35" s="595" t="s">
        <v>106</v>
      </c>
      <c r="D35" s="601">
        <v>3</v>
      </c>
      <c r="E35" s="526"/>
      <c r="F35" s="526"/>
    </row>
    <row r="36" spans="1:6" ht="103.5" customHeight="1">
      <c r="A36" s="599">
        <v>6</v>
      </c>
      <c r="B36" s="583" t="s">
        <v>612</v>
      </c>
      <c r="C36" s="583" t="s">
        <v>112</v>
      </c>
      <c r="D36" s="579">
        <v>24</v>
      </c>
      <c r="E36" s="577"/>
      <c r="F36" s="510"/>
    </row>
    <row r="37" spans="1:6" ht="27.75" customHeight="1">
      <c r="A37" s="594"/>
      <c r="B37" s="595" t="s">
        <v>613</v>
      </c>
      <c r="C37" s="595" t="s">
        <v>112</v>
      </c>
      <c r="D37" s="601">
        <v>24.24</v>
      </c>
      <c r="E37" s="596"/>
      <c r="F37" s="526"/>
    </row>
    <row r="38" spans="1:6" ht="32.25" customHeight="1">
      <c r="A38" s="594"/>
      <c r="B38" s="595" t="s">
        <v>617</v>
      </c>
      <c r="C38" s="595" t="s">
        <v>106</v>
      </c>
      <c r="D38" s="601">
        <v>2</v>
      </c>
      <c r="E38" s="526"/>
      <c r="F38" s="526"/>
    </row>
    <row r="39" spans="1:6" ht="63.75" customHeight="1">
      <c r="A39" s="599">
        <v>9</v>
      </c>
      <c r="B39" s="583" t="s">
        <v>614</v>
      </c>
      <c r="C39" s="583" t="s">
        <v>112</v>
      </c>
      <c r="D39" s="579">
        <v>154</v>
      </c>
      <c r="E39" s="577"/>
      <c r="F39" s="510"/>
    </row>
    <row r="40" spans="1:6" ht="27.75" customHeight="1">
      <c r="A40" s="594"/>
      <c r="B40" s="595" t="s">
        <v>615</v>
      </c>
      <c r="C40" s="595" t="s">
        <v>112</v>
      </c>
      <c r="D40" s="601">
        <v>155.54</v>
      </c>
      <c r="E40" s="596"/>
      <c r="F40" s="526"/>
    </row>
    <row r="41" spans="1:6" ht="27.75" customHeight="1">
      <c r="A41" s="594"/>
      <c r="B41" s="595" t="s">
        <v>616</v>
      </c>
      <c r="C41" s="595" t="s">
        <v>106</v>
      </c>
      <c r="D41" s="601">
        <v>14</v>
      </c>
      <c r="E41" s="526"/>
      <c r="F41" s="526"/>
    </row>
    <row r="42" spans="1:6" ht="54.75" customHeight="1">
      <c r="A42" s="591" t="s">
        <v>16</v>
      </c>
      <c r="B42" s="591" t="s">
        <v>618</v>
      </c>
      <c r="C42" s="591" t="s">
        <v>87</v>
      </c>
      <c r="D42" s="525">
        <v>2.102</v>
      </c>
      <c r="E42" s="577"/>
      <c r="F42" s="510"/>
    </row>
    <row r="43" spans="1:6" ht="18.75" customHeight="1">
      <c r="A43" s="602"/>
      <c r="B43" s="594" t="s">
        <v>285</v>
      </c>
      <c r="C43" s="603" t="s">
        <v>286</v>
      </c>
      <c r="D43" s="600">
        <v>2400</v>
      </c>
      <c r="E43" s="518"/>
      <c r="F43" s="518"/>
    </row>
    <row r="44" spans="1:6" ht="51" customHeight="1">
      <c r="A44" s="591" t="s">
        <v>12</v>
      </c>
      <c r="B44" s="591" t="s">
        <v>619</v>
      </c>
      <c r="C44" s="591" t="s">
        <v>87</v>
      </c>
      <c r="D44" s="525">
        <v>10.77</v>
      </c>
      <c r="E44" s="579"/>
      <c r="F44" s="510"/>
    </row>
    <row r="45" spans="1:6" ht="18.75" customHeight="1">
      <c r="A45" s="602"/>
      <c r="B45" s="594" t="s">
        <v>287</v>
      </c>
      <c r="C45" s="603" t="s">
        <v>286</v>
      </c>
      <c r="D45" s="600">
        <v>10300</v>
      </c>
      <c r="E45" s="518"/>
      <c r="F45" s="518"/>
    </row>
    <row r="46" spans="1:6" ht="43.5" customHeight="1">
      <c r="A46" s="591" t="s">
        <v>13</v>
      </c>
      <c r="B46" s="591" t="s">
        <v>620</v>
      </c>
      <c r="C46" s="591" t="s">
        <v>87</v>
      </c>
      <c r="D46" s="525">
        <v>0.005</v>
      </c>
      <c r="E46" s="579"/>
      <c r="F46" s="510"/>
    </row>
    <row r="47" spans="1:6" ht="18.75" customHeight="1">
      <c r="A47" s="602"/>
      <c r="B47" s="594" t="s">
        <v>288</v>
      </c>
      <c r="C47" s="603" t="s">
        <v>286</v>
      </c>
      <c r="D47" s="600">
        <v>4</v>
      </c>
      <c r="E47" s="518"/>
      <c r="F47" s="518"/>
    </row>
    <row r="48" spans="1:6" ht="56.25" customHeight="1">
      <c r="A48" s="591" t="s">
        <v>20</v>
      </c>
      <c r="B48" s="591" t="s">
        <v>621</v>
      </c>
      <c r="C48" s="591" t="s">
        <v>87</v>
      </c>
      <c r="D48" s="525">
        <v>0.096</v>
      </c>
      <c r="E48" s="579"/>
      <c r="F48" s="510"/>
    </row>
    <row r="49" spans="1:6" ht="18.75" customHeight="1">
      <c r="A49" s="602"/>
      <c r="B49" s="594" t="s">
        <v>289</v>
      </c>
      <c r="C49" s="603" t="s">
        <v>286</v>
      </c>
      <c r="D49" s="600">
        <v>54</v>
      </c>
      <c r="E49" s="518"/>
      <c r="F49" s="518"/>
    </row>
    <row r="50" spans="1:6" ht="51" customHeight="1">
      <c r="A50" s="591" t="s">
        <v>14</v>
      </c>
      <c r="B50" s="591" t="s">
        <v>622</v>
      </c>
      <c r="C50" s="591" t="s">
        <v>87</v>
      </c>
      <c r="D50" s="525">
        <v>0.054</v>
      </c>
      <c r="E50" s="579"/>
      <c r="F50" s="510"/>
    </row>
    <row r="51" spans="1:6" ht="18.75" customHeight="1">
      <c r="A51" s="602"/>
      <c r="B51" s="594" t="s">
        <v>625</v>
      </c>
      <c r="C51" s="603" t="s">
        <v>286</v>
      </c>
      <c r="D51" s="600">
        <v>26</v>
      </c>
      <c r="E51" s="518"/>
      <c r="F51" s="518"/>
    </row>
    <row r="52" spans="1:6" ht="51" customHeight="1">
      <c r="A52" s="591" t="s">
        <v>14</v>
      </c>
      <c r="B52" s="591" t="s">
        <v>623</v>
      </c>
      <c r="C52" s="591" t="s">
        <v>87</v>
      </c>
      <c r="D52" s="525">
        <v>0.058</v>
      </c>
      <c r="E52" s="579"/>
      <c r="F52" s="510"/>
    </row>
    <row r="53" spans="1:6" ht="18.75" customHeight="1">
      <c r="A53" s="602"/>
      <c r="B53" s="594" t="s">
        <v>626</v>
      </c>
      <c r="C53" s="603" t="s">
        <v>286</v>
      </c>
      <c r="D53" s="600">
        <v>24</v>
      </c>
      <c r="E53" s="518"/>
      <c r="F53" s="518"/>
    </row>
    <row r="54" spans="1:6" ht="42" customHeight="1">
      <c r="A54" s="591" t="s">
        <v>14</v>
      </c>
      <c r="B54" s="591" t="s">
        <v>624</v>
      </c>
      <c r="C54" s="591" t="s">
        <v>87</v>
      </c>
      <c r="D54" s="525">
        <v>0.427</v>
      </c>
      <c r="E54" s="579"/>
      <c r="F54" s="510"/>
    </row>
    <row r="55" spans="1:6" ht="18.75" customHeight="1">
      <c r="A55" s="602"/>
      <c r="B55" s="594" t="s">
        <v>627</v>
      </c>
      <c r="C55" s="603" t="s">
        <v>286</v>
      </c>
      <c r="D55" s="600">
        <v>154</v>
      </c>
      <c r="E55" s="518"/>
      <c r="F55" s="518"/>
    </row>
    <row r="56" spans="1:6" ht="52.5" customHeight="1">
      <c r="A56" s="591" t="s">
        <v>9</v>
      </c>
      <c r="B56" s="524" t="s">
        <v>290</v>
      </c>
      <c r="C56" s="586" t="s">
        <v>106</v>
      </c>
      <c r="D56" s="535">
        <v>510</v>
      </c>
      <c r="E56" s="535"/>
      <c r="F56" s="510"/>
    </row>
    <row r="57" spans="1:6" ht="51" customHeight="1">
      <c r="A57" s="523" t="s">
        <v>7</v>
      </c>
      <c r="B57" s="524" t="s">
        <v>291</v>
      </c>
      <c r="C57" s="586" t="s">
        <v>106</v>
      </c>
      <c r="D57" s="535">
        <v>2</v>
      </c>
      <c r="E57" s="535"/>
      <c r="F57" s="510"/>
    </row>
    <row r="58" spans="1:6" ht="53.25" customHeight="1">
      <c r="A58" s="523" t="s">
        <v>7</v>
      </c>
      <c r="B58" s="524" t="s">
        <v>329</v>
      </c>
      <c r="C58" s="586" t="s">
        <v>106</v>
      </c>
      <c r="D58" s="535">
        <v>28</v>
      </c>
      <c r="E58" s="535"/>
      <c r="F58" s="510"/>
    </row>
    <row r="59" spans="1:6" ht="50.25" customHeight="1">
      <c r="A59" s="591" t="s">
        <v>6</v>
      </c>
      <c r="B59" s="524" t="s">
        <v>292</v>
      </c>
      <c r="C59" s="586" t="s">
        <v>106</v>
      </c>
      <c r="D59" s="535">
        <v>174</v>
      </c>
      <c r="E59" s="535"/>
      <c r="F59" s="510"/>
    </row>
    <row r="60" spans="1:6" ht="47.25" customHeight="1">
      <c r="A60" s="591" t="s">
        <v>19</v>
      </c>
      <c r="B60" s="524" t="s">
        <v>597</v>
      </c>
      <c r="C60" s="586" t="s">
        <v>106</v>
      </c>
      <c r="D60" s="535">
        <v>168</v>
      </c>
      <c r="E60" s="535"/>
      <c r="F60" s="510"/>
    </row>
    <row r="61" spans="1:6" ht="54.75" customHeight="1">
      <c r="A61" s="591" t="s">
        <v>31</v>
      </c>
      <c r="B61" s="524" t="s">
        <v>595</v>
      </c>
      <c r="C61" s="586" t="s">
        <v>106</v>
      </c>
      <c r="D61" s="535">
        <v>168</v>
      </c>
      <c r="E61" s="535"/>
      <c r="F61" s="510"/>
    </row>
    <row r="62" spans="1:6" ht="51" customHeight="1">
      <c r="A62" s="591" t="s">
        <v>33</v>
      </c>
      <c r="B62" s="524" t="s">
        <v>293</v>
      </c>
      <c r="C62" s="586" t="s">
        <v>170</v>
      </c>
      <c r="D62" s="535">
        <v>1</v>
      </c>
      <c r="E62" s="535"/>
      <c r="F62" s="510"/>
    </row>
    <row r="63" spans="1:6" ht="36.75" customHeight="1">
      <c r="A63" s="591"/>
      <c r="B63" s="524" t="s">
        <v>596</v>
      </c>
      <c r="C63" s="583" t="s">
        <v>28</v>
      </c>
      <c r="D63" s="585"/>
      <c r="E63" s="585"/>
      <c r="F63" s="548"/>
    </row>
    <row r="64" spans="1:6" ht="19.5" customHeight="1">
      <c r="A64" s="604"/>
      <c r="B64" s="605" t="s">
        <v>294</v>
      </c>
      <c r="C64" s="606"/>
      <c r="D64" s="607"/>
      <c r="E64" s="607"/>
      <c r="F64" s="607"/>
    </row>
    <row r="65" spans="1:6" ht="82.5" customHeight="1">
      <c r="A65" s="523" t="s">
        <v>1</v>
      </c>
      <c r="B65" s="524" t="s">
        <v>295</v>
      </c>
      <c r="C65" s="524" t="s">
        <v>112</v>
      </c>
      <c r="D65" s="535">
        <v>1300</v>
      </c>
      <c r="E65" s="535"/>
      <c r="F65" s="510"/>
    </row>
    <row r="66" spans="1:6" ht="88.5" customHeight="1">
      <c r="A66" s="523" t="s">
        <v>2</v>
      </c>
      <c r="B66" s="524" t="s">
        <v>298</v>
      </c>
      <c r="C66" s="524" t="s">
        <v>112</v>
      </c>
      <c r="D66" s="535">
        <v>1660</v>
      </c>
      <c r="E66" s="535"/>
      <c r="F66" s="510"/>
    </row>
    <row r="67" spans="1:6" ht="73.5" customHeight="1">
      <c r="A67" s="599">
        <v>3</v>
      </c>
      <c r="B67" s="583" t="s">
        <v>300</v>
      </c>
      <c r="C67" s="583" t="s">
        <v>112</v>
      </c>
      <c r="D67" s="535">
        <v>320</v>
      </c>
      <c r="E67" s="579"/>
      <c r="F67" s="510"/>
    </row>
    <row r="68" spans="1:6" ht="54" customHeight="1">
      <c r="A68" s="506" t="s">
        <v>11</v>
      </c>
      <c r="B68" s="507" t="s">
        <v>302</v>
      </c>
      <c r="C68" s="545" t="s">
        <v>106</v>
      </c>
      <c r="D68" s="535">
        <v>124</v>
      </c>
      <c r="E68" s="509"/>
      <c r="F68" s="510"/>
    </row>
    <row r="69" spans="1:6" ht="72" customHeight="1">
      <c r="A69" s="506" t="s">
        <v>3</v>
      </c>
      <c r="B69" s="507" t="s">
        <v>316</v>
      </c>
      <c r="C69" s="545" t="s">
        <v>106</v>
      </c>
      <c r="D69" s="535">
        <v>162</v>
      </c>
      <c r="E69" s="509"/>
      <c r="F69" s="510"/>
    </row>
    <row r="70" spans="1:6" ht="33.75" customHeight="1">
      <c r="A70" s="521"/>
      <c r="B70" s="524" t="s">
        <v>594</v>
      </c>
      <c r="C70" s="524" t="s">
        <v>28</v>
      </c>
      <c r="D70" s="544"/>
      <c r="E70" s="518"/>
      <c r="F70" s="510"/>
    </row>
    <row r="71" spans="1:6" ht="30.75" customHeight="1">
      <c r="A71" s="521"/>
      <c r="B71" s="524" t="s">
        <v>682</v>
      </c>
      <c r="C71" s="524" t="s">
        <v>28</v>
      </c>
      <c r="D71" s="544"/>
      <c r="E71" s="518"/>
      <c r="F71" s="510"/>
    </row>
    <row r="72" spans="1:6" ht="25.5" customHeight="1">
      <c r="A72" s="521"/>
      <c r="B72" s="515" t="s">
        <v>307</v>
      </c>
      <c r="C72" s="608" t="s">
        <v>28</v>
      </c>
      <c r="D72" s="609">
        <v>0.1</v>
      </c>
      <c r="E72" s="518"/>
      <c r="F72" s="518"/>
    </row>
    <row r="73" spans="1:6" ht="30" customHeight="1">
      <c r="A73" s="523"/>
      <c r="B73" s="524" t="s">
        <v>308</v>
      </c>
      <c r="C73" s="524" t="s">
        <v>28</v>
      </c>
      <c r="D73" s="581"/>
      <c r="E73" s="535"/>
      <c r="F73" s="535"/>
    </row>
    <row r="74" spans="1:6" ht="31.5" customHeight="1">
      <c r="A74" s="521"/>
      <c r="B74" s="515" t="s">
        <v>239</v>
      </c>
      <c r="C74" s="608" t="s">
        <v>28</v>
      </c>
      <c r="D74" s="609">
        <v>0.08</v>
      </c>
      <c r="E74" s="518"/>
      <c r="F74" s="518"/>
    </row>
    <row r="75" spans="1:6" ht="29.25" customHeight="1">
      <c r="A75" s="599"/>
      <c r="B75" s="583" t="s">
        <v>682</v>
      </c>
      <c r="C75" s="583" t="s">
        <v>28</v>
      </c>
      <c r="D75" s="610"/>
      <c r="E75" s="577"/>
      <c r="F75" s="585"/>
    </row>
    <row r="76" spans="1:6" ht="15">
      <c r="A76" s="611"/>
      <c r="B76" s="612"/>
      <c r="C76" s="613"/>
      <c r="D76" s="614"/>
      <c r="E76" s="614"/>
      <c r="F76" s="615"/>
    </row>
    <row r="77" spans="1:6" ht="15">
      <c r="A77" s="611"/>
      <c r="B77" s="612"/>
      <c r="C77" s="613"/>
      <c r="D77" s="614"/>
      <c r="E77" s="614"/>
      <c r="F77" s="615"/>
    </row>
    <row r="78" spans="1:6" ht="19.5" customHeight="1">
      <c r="A78" s="883"/>
      <c r="B78" s="883"/>
      <c r="C78" s="883"/>
      <c r="D78" s="883"/>
      <c r="E78" s="883"/>
      <c r="F78" s="883"/>
    </row>
  </sheetData>
  <sheetProtection/>
  <autoFilter ref="A7:F75"/>
  <mergeCells count="10">
    <mergeCell ref="A1:F1"/>
    <mergeCell ref="A2:F2"/>
    <mergeCell ref="A4:F4"/>
    <mergeCell ref="A3:F3"/>
    <mergeCell ref="A78:F78"/>
    <mergeCell ref="A5:A6"/>
    <mergeCell ref="B5:B6"/>
    <mergeCell ref="C5:C6"/>
    <mergeCell ref="E5:F5"/>
    <mergeCell ref="D5:D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sheetPr>
  <dimension ref="A1:F24"/>
  <sheetViews>
    <sheetView zoomScalePageLayoutView="0" workbookViewId="0" topLeftCell="A1">
      <selection activeCell="M14" sqref="M14"/>
    </sheetView>
  </sheetViews>
  <sheetFormatPr defaultColWidth="9.140625" defaultRowHeight="12.75"/>
  <cols>
    <col min="1" max="1" width="7.7109375" style="589" customWidth="1"/>
    <col min="2" max="2" width="32.421875" style="589" customWidth="1"/>
    <col min="3" max="5" width="9.140625" style="589" customWidth="1"/>
    <col min="6" max="6" width="10.57421875" style="589" customWidth="1"/>
    <col min="7" max="16384" width="9.140625" style="589" customWidth="1"/>
  </cols>
  <sheetData>
    <row r="1" spans="1:6" ht="42" customHeight="1">
      <c r="A1" s="884" t="s">
        <v>827</v>
      </c>
      <c r="B1" s="869"/>
      <c r="C1" s="869"/>
      <c r="D1" s="869"/>
      <c r="E1" s="869"/>
      <c r="F1" s="869"/>
    </row>
    <row r="2" spans="1:6" ht="21.75" customHeight="1">
      <c r="A2" s="869" t="s">
        <v>772</v>
      </c>
      <c r="B2" s="869"/>
      <c r="C2" s="869"/>
      <c r="D2" s="869"/>
      <c r="E2" s="869"/>
      <c r="F2" s="869"/>
    </row>
    <row r="3" spans="1:6" ht="19.5" customHeight="1">
      <c r="A3" s="869" t="s">
        <v>694</v>
      </c>
      <c r="B3" s="869"/>
      <c r="C3" s="869"/>
      <c r="D3" s="869"/>
      <c r="E3" s="869"/>
      <c r="F3" s="869"/>
    </row>
    <row r="4" spans="1:6" ht="22.5" customHeight="1">
      <c r="A4" s="870" t="s">
        <v>254</v>
      </c>
      <c r="B4" s="870"/>
      <c r="C4" s="870"/>
      <c r="D4" s="870"/>
      <c r="E4" s="870"/>
      <c r="F4" s="870"/>
    </row>
    <row r="5" spans="1:6" ht="32.25" customHeight="1">
      <c r="A5" s="863" t="s">
        <v>0</v>
      </c>
      <c r="B5" s="871" t="s">
        <v>76</v>
      </c>
      <c r="C5" s="865" t="s">
        <v>77</v>
      </c>
      <c r="D5" s="865" t="s">
        <v>78</v>
      </c>
      <c r="E5" s="873" t="s">
        <v>79</v>
      </c>
      <c r="F5" s="874"/>
    </row>
    <row r="6" spans="1:6" ht="48.75">
      <c r="A6" s="864"/>
      <c r="B6" s="872"/>
      <c r="C6" s="866"/>
      <c r="D6" s="866"/>
      <c r="E6" s="502" t="s">
        <v>769</v>
      </c>
      <c r="F6" s="503" t="s">
        <v>56</v>
      </c>
    </row>
    <row r="7" spans="1:6" ht="21" customHeight="1">
      <c r="A7" s="245" t="s">
        <v>1</v>
      </c>
      <c r="B7" s="246">
        <v>2</v>
      </c>
      <c r="C7" s="246">
        <v>3</v>
      </c>
      <c r="D7" s="246">
        <v>4</v>
      </c>
      <c r="E7" s="247">
        <v>5</v>
      </c>
      <c r="F7" s="247">
        <v>6</v>
      </c>
    </row>
    <row r="8" spans="1:6" ht="43.5" customHeight="1">
      <c r="A8" s="523" t="s">
        <v>1</v>
      </c>
      <c r="B8" s="524" t="s">
        <v>309</v>
      </c>
      <c r="C8" s="586" t="s">
        <v>106</v>
      </c>
      <c r="D8" s="535">
        <v>1134</v>
      </c>
      <c r="E8" s="535"/>
      <c r="F8" s="510"/>
    </row>
    <row r="9" spans="1:6" ht="48.75" customHeight="1">
      <c r="A9" s="616" t="s">
        <v>2</v>
      </c>
      <c r="B9" s="524" t="s">
        <v>310</v>
      </c>
      <c r="C9" s="586" t="s">
        <v>106</v>
      </c>
      <c r="D9" s="535">
        <v>162</v>
      </c>
      <c r="E9" s="535"/>
      <c r="F9" s="510"/>
    </row>
    <row r="10" spans="1:6" ht="39" customHeight="1">
      <c r="A10" s="616" t="s">
        <v>10</v>
      </c>
      <c r="B10" s="524" t="s">
        <v>311</v>
      </c>
      <c r="C10" s="586" t="s">
        <v>106</v>
      </c>
      <c r="D10" s="535">
        <v>162</v>
      </c>
      <c r="E10" s="535"/>
      <c r="F10" s="510"/>
    </row>
    <row r="11" spans="1:6" ht="39.75" customHeight="1">
      <c r="A11" s="616" t="s">
        <v>11</v>
      </c>
      <c r="B11" s="524" t="s">
        <v>312</v>
      </c>
      <c r="C11" s="586" t="s">
        <v>106</v>
      </c>
      <c r="D11" s="535">
        <v>162</v>
      </c>
      <c r="E11" s="535"/>
      <c r="F11" s="510"/>
    </row>
    <row r="12" spans="1:6" ht="46.5" customHeight="1">
      <c r="A12" s="523" t="s">
        <v>3</v>
      </c>
      <c r="B12" s="524" t="s">
        <v>313</v>
      </c>
      <c r="C12" s="586" t="s">
        <v>225</v>
      </c>
      <c r="D12" s="535">
        <v>162</v>
      </c>
      <c r="E12" s="535"/>
      <c r="F12" s="510"/>
    </row>
    <row r="13" spans="1:6" ht="54" customHeight="1">
      <c r="A13" s="506" t="s">
        <v>4</v>
      </c>
      <c r="B13" s="507" t="s">
        <v>592</v>
      </c>
      <c r="C13" s="545" t="s">
        <v>225</v>
      </c>
      <c r="D13" s="535">
        <v>162</v>
      </c>
      <c r="E13" s="509"/>
      <c r="F13" s="510"/>
    </row>
    <row r="14" spans="1:6" ht="48.75" customHeight="1">
      <c r="A14" s="506" t="s">
        <v>5</v>
      </c>
      <c r="B14" s="524" t="s">
        <v>314</v>
      </c>
      <c r="C14" s="545" t="s">
        <v>225</v>
      </c>
      <c r="D14" s="509">
        <v>162</v>
      </c>
      <c r="E14" s="509"/>
      <c r="F14" s="510"/>
    </row>
    <row r="15" spans="1:6" ht="51" customHeight="1">
      <c r="A15" s="506" t="s">
        <v>16</v>
      </c>
      <c r="B15" s="507" t="s">
        <v>315</v>
      </c>
      <c r="C15" s="545" t="s">
        <v>106</v>
      </c>
      <c r="D15" s="535">
        <v>162</v>
      </c>
      <c r="E15" s="509"/>
      <c r="F15" s="510"/>
    </row>
    <row r="16" spans="1:6" ht="30.75" customHeight="1">
      <c r="A16" s="521"/>
      <c r="B16" s="524" t="s">
        <v>308</v>
      </c>
      <c r="C16" s="524"/>
      <c r="D16" s="544"/>
      <c r="E16" s="518"/>
      <c r="F16" s="510"/>
    </row>
    <row r="17" spans="1:6" ht="25.5" customHeight="1">
      <c r="A17" s="521"/>
      <c r="B17" s="515" t="s">
        <v>307</v>
      </c>
      <c r="C17" s="608"/>
      <c r="D17" s="609">
        <v>0.12</v>
      </c>
      <c r="E17" s="518"/>
      <c r="F17" s="518"/>
    </row>
    <row r="18" spans="1:6" ht="30.75" customHeight="1">
      <c r="A18" s="523"/>
      <c r="B18" s="524" t="s">
        <v>308</v>
      </c>
      <c r="C18" s="524"/>
      <c r="D18" s="581"/>
      <c r="E18" s="535"/>
      <c r="F18" s="535"/>
    </row>
    <row r="19" spans="1:6" ht="24" customHeight="1">
      <c r="A19" s="521"/>
      <c r="B19" s="515" t="s">
        <v>239</v>
      </c>
      <c r="C19" s="608"/>
      <c r="D19" s="609">
        <v>0.08</v>
      </c>
      <c r="E19" s="518"/>
      <c r="F19" s="518"/>
    </row>
    <row r="20" spans="1:6" ht="27" customHeight="1">
      <c r="A20" s="505"/>
      <c r="B20" s="507" t="s">
        <v>682</v>
      </c>
      <c r="C20" s="507"/>
      <c r="D20" s="617"/>
      <c r="E20" s="508"/>
      <c r="F20" s="547"/>
    </row>
    <row r="21" spans="1:6" ht="15">
      <c r="A21" s="618"/>
      <c r="B21" s="619"/>
      <c r="C21" s="620"/>
      <c r="D21" s="621"/>
      <c r="E21" s="621"/>
      <c r="F21" s="622"/>
    </row>
    <row r="22" spans="1:6" ht="15">
      <c r="A22" s="623"/>
      <c r="B22" s="624"/>
      <c r="C22" s="613"/>
      <c r="D22" s="621"/>
      <c r="E22" s="621"/>
      <c r="F22" s="622"/>
    </row>
    <row r="23" spans="1:6" ht="15">
      <c r="A23" s="883"/>
      <c r="B23" s="883"/>
      <c r="C23" s="883"/>
      <c r="D23" s="883"/>
      <c r="E23" s="883"/>
      <c r="F23" s="883"/>
    </row>
    <row r="24" spans="1:6" ht="15">
      <c r="A24" s="883"/>
      <c r="B24" s="883"/>
      <c r="C24" s="883"/>
      <c r="D24" s="883"/>
      <c r="E24" s="883"/>
      <c r="F24" s="883"/>
    </row>
  </sheetData>
  <sheetProtection/>
  <autoFilter ref="A7:F20"/>
  <mergeCells count="11">
    <mergeCell ref="A24:F24"/>
    <mergeCell ref="A5:A6"/>
    <mergeCell ref="B5:B6"/>
    <mergeCell ref="C5:C6"/>
    <mergeCell ref="E5:F5"/>
    <mergeCell ref="A1:F1"/>
    <mergeCell ref="A2:F2"/>
    <mergeCell ref="A4:F4"/>
    <mergeCell ref="A3:F3"/>
    <mergeCell ref="D5:D6"/>
    <mergeCell ref="A23:F23"/>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00B050"/>
  </sheetPr>
  <dimension ref="A1:F49"/>
  <sheetViews>
    <sheetView zoomScalePageLayoutView="0" workbookViewId="0" topLeftCell="A1">
      <selection activeCell="G5" sqref="A5:IV5"/>
    </sheetView>
  </sheetViews>
  <sheetFormatPr defaultColWidth="9.140625" defaultRowHeight="12.75"/>
  <cols>
    <col min="1" max="1" width="7.7109375" style="625" customWidth="1"/>
    <col min="2" max="2" width="32.421875" style="625" customWidth="1"/>
    <col min="3" max="3" width="9.140625" style="625" customWidth="1"/>
    <col min="4" max="4" width="11.140625" style="625" bestFit="1" customWidth="1"/>
    <col min="5" max="5" width="9.140625" style="625" customWidth="1"/>
    <col min="6" max="6" width="12.140625" style="625" customWidth="1"/>
    <col min="7" max="16384" width="9.140625" style="625" customWidth="1"/>
  </cols>
  <sheetData>
    <row r="1" spans="1:6" ht="33" customHeight="1">
      <c r="A1" s="867" t="str">
        <f>'ლ.რ.#2-6'!A1:F1</f>
        <v>ქალაქ ბათუმში ე.წ. ,,შანხაი''-ს დასახლებაში სოციალური სახლის მშენებლობა </v>
      </c>
      <c r="B1" s="868"/>
      <c r="C1" s="868"/>
      <c r="D1" s="868"/>
      <c r="E1" s="868"/>
      <c r="F1" s="868"/>
    </row>
    <row r="2" spans="1:6" ht="21.75" customHeight="1">
      <c r="A2" s="869" t="s">
        <v>773</v>
      </c>
      <c r="B2" s="869"/>
      <c r="C2" s="869"/>
      <c r="D2" s="869"/>
      <c r="E2" s="869"/>
      <c r="F2" s="869"/>
    </row>
    <row r="3" spans="1:6" ht="21.75" customHeight="1">
      <c r="A3" s="869" t="s">
        <v>694</v>
      </c>
      <c r="B3" s="869"/>
      <c r="C3" s="869"/>
      <c r="D3" s="869"/>
      <c r="E3" s="869"/>
      <c r="F3" s="869"/>
    </row>
    <row r="4" spans="1:6" ht="18.75" customHeight="1">
      <c r="A4" s="870" t="s">
        <v>652</v>
      </c>
      <c r="B4" s="870"/>
      <c r="C4" s="870"/>
      <c r="D4" s="870"/>
      <c r="E4" s="870"/>
      <c r="F4" s="870"/>
    </row>
    <row r="5" spans="1:6" ht="32.25" customHeight="1">
      <c r="A5" s="863" t="s">
        <v>0</v>
      </c>
      <c r="B5" s="871" t="s">
        <v>76</v>
      </c>
      <c r="C5" s="865" t="s">
        <v>77</v>
      </c>
      <c r="D5" s="865" t="s">
        <v>78</v>
      </c>
      <c r="E5" s="873" t="s">
        <v>79</v>
      </c>
      <c r="F5" s="874"/>
    </row>
    <row r="6" spans="1:6" ht="56.25" customHeight="1">
      <c r="A6" s="864"/>
      <c r="B6" s="872"/>
      <c r="C6" s="866"/>
      <c r="D6" s="866"/>
      <c r="E6" s="502" t="s">
        <v>769</v>
      </c>
      <c r="F6" s="503" t="s">
        <v>56</v>
      </c>
    </row>
    <row r="7" spans="1:6" ht="21" customHeight="1">
      <c r="A7" s="245" t="s">
        <v>1</v>
      </c>
      <c r="B7" s="246">
        <v>2</v>
      </c>
      <c r="C7" s="246">
        <v>3</v>
      </c>
      <c r="D7" s="246">
        <v>4</v>
      </c>
      <c r="E7" s="247">
        <v>5</v>
      </c>
      <c r="F7" s="247"/>
    </row>
    <row r="8" spans="1:6" ht="91.5" customHeight="1">
      <c r="A8" s="591" t="s">
        <v>1</v>
      </c>
      <c r="B8" s="583" t="s">
        <v>651</v>
      </c>
      <c r="C8" s="583" t="s">
        <v>112</v>
      </c>
      <c r="D8" s="579">
        <v>920</v>
      </c>
      <c r="E8" s="579"/>
      <c r="F8" s="510"/>
    </row>
    <row r="9" spans="1:6" ht="76.5">
      <c r="A9" s="591" t="s">
        <v>2</v>
      </c>
      <c r="B9" s="583" t="s">
        <v>321</v>
      </c>
      <c r="C9" s="583" t="s">
        <v>112</v>
      </c>
      <c r="D9" s="535">
        <v>8280</v>
      </c>
      <c r="E9" s="579"/>
      <c r="F9" s="510"/>
    </row>
    <row r="10" spans="1:6" ht="57.75" customHeight="1">
      <c r="A10" s="591" t="s">
        <v>10</v>
      </c>
      <c r="B10" s="591" t="s">
        <v>653</v>
      </c>
      <c r="C10" s="591" t="s">
        <v>87</v>
      </c>
      <c r="D10" s="626">
        <v>0.806</v>
      </c>
      <c r="E10" s="577"/>
      <c r="F10" s="510"/>
    </row>
    <row r="11" spans="1:6" ht="18.75" customHeight="1">
      <c r="A11" s="602"/>
      <c r="B11" s="594" t="s">
        <v>285</v>
      </c>
      <c r="C11" s="603" t="s">
        <v>286</v>
      </c>
      <c r="D11" s="600">
        <v>920</v>
      </c>
      <c r="E11" s="518"/>
      <c r="F11" s="518"/>
    </row>
    <row r="12" spans="1:6" ht="54.75" customHeight="1">
      <c r="A12" s="591" t="s">
        <v>11</v>
      </c>
      <c r="B12" s="591" t="s">
        <v>654</v>
      </c>
      <c r="C12" s="591" t="s">
        <v>87</v>
      </c>
      <c r="D12" s="626">
        <v>8.65</v>
      </c>
      <c r="E12" s="579"/>
      <c r="F12" s="510"/>
    </row>
    <row r="13" spans="1:6" ht="18.75" customHeight="1">
      <c r="A13" s="602"/>
      <c r="B13" s="594" t="s">
        <v>287</v>
      </c>
      <c r="C13" s="603" t="s">
        <v>286</v>
      </c>
      <c r="D13" s="600">
        <v>8280</v>
      </c>
      <c r="E13" s="518"/>
      <c r="F13" s="518"/>
    </row>
    <row r="14" spans="1:6" ht="56.25" customHeight="1">
      <c r="A14" s="591" t="s">
        <v>3</v>
      </c>
      <c r="B14" s="583" t="s">
        <v>325</v>
      </c>
      <c r="C14" s="582" t="s">
        <v>323</v>
      </c>
      <c r="D14" s="579">
        <v>515.62</v>
      </c>
      <c r="E14" s="577"/>
      <c r="F14" s="510"/>
    </row>
    <row r="15" spans="1:6" ht="31.5" customHeight="1">
      <c r="A15" s="521"/>
      <c r="B15" s="515" t="s">
        <v>655</v>
      </c>
      <c r="C15" s="515" t="s">
        <v>106</v>
      </c>
      <c r="D15" s="526">
        <v>118</v>
      </c>
      <c r="E15" s="526"/>
      <c r="F15" s="596"/>
    </row>
    <row r="16" spans="1:6" ht="39" customHeight="1">
      <c r="A16" s="594"/>
      <c r="B16" s="515" t="s">
        <v>656</v>
      </c>
      <c r="C16" s="515" t="s">
        <v>106</v>
      </c>
      <c r="D16" s="526">
        <v>135</v>
      </c>
      <c r="E16" s="526"/>
      <c r="F16" s="596"/>
    </row>
    <row r="17" spans="1:6" ht="39" customHeight="1">
      <c r="A17" s="594"/>
      <c r="B17" s="515" t="s">
        <v>326</v>
      </c>
      <c r="C17" s="515" t="s">
        <v>106</v>
      </c>
      <c r="D17" s="526">
        <v>74</v>
      </c>
      <c r="E17" s="526"/>
      <c r="F17" s="596"/>
    </row>
    <row r="18" spans="1:6" ht="32.25" customHeight="1">
      <c r="A18" s="594"/>
      <c r="B18" s="515" t="s">
        <v>327</v>
      </c>
      <c r="C18" s="515" t="s">
        <v>106</v>
      </c>
      <c r="D18" s="526">
        <v>101</v>
      </c>
      <c r="E18" s="526"/>
      <c r="F18" s="596"/>
    </row>
    <row r="19" spans="1:6" ht="28.5" customHeight="1">
      <c r="A19" s="594"/>
      <c r="B19" s="515" t="s">
        <v>324</v>
      </c>
      <c r="C19" s="515" t="s">
        <v>170</v>
      </c>
      <c r="D19" s="526">
        <f>SUM(D15:D18)</f>
        <v>428</v>
      </c>
      <c r="E19" s="526"/>
      <c r="F19" s="596"/>
    </row>
    <row r="20" spans="1:6" ht="52.5" customHeight="1">
      <c r="A20" s="591" t="s">
        <v>4</v>
      </c>
      <c r="B20" s="583" t="s">
        <v>662</v>
      </c>
      <c r="C20" s="582" t="s">
        <v>106</v>
      </c>
      <c r="D20" s="579">
        <v>162</v>
      </c>
      <c r="E20" s="577"/>
      <c r="F20" s="510"/>
    </row>
    <row r="21" spans="1:6" ht="29.25" customHeight="1">
      <c r="A21" s="521"/>
      <c r="B21" s="515" t="s">
        <v>663</v>
      </c>
      <c r="C21" s="515" t="s">
        <v>106</v>
      </c>
      <c r="D21" s="526">
        <v>118</v>
      </c>
      <c r="E21" s="526"/>
      <c r="F21" s="596"/>
    </row>
    <row r="22" spans="1:6" ht="31.5" customHeight="1">
      <c r="A22" s="521"/>
      <c r="B22" s="515" t="s">
        <v>664</v>
      </c>
      <c r="C22" s="515" t="s">
        <v>106</v>
      </c>
      <c r="D22" s="526">
        <v>135</v>
      </c>
      <c r="E22" s="526"/>
      <c r="F22" s="596"/>
    </row>
    <row r="23" spans="1:6" ht="31.5" customHeight="1">
      <c r="A23" s="521"/>
      <c r="B23" s="515" t="s">
        <v>665</v>
      </c>
      <c r="C23" s="515" t="s">
        <v>106</v>
      </c>
      <c r="D23" s="526">
        <v>74</v>
      </c>
      <c r="E23" s="526"/>
      <c r="F23" s="596"/>
    </row>
    <row r="24" spans="1:6" ht="45.75" customHeight="1">
      <c r="A24" s="591" t="s">
        <v>5</v>
      </c>
      <c r="B24" s="583" t="s">
        <v>657</v>
      </c>
      <c r="C24" s="583" t="s">
        <v>106</v>
      </c>
      <c r="D24" s="535">
        <v>592</v>
      </c>
      <c r="E24" s="579"/>
      <c r="F24" s="510"/>
    </row>
    <row r="25" spans="1:6" ht="41.25" customHeight="1">
      <c r="A25" s="591" t="s">
        <v>16</v>
      </c>
      <c r="B25" s="583" t="s">
        <v>658</v>
      </c>
      <c r="C25" s="583" t="s">
        <v>106</v>
      </c>
      <c r="D25" s="535">
        <f>D24</f>
        <v>592</v>
      </c>
      <c r="E25" s="579"/>
      <c r="F25" s="510"/>
    </row>
    <row r="26" spans="1:6" ht="52.5" customHeight="1">
      <c r="A26" s="591" t="s">
        <v>12</v>
      </c>
      <c r="B26" s="524" t="s">
        <v>328</v>
      </c>
      <c r="C26" s="586" t="s">
        <v>106</v>
      </c>
      <c r="D26" s="535">
        <v>972</v>
      </c>
      <c r="E26" s="535"/>
      <c r="F26" s="510"/>
    </row>
    <row r="27" spans="1:6" ht="51" customHeight="1">
      <c r="A27" s="591" t="s">
        <v>13</v>
      </c>
      <c r="B27" s="524" t="s">
        <v>595</v>
      </c>
      <c r="C27" s="586" t="s">
        <v>106</v>
      </c>
      <c r="D27" s="535">
        <v>324</v>
      </c>
      <c r="E27" s="535"/>
      <c r="F27" s="510"/>
    </row>
    <row r="28" spans="1:6" ht="37.5" customHeight="1">
      <c r="A28" s="521"/>
      <c r="B28" s="524" t="s">
        <v>774</v>
      </c>
      <c r="C28" s="524"/>
      <c r="D28" s="544"/>
      <c r="E28" s="518"/>
      <c r="F28" s="510"/>
    </row>
    <row r="29" spans="1:6" ht="30" customHeight="1">
      <c r="A29" s="521"/>
      <c r="B29" s="515" t="s">
        <v>307</v>
      </c>
      <c r="C29" s="608"/>
      <c r="D29" s="609">
        <v>0.1</v>
      </c>
      <c r="E29" s="518"/>
      <c r="F29" s="518"/>
    </row>
    <row r="30" spans="1:6" ht="30" customHeight="1">
      <c r="A30" s="523"/>
      <c r="B30" s="524" t="s">
        <v>308</v>
      </c>
      <c r="C30" s="524"/>
      <c r="D30" s="581"/>
      <c r="E30" s="535"/>
      <c r="F30" s="535"/>
    </row>
    <row r="31" spans="1:6" ht="25.5" customHeight="1">
      <c r="A31" s="521"/>
      <c r="B31" s="515" t="s">
        <v>239</v>
      </c>
      <c r="C31" s="608"/>
      <c r="D31" s="609">
        <v>0.08</v>
      </c>
      <c r="E31" s="518"/>
      <c r="F31" s="518"/>
    </row>
    <row r="32" spans="1:6" ht="33.75" customHeight="1">
      <c r="A32" s="599"/>
      <c r="B32" s="583" t="s">
        <v>775</v>
      </c>
      <c r="C32" s="583"/>
      <c r="D32" s="610"/>
      <c r="E32" s="577"/>
      <c r="F32" s="585"/>
    </row>
    <row r="33" spans="1:6" ht="34.5" customHeight="1">
      <c r="A33" s="599"/>
      <c r="B33" s="583" t="s">
        <v>337</v>
      </c>
      <c r="C33" s="583"/>
      <c r="D33" s="610"/>
      <c r="E33" s="577"/>
      <c r="F33" s="585"/>
    </row>
    <row r="34" spans="1:6" ht="72.75" customHeight="1">
      <c r="A34" s="523" t="s">
        <v>1</v>
      </c>
      <c r="B34" s="583" t="s">
        <v>659</v>
      </c>
      <c r="C34" s="582" t="s">
        <v>225</v>
      </c>
      <c r="D34" s="585">
        <v>162</v>
      </c>
      <c r="E34" s="585"/>
      <c r="F34" s="548"/>
    </row>
    <row r="35" spans="1:6" ht="39.75" customHeight="1">
      <c r="A35" s="521"/>
      <c r="B35" s="595" t="s">
        <v>284</v>
      </c>
      <c r="C35" s="597" t="s">
        <v>109</v>
      </c>
      <c r="D35" s="596">
        <v>1331.64</v>
      </c>
      <c r="E35" s="596"/>
      <c r="F35" s="689"/>
    </row>
    <row r="36" spans="1:6" ht="51.75" customHeight="1">
      <c r="A36" s="521"/>
      <c r="B36" s="595" t="s">
        <v>776</v>
      </c>
      <c r="C36" s="597" t="s">
        <v>777</v>
      </c>
      <c r="D36" s="596">
        <v>162</v>
      </c>
      <c r="E36" s="596"/>
      <c r="F36" s="689"/>
    </row>
    <row r="37" spans="1:6" ht="44.25" customHeight="1">
      <c r="A37" s="582"/>
      <c r="B37" s="524" t="s">
        <v>661</v>
      </c>
      <c r="C37" s="524"/>
      <c r="D37" s="584"/>
      <c r="E37" s="584"/>
      <c r="F37" s="168"/>
    </row>
    <row r="38" spans="1:6" ht="42" customHeight="1">
      <c r="A38" s="628"/>
      <c r="B38" s="628" t="s">
        <v>246</v>
      </c>
      <c r="C38" s="629"/>
      <c r="D38" s="631">
        <v>0.68</v>
      </c>
      <c r="E38" s="630"/>
      <c r="F38" s="632"/>
    </row>
    <row r="39" spans="1:6" ht="30.75" customHeight="1">
      <c r="A39" s="629"/>
      <c r="B39" s="633" t="s">
        <v>173</v>
      </c>
      <c r="C39" s="633"/>
      <c r="D39" s="634"/>
      <c r="E39" s="635"/>
      <c r="F39" s="636"/>
    </row>
    <row r="40" spans="1:6" ht="33.75" customHeight="1">
      <c r="A40" s="629"/>
      <c r="B40" s="629" t="s">
        <v>239</v>
      </c>
      <c r="C40" s="629"/>
      <c r="D40" s="637">
        <v>0.08</v>
      </c>
      <c r="E40" s="638"/>
      <c r="F40" s="639"/>
    </row>
    <row r="41" spans="1:6" ht="47.25" customHeight="1">
      <c r="A41" s="629"/>
      <c r="B41" s="640" t="s">
        <v>338</v>
      </c>
      <c r="C41" s="633"/>
      <c r="D41" s="634"/>
      <c r="E41" s="635"/>
      <c r="F41" s="641"/>
    </row>
    <row r="42" spans="1:6" ht="50.25" customHeight="1">
      <c r="A42" s="599"/>
      <c r="B42" s="583" t="s">
        <v>778</v>
      </c>
      <c r="C42" s="583"/>
      <c r="D42" s="610"/>
      <c r="E42" s="577"/>
      <c r="F42" s="585"/>
    </row>
    <row r="43" spans="1:6" ht="15">
      <c r="A43" s="589"/>
      <c r="B43" s="589"/>
      <c r="C43" s="589"/>
      <c r="D43" s="589"/>
      <c r="E43" s="589"/>
      <c r="F43" s="589"/>
    </row>
    <row r="44" spans="1:6" ht="15">
      <c r="A44" s="611"/>
      <c r="B44" s="612"/>
      <c r="C44" s="613"/>
      <c r="D44" s="614"/>
      <c r="E44" s="614"/>
      <c r="F44" s="615"/>
    </row>
    <row r="45" spans="1:6" ht="15">
      <c r="A45" s="611"/>
      <c r="B45" s="612"/>
      <c r="C45" s="613"/>
      <c r="D45" s="614"/>
      <c r="E45" s="614"/>
      <c r="F45" s="615"/>
    </row>
    <row r="46" spans="1:6" ht="15">
      <c r="A46" s="642"/>
      <c r="B46" s="557"/>
      <c r="C46" s="557"/>
      <c r="D46" s="557"/>
      <c r="E46" s="612"/>
      <c r="F46" s="643"/>
    </row>
    <row r="47" spans="1:6" ht="15">
      <c r="A47" s="642"/>
      <c r="B47" s="557"/>
      <c r="C47" s="557"/>
      <c r="D47" s="557"/>
      <c r="E47" s="612"/>
      <c r="F47" s="643"/>
    </row>
    <row r="48" spans="1:6" ht="15">
      <c r="A48" s="642"/>
      <c r="B48" s="557"/>
      <c r="C48" s="557"/>
      <c r="D48" s="557"/>
      <c r="E48" s="612"/>
      <c r="F48" s="643"/>
    </row>
    <row r="49" spans="1:6" ht="13.5">
      <c r="A49" s="644"/>
      <c r="B49" s="645"/>
      <c r="C49" s="645"/>
      <c r="D49" s="645"/>
      <c r="E49" s="646"/>
      <c r="F49" s="647"/>
    </row>
  </sheetData>
  <sheetProtection/>
  <autoFilter ref="A7:F42"/>
  <mergeCells count="9">
    <mergeCell ref="A1:F1"/>
    <mergeCell ref="A2:F2"/>
    <mergeCell ref="A4:F4"/>
    <mergeCell ref="A3:F3"/>
    <mergeCell ref="A5:A6"/>
    <mergeCell ref="B5:B6"/>
    <mergeCell ref="C5:C6"/>
    <mergeCell ref="E5:F5"/>
    <mergeCell ref="D5:D6"/>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F22"/>
  <sheetViews>
    <sheetView zoomScalePageLayoutView="0" workbookViewId="0" topLeftCell="A1">
      <selection activeCell="G5" sqref="A5:IV5"/>
    </sheetView>
  </sheetViews>
  <sheetFormatPr defaultColWidth="9.140625" defaultRowHeight="12.75"/>
  <cols>
    <col min="1" max="1" width="7.7109375" style="60" customWidth="1"/>
    <col min="2" max="2" width="32.421875" style="60" customWidth="1"/>
    <col min="3" max="3" width="9.140625" style="60" customWidth="1"/>
    <col min="4" max="4" width="11.140625" style="60" bestFit="1" customWidth="1"/>
    <col min="5" max="5" width="9.140625" style="60" customWidth="1"/>
    <col min="6" max="6" width="11.57421875" style="60" customWidth="1"/>
    <col min="7" max="13" width="9.140625" style="60" customWidth="1"/>
    <col min="14" max="14" width="7.57421875" style="60" customWidth="1"/>
    <col min="15" max="16384" width="9.140625" style="60" customWidth="1"/>
  </cols>
  <sheetData>
    <row r="1" spans="1:6" ht="36.75" customHeight="1">
      <c r="A1" s="885" t="str">
        <f>'ლ.რ.ხ # 2-7'!A1:F1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811</v>
      </c>
      <c r="B2" s="886"/>
      <c r="C2" s="886"/>
      <c r="D2" s="886"/>
      <c r="E2" s="886"/>
      <c r="F2" s="886"/>
    </row>
    <row r="3" spans="1:6" ht="21" customHeight="1">
      <c r="A3" s="886" t="s">
        <v>694</v>
      </c>
      <c r="B3" s="886"/>
      <c r="C3" s="886"/>
      <c r="D3" s="886"/>
      <c r="E3" s="886"/>
      <c r="F3" s="886"/>
    </row>
    <row r="4" spans="1:6" ht="23.25" customHeight="1">
      <c r="A4" s="887" t="s">
        <v>672</v>
      </c>
      <c r="B4" s="887"/>
      <c r="C4" s="887"/>
      <c r="D4" s="887"/>
      <c r="E4" s="887"/>
      <c r="F4" s="887"/>
    </row>
    <row r="5" spans="1:6" ht="32.25" customHeight="1">
      <c r="A5" s="846" t="s">
        <v>0</v>
      </c>
      <c r="B5" s="848" t="s">
        <v>76</v>
      </c>
      <c r="C5" s="850" t="s">
        <v>77</v>
      </c>
      <c r="D5" s="850" t="s">
        <v>779</v>
      </c>
      <c r="E5" s="852" t="s">
        <v>79</v>
      </c>
      <c r="F5" s="853"/>
    </row>
    <row r="6" spans="1:6" ht="48.75">
      <c r="A6" s="847"/>
      <c r="B6" s="849"/>
      <c r="C6" s="851"/>
      <c r="D6" s="851"/>
      <c r="E6" s="162" t="s">
        <v>769</v>
      </c>
      <c r="F6" s="163" t="s">
        <v>56</v>
      </c>
    </row>
    <row r="7" spans="1:6" ht="21" customHeight="1">
      <c r="A7" s="487" t="s">
        <v>1</v>
      </c>
      <c r="B7" s="488">
        <v>2</v>
      </c>
      <c r="C7" s="488">
        <v>3</v>
      </c>
      <c r="D7" s="488">
        <v>4</v>
      </c>
      <c r="E7" s="489">
        <v>5</v>
      </c>
      <c r="F7" s="489">
        <v>6</v>
      </c>
    </row>
    <row r="8" spans="1:6" ht="87.75" customHeight="1">
      <c r="A8" s="143">
        <v>1</v>
      </c>
      <c r="B8" s="167" t="s">
        <v>673</v>
      </c>
      <c r="C8" s="167" t="s">
        <v>175</v>
      </c>
      <c r="D8" s="123">
        <v>27</v>
      </c>
      <c r="E8" s="123"/>
      <c r="F8" s="170"/>
    </row>
    <row r="9" spans="1:6" ht="41.25" customHeight="1">
      <c r="A9" s="295" t="s">
        <v>2</v>
      </c>
      <c r="B9" s="167" t="s">
        <v>674</v>
      </c>
      <c r="C9" s="257" t="s">
        <v>106</v>
      </c>
      <c r="D9" s="123">
        <v>1</v>
      </c>
      <c r="E9" s="123"/>
      <c r="F9" s="170"/>
    </row>
    <row r="10" spans="1:6" ht="83.25" customHeight="1">
      <c r="A10" s="295" t="s">
        <v>10</v>
      </c>
      <c r="B10" s="167" t="s">
        <v>675</v>
      </c>
      <c r="C10" s="257" t="s">
        <v>106</v>
      </c>
      <c r="D10" s="123">
        <v>2</v>
      </c>
      <c r="E10" s="123"/>
      <c r="F10" s="170"/>
    </row>
    <row r="11" spans="1:6" ht="72.75" customHeight="1">
      <c r="A11" s="295" t="s">
        <v>11</v>
      </c>
      <c r="B11" s="143" t="s">
        <v>317</v>
      </c>
      <c r="C11" s="143" t="s">
        <v>112</v>
      </c>
      <c r="D11" s="242">
        <v>175</v>
      </c>
      <c r="E11" s="123"/>
      <c r="F11" s="170"/>
    </row>
    <row r="12" spans="1:6" ht="69.75" customHeight="1">
      <c r="A12" s="295" t="s">
        <v>3</v>
      </c>
      <c r="B12" s="143" t="s">
        <v>318</v>
      </c>
      <c r="C12" s="143" t="s">
        <v>112</v>
      </c>
      <c r="D12" s="242">
        <v>80</v>
      </c>
      <c r="E12" s="123"/>
      <c r="F12" s="170"/>
    </row>
    <row r="13" spans="1:6" ht="41.25" customHeight="1">
      <c r="A13" s="145" t="s">
        <v>4</v>
      </c>
      <c r="B13" s="167" t="s">
        <v>319</v>
      </c>
      <c r="C13" s="142" t="s">
        <v>101</v>
      </c>
      <c r="D13" s="123">
        <v>53.9</v>
      </c>
      <c r="E13" s="121"/>
      <c r="F13" s="170"/>
    </row>
    <row r="14" spans="1:6" ht="51.75" customHeight="1">
      <c r="A14" s="164" t="s">
        <v>5</v>
      </c>
      <c r="B14" s="167" t="s">
        <v>320</v>
      </c>
      <c r="C14" s="167" t="s">
        <v>101</v>
      </c>
      <c r="D14" s="123">
        <f>D13</f>
        <v>53.9</v>
      </c>
      <c r="E14" s="123"/>
      <c r="F14" s="170"/>
    </row>
    <row r="15" spans="1:6" ht="41.25" customHeight="1">
      <c r="A15" s="139"/>
      <c r="B15" s="167" t="s">
        <v>308</v>
      </c>
      <c r="C15" s="167"/>
      <c r="D15" s="122"/>
      <c r="E15" s="124"/>
      <c r="F15" s="170"/>
    </row>
    <row r="16" spans="1:6" ht="30" customHeight="1">
      <c r="A16" s="139"/>
      <c r="B16" s="134" t="s">
        <v>307</v>
      </c>
      <c r="C16" s="309"/>
      <c r="D16" s="298">
        <v>0.1</v>
      </c>
      <c r="E16" s="124"/>
      <c r="F16" s="124"/>
    </row>
    <row r="17" spans="1:6" ht="30" customHeight="1">
      <c r="A17" s="164"/>
      <c r="B17" s="167" t="s">
        <v>308</v>
      </c>
      <c r="C17" s="167"/>
      <c r="D17" s="356"/>
      <c r="E17" s="123"/>
      <c r="F17" s="123"/>
    </row>
    <row r="18" spans="1:6" ht="30" customHeight="1">
      <c r="A18" s="139"/>
      <c r="B18" s="134" t="s">
        <v>239</v>
      </c>
      <c r="C18" s="309"/>
      <c r="D18" s="298">
        <v>0.08</v>
      </c>
      <c r="E18" s="124"/>
      <c r="F18" s="124"/>
    </row>
    <row r="19" spans="1:6" ht="33" customHeight="1">
      <c r="A19" s="166"/>
      <c r="B19" s="143" t="s">
        <v>682</v>
      </c>
      <c r="C19" s="143"/>
      <c r="D19" s="299"/>
      <c r="E19" s="176"/>
      <c r="F19" s="178"/>
    </row>
    <row r="20" spans="1:6" ht="24.75" customHeight="1">
      <c r="A20" s="300"/>
      <c r="B20" s="241"/>
      <c r="C20" s="183"/>
      <c r="D20" s="301"/>
      <c r="E20" s="301"/>
      <c r="F20" s="302"/>
    </row>
    <row r="21" spans="1:6" ht="24.75" customHeight="1">
      <c r="A21" s="300"/>
      <c r="B21" s="241"/>
      <c r="C21" s="183"/>
      <c r="D21" s="301"/>
      <c r="E21" s="301"/>
      <c r="F21" s="302"/>
    </row>
    <row r="22" spans="1:6" ht="15">
      <c r="A22" s="254"/>
      <c r="B22" s="254"/>
      <c r="C22" s="254"/>
      <c r="D22" s="254"/>
      <c r="E22" s="254"/>
      <c r="F22" s="254"/>
    </row>
  </sheetData>
  <sheetProtection/>
  <protectedRanges>
    <protectedRange sqref="E11:E12" name="Range1_2_2"/>
  </protectedRanges>
  <autoFilter ref="A7:F19"/>
  <mergeCells count="9">
    <mergeCell ref="D5:D6"/>
    <mergeCell ref="A1:F1"/>
    <mergeCell ref="A2:F2"/>
    <mergeCell ref="A4:F4"/>
    <mergeCell ref="A3:F3"/>
    <mergeCell ref="A5:A6"/>
    <mergeCell ref="B5:B6"/>
    <mergeCell ref="C5:C6"/>
    <mergeCell ref="E5:F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50"/>
  </sheetPr>
  <dimension ref="A1:F38"/>
  <sheetViews>
    <sheetView zoomScalePageLayoutView="0" workbookViewId="0" topLeftCell="A16">
      <selection activeCell="D9" sqref="D9"/>
    </sheetView>
  </sheetViews>
  <sheetFormatPr defaultColWidth="9.140625" defaultRowHeight="12.75"/>
  <cols>
    <col min="1" max="1" width="7.7109375" style="60" customWidth="1"/>
    <col min="2" max="2" width="32.421875" style="60" customWidth="1"/>
    <col min="3" max="3" width="9.140625" style="60" customWidth="1"/>
    <col min="4" max="4" width="11.140625" style="60" bestFit="1" customWidth="1"/>
    <col min="5" max="5" width="9.140625" style="60" customWidth="1"/>
    <col min="6" max="6" width="12.140625" style="60" customWidth="1"/>
    <col min="7" max="16384" width="9.140625" style="60" customWidth="1"/>
  </cols>
  <sheetData>
    <row r="1" spans="1:6" ht="32.25" customHeight="1">
      <c r="A1" s="885" t="str">
        <f>'ლრ.ხ #2-8'!A1:F1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810</v>
      </c>
      <c r="B2" s="886"/>
      <c r="C2" s="886"/>
      <c r="D2" s="886"/>
      <c r="E2" s="886"/>
      <c r="F2" s="886"/>
    </row>
    <row r="3" spans="1:6" ht="21.75" customHeight="1">
      <c r="A3" s="886" t="s">
        <v>694</v>
      </c>
      <c r="B3" s="886"/>
      <c r="C3" s="886"/>
      <c r="D3" s="886"/>
      <c r="E3" s="886"/>
      <c r="F3" s="886"/>
    </row>
    <row r="4" spans="1:6" ht="23.25" customHeight="1">
      <c r="A4" s="887" t="s">
        <v>331</v>
      </c>
      <c r="B4" s="887"/>
      <c r="C4" s="887"/>
      <c r="D4" s="887"/>
      <c r="E4" s="887"/>
      <c r="F4" s="887"/>
    </row>
    <row r="5" spans="1:6" ht="32.25" customHeight="1">
      <c r="A5" s="846" t="s">
        <v>0</v>
      </c>
      <c r="B5" s="848" t="s">
        <v>76</v>
      </c>
      <c r="C5" s="850" t="s">
        <v>77</v>
      </c>
      <c r="D5" s="850" t="s">
        <v>78</v>
      </c>
      <c r="E5" s="852" t="s">
        <v>79</v>
      </c>
      <c r="F5" s="853"/>
    </row>
    <row r="6" spans="1:6" ht="56.25" customHeight="1">
      <c r="A6" s="847"/>
      <c r="B6" s="849"/>
      <c r="C6" s="851"/>
      <c r="D6" s="851"/>
      <c r="E6" s="162" t="s">
        <v>769</v>
      </c>
      <c r="F6" s="163" t="s">
        <v>56</v>
      </c>
    </row>
    <row r="7" spans="1:6" ht="21" customHeight="1">
      <c r="A7" s="487" t="s">
        <v>1</v>
      </c>
      <c r="B7" s="488">
        <v>2</v>
      </c>
      <c r="C7" s="488">
        <v>3</v>
      </c>
      <c r="D7" s="488">
        <v>4</v>
      </c>
      <c r="E7" s="489">
        <v>5</v>
      </c>
      <c r="F7" s="489">
        <v>6</v>
      </c>
    </row>
    <row r="8" spans="1:6" ht="34.5" customHeight="1">
      <c r="A8" s="295"/>
      <c r="B8" s="167" t="s">
        <v>340</v>
      </c>
      <c r="C8" s="143"/>
      <c r="D8" s="176"/>
      <c r="E8" s="176"/>
      <c r="F8" s="169"/>
    </row>
    <row r="9" spans="1:6" ht="78.75" customHeight="1">
      <c r="A9" s="295" t="s">
        <v>1</v>
      </c>
      <c r="B9" s="167" t="s">
        <v>754</v>
      </c>
      <c r="C9" s="257" t="s">
        <v>332</v>
      </c>
      <c r="D9" s="123">
        <v>14</v>
      </c>
      <c r="E9" s="123"/>
      <c r="F9" s="170"/>
    </row>
    <row r="10" spans="1:6" ht="60.75" customHeight="1">
      <c r="A10" s="164" t="s">
        <v>2</v>
      </c>
      <c r="B10" s="167" t="s">
        <v>753</v>
      </c>
      <c r="C10" s="257" t="s">
        <v>106</v>
      </c>
      <c r="D10" s="123">
        <v>2</v>
      </c>
      <c r="E10" s="123"/>
      <c r="F10" s="170"/>
    </row>
    <row r="11" spans="1:6" ht="49.5" customHeight="1">
      <c r="A11" s="295" t="s">
        <v>10</v>
      </c>
      <c r="B11" s="295" t="s">
        <v>333</v>
      </c>
      <c r="C11" s="295" t="s">
        <v>101</v>
      </c>
      <c r="D11" s="648">
        <v>58</v>
      </c>
      <c r="E11" s="242"/>
      <c r="F11" s="170"/>
    </row>
    <row r="12" spans="1:6" ht="60.75" customHeight="1">
      <c r="A12" s="295" t="s">
        <v>11</v>
      </c>
      <c r="B12" s="295" t="s">
        <v>677</v>
      </c>
      <c r="C12" s="295" t="s">
        <v>101</v>
      </c>
      <c r="D12" s="648">
        <f>D11</f>
        <v>58</v>
      </c>
      <c r="E12" s="242"/>
      <c r="F12" s="170"/>
    </row>
    <row r="13" spans="1:6" ht="37.5" customHeight="1">
      <c r="A13" s="295" t="s">
        <v>3</v>
      </c>
      <c r="B13" s="167" t="s">
        <v>680</v>
      </c>
      <c r="C13" s="257" t="s">
        <v>101</v>
      </c>
      <c r="D13" s="123">
        <v>58</v>
      </c>
      <c r="E13" s="123"/>
      <c r="F13" s="170"/>
    </row>
    <row r="14" spans="1:6" ht="49.5" customHeight="1">
      <c r="A14" s="295" t="s">
        <v>4</v>
      </c>
      <c r="B14" s="412" t="s">
        <v>679</v>
      </c>
      <c r="C14" s="649" t="s">
        <v>101</v>
      </c>
      <c r="D14" s="413">
        <v>58</v>
      </c>
      <c r="E14" s="413"/>
      <c r="F14" s="414"/>
    </row>
    <row r="15" spans="1:6" ht="31.5" customHeight="1">
      <c r="A15" s="139"/>
      <c r="B15" s="167" t="s">
        <v>243</v>
      </c>
      <c r="C15" s="167"/>
      <c r="D15" s="122"/>
      <c r="E15" s="124"/>
      <c r="F15" s="170"/>
    </row>
    <row r="16" spans="1:6" ht="30" customHeight="1">
      <c r="A16" s="139"/>
      <c r="B16" s="134" t="s">
        <v>307</v>
      </c>
      <c r="C16" s="309"/>
      <c r="D16" s="298">
        <v>0.1</v>
      </c>
      <c r="E16" s="124"/>
      <c r="F16" s="124"/>
    </row>
    <row r="17" spans="1:6" ht="30" customHeight="1">
      <c r="A17" s="164"/>
      <c r="B17" s="167" t="s">
        <v>308</v>
      </c>
      <c r="C17" s="167"/>
      <c r="D17" s="356"/>
      <c r="E17" s="123"/>
      <c r="F17" s="123"/>
    </row>
    <row r="18" spans="1:6" ht="25.5" customHeight="1">
      <c r="A18" s="139"/>
      <c r="B18" s="134" t="s">
        <v>239</v>
      </c>
      <c r="C18" s="309"/>
      <c r="D18" s="298">
        <v>0.08</v>
      </c>
      <c r="E18" s="124"/>
      <c r="F18" s="124"/>
    </row>
    <row r="19" spans="1:6" ht="33.75" customHeight="1">
      <c r="A19" s="166"/>
      <c r="B19" s="143" t="s">
        <v>780</v>
      </c>
      <c r="C19" s="143"/>
      <c r="D19" s="299"/>
      <c r="E19" s="176"/>
      <c r="F19" s="178"/>
    </row>
    <row r="20" spans="1:6" ht="29.25" customHeight="1">
      <c r="A20" s="139"/>
      <c r="B20" s="143" t="s">
        <v>337</v>
      </c>
      <c r="C20" s="134"/>
      <c r="D20" s="165"/>
      <c r="E20" s="165"/>
      <c r="F20" s="165"/>
    </row>
    <row r="21" spans="1:6" ht="89.25" customHeight="1">
      <c r="A21" s="164" t="s">
        <v>1</v>
      </c>
      <c r="B21" s="167" t="s">
        <v>756</v>
      </c>
      <c r="C21" s="257" t="s">
        <v>170</v>
      </c>
      <c r="D21" s="123">
        <v>2</v>
      </c>
      <c r="E21" s="123"/>
      <c r="F21" s="170"/>
    </row>
    <row r="22" spans="1:6" ht="21.75" customHeight="1">
      <c r="A22" s="139"/>
      <c r="B22" s="134" t="s">
        <v>83</v>
      </c>
      <c r="C22" s="134" t="s">
        <v>84</v>
      </c>
      <c r="D22" s="165">
        <v>34.4</v>
      </c>
      <c r="E22" s="179"/>
      <c r="F22" s="165"/>
    </row>
    <row r="23" spans="1:6" ht="69.75" customHeight="1">
      <c r="A23" s="139"/>
      <c r="B23" s="134" t="s">
        <v>757</v>
      </c>
      <c r="C23" s="134" t="s">
        <v>170</v>
      </c>
      <c r="D23" s="165">
        <v>2</v>
      </c>
      <c r="E23" s="165"/>
      <c r="F23" s="165"/>
    </row>
    <row r="24" spans="1:6" ht="31.5" customHeight="1">
      <c r="A24" s="305"/>
      <c r="B24" s="146" t="s">
        <v>686</v>
      </c>
      <c r="C24" s="132" t="s">
        <v>106</v>
      </c>
      <c r="D24" s="120">
        <v>2</v>
      </c>
      <c r="E24" s="124"/>
      <c r="F24" s="124"/>
    </row>
    <row r="25" spans="1:6" ht="31.5" customHeight="1">
      <c r="A25" s="256"/>
      <c r="B25" s="167" t="s">
        <v>173</v>
      </c>
      <c r="C25" s="167"/>
      <c r="D25" s="177"/>
      <c r="E25" s="177"/>
      <c r="F25" s="168"/>
    </row>
    <row r="26" spans="1:6" ht="36.75" customHeight="1">
      <c r="A26" s="285"/>
      <c r="B26" s="286" t="s">
        <v>244</v>
      </c>
      <c r="C26" s="282"/>
      <c r="D26" s="265"/>
      <c r="E26" s="265"/>
      <c r="F26" s="266"/>
    </row>
    <row r="27" spans="1:6" ht="30.75" customHeight="1">
      <c r="A27" s="286"/>
      <c r="B27" s="286" t="s">
        <v>246</v>
      </c>
      <c r="C27" s="282"/>
      <c r="D27" s="267">
        <v>0.68</v>
      </c>
      <c r="E27" s="265"/>
      <c r="F27" s="268"/>
    </row>
    <row r="28" spans="1:6" ht="33.75" customHeight="1">
      <c r="A28" s="282"/>
      <c r="B28" s="284" t="s">
        <v>173</v>
      </c>
      <c r="C28" s="284"/>
      <c r="D28" s="263"/>
      <c r="E28" s="264"/>
      <c r="F28" s="269"/>
    </row>
    <row r="29" spans="1:6" ht="26.25" customHeight="1">
      <c r="A29" s="282"/>
      <c r="B29" s="282" t="s">
        <v>239</v>
      </c>
      <c r="C29" s="282"/>
      <c r="D29" s="270">
        <v>0.08</v>
      </c>
      <c r="E29" s="271"/>
      <c r="F29" s="272"/>
    </row>
    <row r="30" spans="1:6" ht="57" customHeight="1">
      <c r="A30" s="282"/>
      <c r="B30" s="279" t="s">
        <v>338</v>
      </c>
      <c r="C30" s="284"/>
      <c r="D30" s="263"/>
      <c r="E30" s="264"/>
      <c r="F30" s="311"/>
    </row>
    <row r="31" spans="1:6" ht="52.5" customHeight="1">
      <c r="A31" s="166"/>
      <c r="B31" s="143" t="s">
        <v>339</v>
      </c>
      <c r="C31" s="143"/>
      <c r="D31" s="299"/>
      <c r="E31" s="176"/>
      <c r="F31" s="178"/>
    </row>
    <row r="32" spans="1:6" ht="15">
      <c r="A32" s="254"/>
      <c r="B32" s="254"/>
      <c r="C32" s="254"/>
      <c r="D32" s="254"/>
      <c r="E32" s="254"/>
      <c r="F32" s="254"/>
    </row>
    <row r="33" spans="1:6" ht="15">
      <c r="A33" s="300"/>
      <c r="B33" s="241"/>
      <c r="C33" s="183"/>
      <c r="D33" s="301"/>
      <c r="E33" s="301"/>
      <c r="F33" s="302"/>
    </row>
    <row r="34" spans="1:6" ht="15" customHeight="1">
      <c r="A34" s="300"/>
      <c r="B34" s="241"/>
      <c r="C34" s="183"/>
      <c r="D34" s="301"/>
      <c r="E34" s="301"/>
      <c r="F34" s="302"/>
    </row>
    <row r="35" spans="1:6" ht="15">
      <c r="A35" s="155"/>
      <c r="B35" s="154"/>
      <c r="C35" s="154"/>
      <c r="D35" s="154"/>
      <c r="E35" s="241"/>
      <c r="F35" s="312"/>
    </row>
    <row r="36" spans="1:6" ht="15">
      <c r="A36" s="155"/>
      <c r="B36" s="154"/>
      <c r="C36" s="154"/>
      <c r="D36" s="154"/>
      <c r="E36" s="241"/>
      <c r="F36" s="312"/>
    </row>
    <row r="37" spans="1:6" ht="15">
      <c r="A37" s="155"/>
      <c r="B37" s="154"/>
      <c r="C37" s="154"/>
      <c r="D37" s="154"/>
      <c r="E37" s="241"/>
      <c r="F37" s="312"/>
    </row>
    <row r="38" spans="1:6" ht="13.5">
      <c r="A38" s="64"/>
      <c r="B38" s="58"/>
      <c r="C38" s="58"/>
      <c r="D38" s="58"/>
      <c r="E38" s="65"/>
      <c r="F38" s="66"/>
    </row>
  </sheetData>
  <sheetProtection/>
  <autoFilter ref="A7:F8"/>
  <mergeCells count="9">
    <mergeCell ref="A1:F1"/>
    <mergeCell ref="A2:F2"/>
    <mergeCell ref="A4:F4"/>
    <mergeCell ref="A3:F3"/>
    <mergeCell ref="D5:D6"/>
    <mergeCell ref="A5:A6"/>
    <mergeCell ref="B5:B6"/>
    <mergeCell ref="C5:C6"/>
    <mergeCell ref="E5:F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50"/>
  </sheetPr>
  <dimension ref="A1:F47"/>
  <sheetViews>
    <sheetView zoomScalePageLayoutView="0" workbookViewId="0" topLeftCell="A1">
      <selection activeCell="E9" sqref="E9"/>
    </sheetView>
  </sheetViews>
  <sheetFormatPr defaultColWidth="9.140625" defaultRowHeight="12.75"/>
  <cols>
    <col min="1" max="1" width="7.7109375" style="60" customWidth="1"/>
    <col min="2" max="2" width="32.421875" style="60" customWidth="1"/>
    <col min="3" max="3" width="9.140625" style="60" customWidth="1"/>
    <col min="4" max="4" width="11.140625" style="60" bestFit="1" customWidth="1"/>
    <col min="5" max="5" width="9.140625" style="60" customWidth="1"/>
    <col min="6" max="6" width="12.140625" style="60" customWidth="1"/>
    <col min="7" max="16384" width="9.140625" style="60" customWidth="1"/>
  </cols>
  <sheetData>
    <row r="1" spans="1:6" ht="36.75" customHeight="1">
      <c r="A1" s="885" t="str">
        <f>'ლრ.ხ #2-9'!A1:F1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812</v>
      </c>
      <c r="B2" s="886"/>
      <c r="C2" s="886"/>
      <c r="D2" s="886"/>
      <c r="E2" s="886"/>
      <c r="F2" s="886"/>
    </row>
    <row r="3" spans="1:6" ht="21.75" customHeight="1">
      <c r="A3" s="886" t="s">
        <v>694</v>
      </c>
      <c r="B3" s="886"/>
      <c r="C3" s="886"/>
      <c r="D3" s="886"/>
      <c r="E3" s="886"/>
      <c r="F3" s="886"/>
    </row>
    <row r="4" spans="1:6" ht="23.25" customHeight="1">
      <c r="A4" s="887" t="s">
        <v>335</v>
      </c>
      <c r="B4" s="887"/>
      <c r="C4" s="887"/>
      <c r="D4" s="887"/>
      <c r="E4" s="887"/>
      <c r="F4" s="887"/>
    </row>
    <row r="5" spans="1:6" ht="32.25" customHeight="1">
      <c r="A5" s="846" t="s">
        <v>0</v>
      </c>
      <c r="B5" s="848" t="s">
        <v>76</v>
      </c>
      <c r="C5" s="850" t="s">
        <v>77</v>
      </c>
      <c r="D5" s="850" t="s">
        <v>78</v>
      </c>
      <c r="E5" s="852" t="s">
        <v>79</v>
      </c>
      <c r="F5" s="853"/>
    </row>
    <row r="6" spans="1:6" ht="56.25" customHeight="1">
      <c r="A6" s="847"/>
      <c r="B6" s="849"/>
      <c r="C6" s="851"/>
      <c r="D6" s="851"/>
      <c r="E6" s="162" t="s">
        <v>769</v>
      </c>
      <c r="F6" s="163" t="s">
        <v>56</v>
      </c>
    </row>
    <row r="7" spans="1:6" ht="21" customHeight="1">
      <c r="A7" s="487" t="s">
        <v>1</v>
      </c>
      <c r="B7" s="488">
        <v>2</v>
      </c>
      <c r="C7" s="488">
        <v>3</v>
      </c>
      <c r="D7" s="488">
        <v>4</v>
      </c>
      <c r="E7" s="489">
        <v>5</v>
      </c>
      <c r="F7" s="489">
        <v>6</v>
      </c>
    </row>
    <row r="8" spans="1:6" ht="33.75" customHeight="1">
      <c r="A8" s="295"/>
      <c r="B8" s="167" t="s">
        <v>340</v>
      </c>
      <c r="C8" s="143"/>
      <c r="D8" s="176"/>
      <c r="E8" s="176"/>
      <c r="F8" s="169"/>
    </row>
    <row r="9" spans="1:6" ht="51.75" customHeight="1">
      <c r="A9" s="295" t="s">
        <v>1</v>
      </c>
      <c r="B9" s="167" t="s">
        <v>687</v>
      </c>
      <c r="C9" s="257" t="s">
        <v>332</v>
      </c>
      <c r="D9" s="123">
        <v>14</v>
      </c>
      <c r="E9" s="123"/>
      <c r="F9" s="170"/>
    </row>
    <row r="10" spans="1:6" ht="46.5" customHeight="1">
      <c r="A10" s="164" t="s">
        <v>16</v>
      </c>
      <c r="B10" s="167" t="s">
        <v>688</v>
      </c>
      <c r="C10" s="257" t="s">
        <v>106</v>
      </c>
      <c r="D10" s="123">
        <v>14</v>
      </c>
      <c r="E10" s="123"/>
      <c r="F10" s="170"/>
    </row>
    <row r="11" spans="1:6" ht="59.25" customHeight="1">
      <c r="A11" s="164" t="s">
        <v>10</v>
      </c>
      <c r="B11" s="167" t="s">
        <v>753</v>
      </c>
      <c r="C11" s="257" t="s">
        <v>106</v>
      </c>
      <c r="D11" s="123">
        <v>4</v>
      </c>
      <c r="E11" s="123"/>
      <c r="F11" s="170"/>
    </row>
    <row r="12" spans="1:6" ht="65.25" customHeight="1">
      <c r="A12" s="164" t="s">
        <v>11</v>
      </c>
      <c r="B12" s="167" t="s">
        <v>751</v>
      </c>
      <c r="C12" s="257" t="s">
        <v>106</v>
      </c>
      <c r="D12" s="123">
        <v>2</v>
      </c>
      <c r="E12" s="123"/>
      <c r="F12" s="170"/>
    </row>
    <row r="13" spans="1:6" ht="55.5" customHeight="1">
      <c r="A13" s="295" t="s">
        <v>3</v>
      </c>
      <c r="B13" s="295" t="s">
        <v>333</v>
      </c>
      <c r="C13" s="295" t="s">
        <v>101</v>
      </c>
      <c r="D13" s="648">
        <v>78</v>
      </c>
      <c r="E13" s="242"/>
      <c r="F13" s="170"/>
    </row>
    <row r="14" spans="1:6" ht="53.25" customHeight="1">
      <c r="A14" s="295" t="s">
        <v>4</v>
      </c>
      <c r="B14" s="167" t="s">
        <v>679</v>
      </c>
      <c r="C14" s="257" t="s">
        <v>101</v>
      </c>
      <c r="D14" s="123">
        <v>78</v>
      </c>
      <c r="E14" s="123"/>
      <c r="F14" s="170"/>
    </row>
    <row r="15" spans="1:6" ht="57.75" customHeight="1">
      <c r="A15" s="295" t="s">
        <v>5</v>
      </c>
      <c r="B15" s="167" t="s">
        <v>683</v>
      </c>
      <c r="C15" s="257" t="s">
        <v>112</v>
      </c>
      <c r="D15" s="123">
        <v>15</v>
      </c>
      <c r="E15" s="123"/>
      <c r="F15" s="170"/>
    </row>
    <row r="16" spans="1:6" ht="36.75" customHeight="1">
      <c r="A16" s="139"/>
      <c r="B16" s="167" t="s">
        <v>173</v>
      </c>
      <c r="C16" s="167"/>
      <c r="D16" s="122"/>
      <c r="E16" s="124"/>
      <c r="F16" s="170"/>
    </row>
    <row r="17" spans="1:6" ht="30" customHeight="1">
      <c r="A17" s="139"/>
      <c r="B17" s="134" t="s">
        <v>307</v>
      </c>
      <c r="C17" s="309"/>
      <c r="D17" s="298">
        <v>0.1</v>
      </c>
      <c r="E17" s="124"/>
      <c r="F17" s="124"/>
    </row>
    <row r="18" spans="1:6" ht="30" customHeight="1">
      <c r="A18" s="164"/>
      <c r="B18" s="167" t="s">
        <v>308</v>
      </c>
      <c r="C18" s="167"/>
      <c r="D18" s="356"/>
      <c r="E18" s="123"/>
      <c r="F18" s="123"/>
    </row>
    <row r="19" spans="1:6" ht="25.5" customHeight="1">
      <c r="A19" s="139"/>
      <c r="B19" s="134" t="s">
        <v>239</v>
      </c>
      <c r="C19" s="309"/>
      <c r="D19" s="298">
        <v>0.08</v>
      </c>
      <c r="E19" s="124"/>
      <c r="F19" s="124"/>
    </row>
    <row r="20" spans="1:6" ht="33.75" customHeight="1">
      <c r="A20" s="166"/>
      <c r="B20" s="143" t="s">
        <v>781</v>
      </c>
      <c r="C20" s="143"/>
      <c r="D20" s="299"/>
      <c r="E20" s="176"/>
      <c r="F20" s="178"/>
    </row>
    <row r="21" spans="1:6" ht="31.5" customHeight="1">
      <c r="A21" s="305"/>
      <c r="B21" s="143" t="s">
        <v>337</v>
      </c>
      <c r="C21" s="146"/>
      <c r="D21" s="120"/>
      <c r="E21" s="120"/>
      <c r="F21" s="124"/>
    </row>
    <row r="22" spans="1:6" ht="84" customHeight="1">
      <c r="A22" s="164" t="s">
        <v>1</v>
      </c>
      <c r="B22" s="167" t="s">
        <v>760</v>
      </c>
      <c r="C22" s="257" t="s">
        <v>170</v>
      </c>
      <c r="D22" s="123">
        <v>2</v>
      </c>
      <c r="E22" s="123"/>
      <c r="F22" s="170"/>
    </row>
    <row r="23" spans="1:6" ht="27" customHeight="1">
      <c r="A23" s="139"/>
      <c r="B23" s="134" t="s">
        <v>83</v>
      </c>
      <c r="C23" s="134" t="s">
        <v>84</v>
      </c>
      <c r="D23" s="165">
        <v>34.4</v>
      </c>
      <c r="E23" s="179"/>
      <c r="F23" s="165"/>
    </row>
    <row r="24" spans="1:6" ht="42.75" customHeight="1">
      <c r="A24" s="139"/>
      <c r="B24" s="134" t="s">
        <v>684</v>
      </c>
      <c r="C24" s="134" t="s">
        <v>170</v>
      </c>
      <c r="D24" s="165">
        <v>2</v>
      </c>
      <c r="E24" s="165"/>
      <c r="F24" s="165"/>
    </row>
    <row r="25" spans="1:6" ht="32.25" customHeight="1">
      <c r="A25" s="305"/>
      <c r="B25" s="146" t="s">
        <v>686</v>
      </c>
      <c r="C25" s="132" t="s">
        <v>106</v>
      </c>
      <c r="D25" s="120">
        <v>2</v>
      </c>
      <c r="E25" s="124"/>
      <c r="F25" s="124"/>
    </row>
    <row r="26" spans="1:6" ht="75.75" customHeight="1">
      <c r="A26" s="164" t="s">
        <v>2</v>
      </c>
      <c r="B26" s="167" t="s">
        <v>759</v>
      </c>
      <c r="C26" s="257" t="s">
        <v>170</v>
      </c>
      <c r="D26" s="123">
        <v>2</v>
      </c>
      <c r="E26" s="123"/>
      <c r="F26" s="170"/>
    </row>
    <row r="27" spans="1:6" ht="32.25" customHeight="1">
      <c r="A27" s="139"/>
      <c r="B27" s="134" t="s">
        <v>83</v>
      </c>
      <c r="C27" s="134" t="s">
        <v>84</v>
      </c>
      <c r="D27" s="165">
        <v>34.4</v>
      </c>
      <c r="E27" s="179"/>
      <c r="F27" s="165"/>
    </row>
    <row r="28" spans="1:6" ht="51" customHeight="1">
      <c r="A28" s="139"/>
      <c r="B28" s="134" t="s">
        <v>685</v>
      </c>
      <c r="C28" s="134" t="s">
        <v>170</v>
      </c>
      <c r="D28" s="165">
        <v>2</v>
      </c>
      <c r="E28" s="165"/>
      <c r="F28" s="165"/>
    </row>
    <row r="29" spans="1:6" ht="34.5" customHeight="1">
      <c r="A29" s="305"/>
      <c r="B29" s="146" t="s">
        <v>686</v>
      </c>
      <c r="C29" s="132" t="s">
        <v>106</v>
      </c>
      <c r="D29" s="120">
        <v>2</v>
      </c>
      <c r="E29" s="124"/>
      <c r="F29" s="124"/>
    </row>
    <row r="30" spans="1:6" ht="80.25" customHeight="1">
      <c r="A30" s="164" t="s">
        <v>10</v>
      </c>
      <c r="B30" s="167" t="s">
        <v>758</v>
      </c>
      <c r="C30" s="257" t="s">
        <v>170</v>
      </c>
      <c r="D30" s="123">
        <v>2</v>
      </c>
      <c r="E30" s="123"/>
      <c r="F30" s="170"/>
    </row>
    <row r="31" spans="1:6" ht="33.75" customHeight="1">
      <c r="A31" s="139"/>
      <c r="B31" s="134" t="s">
        <v>83</v>
      </c>
      <c r="C31" s="134" t="s">
        <v>84</v>
      </c>
      <c r="D31" s="165">
        <v>34.4</v>
      </c>
      <c r="E31" s="179"/>
      <c r="F31" s="165"/>
    </row>
    <row r="32" spans="1:6" ht="41.25" customHeight="1">
      <c r="A32" s="139"/>
      <c r="B32" s="134" t="s">
        <v>681</v>
      </c>
      <c r="C32" s="134" t="s">
        <v>170</v>
      </c>
      <c r="D32" s="165">
        <v>2</v>
      </c>
      <c r="E32" s="165"/>
      <c r="F32" s="165"/>
    </row>
    <row r="33" spans="1:6" ht="30" customHeight="1">
      <c r="A33" s="305"/>
      <c r="B33" s="146" t="s">
        <v>686</v>
      </c>
      <c r="C33" s="132" t="s">
        <v>106</v>
      </c>
      <c r="D33" s="120">
        <v>2</v>
      </c>
      <c r="E33" s="124"/>
      <c r="F33" s="124"/>
    </row>
    <row r="34" spans="1:6" ht="24.75" customHeight="1">
      <c r="A34" s="256"/>
      <c r="B34" s="167" t="s">
        <v>682</v>
      </c>
      <c r="C34" s="167"/>
      <c r="D34" s="177"/>
      <c r="E34" s="177"/>
      <c r="F34" s="178"/>
    </row>
    <row r="35" spans="1:6" ht="24.75" customHeight="1">
      <c r="A35" s="285"/>
      <c r="B35" s="286" t="s">
        <v>244</v>
      </c>
      <c r="C35" s="282"/>
      <c r="D35" s="265"/>
      <c r="E35" s="265"/>
      <c r="F35" s="266"/>
    </row>
    <row r="36" spans="1:6" ht="33" customHeight="1">
      <c r="A36" s="286"/>
      <c r="B36" s="286" t="s">
        <v>246</v>
      </c>
      <c r="C36" s="282"/>
      <c r="D36" s="267">
        <v>0.68</v>
      </c>
      <c r="E36" s="265"/>
      <c r="F36" s="268"/>
    </row>
    <row r="37" spans="1:6" ht="32.25" customHeight="1">
      <c r="A37" s="282"/>
      <c r="B37" s="284" t="s">
        <v>173</v>
      </c>
      <c r="C37" s="284"/>
      <c r="D37" s="263"/>
      <c r="E37" s="264"/>
      <c r="F37" s="269"/>
    </row>
    <row r="38" spans="1:6" ht="29.25" customHeight="1">
      <c r="A38" s="282"/>
      <c r="B38" s="282" t="s">
        <v>239</v>
      </c>
      <c r="C38" s="282"/>
      <c r="D38" s="270">
        <v>0.08</v>
      </c>
      <c r="E38" s="271"/>
      <c r="F38" s="272"/>
    </row>
    <row r="39" spans="1:6" ht="46.5" customHeight="1">
      <c r="A39" s="282"/>
      <c r="B39" s="279" t="s">
        <v>338</v>
      </c>
      <c r="C39" s="284"/>
      <c r="D39" s="263"/>
      <c r="E39" s="264"/>
      <c r="F39" s="311"/>
    </row>
    <row r="40" spans="1:6" ht="51">
      <c r="A40" s="166"/>
      <c r="B40" s="143" t="s">
        <v>339</v>
      </c>
      <c r="C40" s="143"/>
      <c r="D40" s="299"/>
      <c r="E40" s="176"/>
      <c r="F40" s="178"/>
    </row>
    <row r="41" spans="1:6" ht="15">
      <c r="A41" s="254"/>
      <c r="B41" s="254"/>
      <c r="C41" s="254"/>
      <c r="D41" s="254"/>
      <c r="E41" s="254"/>
      <c r="F41" s="254"/>
    </row>
    <row r="42" spans="1:6" ht="15">
      <c r="A42" s="300"/>
      <c r="B42" s="241"/>
      <c r="C42" s="183"/>
      <c r="D42" s="301"/>
      <c r="E42" s="301"/>
      <c r="F42" s="302"/>
    </row>
    <row r="43" spans="1:6" ht="15">
      <c r="A43" s="300"/>
      <c r="B43" s="241"/>
      <c r="C43" s="183"/>
      <c r="D43" s="301"/>
      <c r="E43" s="301"/>
      <c r="F43" s="302"/>
    </row>
    <row r="44" spans="1:6" ht="15">
      <c r="A44" s="155"/>
      <c r="B44" s="154"/>
      <c r="C44" s="154"/>
      <c r="D44" s="154"/>
      <c r="E44" s="241"/>
      <c r="F44" s="312"/>
    </row>
    <row r="45" spans="1:6" ht="15">
      <c r="A45" s="155"/>
      <c r="B45" s="154"/>
      <c r="C45" s="154"/>
      <c r="D45" s="154"/>
      <c r="E45" s="241"/>
      <c r="F45" s="312"/>
    </row>
    <row r="46" spans="1:6" ht="15">
      <c r="A46" s="155"/>
      <c r="B46" s="154"/>
      <c r="C46" s="154"/>
      <c r="D46" s="154"/>
      <c r="E46" s="241"/>
      <c r="F46" s="312"/>
    </row>
    <row r="47" spans="1:6" ht="13.5">
      <c r="A47" s="64"/>
      <c r="B47" s="58"/>
      <c r="C47" s="58"/>
      <c r="D47" s="58"/>
      <c r="E47" s="65"/>
      <c r="F47" s="66"/>
    </row>
  </sheetData>
  <sheetProtection/>
  <autoFilter ref="A7:F9"/>
  <mergeCells count="9">
    <mergeCell ref="E5:F5"/>
    <mergeCell ref="A1:F1"/>
    <mergeCell ref="A2:F2"/>
    <mergeCell ref="A4:F4"/>
    <mergeCell ref="D5:D6"/>
    <mergeCell ref="A3:F3"/>
    <mergeCell ref="A5:A6"/>
    <mergeCell ref="B5:B6"/>
    <mergeCell ref="C5:C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50"/>
  </sheetPr>
  <dimension ref="A1:I23"/>
  <sheetViews>
    <sheetView zoomScalePageLayoutView="0" workbookViewId="0" topLeftCell="A1">
      <selection activeCell="A1" sqref="A1:F1"/>
    </sheetView>
  </sheetViews>
  <sheetFormatPr defaultColWidth="9.140625" defaultRowHeight="12.75"/>
  <cols>
    <col min="1" max="1" width="7.7109375" style="60" customWidth="1"/>
    <col min="2" max="2" width="32.421875" style="60" customWidth="1"/>
    <col min="3" max="3" width="9.140625" style="60" customWidth="1"/>
    <col min="4" max="4" width="11.140625" style="60" bestFit="1" customWidth="1"/>
    <col min="5" max="5" width="9.140625" style="60" customWidth="1"/>
    <col min="6" max="6" width="12.140625" style="60" customWidth="1"/>
    <col min="7" max="7" width="11.28125" style="60" customWidth="1"/>
    <col min="8" max="8" width="11.28125" style="60" bestFit="1" customWidth="1"/>
    <col min="9" max="9" width="9.140625" style="60" customWidth="1"/>
    <col min="10" max="10" width="12.00390625" style="60" customWidth="1"/>
    <col min="11" max="16384" width="9.140625" style="60" customWidth="1"/>
  </cols>
  <sheetData>
    <row r="1" spans="1:6" ht="24.75" customHeight="1">
      <c r="A1" s="885" t="str">
        <f>'ლ.რ.#2-6'!A1:F1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813</v>
      </c>
      <c r="B2" s="886"/>
      <c r="C2" s="886"/>
      <c r="D2" s="886"/>
      <c r="E2" s="886"/>
      <c r="F2" s="886"/>
    </row>
    <row r="3" spans="1:6" ht="21.75" customHeight="1">
      <c r="A3" s="886" t="s">
        <v>694</v>
      </c>
      <c r="B3" s="886"/>
      <c r="C3" s="886"/>
      <c r="D3" s="886"/>
      <c r="E3" s="886"/>
      <c r="F3" s="886"/>
    </row>
    <row r="4" spans="1:6" ht="21.75" customHeight="1">
      <c r="A4" s="887" t="s">
        <v>689</v>
      </c>
      <c r="B4" s="887"/>
      <c r="C4" s="887"/>
      <c r="D4" s="887"/>
      <c r="E4" s="887"/>
      <c r="F4" s="887"/>
    </row>
    <row r="5" spans="1:6" ht="32.25" customHeight="1">
      <c r="A5" s="846" t="s">
        <v>0</v>
      </c>
      <c r="B5" s="848" t="s">
        <v>76</v>
      </c>
      <c r="C5" s="850" t="s">
        <v>77</v>
      </c>
      <c r="D5" s="850" t="s">
        <v>78</v>
      </c>
      <c r="E5" s="852" t="s">
        <v>79</v>
      </c>
      <c r="F5" s="853"/>
    </row>
    <row r="6" spans="1:6" ht="56.25" customHeight="1">
      <c r="A6" s="847"/>
      <c r="B6" s="849"/>
      <c r="C6" s="851"/>
      <c r="D6" s="851"/>
      <c r="E6" s="162" t="s">
        <v>769</v>
      </c>
      <c r="F6" s="163" t="s">
        <v>56</v>
      </c>
    </row>
    <row r="7" spans="1:6" ht="21" customHeight="1">
      <c r="A7" s="487" t="s">
        <v>1</v>
      </c>
      <c r="B7" s="488">
        <v>2</v>
      </c>
      <c r="C7" s="488">
        <v>3</v>
      </c>
      <c r="D7" s="488">
        <v>4</v>
      </c>
      <c r="E7" s="489">
        <v>5</v>
      </c>
      <c r="F7" s="489">
        <v>6</v>
      </c>
    </row>
    <row r="8" spans="1:9" ht="51.75" customHeight="1">
      <c r="A8" s="164" t="s">
        <v>1</v>
      </c>
      <c r="B8" s="167" t="s">
        <v>692</v>
      </c>
      <c r="C8" s="257" t="s">
        <v>106</v>
      </c>
      <c r="D8" s="123">
        <v>174</v>
      </c>
      <c r="E8" s="123"/>
      <c r="F8" s="170"/>
      <c r="G8" s="51"/>
      <c r="H8" s="51"/>
      <c r="I8" s="51"/>
    </row>
    <row r="9" spans="1:9" ht="55.5" customHeight="1">
      <c r="A9" s="295" t="s">
        <v>2</v>
      </c>
      <c r="B9" s="167" t="s">
        <v>691</v>
      </c>
      <c r="C9" s="257" t="s">
        <v>106</v>
      </c>
      <c r="D9" s="123">
        <v>162</v>
      </c>
      <c r="E9" s="123"/>
      <c r="F9" s="170"/>
      <c r="G9" s="51"/>
      <c r="H9" s="51"/>
      <c r="I9" s="51"/>
    </row>
    <row r="10" spans="1:9" ht="60" customHeight="1">
      <c r="A10" s="650" t="s">
        <v>10</v>
      </c>
      <c r="B10" s="412" t="s">
        <v>747</v>
      </c>
      <c r="C10" s="651" t="s">
        <v>106</v>
      </c>
      <c r="D10" s="652">
        <v>174</v>
      </c>
      <c r="E10" s="652"/>
      <c r="F10" s="653"/>
      <c r="G10" s="51"/>
      <c r="H10" s="51"/>
      <c r="I10" s="51"/>
    </row>
    <row r="11" spans="1:9" ht="55.5" customHeight="1">
      <c r="A11" s="654" t="s">
        <v>11</v>
      </c>
      <c r="B11" s="654" t="s">
        <v>330</v>
      </c>
      <c r="C11" s="654" t="s">
        <v>101</v>
      </c>
      <c r="D11" s="655">
        <v>1800</v>
      </c>
      <c r="E11" s="656"/>
      <c r="F11" s="414"/>
      <c r="G11" s="51"/>
      <c r="H11" s="51"/>
      <c r="I11" s="51"/>
    </row>
    <row r="12" spans="1:7" ht="37.5" customHeight="1">
      <c r="A12" s="139"/>
      <c r="B12" s="167" t="s">
        <v>308</v>
      </c>
      <c r="C12" s="167"/>
      <c r="D12" s="122"/>
      <c r="E12" s="124"/>
      <c r="F12" s="170"/>
      <c r="G12" s="60">
        <f>F12*2</f>
        <v>0</v>
      </c>
    </row>
    <row r="13" spans="1:6" ht="30" customHeight="1">
      <c r="A13" s="139"/>
      <c r="B13" s="134" t="s">
        <v>307</v>
      </c>
      <c r="C13" s="309"/>
      <c r="D13" s="298">
        <v>0.1</v>
      </c>
      <c r="E13" s="124"/>
      <c r="F13" s="124"/>
    </row>
    <row r="14" spans="1:6" ht="30" customHeight="1">
      <c r="A14" s="164"/>
      <c r="B14" s="167" t="s">
        <v>308</v>
      </c>
      <c r="C14" s="167"/>
      <c r="D14" s="356"/>
      <c r="E14" s="123"/>
      <c r="F14" s="123"/>
    </row>
    <row r="15" spans="1:6" ht="25.5" customHeight="1">
      <c r="A15" s="139"/>
      <c r="B15" s="134" t="s">
        <v>239</v>
      </c>
      <c r="C15" s="309"/>
      <c r="D15" s="298">
        <v>0.08</v>
      </c>
      <c r="E15" s="124"/>
      <c r="F15" s="124"/>
    </row>
    <row r="16" spans="1:6" ht="33.75" customHeight="1">
      <c r="A16" s="166"/>
      <c r="B16" s="143" t="s">
        <v>682</v>
      </c>
      <c r="C16" s="143"/>
      <c r="D16" s="299"/>
      <c r="E16" s="176"/>
      <c r="F16" s="178"/>
    </row>
    <row r="17" spans="1:6" ht="15">
      <c r="A17" s="254"/>
      <c r="B17" s="254"/>
      <c r="C17" s="254"/>
      <c r="D17" s="254"/>
      <c r="E17" s="254"/>
      <c r="F17" s="254"/>
    </row>
    <row r="18" spans="1:6" ht="15">
      <c r="A18" s="300"/>
      <c r="B18" s="241"/>
      <c r="C18" s="183"/>
      <c r="D18" s="301"/>
      <c r="E18" s="301"/>
      <c r="F18" s="302"/>
    </row>
    <row r="19" spans="1:6" ht="15">
      <c r="A19" s="300"/>
      <c r="B19" s="241"/>
      <c r="C19" s="183"/>
      <c r="D19" s="301"/>
      <c r="E19" s="301"/>
      <c r="F19" s="302"/>
    </row>
    <row r="20" spans="1:6" ht="15">
      <c r="A20" s="155"/>
      <c r="B20" s="154"/>
      <c r="C20" s="154"/>
      <c r="D20" s="154"/>
      <c r="E20" s="241"/>
      <c r="F20" s="312"/>
    </row>
    <row r="21" spans="1:6" ht="15">
      <c r="A21" s="155"/>
      <c r="B21" s="154"/>
      <c r="C21" s="154"/>
      <c r="D21" s="154"/>
      <c r="E21" s="241"/>
      <c r="F21" s="312"/>
    </row>
    <row r="22" spans="1:6" ht="15">
      <c r="A22" s="155"/>
      <c r="B22" s="154"/>
      <c r="C22" s="154"/>
      <c r="D22" s="154"/>
      <c r="E22" s="241"/>
      <c r="F22" s="312"/>
    </row>
    <row r="23" spans="1:6" ht="13.5">
      <c r="A23" s="64"/>
      <c r="B23" s="58"/>
      <c r="C23" s="58"/>
      <c r="D23" s="58"/>
      <c r="E23" s="65"/>
      <c r="F23" s="66"/>
    </row>
  </sheetData>
  <sheetProtection/>
  <mergeCells count="9">
    <mergeCell ref="A1:F1"/>
    <mergeCell ref="A2:F2"/>
    <mergeCell ref="A4:F4"/>
    <mergeCell ref="A3:F3"/>
    <mergeCell ref="A5:A6"/>
    <mergeCell ref="B5:B6"/>
    <mergeCell ref="C5:C6"/>
    <mergeCell ref="E5:F5"/>
    <mergeCell ref="D5:D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00B050"/>
  </sheetPr>
  <dimension ref="A1:F20"/>
  <sheetViews>
    <sheetView zoomScalePageLayoutView="0" workbookViewId="0" topLeftCell="A1">
      <selection activeCell="I9" sqref="I9"/>
    </sheetView>
  </sheetViews>
  <sheetFormatPr defaultColWidth="9.140625" defaultRowHeight="12.75"/>
  <cols>
    <col min="1" max="1" width="7.7109375" style="254" customWidth="1"/>
    <col min="2" max="2" width="32.421875" style="254" customWidth="1"/>
    <col min="3" max="3" width="9.28125" style="254" bestFit="1" customWidth="1"/>
    <col min="4" max="4" width="9.8515625" style="254" bestFit="1" customWidth="1"/>
    <col min="5" max="5" width="9.28125" style="254" bestFit="1" customWidth="1"/>
    <col min="6" max="6" width="10.57421875" style="254" customWidth="1"/>
    <col min="7" max="7" width="9.28125" style="254" bestFit="1" customWidth="1"/>
    <col min="8" max="8" width="11.8515625" style="254" bestFit="1" customWidth="1"/>
    <col min="9" max="10" width="9.140625" style="254" customWidth="1"/>
    <col min="11" max="11" width="18.28125" style="254" customWidth="1"/>
    <col min="12" max="16384" width="9.140625" style="254" customWidth="1"/>
  </cols>
  <sheetData>
    <row r="1" spans="1:6" ht="31.5" customHeight="1">
      <c r="A1" s="885" t="str">
        <f>'ლ.რ.ხ #2-11'!A1:F1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814</v>
      </c>
      <c r="B2" s="886"/>
      <c r="C2" s="886"/>
      <c r="D2" s="886"/>
      <c r="E2" s="886"/>
      <c r="F2" s="886"/>
    </row>
    <row r="3" spans="1:6" ht="21.75" customHeight="1">
      <c r="A3" s="886" t="s">
        <v>694</v>
      </c>
      <c r="B3" s="886"/>
      <c r="C3" s="886"/>
      <c r="D3" s="886"/>
      <c r="E3" s="886"/>
      <c r="F3" s="886"/>
    </row>
    <row r="4" spans="1:6" ht="26.25" customHeight="1">
      <c r="A4" s="887" t="s">
        <v>425</v>
      </c>
      <c r="B4" s="887"/>
      <c r="C4" s="887"/>
      <c r="D4" s="887"/>
      <c r="E4" s="887"/>
      <c r="F4" s="887"/>
    </row>
    <row r="5" spans="1:6" ht="32.25" customHeight="1">
      <c r="A5" s="890" t="s">
        <v>0</v>
      </c>
      <c r="B5" s="892" t="s">
        <v>76</v>
      </c>
      <c r="C5" s="888" t="s">
        <v>77</v>
      </c>
      <c r="D5" s="888" t="s">
        <v>78</v>
      </c>
      <c r="E5" s="894" t="s">
        <v>79</v>
      </c>
      <c r="F5" s="895"/>
    </row>
    <row r="6" spans="1:6" ht="54.75" customHeight="1">
      <c r="A6" s="891"/>
      <c r="B6" s="893"/>
      <c r="C6" s="889"/>
      <c r="D6" s="889"/>
      <c r="E6" s="360" t="s">
        <v>769</v>
      </c>
      <c r="F6" s="361" t="s">
        <v>56</v>
      </c>
    </row>
    <row r="7" spans="1:6" ht="21" customHeight="1">
      <c r="A7" s="362" t="s">
        <v>1</v>
      </c>
      <c r="B7" s="176">
        <v>2</v>
      </c>
      <c r="C7" s="176">
        <v>3</v>
      </c>
      <c r="D7" s="176">
        <v>4</v>
      </c>
      <c r="E7" s="296">
        <v>5</v>
      </c>
      <c r="F7" s="296">
        <v>6</v>
      </c>
    </row>
    <row r="8" spans="1:6" s="333" customFormat="1" ht="65.25" customHeight="1">
      <c r="A8" s="164" t="s">
        <v>1</v>
      </c>
      <c r="B8" s="659" t="s">
        <v>426</v>
      </c>
      <c r="C8" s="167" t="s">
        <v>106</v>
      </c>
      <c r="D8" s="135">
        <v>486</v>
      </c>
      <c r="E8" s="257"/>
      <c r="F8" s="339"/>
    </row>
    <row r="9" spans="1:6" ht="126.75" customHeight="1">
      <c r="A9" s="295" t="s">
        <v>2</v>
      </c>
      <c r="B9" s="143" t="s">
        <v>671</v>
      </c>
      <c r="C9" s="143" t="s">
        <v>112</v>
      </c>
      <c r="D9" s="303">
        <v>1500</v>
      </c>
      <c r="E9" s="303"/>
      <c r="F9" s="319"/>
    </row>
    <row r="10" spans="1:6" ht="120" customHeight="1">
      <c r="A10" s="295" t="s">
        <v>10</v>
      </c>
      <c r="B10" s="143" t="s">
        <v>701</v>
      </c>
      <c r="C10" s="143" t="s">
        <v>112</v>
      </c>
      <c r="D10" s="303">
        <v>1780</v>
      </c>
      <c r="E10" s="303"/>
      <c r="F10" s="319"/>
    </row>
    <row r="11" spans="1:6" ht="43.5" customHeight="1">
      <c r="A11" s="235">
        <v>4</v>
      </c>
      <c r="B11" s="167" t="s">
        <v>427</v>
      </c>
      <c r="C11" s="167" t="s">
        <v>106</v>
      </c>
      <c r="D11" s="135">
        <v>162</v>
      </c>
      <c r="E11" s="135"/>
      <c r="F11" s="319"/>
    </row>
    <row r="12" spans="1:6" ht="42.75" customHeight="1">
      <c r="A12" s="295" t="s">
        <v>3</v>
      </c>
      <c r="B12" s="167" t="s">
        <v>428</v>
      </c>
      <c r="C12" s="257" t="s">
        <v>106</v>
      </c>
      <c r="D12" s="135">
        <v>162</v>
      </c>
      <c r="E12" s="135"/>
      <c r="F12" s="319"/>
    </row>
    <row r="13" spans="1:6" ht="42" customHeight="1">
      <c r="A13" s="295" t="s">
        <v>4</v>
      </c>
      <c r="B13" s="167" t="s">
        <v>429</v>
      </c>
      <c r="C13" s="257" t="s">
        <v>106</v>
      </c>
      <c r="D13" s="135">
        <v>162</v>
      </c>
      <c r="E13" s="135"/>
      <c r="F13" s="319"/>
    </row>
    <row r="14" spans="1:6" ht="22.5" customHeight="1">
      <c r="A14" s="164"/>
      <c r="B14" s="167" t="s">
        <v>173</v>
      </c>
      <c r="C14" s="167"/>
      <c r="D14" s="167"/>
      <c r="E14" s="135"/>
      <c r="F14" s="135"/>
    </row>
    <row r="15" spans="1:6" ht="25.5" customHeight="1">
      <c r="A15" s="139"/>
      <c r="B15" s="134" t="s">
        <v>307</v>
      </c>
      <c r="C15" s="309"/>
      <c r="D15" s="341">
        <v>0.1</v>
      </c>
      <c r="E15" s="136"/>
      <c r="F15" s="136"/>
    </row>
    <row r="16" spans="1:6" ht="30" customHeight="1">
      <c r="A16" s="164"/>
      <c r="B16" s="167" t="s">
        <v>308</v>
      </c>
      <c r="C16" s="167"/>
      <c r="D16" s="167"/>
      <c r="E16" s="135"/>
      <c r="F16" s="135"/>
    </row>
    <row r="17" spans="1:6" ht="25.5" customHeight="1">
      <c r="A17" s="139"/>
      <c r="B17" s="134" t="s">
        <v>239</v>
      </c>
      <c r="C17" s="309"/>
      <c r="D17" s="341">
        <v>0.08</v>
      </c>
      <c r="E17" s="136"/>
      <c r="F17" s="136"/>
    </row>
    <row r="18" spans="1:6" ht="29.25" customHeight="1">
      <c r="A18" s="166"/>
      <c r="B18" s="143" t="s">
        <v>682</v>
      </c>
      <c r="C18" s="143"/>
      <c r="D18" s="657"/>
      <c r="E18" s="143"/>
      <c r="F18" s="658"/>
    </row>
    <row r="19" spans="1:6" ht="15">
      <c r="A19" s="300"/>
      <c r="B19" s="241"/>
      <c r="C19" s="183"/>
      <c r="D19" s="301"/>
      <c r="E19" s="301"/>
      <c r="F19" s="302"/>
    </row>
    <row r="20" spans="1:6" ht="15">
      <c r="A20" s="300"/>
      <c r="B20" s="241"/>
      <c r="C20" s="183"/>
      <c r="D20" s="301"/>
      <c r="E20" s="301"/>
      <c r="F20" s="302"/>
    </row>
  </sheetData>
  <sheetProtection/>
  <mergeCells count="9">
    <mergeCell ref="A3:F3"/>
    <mergeCell ref="A1:F1"/>
    <mergeCell ref="A2:F2"/>
    <mergeCell ref="A4:F4"/>
    <mergeCell ref="D5:D6"/>
    <mergeCell ref="A5:A6"/>
    <mergeCell ref="B5:B6"/>
    <mergeCell ref="C5:C6"/>
    <mergeCell ref="E5:F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50"/>
  </sheetPr>
  <dimension ref="A1:F49"/>
  <sheetViews>
    <sheetView zoomScalePageLayoutView="0" workbookViewId="0" topLeftCell="A19">
      <selection activeCell="C9" sqref="C9"/>
    </sheetView>
  </sheetViews>
  <sheetFormatPr defaultColWidth="9.140625" defaultRowHeight="12.75"/>
  <cols>
    <col min="1" max="1" width="9.140625" style="34" customWidth="1"/>
    <col min="2" max="2" width="29.7109375" style="34" customWidth="1"/>
    <col min="3" max="16384" width="9.140625" style="34" customWidth="1"/>
  </cols>
  <sheetData>
    <row r="1" spans="1:6" ht="24" customHeight="1">
      <c r="A1" s="896" t="str">
        <f>'ლ.რ.ხ #2-5'!A1:F1</f>
        <v>ქალაქ ბათუმში ე.წ. ,,შანხაი''-ს დასახლებაში სოციალური სახლის მშენებლობა  </v>
      </c>
      <c r="B1" s="897"/>
      <c r="C1" s="897"/>
      <c r="D1" s="897"/>
      <c r="E1" s="897"/>
      <c r="F1" s="897"/>
    </row>
    <row r="2" spans="1:6" ht="33.75" customHeight="1">
      <c r="A2" s="886" t="s">
        <v>734</v>
      </c>
      <c r="B2" s="886"/>
      <c r="C2" s="886"/>
      <c r="D2" s="886"/>
      <c r="E2" s="886"/>
      <c r="F2" s="886"/>
    </row>
    <row r="3" spans="1:6" ht="13.5">
      <c r="A3" s="897" t="s">
        <v>694</v>
      </c>
      <c r="B3" s="897"/>
      <c r="C3" s="897"/>
      <c r="D3" s="897"/>
      <c r="E3" s="897"/>
      <c r="F3" s="897"/>
    </row>
    <row r="4" spans="1:6" ht="21.75" customHeight="1">
      <c r="A4" s="898" t="s">
        <v>700</v>
      </c>
      <c r="B4" s="898"/>
      <c r="C4" s="898"/>
      <c r="D4" s="898"/>
      <c r="E4" s="898"/>
      <c r="F4" s="898"/>
    </row>
    <row r="5" spans="1:6" ht="26.25" customHeight="1">
      <c r="A5" s="846" t="s">
        <v>0</v>
      </c>
      <c r="B5" s="848" t="s">
        <v>76</v>
      </c>
      <c r="C5" s="850" t="s">
        <v>77</v>
      </c>
      <c r="D5" s="850" t="s">
        <v>78</v>
      </c>
      <c r="E5" s="687" t="s">
        <v>79</v>
      </c>
      <c r="F5" s="688"/>
    </row>
    <row r="6" spans="1:6" ht="57.75" customHeight="1">
      <c r="A6" s="847"/>
      <c r="B6" s="849"/>
      <c r="C6" s="851"/>
      <c r="D6" s="851"/>
      <c r="E6" s="162" t="s">
        <v>769</v>
      </c>
      <c r="F6" s="163" t="s">
        <v>56</v>
      </c>
    </row>
    <row r="7" spans="1:6" ht="15">
      <c r="A7" s="487" t="s">
        <v>1</v>
      </c>
      <c r="B7" s="488">
        <v>2</v>
      </c>
      <c r="C7" s="488">
        <v>3</v>
      </c>
      <c r="D7" s="488">
        <v>4</v>
      </c>
      <c r="E7" s="489">
        <v>5</v>
      </c>
      <c r="F7" s="489">
        <v>6</v>
      </c>
    </row>
    <row r="8" spans="1:6" ht="25.5">
      <c r="A8" s="371">
        <v>1</v>
      </c>
      <c r="B8" s="372" t="s">
        <v>735</v>
      </c>
      <c r="C8" s="373" t="s">
        <v>777</v>
      </c>
      <c r="D8" s="375">
        <v>1</v>
      </c>
      <c r="E8" s="374"/>
      <c r="F8" s="376"/>
    </row>
    <row r="9" spans="1:6" ht="25.5" customHeight="1">
      <c r="A9" s="371"/>
      <c r="B9" s="131" t="s">
        <v>83</v>
      </c>
      <c r="C9" s="131" t="s">
        <v>84</v>
      </c>
      <c r="D9" s="377">
        <v>56</v>
      </c>
      <c r="E9" s="377"/>
      <c r="F9" s="378"/>
    </row>
    <row r="10" spans="1:6" ht="26.25" customHeight="1">
      <c r="A10" s="371"/>
      <c r="B10" s="379" t="s">
        <v>729</v>
      </c>
      <c r="C10" s="379" t="s">
        <v>106</v>
      </c>
      <c r="D10" s="377">
        <v>1</v>
      </c>
      <c r="E10" s="377"/>
      <c r="F10" s="378"/>
    </row>
    <row r="11" spans="1:6" ht="43.5" customHeight="1">
      <c r="A11" s="371"/>
      <c r="B11" s="379" t="s">
        <v>738</v>
      </c>
      <c r="C11" s="379" t="s">
        <v>106</v>
      </c>
      <c r="D11" s="377">
        <v>1</v>
      </c>
      <c r="E11" s="377"/>
      <c r="F11" s="378"/>
    </row>
    <row r="12" spans="1:6" ht="31.5" customHeight="1">
      <c r="A12" s="371"/>
      <c r="B12" s="379" t="s">
        <v>730</v>
      </c>
      <c r="C12" s="379" t="s">
        <v>106</v>
      </c>
      <c r="D12" s="377">
        <v>1</v>
      </c>
      <c r="E12" s="377"/>
      <c r="F12" s="378"/>
    </row>
    <row r="13" spans="1:6" ht="25.5">
      <c r="A13" s="371"/>
      <c r="B13" s="379" t="s">
        <v>731</v>
      </c>
      <c r="C13" s="379" t="s">
        <v>112</v>
      </c>
      <c r="D13" s="377">
        <v>80</v>
      </c>
      <c r="E13" s="377"/>
      <c r="F13" s="378"/>
    </row>
    <row r="14" spans="1:6" ht="30" customHeight="1">
      <c r="A14" s="371"/>
      <c r="B14" s="379" t="s">
        <v>732</v>
      </c>
      <c r="C14" s="379" t="s">
        <v>434</v>
      </c>
      <c r="D14" s="377">
        <v>1</v>
      </c>
      <c r="E14" s="377"/>
      <c r="F14" s="378"/>
    </row>
    <row r="15" spans="1:6" ht="24.75" customHeight="1">
      <c r="A15" s="371"/>
      <c r="B15" s="379" t="s">
        <v>733</v>
      </c>
      <c r="C15" s="379" t="s">
        <v>106</v>
      </c>
      <c r="D15" s="377">
        <v>33</v>
      </c>
      <c r="E15" s="377"/>
      <c r="F15" s="378"/>
    </row>
    <row r="16" spans="1:6" ht="60" customHeight="1">
      <c r="A16" s="419">
        <v>2</v>
      </c>
      <c r="B16" s="412" t="s">
        <v>736</v>
      </c>
      <c r="C16" s="412" t="s">
        <v>106</v>
      </c>
      <c r="D16" s="413">
        <v>4</v>
      </c>
      <c r="E16" s="661"/>
      <c r="F16" s="414"/>
    </row>
    <row r="17" spans="1:6" ht="30" customHeight="1">
      <c r="A17" s="415"/>
      <c r="B17" s="368" t="s">
        <v>83</v>
      </c>
      <c r="C17" s="368" t="s">
        <v>84</v>
      </c>
      <c r="D17" s="367">
        <v>2.4</v>
      </c>
      <c r="E17" s="367"/>
      <c r="F17" s="367"/>
    </row>
    <row r="18" spans="1:6" ht="33" customHeight="1">
      <c r="A18" s="415"/>
      <c r="B18" s="368" t="s">
        <v>748</v>
      </c>
      <c r="C18" s="368" t="s">
        <v>106</v>
      </c>
      <c r="D18" s="367">
        <v>8</v>
      </c>
      <c r="E18" s="367"/>
      <c r="F18" s="367"/>
    </row>
    <row r="19" spans="1:6" ht="31.5" customHeight="1">
      <c r="A19" s="415"/>
      <c r="B19" s="368" t="s">
        <v>213</v>
      </c>
      <c r="C19" s="368" t="s">
        <v>106</v>
      </c>
      <c r="D19" s="367">
        <v>4</v>
      </c>
      <c r="E19" s="367"/>
      <c r="F19" s="367"/>
    </row>
    <row r="20" spans="1:6" ht="39.75" customHeight="1">
      <c r="A20" s="415"/>
      <c r="B20" s="368" t="s">
        <v>214</v>
      </c>
      <c r="C20" s="368" t="s">
        <v>106</v>
      </c>
      <c r="D20" s="367">
        <v>4</v>
      </c>
      <c r="E20" s="367"/>
      <c r="F20" s="367"/>
    </row>
    <row r="21" spans="1:6" ht="29.25" customHeight="1">
      <c r="A21" s="415"/>
      <c r="B21" s="368" t="s">
        <v>215</v>
      </c>
      <c r="C21" s="368" t="s">
        <v>106</v>
      </c>
      <c r="D21" s="367">
        <v>1</v>
      </c>
      <c r="E21" s="367"/>
      <c r="F21" s="367"/>
    </row>
    <row r="22" spans="1:6" ht="51">
      <c r="A22" s="419">
        <v>3</v>
      </c>
      <c r="B22" s="412" t="s">
        <v>216</v>
      </c>
      <c r="C22" s="412" t="s">
        <v>112</v>
      </c>
      <c r="D22" s="413">
        <v>12</v>
      </c>
      <c r="E22" s="661"/>
      <c r="F22" s="414"/>
    </row>
    <row r="23" spans="1:6" ht="24.75" customHeight="1">
      <c r="A23" s="415"/>
      <c r="B23" s="368" t="s">
        <v>83</v>
      </c>
      <c r="C23" s="368" t="s">
        <v>84</v>
      </c>
      <c r="D23" s="367">
        <v>4.68</v>
      </c>
      <c r="E23" s="367"/>
      <c r="F23" s="367"/>
    </row>
    <row r="24" spans="1:6" ht="31.5" customHeight="1">
      <c r="A24" s="415"/>
      <c r="B24" s="368" t="s">
        <v>217</v>
      </c>
      <c r="C24" s="368" t="s">
        <v>112</v>
      </c>
      <c r="D24" s="367">
        <v>12</v>
      </c>
      <c r="E24" s="367"/>
      <c r="F24" s="367"/>
    </row>
    <row r="25" spans="1:6" ht="36" customHeight="1">
      <c r="A25" s="415"/>
      <c r="B25" s="368" t="s">
        <v>218</v>
      </c>
      <c r="C25" s="368" t="s">
        <v>106</v>
      </c>
      <c r="D25" s="367">
        <v>4</v>
      </c>
      <c r="E25" s="367"/>
      <c r="F25" s="367"/>
    </row>
    <row r="26" spans="1:6" ht="27" customHeight="1">
      <c r="A26" s="380" t="s">
        <v>11</v>
      </c>
      <c r="B26" s="381" t="s">
        <v>737</v>
      </c>
      <c r="C26" s="382" t="s">
        <v>106</v>
      </c>
      <c r="D26" s="660">
        <v>1</v>
      </c>
      <c r="E26" s="383"/>
      <c r="F26" s="384"/>
    </row>
    <row r="27" spans="1:6" ht="20.25" customHeight="1">
      <c r="A27" s="415"/>
      <c r="B27" s="368" t="s">
        <v>83</v>
      </c>
      <c r="C27" s="368" t="s">
        <v>106</v>
      </c>
      <c r="D27" s="385">
        <v>1</v>
      </c>
      <c r="E27" s="378"/>
      <c r="F27" s="378"/>
    </row>
    <row r="28" spans="1:6" ht="12.75">
      <c r="A28" s="139"/>
      <c r="B28" s="167" t="s">
        <v>173</v>
      </c>
      <c r="C28" s="167"/>
      <c r="D28" s="136"/>
      <c r="E28" s="378"/>
      <c r="F28" s="319"/>
    </row>
    <row r="29" spans="1:6" ht="27.75" customHeight="1">
      <c r="A29" s="139"/>
      <c r="B29" s="134" t="s">
        <v>178</v>
      </c>
      <c r="C29" s="134"/>
      <c r="D29" s="136"/>
      <c r="E29" s="377"/>
      <c r="F29" s="318"/>
    </row>
    <row r="30" spans="1:6" ht="25.5">
      <c r="A30" s="139"/>
      <c r="B30" s="131" t="s">
        <v>221</v>
      </c>
      <c r="C30" s="131"/>
      <c r="D30" s="386">
        <v>0.75</v>
      </c>
      <c r="E30" s="378"/>
      <c r="F30" s="130"/>
    </row>
    <row r="31" spans="1:6" ht="23.25" customHeight="1">
      <c r="A31" s="164"/>
      <c r="B31" s="142" t="s">
        <v>222</v>
      </c>
      <c r="C31" s="142"/>
      <c r="D31" s="142"/>
      <c r="E31" s="387"/>
      <c r="F31" s="133"/>
    </row>
    <row r="32" spans="1:6" ht="28.5" customHeight="1">
      <c r="A32" s="139"/>
      <c r="B32" s="131" t="s">
        <v>172</v>
      </c>
      <c r="C32" s="131"/>
      <c r="D32" s="386">
        <v>0.08</v>
      </c>
      <c r="E32" s="378"/>
      <c r="F32" s="130"/>
    </row>
    <row r="33" spans="1:6" ht="24" customHeight="1">
      <c r="A33" s="139"/>
      <c r="B33" s="142" t="s">
        <v>682</v>
      </c>
      <c r="C33" s="167"/>
      <c r="D33" s="134"/>
      <c r="E33" s="388"/>
      <c r="F33" s="389"/>
    </row>
    <row r="34" spans="1:6" ht="13.5">
      <c r="A34" s="351"/>
      <c r="B34" s="33"/>
      <c r="C34" s="352"/>
      <c r="D34" s="353"/>
      <c r="E34" s="354"/>
      <c r="F34" s="355"/>
    </row>
    <row r="35" spans="1:5" ht="13.5">
      <c r="A35" s="350"/>
      <c r="B35" s="4"/>
      <c r="C35" s="343"/>
      <c r="D35" s="349"/>
      <c r="E35" s="344"/>
    </row>
    <row r="36" spans="1:5" ht="13.5">
      <c r="A36" s="350"/>
      <c r="B36" s="4"/>
      <c r="C36" s="343"/>
      <c r="D36" s="349"/>
      <c r="E36" s="344"/>
    </row>
    <row r="37" spans="1:5" ht="13.5">
      <c r="A37" s="350"/>
      <c r="B37" s="4"/>
      <c r="C37" s="343"/>
      <c r="D37" s="349"/>
      <c r="E37" s="344"/>
    </row>
    <row r="38" spans="1:6" ht="13.5">
      <c r="A38" s="345"/>
      <c r="B38" s="58"/>
      <c r="C38" s="346"/>
      <c r="D38" s="347"/>
      <c r="E38" s="59"/>
      <c r="F38" s="348"/>
    </row>
    <row r="39" spans="1:6" ht="13.5">
      <c r="A39" s="345"/>
      <c r="B39" s="58"/>
      <c r="C39" s="346"/>
      <c r="D39" s="347"/>
      <c r="E39" s="59"/>
      <c r="F39" s="348"/>
    </row>
    <row r="40" spans="1:6" ht="13.5">
      <c r="A40" s="345"/>
      <c r="B40" s="58"/>
      <c r="C40" s="346"/>
      <c r="D40" s="347"/>
      <c r="E40" s="59"/>
      <c r="F40" s="348"/>
    </row>
    <row r="41" spans="1:6" ht="13.5">
      <c r="A41" s="345"/>
      <c r="B41" s="58"/>
      <c r="C41" s="346"/>
      <c r="D41" s="347"/>
      <c r="E41" s="59"/>
      <c r="F41" s="348"/>
    </row>
    <row r="42" ht="13.5">
      <c r="A42" s="41"/>
    </row>
    <row r="43" ht="13.5">
      <c r="A43" s="41"/>
    </row>
    <row r="44" ht="13.5">
      <c r="A44" s="41"/>
    </row>
    <row r="45" ht="13.5">
      <c r="A45" s="41"/>
    </row>
    <row r="46" ht="13.5">
      <c r="A46" s="41"/>
    </row>
    <row r="47" ht="13.5">
      <c r="A47" s="41"/>
    </row>
    <row r="48" ht="13.5">
      <c r="A48" s="41"/>
    </row>
    <row r="49" ht="13.5">
      <c r="A49" s="41"/>
    </row>
  </sheetData>
  <sheetProtection/>
  <mergeCells count="8">
    <mergeCell ref="A1:F1"/>
    <mergeCell ref="A2:F2"/>
    <mergeCell ref="A3:F3"/>
    <mergeCell ref="A4:F4"/>
    <mergeCell ref="A5:A6"/>
    <mergeCell ref="B5:B6"/>
    <mergeCell ref="C5:C6"/>
    <mergeCell ref="D5:D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Q55"/>
  <sheetViews>
    <sheetView zoomScalePageLayoutView="0" workbookViewId="0" topLeftCell="A7">
      <selection activeCell="C14" sqref="C14:J14"/>
    </sheetView>
  </sheetViews>
  <sheetFormatPr defaultColWidth="9.140625" defaultRowHeight="12.75"/>
  <cols>
    <col min="1" max="1" width="1.57421875" style="12" customWidth="1"/>
    <col min="2" max="2" width="1.421875" style="12" customWidth="1"/>
    <col min="3" max="3" width="16.00390625" style="12" customWidth="1"/>
    <col min="4" max="4" width="9.8515625" style="12" customWidth="1"/>
    <col min="5" max="5" width="14.8515625" style="12" customWidth="1"/>
    <col min="6" max="6" width="7.7109375" style="12" customWidth="1"/>
    <col min="7" max="7" width="16.28125" style="12" customWidth="1"/>
    <col min="8" max="8" width="9.140625" style="12" customWidth="1"/>
    <col min="9" max="9" width="8.57421875" style="12" customWidth="1"/>
    <col min="10" max="10" width="5.7109375" style="12" customWidth="1"/>
    <col min="11" max="11" width="1.421875" style="12" customWidth="1"/>
    <col min="12" max="12" width="1.57421875" style="12" customWidth="1"/>
    <col min="13" max="16384" width="9.140625" style="12" customWidth="1"/>
  </cols>
  <sheetData>
    <row r="1" spans="1:12" ht="7.5" customHeight="1" thickBot="1" thickTop="1">
      <c r="A1" s="31"/>
      <c r="B1" s="18"/>
      <c r="C1" s="18"/>
      <c r="D1" s="18"/>
      <c r="E1" s="18"/>
      <c r="F1" s="18"/>
      <c r="G1" s="18"/>
      <c r="H1" s="18"/>
      <c r="I1" s="18"/>
      <c r="J1" s="18"/>
      <c r="K1" s="18"/>
      <c r="L1" s="19"/>
    </row>
    <row r="2" spans="1:12" ht="7.5" customHeight="1" thickBot="1" thickTop="1">
      <c r="A2" s="24"/>
      <c r="B2" s="20"/>
      <c r="C2" s="21"/>
      <c r="D2" s="21"/>
      <c r="E2" s="21"/>
      <c r="F2" s="21"/>
      <c r="G2" s="21"/>
      <c r="H2" s="21"/>
      <c r="I2" s="21"/>
      <c r="J2" s="21"/>
      <c r="K2" s="22"/>
      <c r="L2" s="23"/>
    </row>
    <row r="3" spans="1:12" ht="15.75" thickTop="1">
      <c r="A3" s="24"/>
      <c r="B3" s="32"/>
      <c r="C3" s="91"/>
      <c r="D3" s="92"/>
      <c r="E3" s="92"/>
      <c r="F3" s="92"/>
      <c r="G3" s="92"/>
      <c r="H3" s="92"/>
      <c r="I3" s="92"/>
      <c r="J3" s="93"/>
      <c r="K3" s="30"/>
      <c r="L3" s="23"/>
    </row>
    <row r="4" spans="1:12" ht="20.25" customHeight="1">
      <c r="A4" s="24"/>
      <c r="B4" s="32"/>
      <c r="C4" s="801" t="str">
        <f>1!C3:J3</f>
        <v> სს `აჭარკაპმშენი~</v>
      </c>
      <c r="D4" s="802"/>
      <c r="E4" s="802"/>
      <c r="F4" s="802"/>
      <c r="G4" s="802"/>
      <c r="H4" s="802"/>
      <c r="I4" s="802"/>
      <c r="J4" s="803"/>
      <c r="K4" s="30"/>
      <c r="L4" s="23"/>
    </row>
    <row r="5" spans="1:12" ht="15">
      <c r="A5" s="24"/>
      <c r="B5" s="32"/>
      <c r="C5" s="69"/>
      <c r="D5" s="70"/>
      <c r="E5" s="70"/>
      <c r="F5" s="70"/>
      <c r="G5" s="70"/>
      <c r="H5" s="70"/>
      <c r="I5" s="70"/>
      <c r="J5" s="71"/>
      <c r="K5" s="30"/>
      <c r="L5" s="23"/>
    </row>
    <row r="6" spans="1:12" ht="17.25" customHeight="1">
      <c r="A6" s="24"/>
      <c r="B6" s="32"/>
      <c r="C6" s="69"/>
      <c r="D6" s="70"/>
      <c r="E6" s="70"/>
      <c r="F6" s="70"/>
      <c r="G6" s="70"/>
      <c r="H6" s="70"/>
      <c r="I6" s="70"/>
      <c r="J6" s="71"/>
      <c r="K6" s="30"/>
      <c r="L6" s="23"/>
    </row>
    <row r="7" spans="1:12" ht="15">
      <c r="A7" s="24"/>
      <c r="B7" s="32"/>
      <c r="C7" s="69"/>
      <c r="D7" s="70"/>
      <c r="E7" s="70"/>
      <c r="F7" s="70"/>
      <c r="G7" s="70"/>
      <c r="H7" s="70"/>
      <c r="I7" s="70"/>
      <c r="J7" s="71"/>
      <c r="K7" s="30"/>
      <c r="L7" s="23"/>
    </row>
    <row r="8" spans="1:12" ht="15">
      <c r="A8" s="24"/>
      <c r="B8" s="32"/>
      <c r="C8" s="69"/>
      <c r="D8" s="70"/>
      <c r="E8" s="70"/>
      <c r="F8" s="70"/>
      <c r="G8" s="70"/>
      <c r="H8" s="70"/>
      <c r="I8" s="70"/>
      <c r="J8" s="71"/>
      <c r="K8" s="30"/>
      <c r="L8" s="23"/>
    </row>
    <row r="9" spans="1:12" ht="15">
      <c r="A9" s="24"/>
      <c r="B9" s="32"/>
      <c r="C9" s="69"/>
      <c r="D9" s="70"/>
      <c r="E9" s="70"/>
      <c r="F9" s="70"/>
      <c r="G9" s="70"/>
      <c r="H9" s="70"/>
      <c r="I9" s="70"/>
      <c r="J9" s="71"/>
      <c r="K9" s="30"/>
      <c r="L9" s="23"/>
    </row>
    <row r="10" spans="1:12" ht="15">
      <c r="A10" s="24"/>
      <c r="B10" s="32"/>
      <c r="C10" s="69"/>
      <c r="D10" s="70"/>
      <c r="E10" s="70"/>
      <c r="F10" s="70"/>
      <c r="G10" s="70"/>
      <c r="H10" s="70"/>
      <c r="I10" s="70"/>
      <c r="J10" s="71"/>
      <c r="K10" s="30"/>
      <c r="L10" s="23"/>
    </row>
    <row r="11" spans="1:12" ht="15">
      <c r="A11" s="24"/>
      <c r="B11" s="32"/>
      <c r="C11" s="69"/>
      <c r="D11" s="70"/>
      <c r="E11" s="70"/>
      <c r="F11" s="70"/>
      <c r="G11" s="70"/>
      <c r="H11" s="70"/>
      <c r="I11" s="70"/>
      <c r="J11" s="71"/>
      <c r="K11" s="30"/>
      <c r="L11" s="23"/>
    </row>
    <row r="12" spans="1:12" ht="15">
      <c r="A12" s="24"/>
      <c r="B12" s="32"/>
      <c r="C12" s="69"/>
      <c r="D12" s="70"/>
      <c r="E12" s="70"/>
      <c r="F12" s="70"/>
      <c r="G12" s="70"/>
      <c r="H12" s="70"/>
      <c r="I12" s="70"/>
      <c r="J12" s="71"/>
      <c r="K12" s="30"/>
      <c r="L12" s="23"/>
    </row>
    <row r="13" spans="1:12" ht="15">
      <c r="A13" s="24"/>
      <c r="B13" s="32"/>
      <c r="C13" s="69"/>
      <c r="D13" s="70"/>
      <c r="E13" s="70"/>
      <c r="F13" s="70"/>
      <c r="G13" s="70"/>
      <c r="H13" s="70"/>
      <c r="I13" s="70"/>
      <c r="J13" s="71"/>
      <c r="K13" s="30"/>
      <c r="L13" s="23"/>
    </row>
    <row r="14" spans="1:12" ht="69" customHeight="1">
      <c r="A14" s="24"/>
      <c r="B14" s="32"/>
      <c r="C14" s="816" t="str">
        <f>1!C16:J16</f>
        <v>ქალაქ ბათუმში ე.წ. ,,შანხაი''-ს დასახლებაში სოციალური სახლის მშენებლობა  </v>
      </c>
      <c r="D14" s="817"/>
      <c r="E14" s="817"/>
      <c r="F14" s="817"/>
      <c r="G14" s="817"/>
      <c r="H14" s="817"/>
      <c r="I14" s="817"/>
      <c r="J14" s="818"/>
      <c r="K14" s="30"/>
      <c r="L14" s="23"/>
    </row>
    <row r="15" spans="1:12" ht="27" customHeight="1">
      <c r="A15" s="24"/>
      <c r="B15" s="32"/>
      <c r="C15" s="804"/>
      <c r="D15" s="805"/>
      <c r="E15" s="805"/>
      <c r="F15" s="805"/>
      <c r="G15" s="805"/>
      <c r="H15" s="805"/>
      <c r="I15" s="805"/>
      <c r="J15" s="806"/>
      <c r="K15" s="30"/>
      <c r="L15" s="23"/>
    </row>
    <row r="16" spans="1:12" ht="16.5" customHeight="1">
      <c r="A16" s="24"/>
      <c r="B16" s="32"/>
      <c r="C16" s="94"/>
      <c r="D16" s="95"/>
      <c r="E16" s="95"/>
      <c r="F16" s="95"/>
      <c r="G16" s="95"/>
      <c r="H16" s="95"/>
      <c r="I16" s="95"/>
      <c r="J16" s="96"/>
      <c r="K16" s="30"/>
      <c r="L16" s="23"/>
    </row>
    <row r="17" spans="1:12" ht="16.5" customHeight="1">
      <c r="A17" s="24"/>
      <c r="B17" s="32"/>
      <c r="C17" s="94"/>
      <c r="D17" s="95"/>
      <c r="E17" s="95"/>
      <c r="F17" s="95"/>
      <c r="G17" s="95"/>
      <c r="H17" s="95"/>
      <c r="I17" s="95"/>
      <c r="J17" s="96"/>
      <c r="K17" s="30"/>
      <c r="L17" s="23"/>
    </row>
    <row r="18" spans="1:12" ht="18.75" customHeight="1">
      <c r="A18" s="24"/>
      <c r="B18" s="32"/>
      <c r="C18" s="72"/>
      <c r="D18" s="73"/>
      <c r="E18" s="73"/>
      <c r="F18" s="73"/>
      <c r="G18" s="73"/>
      <c r="H18" s="73"/>
      <c r="I18" s="73"/>
      <c r="J18" s="74"/>
      <c r="K18" s="30"/>
      <c r="L18" s="23"/>
    </row>
    <row r="19" spans="1:12" ht="22.5" customHeight="1">
      <c r="A19" s="24"/>
      <c r="B19" s="32"/>
      <c r="C19" s="807" t="str">
        <f>1!C21:J21</f>
        <v>ხ ა რ ჯ თ ა ღ რ ი ც ხ ვ ა</v>
      </c>
      <c r="D19" s="808"/>
      <c r="E19" s="808"/>
      <c r="F19" s="808"/>
      <c r="G19" s="808"/>
      <c r="H19" s="808"/>
      <c r="I19" s="808"/>
      <c r="J19" s="809"/>
      <c r="K19" s="30"/>
      <c r="L19" s="23"/>
    </row>
    <row r="20" spans="1:17" ht="15">
      <c r="A20" s="24"/>
      <c r="B20" s="32"/>
      <c r="C20" s="69"/>
      <c r="D20" s="70"/>
      <c r="E20" s="70"/>
      <c r="F20" s="70"/>
      <c r="G20" s="70"/>
      <c r="H20" s="70"/>
      <c r="I20" s="70"/>
      <c r="J20" s="71"/>
      <c r="K20" s="30"/>
      <c r="L20" s="23"/>
      <c r="Q20" s="17"/>
    </row>
    <row r="21" spans="1:17" ht="15">
      <c r="A21" s="24"/>
      <c r="B21" s="32"/>
      <c r="C21" s="69"/>
      <c r="D21" s="70"/>
      <c r="E21" s="70"/>
      <c r="F21" s="70"/>
      <c r="G21" s="70"/>
      <c r="H21" s="70"/>
      <c r="I21" s="70"/>
      <c r="J21" s="71"/>
      <c r="K21" s="30"/>
      <c r="L21" s="23"/>
      <c r="Q21" s="17"/>
    </row>
    <row r="22" spans="1:17" ht="15">
      <c r="A22" s="24"/>
      <c r="B22" s="32"/>
      <c r="C22" s="69"/>
      <c r="D22" s="70"/>
      <c r="E22" s="70"/>
      <c r="F22" s="70"/>
      <c r="G22" s="70"/>
      <c r="H22" s="70"/>
      <c r="I22" s="70"/>
      <c r="J22" s="71"/>
      <c r="K22" s="30"/>
      <c r="L22" s="23"/>
      <c r="Q22" s="17"/>
    </row>
    <row r="23" spans="1:12" ht="15">
      <c r="A23" s="24"/>
      <c r="B23" s="32"/>
      <c r="C23" s="69"/>
      <c r="D23" s="70"/>
      <c r="E23" s="70"/>
      <c r="F23" s="70"/>
      <c r="G23" s="70"/>
      <c r="H23" s="70"/>
      <c r="I23" s="70"/>
      <c r="J23" s="71"/>
      <c r="K23" s="30"/>
      <c r="L23" s="23"/>
    </row>
    <row r="24" spans="1:12" ht="15">
      <c r="A24" s="24"/>
      <c r="B24" s="32"/>
      <c r="C24" s="69"/>
      <c r="D24" s="70"/>
      <c r="E24" s="70"/>
      <c r="F24" s="70"/>
      <c r="G24" s="70"/>
      <c r="H24" s="70"/>
      <c r="I24" s="70"/>
      <c r="J24" s="71"/>
      <c r="K24" s="30"/>
      <c r="L24" s="23"/>
    </row>
    <row r="25" spans="1:12" ht="21" customHeight="1">
      <c r="A25" s="24"/>
      <c r="B25" s="32"/>
      <c r="C25" s="109" t="s">
        <v>43</v>
      </c>
      <c r="D25" s="814" t="s">
        <v>44</v>
      </c>
      <c r="E25" s="814"/>
      <c r="F25" s="814"/>
      <c r="G25" s="814"/>
      <c r="H25" s="814"/>
      <c r="I25" s="814"/>
      <c r="J25" s="815"/>
      <c r="K25" s="30"/>
      <c r="L25" s="23"/>
    </row>
    <row r="26" spans="1:12" ht="8.25" customHeight="1">
      <c r="A26" s="24"/>
      <c r="B26" s="32"/>
      <c r="C26" s="97"/>
      <c r="D26" s="98"/>
      <c r="E26" s="98"/>
      <c r="F26" s="98"/>
      <c r="G26" s="98"/>
      <c r="H26" s="98"/>
      <c r="I26" s="98"/>
      <c r="J26" s="99"/>
      <c r="K26" s="30"/>
      <c r="L26" s="23"/>
    </row>
    <row r="27" spans="1:12" ht="15">
      <c r="A27" s="24"/>
      <c r="B27" s="32"/>
      <c r="C27" s="69"/>
      <c r="D27" s="70"/>
      <c r="E27" s="70"/>
      <c r="F27" s="70"/>
      <c r="G27" s="70"/>
      <c r="H27" s="70"/>
      <c r="I27" s="70"/>
      <c r="J27" s="71"/>
      <c r="K27" s="30"/>
      <c r="L27" s="23"/>
    </row>
    <row r="28" spans="1:12" ht="15">
      <c r="A28" s="24"/>
      <c r="B28" s="32"/>
      <c r="C28" s="69"/>
      <c r="D28" s="70"/>
      <c r="E28" s="70"/>
      <c r="F28" s="70"/>
      <c r="G28" s="70"/>
      <c r="H28" s="70"/>
      <c r="I28" s="70"/>
      <c r="J28" s="71"/>
      <c r="K28" s="30"/>
      <c r="L28" s="23"/>
    </row>
    <row r="29" spans="1:12" ht="15">
      <c r="A29" s="24"/>
      <c r="B29" s="32"/>
      <c r="C29" s="810" t="s">
        <v>38</v>
      </c>
      <c r="D29" s="811"/>
      <c r="E29" s="811"/>
      <c r="F29" s="811"/>
      <c r="G29" s="105">
        <f>ნაკრები!E22</f>
        <v>0</v>
      </c>
      <c r="H29" s="107" t="s">
        <v>28</v>
      </c>
      <c r="I29" s="100"/>
      <c r="J29" s="101"/>
      <c r="K29" s="30"/>
      <c r="L29" s="23"/>
    </row>
    <row r="30" spans="1:12" ht="15">
      <c r="A30" s="24"/>
      <c r="B30" s="32"/>
      <c r="C30" s="69"/>
      <c r="D30" s="70"/>
      <c r="E30" s="70"/>
      <c r="F30" s="70"/>
      <c r="G30" s="70"/>
      <c r="H30" s="70"/>
      <c r="I30" s="70"/>
      <c r="J30" s="71"/>
      <c r="K30" s="30"/>
      <c r="L30" s="23"/>
    </row>
    <row r="31" spans="1:12" ht="15">
      <c r="A31" s="24"/>
      <c r="B31" s="32"/>
      <c r="C31" s="69"/>
      <c r="D31" s="70"/>
      <c r="E31" s="70"/>
      <c r="F31" s="70"/>
      <c r="G31" s="70"/>
      <c r="H31" s="70"/>
      <c r="I31" s="70"/>
      <c r="J31" s="71"/>
      <c r="K31" s="30"/>
      <c r="L31" s="23"/>
    </row>
    <row r="32" spans="1:12" ht="15">
      <c r="A32" s="24"/>
      <c r="B32" s="32"/>
      <c r="C32" s="69"/>
      <c r="D32" s="70"/>
      <c r="E32" s="70"/>
      <c r="F32" s="70"/>
      <c r="G32" s="70"/>
      <c r="H32" s="70"/>
      <c r="I32" s="70"/>
      <c r="J32" s="71"/>
      <c r="K32" s="30"/>
      <c r="L32" s="23"/>
    </row>
    <row r="33" spans="1:12" ht="8.25" customHeight="1">
      <c r="A33" s="24"/>
      <c r="B33" s="32"/>
      <c r="C33" s="69"/>
      <c r="D33" s="70"/>
      <c r="E33" s="70"/>
      <c r="F33" s="70"/>
      <c r="G33" s="70"/>
      <c r="H33" s="70"/>
      <c r="I33" s="70"/>
      <c r="J33" s="71"/>
      <c r="K33" s="30"/>
      <c r="L33" s="23"/>
    </row>
    <row r="34" spans="1:12" ht="15">
      <c r="A34" s="24"/>
      <c r="B34" s="32"/>
      <c r="C34" s="69"/>
      <c r="D34" s="70"/>
      <c r="E34" s="70"/>
      <c r="F34" s="70"/>
      <c r="G34" s="70"/>
      <c r="H34" s="70"/>
      <c r="I34" s="70"/>
      <c r="J34" s="71"/>
      <c r="K34" s="30"/>
      <c r="L34" s="23"/>
    </row>
    <row r="35" spans="1:12" ht="15">
      <c r="A35" s="24"/>
      <c r="B35" s="32"/>
      <c r="C35" s="69"/>
      <c r="D35" s="70"/>
      <c r="E35" s="70"/>
      <c r="F35" s="70"/>
      <c r="G35" s="70"/>
      <c r="H35" s="70"/>
      <c r="I35" s="70"/>
      <c r="J35" s="71"/>
      <c r="K35" s="30"/>
      <c r="L35" s="23"/>
    </row>
    <row r="36" spans="1:12" ht="24.75" customHeight="1">
      <c r="A36" s="24"/>
      <c r="B36" s="32"/>
      <c r="C36" s="102"/>
      <c r="D36" s="812" t="s">
        <v>39</v>
      </c>
      <c r="E36" s="812"/>
      <c r="F36" s="70"/>
      <c r="G36" s="70"/>
      <c r="H36" s="813" t="s">
        <v>41</v>
      </c>
      <c r="I36" s="813"/>
      <c r="J36" s="103"/>
      <c r="K36" s="30"/>
      <c r="L36" s="23"/>
    </row>
    <row r="37" spans="1:12" ht="18" customHeight="1">
      <c r="A37" s="24"/>
      <c r="B37" s="32"/>
      <c r="C37" s="102"/>
      <c r="D37" s="106"/>
      <c r="E37" s="106"/>
      <c r="F37" s="70"/>
      <c r="G37" s="70"/>
      <c r="H37" s="108"/>
      <c r="I37" s="108"/>
      <c r="J37" s="103"/>
      <c r="K37" s="30"/>
      <c r="L37" s="23"/>
    </row>
    <row r="38" spans="1:12" ht="19.5">
      <c r="A38" s="24"/>
      <c r="B38" s="32"/>
      <c r="C38" s="102"/>
      <c r="D38" s="812" t="s">
        <v>40</v>
      </c>
      <c r="E38" s="812"/>
      <c r="F38" s="70"/>
      <c r="G38" s="70"/>
      <c r="H38" s="813" t="s">
        <v>42</v>
      </c>
      <c r="I38" s="813"/>
      <c r="J38" s="103"/>
      <c r="K38" s="30"/>
      <c r="L38" s="23"/>
    </row>
    <row r="39" spans="1:12" ht="12.75" customHeight="1">
      <c r="A39" s="24"/>
      <c r="B39" s="32"/>
      <c r="C39" s="102"/>
      <c r="D39" s="104"/>
      <c r="E39" s="104"/>
      <c r="F39" s="104"/>
      <c r="G39" s="104"/>
      <c r="H39" s="104"/>
      <c r="I39" s="104"/>
      <c r="J39" s="103"/>
      <c r="K39" s="30"/>
      <c r="L39" s="23"/>
    </row>
    <row r="40" spans="1:12" ht="12.75" customHeight="1">
      <c r="A40" s="24"/>
      <c r="B40" s="32"/>
      <c r="C40" s="102"/>
      <c r="D40" s="104"/>
      <c r="E40" s="104"/>
      <c r="F40" s="104"/>
      <c r="G40" s="104"/>
      <c r="H40" s="104"/>
      <c r="I40" s="104"/>
      <c r="J40" s="103"/>
      <c r="K40" s="30"/>
      <c r="L40" s="23"/>
    </row>
    <row r="41" spans="1:12" ht="15">
      <c r="A41" s="24"/>
      <c r="B41" s="32"/>
      <c r="C41" s="69"/>
      <c r="D41" s="70"/>
      <c r="E41" s="70"/>
      <c r="F41" s="70"/>
      <c r="G41" s="70"/>
      <c r="H41" s="70"/>
      <c r="I41" s="70"/>
      <c r="J41" s="71"/>
      <c r="K41" s="30"/>
      <c r="L41" s="23"/>
    </row>
    <row r="42" spans="1:12" ht="15">
      <c r="A42" s="24"/>
      <c r="B42" s="32"/>
      <c r="C42" s="69"/>
      <c r="D42" s="70"/>
      <c r="E42" s="70"/>
      <c r="F42" s="70"/>
      <c r="G42" s="70"/>
      <c r="H42" s="70"/>
      <c r="I42" s="70"/>
      <c r="J42" s="71"/>
      <c r="K42" s="30"/>
      <c r="L42" s="23"/>
    </row>
    <row r="43" spans="1:12" ht="15">
      <c r="A43" s="24"/>
      <c r="B43" s="32"/>
      <c r="C43" s="69"/>
      <c r="D43" s="70"/>
      <c r="E43" s="70"/>
      <c r="F43" s="70"/>
      <c r="G43" s="70"/>
      <c r="H43" s="70"/>
      <c r="I43" s="70"/>
      <c r="J43" s="71"/>
      <c r="K43" s="30"/>
      <c r="L43" s="23"/>
    </row>
    <row r="44" spans="1:12" ht="15">
      <c r="A44" s="24"/>
      <c r="B44" s="32"/>
      <c r="C44" s="69"/>
      <c r="D44" s="70"/>
      <c r="E44" s="70"/>
      <c r="F44" s="70"/>
      <c r="G44" s="70"/>
      <c r="H44" s="70"/>
      <c r="I44" s="70"/>
      <c r="J44" s="71"/>
      <c r="K44" s="30"/>
      <c r="L44" s="23"/>
    </row>
    <row r="45" spans="1:12" ht="3" customHeight="1">
      <c r="A45" s="24"/>
      <c r="B45" s="32"/>
      <c r="C45" s="69"/>
      <c r="D45" s="70"/>
      <c r="E45" s="70"/>
      <c r="F45" s="70"/>
      <c r="G45" s="70"/>
      <c r="H45" s="70"/>
      <c r="I45" s="70"/>
      <c r="J45" s="71"/>
      <c r="K45" s="30"/>
      <c r="L45" s="23"/>
    </row>
    <row r="46" spans="1:12" ht="15" hidden="1">
      <c r="A46" s="24"/>
      <c r="B46" s="32"/>
      <c r="C46" s="69"/>
      <c r="D46" s="70"/>
      <c r="E46" s="70"/>
      <c r="F46" s="70"/>
      <c r="G46" s="70"/>
      <c r="H46" s="70"/>
      <c r="I46" s="70"/>
      <c r="J46" s="71"/>
      <c r="K46" s="30"/>
      <c r="L46" s="23"/>
    </row>
    <row r="47" spans="1:12" ht="15">
      <c r="A47" s="24"/>
      <c r="B47" s="32"/>
      <c r="C47" s="69"/>
      <c r="D47" s="70"/>
      <c r="E47" s="70"/>
      <c r="F47" s="70"/>
      <c r="G47" s="70"/>
      <c r="H47" s="70"/>
      <c r="I47" s="70"/>
      <c r="J47" s="71"/>
      <c r="K47" s="30"/>
      <c r="L47" s="23"/>
    </row>
    <row r="48" spans="1:12" ht="15">
      <c r="A48" s="24"/>
      <c r="B48" s="32"/>
      <c r="C48" s="69"/>
      <c r="D48" s="70"/>
      <c r="E48" s="70"/>
      <c r="F48" s="70"/>
      <c r="G48" s="70"/>
      <c r="H48" s="70"/>
      <c r="I48" s="70"/>
      <c r="J48" s="71"/>
      <c r="K48" s="30"/>
      <c r="L48" s="23"/>
    </row>
    <row r="49" spans="1:12" ht="15">
      <c r="A49" s="24"/>
      <c r="B49" s="32"/>
      <c r="C49" s="69"/>
      <c r="D49" s="70"/>
      <c r="E49" s="70"/>
      <c r="F49" s="70"/>
      <c r="G49" s="70"/>
      <c r="H49" s="70"/>
      <c r="I49" s="70"/>
      <c r="J49" s="71"/>
      <c r="K49" s="30"/>
      <c r="L49" s="23"/>
    </row>
    <row r="50" spans="1:12" ht="15">
      <c r="A50" s="24"/>
      <c r="B50" s="32"/>
      <c r="C50" s="69"/>
      <c r="D50" s="70"/>
      <c r="E50" s="70"/>
      <c r="F50" s="70"/>
      <c r="G50" s="70"/>
      <c r="H50" s="70"/>
      <c r="I50" s="70"/>
      <c r="J50" s="71"/>
      <c r="K50" s="30"/>
      <c r="L50" s="23"/>
    </row>
    <row r="51" spans="1:12" ht="15">
      <c r="A51" s="24"/>
      <c r="B51" s="32"/>
      <c r="C51" s="69"/>
      <c r="D51" s="70"/>
      <c r="E51" s="70"/>
      <c r="F51" s="70"/>
      <c r="G51" s="70"/>
      <c r="H51" s="70"/>
      <c r="I51" s="70"/>
      <c r="J51" s="71"/>
      <c r="K51" s="30"/>
      <c r="L51" s="23"/>
    </row>
    <row r="52" spans="1:12" ht="24.75" customHeight="1">
      <c r="A52" s="24"/>
      <c r="B52" s="32"/>
      <c r="C52" s="807" t="str">
        <f>1!C55:J55</f>
        <v>ბათუმი _ 2022 წელი</v>
      </c>
      <c r="D52" s="808"/>
      <c r="E52" s="808"/>
      <c r="F52" s="808"/>
      <c r="G52" s="808"/>
      <c r="H52" s="808"/>
      <c r="I52" s="808"/>
      <c r="J52" s="809"/>
      <c r="K52" s="30"/>
      <c r="L52" s="23"/>
    </row>
    <row r="53" spans="1:12" ht="14.25" customHeight="1" thickBot="1">
      <c r="A53" s="24"/>
      <c r="B53" s="32"/>
      <c r="C53" s="75"/>
      <c r="D53" s="76"/>
      <c r="E53" s="76"/>
      <c r="F53" s="76"/>
      <c r="G53" s="76"/>
      <c r="H53" s="76"/>
      <c r="I53" s="76"/>
      <c r="J53" s="77"/>
      <c r="K53" s="30"/>
      <c r="L53" s="23"/>
    </row>
    <row r="54" spans="1:12" ht="7.5" customHeight="1" thickBot="1" thickTop="1">
      <c r="A54" s="24"/>
      <c r="B54" s="25"/>
      <c r="C54" s="54"/>
      <c r="D54" s="54"/>
      <c r="E54" s="54"/>
      <c r="F54" s="54"/>
      <c r="G54" s="54"/>
      <c r="H54" s="54"/>
      <c r="I54" s="54"/>
      <c r="J54" s="54"/>
      <c r="K54" s="26"/>
      <c r="L54" s="23"/>
    </row>
    <row r="55" spans="1:12" ht="7.5" customHeight="1" thickBot="1" thickTop="1">
      <c r="A55" s="27"/>
      <c r="B55" s="28"/>
      <c r="C55" s="28"/>
      <c r="D55" s="28"/>
      <c r="E55" s="28"/>
      <c r="F55" s="28"/>
      <c r="G55" s="28"/>
      <c r="H55" s="28"/>
      <c r="I55" s="28"/>
      <c r="J55" s="28"/>
      <c r="K55" s="28"/>
      <c r="L55" s="29"/>
    </row>
    <row r="56" ht="13.5" thickTop="1"/>
  </sheetData>
  <sheetProtection/>
  <mergeCells count="11">
    <mergeCell ref="D38:E38"/>
    <mergeCell ref="H38:I38"/>
    <mergeCell ref="C52:J52"/>
    <mergeCell ref="C14:J14"/>
    <mergeCell ref="C4:J4"/>
    <mergeCell ref="C15:J15"/>
    <mergeCell ref="C19:J19"/>
    <mergeCell ref="C29:F29"/>
    <mergeCell ref="D36:E36"/>
    <mergeCell ref="H36:I36"/>
    <mergeCell ref="D25:J25"/>
  </mergeCells>
  <printOptions/>
  <pageMargins left="0.7874015748031497" right="0.15748031496062992" top="0.2362204724409449" bottom="0.2362204724409449" header="0.2362204724409449" footer="0.2362204724409449"/>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00B050"/>
  </sheetPr>
  <dimension ref="A1:I24"/>
  <sheetViews>
    <sheetView zoomScalePageLayoutView="0" workbookViewId="0" topLeftCell="A1">
      <selection activeCell="A22" sqref="A22:F22"/>
    </sheetView>
  </sheetViews>
  <sheetFormatPr defaultColWidth="9.140625" defaultRowHeight="12.75"/>
  <cols>
    <col min="1" max="1" width="4.8515625" style="60" customWidth="1"/>
    <col min="2" max="2" width="33.140625" style="60" customWidth="1"/>
    <col min="3" max="3" width="7.8515625" style="60" customWidth="1"/>
    <col min="4" max="4" width="8.57421875" style="60" customWidth="1"/>
    <col min="5" max="5" width="11.00390625" style="60" customWidth="1"/>
    <col min="6" max="6" width="10.8515625" style="60" customWidth="1"/>
    <col min="7" max="9" width="9.140625" style="60" customWidth="1"/>
    <col min="10" max="11" width="8.8515625" style="34" customWidth="1"/>
    <col min="12" max="12" width="9.140625" style="60" customWidth="1"/>
    <col min="13" max="14" width="8.8515625" style="34" customWidth="1"/>
    <col min="15" max="16384" width="9.140625" style="60" customWidth="1"/>
  </cols>
  <sheetData>
    <row r="1" spans="1:6" ht="45.75" customHeight="1">
      <c r="A1" s="899" t="str">
        <f>'ლრ.ხ #2-10'!A1:F1</f>
        <v>ქალაქ ბათუმში ე.წ. ,,შანხაი''-ს დასახლებაში სოციალური სახლის მშენებლობა </v>
      </c>
      <c r="B1" s="900"/>
      <c r="C1" s="900"/>
      <c r="D1" s="900"/>
      <c r="E1" s="900"/>
      <c r="F1" s="900"/>
    </row>
    <row r="2" spans="1:7" ht="23.25" customHeight="1">
      <c r="A2" s="869" t="s">
        <v>698</v>
      </c>
      <c r="B2" s="869"/>
      <c r="C2" s="869"/>
      <c r="D2" s="869"/>
      <c r="E2" s="869"/>
      <c r="F2" s="869"/>
      <c r="G2" s="254"/>
    </row>
    <row r="3" spans="1:7" ht="19.5" customHeight="1">
      <c r="A3" s="869" t="s">
        <v>694</v>
      </c>
      <c r="B3" s="869"/>
      <c r="C3" s="869"/>
      <c r="D3" s="869"/>
      <c r="E3" s="869"/>
      <c r="F3" s="869"/>
      <c r="G3" s="254"/>
    </row>
    <row r="4" spans="1:7" ht="41.25" customHeight="1">
      <c r="A4" s="887" t="s">
        <v>699</v>
      </c>
      <c r="B4" s="887"/>
      <c r="C4" s="887"/>
      <c r="D4" s="887"/>
      <c r="E4" s="887"/>
      <c r="F4" s="887"/>
      <c r="G4" s="254"/>
    </row>
    <row r="5" spans="1:7" ht="26.25" customHeight="1">
      <c r="A5" s="846" t="s">
        <v>0</v>
      </c>
      <c r="B5" s="848" t="s">
        <v>76</v>
      </c>
      <c r="C5" s="850" t="s">
        <v>77</v>
      </c>
      <c r="D5" s="850" t="s">
        <v>78</v>
      </c>
      <c r="E5" s="852" t="s">
        <v>79</v>
      </c>
      <c r="F5" s="853"/>
      <c r="G5" s="254"/>
    </row>
    <row r="6" spans="1:7" ht="61.5" customHeight="1">
      <c r="A6" s="847"/>
      <c r="B6" s="849"/>
      <c r="C6" s="851"/>
      <c r="D6" s="851"/>
      <c r="E6" s="162" t="s">
        <v>769</v>
      </c>
      <c r="F6" s="163" t="s">
        <v>56</v>
      </c>
      <c r="G6" s="254"/>
    </row>
    <row r="7" spans="1:7" ht="15">
      <c r="A7" s="245" t="s">
        <v>1</v>
      </c>
      <c r="B7" s="246">
        <v>2</v>
      </c>
      <c r="C7" s="246">
        <v>3</v>
      </c>
      <c r="D7" s="246">
        <v>4</v>
      </c>
      <c r="E7" s="247">
        <v>5</v>
      </c>
      <c r="F7" s="247">
        <v>6</v>
      </c>
      <c r="G7" s="254"/>
    </row>
    <row r="8" spans="1:7" ht="29.25" customHeight="1">
      <c r="A8" s="277"/>
      <c r="B8" s="278" t="s">
        <v>245</v>
      </c>
      <c r="C8" s="277"/>
      <c r="D8" s="258"/>
      <c r="E8" s="258"/>
      <c r="F8" s="258"/>
      <c r="G8" s="254"/>
    </row>
    <row r="9" spans="1:7" ht="67.5" customHeight="1">
      <c r="A9" s="279">
        <v>1</v>
      </c>
      <c r="B9" s="280" t="s">
        <v>628</v>
      </c>
      <c r="C9" s="281" t="s">
        <v>225</v>
      </c>
      <c r="D9" s="259">
        <v>2</v>
      </c>
      <c r="E9" s="260"/>
      <c r="F9" s="359"/>
      <c r="G9" s="254"/>
    </row>
    <row r="10" spans="1:7" ht="27" customHeight="1">
      <c r="A10" s="282"/>
      <c r="B10" s="283" t="s">
        <v>629</v>
      </c>
      <c r="C10" s="282" t="s">
        <v>109</v>
      </c>
      <c r="D10" s="261">
        <v>1458</v>
      </c>
      <c r="E10" s="262"/>
      <c r="F10" s="118"/>
      <c r="G10" s="254"/>
    </row>
    <row r="11" spans="1:7" ht="27" customHeight="1">
      <c r="A11" s="284"/>
      <c r="B11" s="279" t="s">
        <v>173</v>
      </c>
      <c r="C11" s="284"/>
      <c r="D11" s="263"/>
      <c r="E11" s="263"/>
      <c r="F11" s="269"/>
      <c r="G11" s="254"/>
    </row>
    <row r="12" spans="1:7" ht="24" customHeight="1">
      <c r="A12" s="285"/>
      <c r="B12" s="286" t="s">
        <v>244</v>
      </c>
      <c r="C12" s="282"/>
      <c r="D12" s="265"/>
      <c r="E12" s="265"/>
      <c r="F12" s="266"/>
      <c r="G12" s="254"/>
    </row>
    <row r="13" spans="1:9" ht="30.75" customHeight="1">
      <c r="A13" s="286"/>
      <c r="B13" s="286" t="s">
        <v>246</v>
      </c>
      <c r="C13" s="282"/>
      <c r="D13" s="267">
        <v>0.68</v>
      </c>
      <c r="E13" s="265"/>
      <c r="F13" s="268"/>
      <c r="G13" s="254"/>
      <c r="H13" s="34"/>
      <c r="I13" s="34"/>
    </row>
    <row r="14" spans="1:9" ht="26.25" customHeight="1">
      <c r="A14" s="282"/>
      <c r="B14" s="284" t="s">
        <v>173</v>
      </c>
      <c r="C14" s="284"/>
      <c r="D14" s="263"/>
      <c r="E14" s="264"/>
      <c r="F14" s="269"/>
      <c r="G14" s="254"/>
      <c r="H14" s="34"/>
      <c r="I14" s="34"/>
    </row>
    <row r="15" spans="1:9" ht="24" customHeight="1">
      <c r="A15" s="282"/>
      <c r="B15" s="282" t="s">
        <v>239</v>
      </c>
      <c r="C15" s="282"/>
      <c r="D15" s="270">
        <v>0.08</v>
      </c>
      <c r="E15" s="271"/>
      <c r="F15" s="272"/>
      <c r="G15" s="254"/>
      <c r="H15" s="34"/>
      <c r="I15" s="34"/>
    </row>
    <row r="16" spans="1:7" ht="27" customHeight="1">
      <c r="A16" s="282"/>
      <c r="B16" s="284" t="s">
        <v>247</v>
      </c>
      <c r="C16" s="284"/>
      <c r="D16" s="263"/>
      <c r="E16" s="264"/>
      <c r="F16" s="269"/>
      <c r="G16" s="254"/>
    </row>
    <row r="17" spans="1:7" ht="27.75" customHeight="1">
      <c r="A17" s="277"/>
      <c r="B17" s="278" t="s">
        <v>248</v>
      </c>
      <c r="C17" s="284"/>
      <c r="D17" s="258"/>
      <c r="E17" s="258"/>
      <c r="F17" s="258"/>
      <c r="G17" s="254"/>
    </row>
    <row r="18" spans="1:7" ht="66" customHeight="1">
      <c r="A18" s="287">
        <v>1</v>
      </c>
      <c r="B18" s="287" t="s">
        <v>630</v>
      </c>
      <c r="C18" s="282" t="s">
        <v>28</v>
      </c>
      <c r="D18" s="273">
        <v>2</v>
      </c>
      <c r="E18" s="274"/>
      <c r="F18" s="275"/>
      <c r="G18" s="254"/>
    </row>
    <row r="19" spans="1:7" ht="25.5" customHeight="1">
      <c r="A19" s="282"/>
      <c r="B19" s="284" t="s">
        <v>249</v>
      </c>
      <c r="C19" s="284"/>
      <c r="D19" s="259"/>
      <c r="E19" s="269"/>
      <c r="F19" s="269"/>
      <c r="G19" s="254"/>
    </row>
    <row r="20" spans="1:7" ht="54.75" customHeight="1">
      <c r="A20" s="288"/>
      <c r="B20" s="288" t="s">
        <v>782</v>
      </c>
      <c r="C20" s="289"/>
      <c r="D20" s="174"/>
      <c r="E20" s="174"/>
      <c r="F20" s="276"/>
      <c r="G20" s="254"/>
    </row>
    <row r="21" spans="1:7" ht="15">
      <c r="A21" s="249"/>
      <c r="B21" s="249"/>
      <c r="C21" s="249"/>
      <c r="D21" s="249"/>
      <c r="E21" s="249"/>
      <c r="F21" s="254"/>
      <c r="G21" s="254"/>
    </row>
    <row r="22" spans="1:7" ht="21.75" customHeight="1">
      <c r="A22" s="901"/>
      <c r="B22" s="901"/>
      <c r="C22" s="901"/>
      <c r="D22" s="901"/>
      <c r="E22" s="901"/>
      <c r="F22" s="901"/>
      <c r="G22" s="254"/>
    </row>
    <row r="23" spans="1:7" ht="15">
      <c r="A23" s="254"/>
      <c r="B23" s="254"/>
      <c r="C23" s="254"/>
      <c r="D23" s="254"/>
      <c r="E23" s="254"/>
      <c r="F23" s="254"/>
      <c r="G23" s="254"/>
    </row>
    <row r="24" spans="1:7" ht="15">
      <c r="A24" s="254"/>
      <c r="B24" s="254"/>
      <c r="C24" s="254"/>
      <c r="D24" s="254"/>
      <c r="E24" s="254"/>
      <c r="F24" s="254"/>
      <c r="G24" s="254"/>
    </row>
  </sheetData>
  <sheetProtection/>
  <protectedRanges>
    <protectedRange sqref="E8:E9" name="Range1"/>
    <protectedRange sqref="E18" name="Range1_1"/>
    <protectedRange sqref="E10" name="Range1_2_1"/>
  </protectedRanges>
  <mergeCells count="10">
    <mergeCell ref="A1:F1"/>
    <mergeCell ref="A2:F2"/>
    <mergeCell ref="A4:F4"/>
    <mergeCell ref="A3:F3"/>
    <mergeCell ref="D5:D6"/>
    <mergeCell ref="A22:F22"/>
    <mergeCell ref="A5:A6"/>
    <mergeCell ref="B5:B6"/>
    <mergeCell ref="C5:C6"/>
    <mergeCell ref="E5:F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50"/>
  </sheetPr>
  <dimension ref="A1:H27"/>
  <sheetViews>
    <sheetView zoomScalePageLayoutView="0" workbookViewId="0" topLeftCell="A1">
      <selection activeCell="C36" sqref="C36"/>
    </sheetView>
  </sheetViews>
  <sheetFormatPr defaultColWidth="9.140625" defaultRowHeight="12.75"/>
  <cols>
    <col min="1" max="1" width="4.8515625" style="157" customWidth="1"/>
    <col min="2" max="2" width="23.28125" style="157" customWidth="1"/>
    <col min="3" max="4" width="30.7109375" style="157" customWidth="1"/>
    <col min="5" max="5" width="10.7109375" style="157" bestFit="1" customWidth="1"/>
    <col min="6" max="6" width="17.140625" style="157" customWidth="1"/>
    <col min="7" max="7" width="20.57421875" style="157" customWidth="1"/>
    <col min="8" max="16384" width="9.140625" style="157" customWidth="1"/>
  </cols>
  <sheetData>
    <row r="1" spans="1:8" ht="33.75" customHeight="1">
      <c r="A1" s="838" t="s">
        <v>827</v>
      </c>
      <c r="B1" s="838"/>
      <c r="C1" s="838"/>
      <c r="D1" s="838"/>
      <c r="E1" s="838"/>
      <c r="F1" s="838"/>
      <c r="G1" s="838"/>
      <c r="H1" s="838"/>
    </row>
    <row r="2" spans="1:4" ht="27.75" customHeight="1">
      <c r="A2" s="838" t="s">
        <v>762</v>
      </c>
      <c r="B2" s="838"/>
      <c r="C2" s="838"/>
      <c r="D2" s="838"/>
    </row>
    <row r="3" spans="1:4" ht="20.25" customHeight="1">
      <c r="A3" s="838" t="s">
        <v>763</v>
      </c>
      <c r="B3" s="838"/>
      <c r="C3" s="838"/>
      <c r="D3" s="838"/>
    </row>
    <row r="4" spans="1:4" ht="12.75" customHeight="1">
      <c r="A4" s="838"/>
      <c r="B4" s="838"/>
      <c r="C4" s="838"/>
      <c r="D4" s="838"/>
    </row>
    <row r="5" spans="1:4" ht="22.5" customHeight="1">
      <c r="A5" s="902" t="s">
        <v>0</v>
      </c>
      <c r="B5" s="904" t="s">
        <v>71</v>
      </c>
      <c r="C5" s="904" t="s">
        <v>72</v>
      </c>
      <c r="D5" s="904" t="s">
        <v>815</v>
      </c>
    </row>
    <row r="6" spans="1:4" ht="66.75" customHeight="1">
      <c r="A6" s="903"/>
      <c r="B6" s="905"/>
      <c r="C6" s="905"/>
      <c r="D6" s="905"/>
    </row>
    <row r="7" spans="1:4" s="156" customFormat="1" ht="45" customHeight="1">
      <c r="A7" s="131">
        <v>1</v>
      </c>
      <c r="B7" s="727" t="s">
        <v>828</v>
      </c>
      <c r="C7" s="727" t="s">
        <v>73</v>
      </c>
      <c r="D7" s="728">
        <v>0</v>
      </c>
    </row>
    <row r="8" spans="1:4" s="156" customFormat="1" ht="47.25" customHeight="1">
      <c r="A8" s="131">
        <v>2</v>
      </c>
      <c r="B8" s="727" t="s">
        <v>829</v>
      </c>
      <c r="C8" s="727" t="s">
        <v>182</v>
      </c>
      <c r="D8" s="728">
        <f>'ლ.რ.ხ #3-2'!F243</f>
        <v>0</v>
      </c>
    </row>
    <row r="9" spans="1:4" s="156" customFormat="1" ht="45" customHeight="1">
      <c r="A9" s="131">
        <v>3</v>
      </c>
      <c r="B9" s="727" t="s">
        <v>830</v>
      </c>
      <c r="C9" s="727" t="s">
        <v>223</v>
      </c>
      <c r="D9" s="728">
        <f>'ლ.რ.ხ #3-3'!F40</f>
        <v>0</v>
      </c>
    </row>
    <row r="10" spans="1:4" s="156" customFormat="1" ht="45" customHeight="1">
      <c r="A10" s="131">
        <v>4</v>
      </c>
      <c r="B10" s="727" t="s">
        <v>831</v>
      </c>
      <c r="C10" s="727" t="s">
        <v>695</v>
      </c>
      <c r="D10" s="728">
        <f>'ლ.რ.ხ #3-4'!F32</f>
        <v>0</v>
      </c>
    </row>
    <row r="11" spans="1:4" s="156" customFormat="1" ht="45" customHeight="1">
      <c r="A11" s="131">
        <v>5</v>
      </c>
      <c r="B11" s="727" t="s">
        <v>832</v>
      </c>
      <c r="C11" s="727" t="s">
        <v>593</v>
      </c>
      <c r="D11" s="728">
        <f>'ლ.რ.ხ #3-5'!F80</f>
        <v>0</v>
      </c>
    </row>
    <row r="12" spans="1:4" s="156" customFormat="1" ht="45" customHeight="1">
      <c r="A12" s="131">
        <v>6</v>
      </c>
      <c r="B12" s="727" t="s">
        <v>833</v>
      </c>
      <c r="C12" s="727" t="s">
        <v>254</v>
      </c>
      <c r="D12" s="728">
        <f>'ლ.რ.ხ #3-6'!F20</f>
        <v>0</v>
      </c>
    </row>
    <row r="13" spans="1:4" s="156" customFormat="1" ht="42.75" customHeight="1">
      <c r="A13" s="131">
        <v>7</v>
      </c>
      <c r="B13" s="727" t="s">
        <v>834</v>
      </c>
      <c r="C13" s="727" t="s">
        <v>652</v>
      </c>
      <c r="D13" s="728">
        <f>'ლ.რ.ხ #3-7'!F44</f>
        <v>0</v>
      </c>
    </row>
    <row r="14" spans="1:4" s="156" customFormat="1" ht="43.5" customHeight="1">
      <c r="A14" s="131">
        <v>8</v>
      </c>
      <c r="B14" s="727" t="s">
        <v>835</v>
      </c>
      <c r="C14" s="727" t="s">
        <v>672</v>
      </c>
      <c r="D14" s="728">
        <f>'ლ.რ.ხ #3-8'!F19</f>
        <v>0</v>
      </c>
    </row>
    <row r="15" spans="1:4" s="156" customFormat="1" ht="42.75" customHeight="1">
      <c r="A15" s="131">
        <v>9</v>
      </c>
      <c r="B15" s="727" t="s">
        <v>836</v>
      </c>
      <c r="C15" s="727" t="s">
        <v>331</v>
      </c>
      <c r="D15" s="728">
        <f>'ლ.რ.ხ #3-9'!F26</f>
        <v>0</v>
      </c>
    </row>
    <row r="16" spans="1:4" s="156" customFormat="1" ht="45.75" customHeight="1">
      <c r="A16" s="131">
        <v>10</v>
      </c>
      <c r="B16" s="727" t="s">
        <v>837</v>
      </c>
      <c r="C16" s="727" t="s">
        <v>335</v>
      </c>
      <c r="D16" s="728">
        <f>'ლ.რ.ხ #3-10'!F20</f>
        <v>0</v>
      </c>
    </row>
    <row r="17" spans="1:4" s="156" customFormat="1" ht="48" customHeight="1">
      <c r="A17" s="131">
        <v>11</v>
      </c>
      <c r="B17" s="727" t="s">
        <v>838</v>
      </c>
      <c r="C17" s="727" t="s">
        <v>689</v>
      </c>
      <c r="D17" s="728">
        <f>'ლ.რ.ხ #3-11'!F16</f>
        <v>0</v>
      </c>
    </row>
    <row r="18" spans="1:4" s="156" customFormat="1" ht="43.5" customHeight="1">
      <c r="A18" s="131">
        <v>12</v>
      </c>
      <c r="B18" s="727" t="s">
        <v>761</v>
      </c>
      <c r="C18" s="727" t="s">
        <v>425</v>
      </c>
      <c r="D18" s="728">
        <f>'ლ.რ.ხ #3-12'!F18</f>
        <v>0</v>
      </c>
    </row>
    <row r="19" spans="1:4" s="156" customFormat="1" ht="45" customHeight="1">
      <c r="A19" s="131">
        <v>13</v>
      </c>
      <c r="B19" s="727" t="s">
        <v>839</v>
      </c>
      <c r="C19" s="727" t="s">
        <v>700</v>
      </c>
      <c r="D19" s="728">
        <f>'ლ.რ.ხ #3-13'!F32</f>
        <v>0</v>
      </c>
    </row>
    <row r="20" spans="1:4" s="156" customFormat="1" ht="48" customHeight="1">
      <c r="A20" s="131">
        <v>14</v>
      </c>
      <c r="B20" s="727" t="s">
        <v>840</v>
      </c>
      <c r="C20" s="727" t="s">
        <v>699</v>
      </c>
      <c r="D20" s="728">
        <f>'ლ.რ.ხ #3-14'!F16</f>
        <v>0</v>
      </c>
    </row>
    <row r="21" spans="1:4" s="158" customFormat="1" ht="32.25" customHeight="1">
      <c r="A21" s="138"/>
      <c r="B21" s="138"/>
      <c r="C21" s="138" t="s">
        <v>75</v>
      </c>
      <c r="D21" s="121">
        <f>SUM(D7:D20)</f>
        <v>0</v>
      </c>
    </row>
    <row r="22" spans="1:4" s="158" customFormat="1" ht="11.25" customHeight="1">
      <c r="A22" s="159"/>
      <c r="B22" s="159"/>
      <c r="C22" s="159"/>
      <c r="D22" s="160"/>
    </row>
    <row r="23" spans="1:4" s="158" customFormat="1" ht="1.5" customHeight="1" hidden="1">
      <c r="A23" s="159"/>
      <c r="B23" s="159"/>
      <c r="C23" s="159"/>
      <c r="D23" s="160"/>
    </row>
    <row r="24" spans="1:4" ht="29.25" customHeight="1">
      <c r="A24" s="158"/>
      <c r="B24" s="225"/>
      <c r="C24" s="225"/>
      <c r="D24" s="226"/>
    </row>
    <row r="25" spans="1:4" ht="15.75" customHeight="1">
      <c r="A25" s="158"/>
      <c r="B25" s="225"/>
      <c r="C25" s="225"/>
      <c r="D25" s="226"/>
    </row>
    <row r="26" spans="1:7" ht="18">
      <c r="A26" s="158"/>
      <c r="B26" s="225"/>
      <c r="C26" s="225"/>
      <c r="D26" s="226"/>
      <c r="E26" s="683"/>
      <c r="F26" s="683"/>
      <c r="G26" s="683"/>
    </row>
    <row r="27" spans="5:8" ht="18">
      <c r="E27" s="683"/>
      <c r="F27" s="683"/>
      <c r="G27" s="683"/>
      <c r="H27" s="683"/>
    </row>
  </sheetData>
  <sheetProtection/>
  <mergeCells count="9">
    <mergeCell ref="A5:A6"/>
    <mergeCell ref="B5:B6"/>
    <mergeCell ref="C5:C6"/>
    <mergeCell ref="D5:D6"/>
    <mergeCell ref="A1:D1"/>
    <mergeCell ref="E1:H1"/>
    <mergeCell ref="A2:D2"/>
    <mergeCell ref="A3:D3"/>
    <mergeCell ref="A4:D4"/>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50"/>
  </sheetPr>
  <dimension ref="A1:J165"/>
  <sheetViews>
    <sheetView zoomScalePageLayoutView="0" workbookViewId="0" topLeftCell="A88">
      <selection activeCell="M66" sqref="M66"/>
    </sheetView>
  </sheetViews>
  <sheetFormatPr defaultColWidth="9.140625" defaultRowHeight="12.75"/>
  <cols>
    <col min="1" max="1" width="3.421875" style="14" customWidth="1"/>
    <col min="2" max="2" width="35.00390625" style="1" customWidth="1"/>
    <col min="3" max="3" width="6.00390625" style="1" customWidth="1"/>
    <col min="4" max="4" width="11.421875" style="56" customWidth="1"/>
    <col min="5" max="5" width="7.57421875" style="67" customWidth="1"/>
    <col min="6" max="6" width="11.28125" style="53" customWidth="1"/>
    <col min="7" max="16384" width="9.140625" style="1" customWidth="1"/>
  </cols>
  <sheetData>
    <row r="1" spans="1:6" ht="41.25" customHeight="1">
      <c r="A1" s="856" t="str">
        <f>'ობ.ხ.№2'!A1</f>
        <v>ქალაქ ბათუმში ე.წ. ,,შანხაი''-ს დასახლებაში სოციალური სახლის მშენებლობა  </v>
      </c>
      <c r="B1" s="856"/>
      <c r="C1" s="856"/>
      <c r="D1" s="856"/>
      <c r="E1" s="857"/>
      <c r="F1" s="856"/>
    </row>
    <row r="2" spans="1:6" ht="21" customHeight="1">
      <c r="A2" s="858" t="s">
        <v>842</v>
      </c>
      <c r="B2" s="858"/>
      <c r="C2" s="858"/>
      <c r="D2" s="858"/>
      <c r="E2" s="858"/>
      <c r="F2" s="858"/>
    </row>
    <row r="3" spans="1:6" ht="21.75" customHeight="1">
      <c r="A3" s="858" t="s">
        <v>762</v>
      </c>
      <c r="B3" s="858"/>
      <c r="C3" s="858"/>
      <c r="D3" s="858"/>
      <c r="E3" s="858"/>
      <c r="F3" s="858"/>
    </row>
    <row r="4" spans="1:6" ht="18.75" customHeight="1">
      <c r="A4" s="858" t="s">
        <v>73</v>
      </c>
      <c r="B4" s="858"/>
      <c r="C4" s="858"/>
      <c r="D4" s="858"/>
      <c r="E4" s="858"/>
      <c r="F4" s="858"/>
    </row>
    <row r="5" spans="1:6" ht="34.5" customHeight="1">
      <c r="A5" s="846" t="s">
        <v>0</v>
      </c>
      <c r="B5" s="848" t="s">
        <v>76</v>
      </c>
      <c r="C5" s="850" t="s">
        <v>77</v>
      </c>
      <c r="D5" s="859" t="s">
        <v>78</v>
      </c>
      <c r="E5" s="852" t="s">
        <v>79</v>
      </c>
      <c r="F5" s="853"/>
    </row>
    <row r="6" spans="1:6" ht="58.5" customHeight="1">
      <c r="A6" s="847"/>
      <c r="B6" s="849"/>
      <c r="C6" s="851"/>
      <c r="D6" s="860"/>
      <c r="E6" s="478" t="s">
        <v>769</v>
      </c>
      <c r="F6" s="163" t="s">
        <v>56</v>
      </c>
    </row>
    <row r="7" spans="1:6" s="5" customFormat="1" ht="17.25" customHeight="1">
      <c r="A7" s="391" t="s">
        <v>1</v>
      </c>
      <c r="B7" s="392">
        <v>2</v>
      </c>
      <c r="C7" s="392">
        <v>3</v>
      </c>
      <c r="D7" s="479">
        <v>4</v>
      </c>
      <c r="E7" s="480">
        <v>5</v>
      </c>
      <c r="F7" s="393">
        <v>6</v>
      </c>
    </row>
    <row r="8" spans="1:6" ht="30.75" customHeight="1">
      <c r="A8" s="186"/>
      <c r="B8" s="213" t="s">
        <v>81</v>
      </c>
      <c r="C8" s="188"/>
      <c r="D8" s="481"/>
      <c r="E8" s="165"/>
      <c r="F8" s="165"/>
    </row>
    <row r="9" spans="1:6" ht="51.75" customHeight="1">
      <c r="A9" s="190">
        <v>1</v>
      </c>
      <c r="B9" s="191" t="s">
        <v>86</v>
      </c>
      <c r="C9" s="191" t="s">
        <v>87</v>
      </c>
      <c r="D9" s="398">
        <v>845</v>
      </c>
      <c r="E9" s="128"/>
      <c r="F9" s="399"/>
    </row>
    <row r="10" spans="1:6" ht="27" customHeight="1">
      <c r="A10" s="401">
        <v>2</v>
      </c>
      <c r="B10" s="191" t="s">
        <v>88</v>
      </c>
      <c r="C10" s="402" t="s">
        <v>82</v>
      </c>
      <c r="D10" s="403">
        <f>D9*1.75</f>
        <v>1478.75</v>
      </c>
      <c r="E10" s="403"/>
      <c r="F10" s="404"/>
    </row>
    <row r="11" spans="1:6" ht="44.25" customHeight="1">
      <c r="A11" s="405">
        <v>3</v>
      </c>
      <c r="B11" s="407" t="s">
        <v>89</v>
      </c>
      <c r="C11" s="407" t="s">
        <v>85</v>
      </c>
      <c r="D11" s="403">
        <v>1440</v>
      </c>
      <c r="E11" s="403"/>
      <c r="F11" s="404"/>
    </row>
    <row r="12" spans="1:6" ht="87" customHeight="1">
      <c r="A12" s="408">
        <v>4</v>
      </c>
      <c r="B12" s="148" t="s">
        <v>422</v>
      </c>
      <c r="C12" s="148" t="s">
        <v>87</v>
      </c>
      <c r="D12" s="403">
        <v>1008</v>
      </c>
      <c r="E12" s="191"/>
      <c r="F12" s="404"/>
    </row>
    <row r="13" spans="1:6" ht="62.25" customHeight="1">
      <c r="A13" s="363" t="s">
        <v>3</v>
      </c>
      <c r="B13" s="411" t="s">
        <v>417</v>
      </c>
      <c r="C13" s="411" t="s">
        <v>87</v>
      </c>
      <c r="D13" s="413">
        <v>205.9</v>
      </c>
      <c r="E13" s="413"/>
      <c r="F13" s="414"/>
    </row>
    <row r="14" spans="1:6" ht="34.5" customHeight="1">
      <c r="A14" s="363"/>
      <c r="B14" s="416" t="s">
        <v>415</v>
      </c>
      <c r="C14" s="416" t="s">
        <v>156</v>
      </c>
      <c r="D14" s="367">
        <v>736.3</v>
      </c>
      <c r="E14" s="367"/>
      <c r="F14" s="417"/>
    </row>
    <row r="15" spans="1:6" ht="24" customHeight="1">
      <c r="A15" s="363"/>
      <c r="B15" s="416" t="s">
        <v>414</v>
      </c>
      <c r="C15" s="416" t="s">
        <v>29</v>
      </c>
      <c r="D15" s="367">
        <v>210.02</v>
      </c>
      <c r="E15" s="367"/>
      <c r="F15" s="418"/>
    </row>
    <row r="16" spans="1:6" ht="48.75" customHeight="1">
      <c r="A16" s="363" t="s">
        <v>4</v>
      </c>
      <c r="B16" s="411" t="s">
        <v>418</v>
      </c>
      <c r="C16" s="411" t="s">
        <v>87</v>
      </c>
      <c r="D16" s="413">
        <v>960.8</v>
      </c>
      <c r="E16" s="413"/>
      <c r="F16" s="414"/>
    </row>
    <row r="17" spans="1:6" ht="30.75" customHeight="1">
      <c r="A17" s="363"/>
      <c r="B17" s="416" t="s">
        <v>416</v>
      </c>
      <c r="C17" s="416" t="s">
        <v>156</v>
      </c>
      <c r="D17" s="367">
        <v>2290.55</v>
      </c>
      <c r="E17" s="367"/>
      <c r="F17" s="417"/>
    </row>
    <row r="18" spans="1:6" ht="24.75" customHeight="1">
      <c r="A18" s="363"/>
      <c r="B18" s="416" t="s">
        <v>414</v>
      </c>
      <c r="C18" s="416" t="s">
        <v>29</v>
      </c>
      <c r="D18" s="367">
        <v>980.02</v>
      </c>
      <c r="E18" s="367"/>
      <c r="F18" s="418"/>
    </row>
    <row r="19" spans="1:6" ht="66" customHeight="1">
      <c r="A19" s="419">
        <v>7</v>
      </c>
      <c r="B19" s="412" t="s">
        <v>423</v>
      </c>
      <c r="C19" s="412" t="s">
        <v>413</v>
      </c>
      <c r="D19" s="413">
        <v>340</v>
      </c>
      <c r="E19" s="413"/>
      <c r="F19" s="414"/>
    </row>
    <row r="20" spans="1:6" ht="33.75" customHeight="1">
      <c r="A20" s="420">
        <v>8</v>
      </c>
      <c r="B20" s="421" t="s">
        <v>424</v>
      </c>
      <c r="C20" s="421" t="s">
        <v>101</v>
      </c>
      <c r="D20" s="422">
        <v>128</v>
      </c>
      <c r="E20" s="422"/>
      <c r="F20" s="423"/>
    </row>
    <row r="21" spans="1:6" ht="40.5" customHeight="1">
      <c r="A21" s="420">
        <v>9</v>
      </c>
      <c r="B21" s="421" t="s">
        <v>407</v>
      </c>
      <c r="C21" s="421" t="s">
        <v>29</v>
      </c>
      <c r="D21" s="422">
        <v>63.5</v>
      </c>
      <c r="E21" s="422"/>
      <c r="F21" s="423"/>
    </row>
    <row r="22" spans="1:6" ht="37.5" customHeight="1">
      <c r="A22" s="420">
        <v>10</v>
      </c>
      <c r="B22" s="421" t="s">
        <v>408</v>
      </c>
      <c r="C22" s="421" t="s">
        <v>29</v>
      </c>
      <c r="D22" s="422">
        <v>49</v>
      </c>
      <c r="E22" s="422"/>
      <c r="F22" s="423"/>
    </row>
    <row r="23" spans="1:6" ht="48" customHeight="1">
      <c r="A23" s="419">
        <v>11</v>
      </c>
      <c r="B23" s="412" t="s">
        <v>405</v>
      </c>
      <c r="C23" s="412" t="s">
        <v>87</v>
      </c>
      <c r="D23" s="413">
        <f>D21+D22</f>
        <v>112.5</v>
      </c>
      <c r="E23" s="413"/>
      <c r="F23" s="414"/>
    </row>
    <row r="24" spans="1:6" ht="25.5" customHeight="1">
      <c r="A24" s="425">
        <v>12</v>
      </c>
      <c r="B24" s="412" t="s">
        <v>668</v>
      </c>
      <c r="C24" s="426" t="s">
        <v>82</v>
      </c>
      <c r="D24" s="422">
        <f>D23*2</f>
        <v>225</v>
      </c>
      <c r="E24" s="422"/>
      <c r="F24" s="423"/>
    </row>
    <row r="25" spans="1:6" ht="52.5" customHeight="1">
      <c r="A25" s="363" t="s">
        <v>14</v>
      </c>
      <c r="B25" s="412" t="s">
        <v>406</v>
      </c>
      <c r="C25" s="428" t="s">
        <v>127</v>
      </c>
      <c r="D25" s="413">
        <v>54.4</v>
      </c>
      <c r="E25" s="413"/>
      <c r="F25" s="414"/>
    </row>
    <row r="26" spans="1:6" ht="43.5" customHeight="1">
      <c r="A26" s="190">
        <v>14</v>
      </c>
      <c r="B26" s="191" t="s">
        <v>419</v>
      </c>
      <c r="C26" s="191" t="s">
        <v>87</v>
      </c>
      <c r="D26" s="128">
        <v>80.7</v>
      </c>
      <c r="E26" s="128"/>
      <c r="F26" s="399"/>
    </row>
    <row r="27" spans="1:6" ht="36.75" customHeight="1">
      <c r="A27" s="186" t="s">
        <v>9</v>
      </c>
      <c r="B27" s="191" t="s">
        <v>420</v>
      </c>
      <c r="C27" s="191" t="s">
        <v>29</v>
      </c>
      <c r="D27" s="128">
        <v>80.7</v>
      </c>
      <c r="E27" s="128"/>
      <c r="F27" s="399"/>
    </row>
    <row r="28" spans="1:6" ht="37.5" customHeight="1">
      <c r="A28" s="291">
        <v>16</v>
      </c>
      <c r="B28" s="292" t="s">
        <v>421</v>
      </c>
      <c r="C28" s="292" t="s">
        <v>87</v>
      </c>
      <c r="D28" s="429">
        <v>80.7</v>
      </c>
      <c r="E28" s="482"/>
      <c r="F28" s="430"/>
    </row>
    <row r="29" spans="1:6" ht="33.75" customHeight="1">
      <c r="A29" s="186" t="s">
        <v>6</v>
      </c>
      <c r="B29" s="191" t="s">
        <v>392</v>
      </c>
      <c r="C29" s="411" t="s">
        <v>371</v>
      </c>
      <c r="D29" s="652">
        <v>159.2</v>
      </c>
      <c r="E29" s="690"/>
      <c r="F29" s="118"/>
    </row>
    <row r="30" spans="1:6" ht="19.5" customHeight="1">
      <c r="A30" s="186"/>
      <c r="B30" s="126" t="s">
        <v>90</v>
      </c>
      <c r="C30" s="127" t="s">
        <v>783</v>
      </c>
      <c r="D30" s="129">
        <v>162.38</v>
      </c>
      <c r="E30" s="400"/>
      <c r="F30" s="129"/>
    </row>
    <row r="31" spans="1:6" ht="19.5" customHeight="1">
      <c r="A31" s="186"/>
      <c r="B31" s="126" t="s">
        <v>391</v>
      </c>
      <c r="C31" s="126" t="s">
        <v>28</v>
      </c>
      <c r="D31" s="129">
        <v>162.38</v>
      </c>
      <c r="E31" s="129"/>
      <c r="F31" s="125"/>
    </row>
    <row r="32" spans="1:6" ht="33.75">
      <c r="A32" s="186" t="s">
        <v>18</v>
      </c>
      <c r="B32" s="148" t="s">
        <v>393</v>
      </c>
      <c r="C32" s="691" t="s">
        <v>29</v>
      </c>
      <c r="D32" s="692">
        <v>1583.4</v>
      </c>
      <c r="E32" s="129"/>
      <c r="F32" s="125"/>
    </row>
    <row r="33" spans="1:6" ht="19.5" customHeight="1">
      <c r="A33" s="186"/>
      <c r="B33" s="126" t="s">
        <v>90</v>
      </c>
      <c r="C33" s="127" t="s">
        <v>371</v>
      </c>
      <c r="D33" s="129">
        <v>1607.15</v>
      </c>
      <c r="E33" s="400"/>
      <c r="F33" s="129"/>
    </row>
    <row r="34" spans="1:6" s="735" customFormat="1" ht="22.5" customHeight="1">
      <c r="A34" s="186"/>
      <c r="B34" s="127" t="s">
        <v>94</v>
      </c>
      <c r="C34" s="127" t="s">
        <v>371</v>
      </c>
      <c r="D34" s="129">
        <v>1607.15</v>
      </c>
      <c r="E34" s="732"/>
      <c r="F34" s="732"/>
    </row>
    <row r="35" spans="1:6" s="734" customFormat="1" ht="21" customHeight="1">
      <c r="A35" s="186"/>
      <c r="B35" s="126" t="s">
        <v>93</v>
      </c>
      <c r="C35" s="126" t="s">
        <v>82</v>
      </c>
      <c r="D35" s="216">
        <v>3.447</v>
      </c>
      <c r="E35" s="732"/>
      <c r="F35" s="736"/>
    </row>
    <row r="36" spans="1:6" s="734" customFormat="1" ht="21" customHeight="1">
      <c r="A36" s="186"/>
      <c r="B36" s="127" t="s">
        <v>394</v>
      </c>
      <c r="C36" s="126" t="s">
        <v>82</v>
      </c>
      <c r="D36" s="216">
        <v>87.819</v>
      </c>
      <c r="E36" s="732"/>
      <c r="F36" s="788"/>
    </row>
    <row r="37" spans="1:6" s="734" customFormat="1" ht="18" customHeight="1">
      <c r="A37" s="186"/>
      <c r="B37" s="126" t="s">
        <v>91</v>
      </c>
      <c r="C37" s="126" t="s">
        <v>82</v>
      </c>
      <c r="D37" s="216">
        <v>3.447</v>
      </c>
      <c r="E37" s="732"/>
      <c r="F37" s="733"/>
    </row>
    <row r="38" spans="1:6" ht="22.5">
      <c r="A38" s="186" t="s">
        <v>21</v>
      </c>
      <c r="B38" s="148" t="s">
        <v>402</v>
      </c>
      <c r="C38" s="691" t="s">
        <v>29</v>
      </c>
      <c r="D38" s="692">
        <v>465.5</v>
      </c>
      <c r="E38" s="129"/>
      <c r="F38" s="125"/>
    </row>
    <row r="39" spans="1:6" ht="18.75" customHeight="1">
      <c r="A39" s="186"/>
      <c r="B39" s="126" t="s">
        <v>90</v>
      </c>
      <c r="C39" s="127" t="s">
        <v>371</v>
      </c>
      <c r="D39" s="214">
        <v>472.4825</v>
      </c>
      <c r="E39" s="400"/>
      <c r="F39" s="400"/>
    </row>
    <row r="40" spans="1:6" ht="18" customHeight="1">
      <c r="A40" s="186"/>
      <c r="B40" s="126" t="s">
        <v>94</v>
      </c>
      <c r="C40" s="126" t="s">
        <v>371</v>
      </c>
      <c r="D40" s="214">
        <v>472.4825</v>
      </c>
      <c r="E40" s="129"/>
      <c r="F40" s="215"/>
    </row>
    <row r="41" spans="1:6" ht="18" customHeight="1">
      <c r="A41" s="186"/>
      <c r="B41" s="126" t="s">
        <v>93</v>
      </c>
      <c r="C41" s="126" t="s">
        <v>82</v>
      </c>
      <c r="D41" s="216">
        <v>20.309</v>
      </c>
      <c r="E41" s="129"/>
      <c r="F41" s="215"/>
    </row>
    <row r="42" spans="1:6" ht="18" customHeight="1">
      <c r="A42" s="186"/>
      <c r="B42" s="126" t="s">
        <v>91</v>
      </c>
      <c r="C42" s="126" t="s">
        <v>82</v>
      </c>
      <c r="D42" s="216">
        <v>67.222</v>
      </c>
      <c r="E42" s="129"/>
      <c r="F42" s="125"/>
    </row>
    <row r="43" spans="1:6" s="694" customFormat="1" ht="37.5" customHeight="1">
      <c r="A43" s="186" t="s">
        <v>22</v>
      </c>
      <c r="B43" s="691" t="s">
        <v>403</v>
      </c>
      <c r="C43" s="691" t="s">
        <v>371</v>
      </c>
      <c r="D43" s="693">
        <v>332.8</v>
      </c>
      <c r="E43" s="692"/>
      <c r="F43" s="224"/>
    </row>
    <row r="44" spans="1:6" ht="37.5" customHeight="1">
      <c r="A44" s="186"/>
      <c r="B44" s="126" t="s">
        <v>90</v>
      </c>
      <c r="C44" s="127" t="s">
        <v>371</v>
      </c>
      <c r="D44" s="214">
        <v>337.392</v>
      </c>
      <c r="E44" s="400"/>
      <c r="F44" s="400"/>
    </row>
    <row r="45" spans="1:6" ht="37.5" customHeight="1">
      <c r="A45" s="186"/>
      <c r="B45" s="126" t="s">
        <v>94</v>
      </c>
      <c r="C45" s="126" t="s">
        <v>371</v>
      </c>
      <c r="D45" s="214">
        <v>337.792</v>
      </c>
      <c r="E45" s="129"/>
      <c r="F45" s="215"/>
    </row>
    <row r="46" spans="1:6" ht="21.75" customHeight="1">
      <c r="A46" s="186"/>
      <c r="B46" s="126" t="s">
        <v>93</v>
      </c>
      <c r="C46" s="126" t="s">
        <v>82</v>
      </c>
      <c r="D46" s="214">
        <v>0.451</v>
      </c>
      <c r="E46" s="129"/>
      <c r="F46" s="215"/>
    </row>
    <row r="47" spans="1:6" s="734" customFormat="1" ht="18" customHeight="1">
      <c r="A47" s="186"/>
      <c r="B47" s="126" t="s">
        <v>91</v>
      </c>
      <c r="C47" s="126" t="s">
        <v>82</v>
      </c>
      <c r="D47" s="214">
        <v>85.038</v>
      </c>
      <c r="E47" s="129"/>
      <c r="F47" s="125"/>
    </row>
    <row r="48" spans="1:6" s="694" customFormat="1" ht="58.5" customHeight="1">
      <c r="A48" s="186" t="s">
        <v>15</v>
      </c>
      <c r="B48" s="148" t="s">
        <v>784</v>
      </c>
      <c r="C48" s="191" t="s">
        <v>29</v>
      </c>
      <c r="D48" s="128">
        <v>628</v>
      </c>
      <c r="E48" s="128"/>
      <c r="F48" s="399"/>
    </row>
    <row r="49" spans="1:6" ht="18.75" customHeight="1">
      <c r="A49" s="186" t="s">
        <v>8</v>
      </c>
      <c r="B49" s="191" t="s">
        <v>95</v>
      </c>
      <c r="C49" s="691" t="s">
        <v>29</v>
      </c>
      <c r="D49" s="692">
        <v>628</v>
      </c>
      <c r="E49" s="129"/>
      <c r="F49" s="125"/>
    </row>
    <row r="50" spans="1:6" ht="27.75" customHeight="1">
      <c r="A50" s="186" t="s">
        <v>19</v>
      </c>
      <c r="B50" s="191" t="s">
        <v>96</v>
      </c>
      <c r="C50" s="410" t="s">
        <v>371</v>
      </c>
      <c r="D50" s="695">
        <v>78.5</v>
      </c>
      <c r="E50" s="692"/>
      <c r="F50" s="692"/>
    </row>
    <row r="51" spans="1:6" ht="45">
      <c r="A51" s="186" t="s">
        <v>30</v>
      </c>
      <c r="B51" s="191" t="s">
        <v>399</v>
      </c>
      <c r="C51" s="691" t="s">
        <v>29</v>
      </c>
      <c r="D51" s="692">
        <v>235.5</v>
      </c>
      <c r="E51" s="692"/>
      <c r="F51" s="125"/>
    </row>
    <row r="52" spans="1:6" ht="54" customHeight="1">
      <c r="A52" s="186"/>
      <c r="B52" s="126" t="s">
        <v>90</v>
      </c>
      <c r="C52" s="191" t="s">
        <v>29</v>
      </c>
      <c r="D52" s="128">
        <v>239.03</v>
      </c>
      <c r="E52" s="128"/>
      <c r="F52" s="399"/>
    </row>
    <row r="53" spans="1:6" ht="18" customHeight="1">
      <c r="A53" s="186"/>
      <c r="B53" s="127" t="s">
        <v>94</v>
      </c>
      <c r="C53" s="127" t="s">
        <v>371</v>
      </c>
      <c r="D53" s="129">
        <v>239.03</v>
      </c>
      <c r="E53" s="400"/>
      <c r="F53" s="129"/>
    </row>
    <row r="54" spans="1:6" ht="33.75">
      <c r="A54" s="186" t="s">
        <v>26</v>
      </c>
      <c r="B54" s="148" t="s">
        <v>97</v>
      </c>
      <c r="C54" s="691" t="s">
        <v>29</v>
      </c>
      <c r="D54" s="692">
        <v>2427.1</v>
      </c>
      <c r="E54" s="129"/>
      <c r="F54" s="125"/>
    </row>
    <row r="55" spans="1:6" ht="21.75" customHeight="1">
      <c r="A55" s="186"/>
      <c r="B55" s="126" t="s">
        <v>90</v>
      </c>
      <c r="C55" s="127" t="s">
        <v>371</v>
      </c>
      <c r="D55" s="216">
        <v>2463.507</v>
      </c>
      <c r="E55" s="400"/>
      <c r="F55" s="400"/>
    </row>
    <row r="56" spans="1:6" ht="22.5" customHeight="1">
      <c r="A56" s="186"/>
      <c r="B56" s="126" t="s">
        <v>94</v>
      </c>
      <c r="C56" s="126" t="s">
        <v>371</v>
      </c>
      <c r="D56" s="216">
        <v>2463.507</v>
      </c>
      <c r="E56" s="129"/>
      <c r="F56" s="215"/>
    </row>
    <row r="57" spans="1:6" s="734" customFormat="1" ht="23.25" customHeight="1">
      <c r="A57" s="149"/>
      <c r="B57" s="126" t="s">
        <v>394</v>
      </c>
      <c r="C57" s="126" t="s">
        <v>82</v>
      </c>
      <c r="D57" s="216">
        <v>32.819</v>
      </c>
      <c r="E57" s="129"/>
      <c r="F57" s="215"/>
    </row>
    <row r="58" spans="1:6" s="734" customFormat="1" ht="19.5" customHeight="1">
      <c r="A58" s="149"/>
      <c r="B58" s="126" t="s">
        <v>91</v>
      </c>
      <c r="C58" s="126" t="s">
        <v>82</v>
      </c>
      <c r="D58" s="216">
        <v>341.504</v>
      </c>
      <c r="E58" s="129"/>
      <c r="F58" s="125"/>
    </row>
    <row r="59" spans="1:6" ht="30" customHeight="1">
      <c r="A59" s="186" t="s">
        <v>31</v>
      </c>
      <c r="B59" s="148" t="s">
        <v>400</v>
      </c>
      <c r="C59" s="691" t="s">
        <v>29</v>
      </c>
      <c r="D59" s="695">
        <v>49.7</v>
      </c>
      <c r="E59" s="129"/>
      <c r="F59" s="215"/>
    </row>
    <row r="60" spans="1:6" s="734" customFormat="1" ht="15.75">
      <c r="A60" s="186"/>
      <c r="B60" s="126" t="s">
        <v>90</v>
      </c>
      <c r="C60" s="127" t="s">
        <v>371</v>
      </c>
      <c r="D60" s="216">
        <v>50.446</v>
      </c>
      <c r="E60" s="400"/>
      <c r="F60" s="400"/>
    </row>
    <row r="61" spans="1:6" s="734" customFormat="1" ht="15.75">
      <c r="A61" s="186"/>
      <c r="B61" s="126" t="s">
        <v>94</v>
      </c>
      <c r="C61" s="126" t="s">
        <v>371</v>
      </c>
      <c r="D61" s="216">
        <v>50.446</v>
      </c>
      <c r="E61" s="129"/>
      <c r="F61" s="215"/>
    </row>
    <row r="62" spans="1:6" ht="15.75">
      <c r="A62" s="186"/>
      <c r="B62" s="126" t="s">
        <v>93</v>
      </c>
      <c r="C62" s="126" t="s">
        <v>82</v>
      </c>
      <c r="D62" s="216">
        <v>0.118</v>
      </c>
      <c r="E62" s="129"/>
      <c r="F62" s="215"/>
    </row>
    <row r="63" spans="1:6" s="734" customFormat="1" ht="15.75">
      <c r="A63" s="186"/>
      <c r="B63" s="126" t="s">
        <v>91</v>
      </c>
      <c r="C63" s="126" t="s">
        <v>82</v>
      </c>
      <c r="D63" s="216">
        <v>13.16</v>
      </c>
      <c r="E63" s="129"/>
      <c r="F63" s="125"/>
    </row>
    <row r="64" spans="1:6" ht="51" customHeight="1">
      <c r="A64" s="186" t="s">
        <v>27</v>
      </c>
      <c r="B64" s="148" t="s">
        <v>401</v>
      </c>
      <c r="C64" s="691" t="s">
        <v>371</v>
      </c>
      <c r="D64" s="693">
        <v>12.7</v>
      </c>
      <c r="E64" s="692"/>
      <c r="F64" s="215"/>
    </row>
    <row r="65" spans="1:6" ht="21.75" customHeight="1">
      <c r="A65" s="186"/>
      <c r="B65" s="126" t="s">
        <v>90</v>
      </c>
      <c r="C65" s="127" t="s">
        <v>371</v>
      </c>
      <c r="D65" s="214">
        <v>12.8905</v>
      </c>
      <c r="E65" s="400"/>
      <c r="F65" s="400"/>
    </row>
    <row r="66" spans="1:6" ht="21.75" customHeight="1">
      <c r="A66" s="186"/>
      <c r="B66" s="126" t="s">
        <v>94</v>
      </c>
      <c r="C66" s="126" t="s">
        <v>371</v>
      </c>
      <c r="D66" s="214">
        <v>12.8905</v>
      </c>
      <c r="E66" s="129"/>
      <c r="F66" s="215"/>
    </row>
    <row r="67" spans="1:6" ht="21.75" customHeight="1">
      <c r="A67" s="186"/>
      <c r="B67" s="126" t="s">
        <v>93</v>
      </c>
      <c r="C67" s="126" t="s">
        <v>82</v>
      </c>
      <c r="D67" s="214">
        <v>0.296</v>
      </c>
      <c r="E67" s="129"/>
      <c r="F67" s="215"/>
    </row>
    <row r="68" spans="1:6" s="734" customFormat="1" ht="21.75" customHeight="1">
      <c r="A68" s="186"/>
      <c r="B68" s="126" t="s">
        <v>91</v>
      </c>
      <c r="C68" s="126" t="s">
        <v>82</v>
      </c>
      <c r="D68" s="214">
        <v>1.302</v>
      </c>
      <c r="E68" s="129"/>
      <c r="F68" s="125"/>
    </row>
    <row r="69" spans="1:6" ht="21.75" customHeight="1">
      <c r="A69" s="186"/>
      <c r="B69" s="192" t="s">
        <v>98</v>
      </c>
      <c r="C69" s="126"/>
      <c r="D69" s="216"/>
      <c r="E69" s="129"/>
      <c r="F69" s="215"/>
    </row>
    <row r="70" spans="1:6" ht="21.75" customHeight="1">
      <c r="A70" s="186"/>
      <c r="B70" s="187" t="s">
        <v>99</v>
      </c>
      <c r="C70" s="126"/>
      <c r="D70" s="129"/>
      <c r="E70" s="129"/>
      <c r="F70" s="215"/>
    </row>
    <row r="71" spans="1:6" ht="27" customHeight="1">
      <c r="A71" s="186" t="s">
        <v>1</v>
      </c>
      <c r="B71" s="191" t="s">
        <v>100</v>
      </c>
      <c r="C71" s="148" t="s">
        <v>371</v>
      </c>
      <c r="D71" s="695">
        <v>44.9</v>
      </c>
      <c r="E71" s="129"/>
      <c r="F71" s="217"/>
    </row>
    <row r="72" spans="1:6" ht="78.75">
      <c r="A72" s="186" t="s">
        <v>2</v>
      </c>
      <c r="B72" s="191" t="s">
        <v>600</v>
      </c>
      <c r="C72" s="704" t="s">
        <v>92</v>
      </c>
      <c r="D72" s="697">
        <v>2084</v>
      </c>
      <c r="E72" s="400"/>
      <c r="F72" s="400"/>
    </row>
    <row r="73" spans="1:6" ht="15.75">
      <c r="A73" s="186" t="s">
        <v>10</v>
      </c>
      <c r="B73" s="148" t="s">
        <v>102</v>
      </c>
      <c r="C73" s="696" t="s">
        <v>92</v>
      </c>
      <c r="D73" s="697">
        <v>2084</v>
      </c>
      <c r="E73" s="400"/>
      <c r="F73" s="400"/>
    </row>
    <row r="74" spans="1:6" ht="24" customHeight="1">
      <c r="A74" s="186" t="s">
        <v>11</v>
      </c>
      <c r="B74" s="148" t="s">
        <v>104</v>
      </c>
      <c r="C74" s="410" t="s">
        <v>92</v>
      </c>
      <c r="D74" s="692">
        <v>2084</v>
      </c>
      <c r="E74" s="129"/>
      <c r="F74" s="129"/>
    </row>
    <row r="75" spans="1:6" ht="33.75">
      <c r="A75" s="186" t="s">
        <v>3</v>
      </c>
      <c r="B75" s="148" t="s">
        <v>105</v>
      </c>
      <c r="C75" s="410" t="s">
        <v>92</v>
      </c>
      <c r="D75" s="692">
        <v>20</v>
      </c>
      <c r="E75" s="129"/>
      <c r="F75" s="129"/>
    </row>
    <row r="76" spans="1:6" ht="78.75" customHeight="1">
      <c r="A76" s="436">
        <v>6</v>
      </c>
      <c r="B76" s="437" t="s">
        <v>601</v>
      </c>
      <c r="C76" s="691" t="s">
        <v>92</v>
      </c>
      <c r="D76" s="692">
        <v>768</v>
      </c>
      <c r="E76" s="129"/>
      <c r="F76" s="125"/>
    </row>
    <row r="77" spans="1:6" ht="78.75" customHeight="1">
      <c r="A77" s="436">
        <v>7</v>
      </c>
      <c r="B77" s="437" t="s">
        <v>601</v>
      </c>
      <c r="C77" s="691" t="s">
        <v>92</v>
      </c>
      <c r="D77" s="692">
        <v>1316</v>
      </c>
      <c r="E77" s="129"/>
      <c r="F77" s="125"/>
    </row>
    <row r="78" spans="1:6" ht="38.25">
      <c r="A78" s="363" t="s">
        <v>16</v>
      </c>
      <c r="B78" s="412" t="s">
        <v>605</v>
      </c>
      <c r="C78" s="699" t="s">
        <v>286</v>
      </c>
      <c r="D78" s="698">
        <v>51</v>
      </c>
      <c r="E78" s="410"/>
      <c r="F78" s="440"/>
    </row>
    <row r="79" spans="1:6" ht="27.75" customHeight="1">
      <c r="A79" s="427"/>
      <c r="B79" s="368" t="s">
        <v>606</v>
      </c>
      <c r="C79" s="368" t="s">
        <v>286</v>
      </c>
      <c r="D79" s="367">
        <v>52.02</v>
      </c>
      <c r="E79" s="367"/>
      <c r="F79" s="367"/>
    </row>
    <row r="80" spans="1:6" ht="15.75">
      <c r="A80" s="427"/>
      <c r="B80" s="368" t="s">
        <v>607</v>
      </c>
      <c r="C80" s="368" t="s">
        <v>106</v>
      </c>
      <c r="D80" s="367">
        <v>153</v>
      </c>
      <c r="E80" s="367"/>
      <c r="F80" s="367"/>
    </row>
    <row r="81" spans="1:6" ht="51" customHeight="1">
      <c r="A81" s="186" t="s">
        <v>12</v>
      </c>
      <c r="B81" s="148" t="s">
        <v>603</v>
      </c>
      <c r="C81" s="412" t="s">
        <v>286</v>
      </c>
      <c r="D81" s="413">
        <v>422</v>
      </c>
      <c r="E81" s="369"/>
      <c r="F81" s="367"/>
    </row>
    <row r="82" spans="1:6" ht="20.25" customHeight="1">
      <c r="A82" s="186"/>
      <c r="B82" s="127" t="s">
        <v>604</v>
      </c>
      <c r="C82" s="127" t="s">
        <v>286</v>
      </c>
      <c r="D82" s="129">
        <v>430.44</v>
      </c>
      <c r="E82" s="129"/>
      <c r="F82" s="129"/>
    </row>
    <row r="83" spans="1:6" ht="20.25" customHeight="1">
      <c r="A83" s="186"/>
      <c r="B83" s="127" t="s">
        <v>114</v>
      </c>
      <c r="C83" s="127" t="s">
        <v>106</v>
      </c>
      <c r="D83" s="129">
        <v>422</v>
      </c>
      <c r="E83" s="129"/>
      <c r="F83" s="129"/>
    </row>
    <row r="84" spans="1:6" ht="34.5" customHeight="1">
      <c r="A84" s="444">
        <v>10</v>
      </c>
      <c r="B84" s="445" t="s">
        <v>602</v>
      </c>
      <c r="C84" s="410" t="s">
        <v>106</v>
      </c>
      <c r="D84" s="692">
        <v>2</v>
      </c>
      <c r="E84" s="129"/>
      <c r="F84" s="129"/>
    </row>
    <row r="85" spans="1:6" ht="22.5" customHeight="1">
      <c r="A85" s="406" t="s">
        <v>17</v>
      </c>
      <c r="B85" s="407" t="s">
        <v>110</v>
      </c>
      <c r="C85" s="737" t="s">
        <v>108</v>
      </c>
      <c r="D85" s="738">
        <v>10</v>
      </c>
      <c r="E85" s="448"/>
      <c r="F85" s="218"/>
    </row>
    <row r="86" spans="1:6" ht="22.5">
      <c r="A86" s="406" t="s">
        <v>20</v>
      </c>
      <c r="B86" s="407" t="s">
        <v>111</v>
      </c>
      <c r="C86" s="706" t="s">
        <v>92</v>
      </c>
      <c r="D86" s="701">
        <v>10</v>
      </c>
      <c r="E86" s="219"/>
      <c r="F86" s="451"/>
    </row>
    <row r="87" spans="1:6" ht="36" customHeight="1">
      <c r="A87" s="406" t="s">
        <v>14</v>
      </c>
      <c r="B87" s="407" t="s">
        <v>766</v>
      </c>
      <c r="C87" s="706" t="s">
        <v>92</v>
      </c>
      <c r="D87" s="700">
        <v>1420</v>
      </c>
      <c r="E87" s="219"/>
      <c r="F87" s="451"/>
    </row>
    <row r="88" spans="1:6" ht="36" customHeight="1">
      <c r="A88" s="186" t="s">
        <v>765</v>
      </c>
      <c r="B88" s="191" t="s">
        <v>767</v>
      </c>
      <c r="C88" s="706" t="s">
        <v>371</v>
      </c>
      <c r="D88" s="701">
        <v>1.7</v>
      </c>
      <c r="E88" s="129"/>
      <c r="F88" s="451"/>
    </row>
    <row r="89" spans="1:6" ht="33.75" customHeight="1">
      <c r="A89" s="186"/>
      <c r="B89" s="192" t="s">
        <v>115</v>
      </c>
      <c r="C89" s="188"/>
      <c r="D89" s="400"/>
      <c r="E89" s="400"/>
      <c r="F89" s="400"/>
    </row>
    <row r="90" spans="1:6" ht="33.75" customHeight="1">
      <c r="A90" s="197"/>
      <c r="B90" s="198" t="s">
        <v>116</v>
      </c>
      <c r="C90" s="188"/>
      <c r="D90" s="400"/>
      <c r="E90" s="129"/>
      <c r="F90" s="400"/>
    </row>
    <row r="91" spans="1:6" ht="33.75" customHeight="1">
      <c r="A91" s="173">
        <v>1</v>
      </c>
      <c r="B91" s="173" t="s">
        <v>395</v>
      </c>
      <c r="C91" s="148" t="s">
        <v>92</v>
      </c>
      <c r="D91" s="128">
        <v>378</v>
      </c>
      <c r="E91" s="128"/>
      <c r="F91" s="220"/>
    </row>
    <row r="92" spans="1:6" ht="33.75" customHeight="1">
      <c r="A92" s="196"/>
      <c r="B92" s="193" t="s">
        <v>396</v>
      </c>
      <c r="C92" s="199" t="s">
        <v>92</v>
      </c>
      <c r="D92" s="214">
        <v>378</v>
      </c>
      <c r="E92" s="219"/>
      <c r="F92" s="129"/>
    </row>
    <row r="93" spans="1:6" ht="33.75" customHeight="1">
      <c r="A93" s="196"/>
      <c r="B93" s="193" t="s">
        <v>119</v>
      </c>
      <c r="C93" s="702" t="s">
        <v>106</v>
      </c>
      <c r="D93" s="703">
        <v>12</v>
      </c>
      <c r="E93" s="128"/>
      <c r="F93" s="399"/>
    </row>
    <row r="94" spans="1:6" ht="33.75" customHeight="1">
      <c r="A94" s="173">
        <v>2</v>
      </c>
      <c r="B94" s="173" t="s">
        <v>117</v>
      </c>
      <c r="C94" s="700" t="s">
        <v>108</v>
      </c>
      <c r="D94" s="701">
        <v>461</v>
      </c>
      <c r="E94" s="448"/>
      <c r="F94" s="219"/>
    </row>
    <row r="95" spans="1:6" ht="22.5">
      <c r="A95" s="200"/>
      <c r="B95" s="193" t="s">
        <v>118</v>
      </c>
      <c r="C95" s="193" t="s">
        <v>106</v>
      </c>
      <c r="D95" s="219">
        <v>461</v>
      </c>
      <c r="E95" s="448"/>
      <c r="F95" s="219"/>
    </row>
    <row r="96" spans="1:6" ht="60" customHeight="1">
      <c r="A96" s="196"/>
      <c r="B96" s="193" t="s">
        <v>119</v>
      </c>
      <c r="C96" s="702" t="s">
        <v>106</v>
      </c>
      <c r="D96" s="703">
        <v>174</v>
      </c>
      <c r="E96" s="128"/>
      <c r="F96" s="399"/>
    </row>
    <row r="97" spans="1:6" ht="43.5" customHeight="1">
      <c r="A97" s="173">
        <v>3</v>
      </c>
      <c r="B97" s="173" t="s">
        <v>120</v>
      </c>
      <c r="C97" s="700" t="s">
        <v>108</v>
      </c>
      <c r="D97" s="701">
        <v>430</v>
      </c>
      <c r="E97" s="448"/>
      <c r="F97" s="219"/>
    </row>
    <row r="98" spans="1:6" ht="42" customHeight="1">
      <c r="A98" s="173">
        <v>4</v>
      </c>
      <c r="B98" s="173" t="s">
        <v>398</v>
      </c>
      <c r="C98" s="173" t="s">
        <v>108</v>
      </c>
      <c r="D98" s="128">
        <v>661.3</v>
      </c>
      <c r="E98" s="128"/>
      <c r="F98" s="399"/>
    </row>
    <row r="99" spans="1:6" ht="39.75" customHeight="1">
      <c r="A99" s="173">
        <v>5</v>
      </c>
      <c r="B99" s="173" t="s">
        <v>397</v>
      </c>
      <c r="C99" s="173" t="s">
        <v>108</v>
      </c>
      <c r="D99" s="128">
        <v>944</v>
      </c>
      <c r="E99" s="128"/>
      <c r="F99" s="399"/>
    </row>
    <row r="100" spans="1:6" ht="41.25" customHeight="1">
      <c r="A100" s="149" t="s">
        <v>4</v>
      </c>
      <c r="B100" s="148" t="s">
        <v>122</v>
      </c>
      <c r="C100" s="173" t="s">
        <v>286</v>
      </c>
      <c r="D100" s="128">
        <v>11823</v>
      </c>
      <c r="E100" s="128"/>
      <c r="F100" s="399"/>
    </row>
    <row r="101" spans="1:6" ht="22.5">
      <c r="A101" s="186" t="s">
        <v>5</v>
      </c>
      <c r="B101" s="191" t="s">
        <v>123</v>
      </c>
      <c r="C101" s="704" t="s">
        <v>92</v>
      </c>
      <c r="D101" s="697">
        <v>1033</v>
      </c>
      <c r="E101" s="129"/>
      <c r="F101" s="215"/>
    </row>
    <row r="102" spans="1:6" ht="36.75" customHeight="1">
      <c r="A102" s="197" t="s">
        <v>16</v>
      </c>
      <c r="B102" s="453" t="s">
        <v>124</v>
      </c>
      <c r="C102" s="706" t="s">
        <v>92</v>
      </c>
      <c r="D102" s="701">
        <v>1033</v>
      </c>
      <c r="E102" s="219"/>
      <c r="F102" s="451"/>
    </row>
    <row r="103" spans="1:6" ht="39" customHeight="1">
      <c r="A103" s="201"/>
      <c r="B103" s="202" t="s">
        <v>125</v>
      </c>
      <c r="C103" s="450"/>
      <c r="D103" s="193"/>
      <c r="E103" s="219"/>
      <c r="F103" s="451"/>
    </row>
    <row r="104" spans="1:6" ht="39" customHeight="1">
      <c r="A104" s="203"/>
      <c r="B104" s="204" t="s">
        <v>126</v>
      </c>
      <c r="C104" s="450"/>
      <c r="D104" s="193"/>
      <c r="E104" s="129"/>
      <c r="F104" s="451"/>
    </row>
    <row r="105" spans="1:6" ht="39" customHeight="1">
      <c r="A105" s="149" t="s">
        <v>1</v>
      </c>
      <c r="B105" s="148" t="s">
        <v>409</v>
      </c>
      <c r="C105" s="148" t="s">
        <v>92</v>
      </c>
      <c r="D105" s="692">
        <v>1339</v>
      </c>
      <c r="E105" s="129"/>
      <c r="F105" s="220"/>
    </row>
    <row r="106" spans="1:6" ht="30" customHeight="1">
      <c r="A106" s="149" t="s">
        <v>2</v>
      </c>
      <c r="B106" s="148" t="s">
        <v>410</v>
      </c>
      <c r="C106" s="410" t="s">
        <v>92</v>
      </c>
      <c r="D106" s="705">
        <v>344.28</v>
      </c>
      <c r="E106" s="216"/>
      <c r="F106" s="400"/>
    </row>
    <row r="107" spans="1:6" ht="62.25" customHeight="1">
      <c r="A107" s="186" t="s">
        <v>10</v>
      </c>
      <c r="B107" s="191" t="s">
        <v>130</v>
      </c>
      <c r="C107" s="410" t="s">
        <v>92</v>
      </c>
      <c r="D107" s="705">
        <v>9709</v>
      </c>
      <c r="E107" s="129"/>
      <c r="F107" s="400"/>
    </row>
    <row r="108" spans="1:6" ht="33" customHeight="1">
      <c r="A108" s="150"/>
      <c r="B108" s="127" t="s">
        <v>785</v>
      </c>
      <c r="C108" s="424" t="s">
        <v>371</v>
      </c>
      <c r="D108" s="729">
        <v>396.1272</v>
      </c>
      <c r="E108" s="129"/>
      <c r="F108" s="400"/>
    </row>
    <row r="109" spans="1:6" ht="28.5" customHeight="1">
      <c r="A109" s="150"/>
      <c r="B109" s="127" t="s">
        <v>786</v>
      </c>
      <c r="C109" s="424" t="s">
        <v>92</v>
      </c>
      <c r="D109" s="707">
        <v>9903.18</v>
      </c>
      <c r="E109" s="129"/>
      <c r="F109" s="400"/>
    </row>
    <row r="110" spans="1:6" ht="22.5">
      <c r="A110" s="401">
        <v>4</v>
      </c>
      <c r="B110" s="148" t="s">
        <v>133</v>
      </c>
      <c r="C110" s="410" t="s">
        <v>101</v>
      </c>
      <c r="D110" s="695">
        <v>1809</v>
      </c>
      <c r="E110" s="129"/>
      <c r="F110" s="129"/>
    </row>
    <row r="111" spans="1:6" ht="28.5" customHeight="1">
      <c r="A111" s="401">
        <v>5</v>
      </c>
      <c r="B111" s="148" t="s">
        <v>134</v>
      </c>
      <c r="C111" s="708" t="s">
        <v>92</v>
      </c>
      <c r="D111" s="692">
        <v>1339</v>
      </c>
      <c r="E111" s="455"/>
      <c r="F111" s="129"/>
    </row>
    <row r="112" spans="1:6" ht="51" customHeight="1">
      <c r="A112" s="401">
        <v>6</v>
      </c>
      <c r="B112" s="456" t="s">
        <v>411</v>
      </c>
      <c r="C112" s="708" t="s">
        <v>286</v>
      </c>
      <c r="D112" s="692">
        <v>2660</v>
      </c>
      <c r="E112" s="709"/>
      <c r="F112" s="692"/>
    </row>
    <row r="113" spans="1:6" ht="86.25" customHeight="1">
      <c r="A113" s="457">
        <v>7</v>
      </c>
      <c r="B113" s="457" t="s">
        <v>412</v>
      </c>
      <c r="C113" s="410" t="s">
        <v>101</v>
      </c>
      <c r="D113" s="695">
        <v>6561</v>
      </c>
      <c r="E113" s="692"/>
      <c r="F113" s="129"/>
    </row>
    <row r="114" spans="1:6" ht="63" customHeight="1">
      <c r="A114" s="201"/>
      <c r="B114" s="202" t="s">
        <v>139</v>
      </c>
      <c r="C114" s="458"/>
      <c r="D114" s="129"/>
      <c r="E114" s="129"/>
      <c r="F114" s="129"/>
    </row>
    <row r="115" spans="1:6" ht="63" customHeight="1">
      <c r="A115" s="201"/>
      <c r="B115" s="207" t="s">
        <v>591</v>
      </c>
      <c r="C115" s="459"/>
      <c r="D115" s="458"/>
      <c r="E115" s="129"/>
      <c r="F115" s="125"/>
    </row>
    <row r="116" spans="1:6" ht="63" customHeight="1">
      <c r="A116" s="460" t="s">
        <v>1</v>
      </c>
      <c r="B116" s="453" t="s">
        <v>140</v>
      </c>
      <c r="C116" s="148" t="s">
        <v>286</v>
      </c>
      <c r="D116" s="692">
        <v>121.5</v>
      </c>
      <c r="E116" s="129"/>
      <c r="F116" s="220"/>
    </row>
    <row r="117" spans="1:6" ht="34.5" customHeight="1">
      <c r="A117" s="186" t="s">
        <v>2</v>
      </c>
      <c r="B117" s="191" t="s">
        <v>143</v>
      </c>
      <c r="C117" s="410" t="s">
        <v>112</v>
      </c>
      <c r="D117" s="693">
        <v>95</v>
      </c>
      <c r="E117" s="692"/>
      <c r="F117" s="710"/>
    </row>
    <row r="118" spans="1:6" s="56" customFormat="1" ht="25.5" customHeight="1">
      <c r="A118" s="186" t="s">
        <v>10</v>
      </c>
      <c r="B118" s="191" t="s">
        <v>590</v>
      </c>
      <c r="C118" s="704" t="s">
        <v>92</v>
      </c>
      <c r="D118" s="730">
        <v>92</v>
      </c>
      <c r="E118" s="129"/>
      <c r="F118" s="463"/>
    </row>
    <row r="119" spans="1:6" s="56" customFormat="1" ht="25.5" customHeight="1">
      <c r="A119" s="197" t="s">
        <v>11</v>
      </c>
      <c r="B119" s="453" t="s">
        <v>159</v>
      </c>
      <c r="C119" s="706" t="s">
        <v>92</v>
      </c>
      <c r="D119" s="701">
        <v>92</v>
      </c>
      <c r="E119" s="219"/>
      <c r="F119" s="451"/>
    </row>
    <row r="120" spans="1:6" s="56" customFormat="1" ht="25.5" customHeight="1">
      <c r="A120" s="186" t="s">
        <v>3</v>
      </c>
      <c r="B120" s="191" t="s">
        <v>145</v>
      </c>
      <c r="C120" s="706" t="s">
        <v>92</v>
      </c>
      <c r="D120" s="701">
        <v>27</v>
      </c>
      <c r="E120" s="219"/>
      <c r="F120" s="451"/>
    </row>
    <row r="121" spans="1:6" s="56" customFormat="1" ht="25.5" customHeight="1">
      <c r="A121" s="186"/>
      <c r="B121" s="192" t="s">
        <v>146</v>
      </c>
      <c r="C121" s="127"/>
      <c r="D121" s="216"/>
      <c r="E121" s="129"/>
      <c r="F121" s="129"/>
    </row>
    <row r="122" spans="1:6" s="56" customFormat="1" ht="25.5" customHeight="1">
      <c r="A122" s="147"/>
      <c r="B122" s="208" t="s">
        <v>147</v>
      </c>
      <c r="C122" s="126"/>
      <c r="D122" s="216"/>
      <c r="E122" s="129"/>
      <c r="F122" s="125"/>
    </row>
    <row r="123" spans="1:6" s="56" customFormat="1" ht="39" customHeight="1">
      <c r="A123" s="186" t="s">
        <v>1</v>
      </c>
      <c r="B123" s="191" t="s">
        <v>148</v>
      </c>
      <c r="C123" s="148" t="s">
        <v>92</v>
      </c>
      <c r="D123" s="128">
        <v>7695</v>
      </c>
      <c r="E123" s="128"/>
      <c r="F123" s="220"/>
    </row>
    <row r="124" spans="1:6" ht="46.5" customHeight="1">
      <c r="A124" s="457">
        <v>2</v>
      </c>
      <c r="B124" s="457" t="s">
        <v>149</v>
      </c>
      <c r="C124" s="410" t="s">
        <v>101</v>
      </c>
      <c r="D124" s="693">
        <v>7695</v>
      </c>
      <c r="E124" s="129"/>
      <c r="F124" s="129"/>
    </row>
    <row r="125" spans="1:6" ht="45" customHeight="1">
      <c r="A125" s="186" t="s">
        <v>10</v>
      </c>
      <c r="B125" s="148" t="s">
        <v>150</v>
      </c>
      <c r="C125" s="700" t="s">
        <v>92</v>
      </c>
      <c r="D125" s="711">
        <v>745</v>
      </c>
      <c r="E125" s="127"/>
      <c r="F125" s="219"/>
    </row>
    <row r="126" spans="1:6" ht="45" customHeight="1">
      <c r="A126" s="186" t="s">
        <v>11</v>
      </c>
      <c r="B126" s="148" t="s">
        <v>151</v>
      </c>
      <c r="C126" s="410" t="s">
        <v>101</v>
      </c>
      <c r="D126" s="693">
        <v>745</v>
      </c>
      <c r="E126" s="692"/>
      <c r="F126" s="692"/>
    </row>
    <row r="127" spans="1:6" ht="19.5" customHeight="1">
      <c r="A127" s="210"/>
      <c r="B127" s="202" t="s">
        <v>152</v>
      </c>
      <c r="C127" s="127"/>
      <c r="D127" s="216"/>
      <c r="E127" s="127"/>
      <c r="F127" s="129"/>
    </row>
    <row r="128" spans="1:6" ht="22.5" customHeight="1">
      <c r="A128" s="194"/>
      <c r="B128" s="211" t="s">
        <v>153</v>
      </c>
      <c r="C128" s="127"/>
      <c r="D128" s="216"/>
      <c r="E128" s="129"/>
      <c r="F128" s="129"/>
    </row>
    <row r="129" spans="1:6" ht="45">
      <c r="A129" s="186" t="s">
        <v>1</v>
      </c>
      <c r="B129" s="191" t="s">
        <v>516</v>
      </c>
      <c r="C129" s="691" t="s">
        <v>371</v>
      </c>
      <c r="D129" s="692">
        <v>1812.2</v>
      </c>
      <c r="E129" s="129"/>
      <c r="F129" s="220"/>
    </row>
    <row r="130" spans="1:6" ht="60" customHeight="1">
      <c r="A130" s="186" t="s">
        <v>2</v>
      </c>
      <c r="B130" s="191" t="s">
        <v>517</v>
      </c>
      <c r="C130" s="691" t="s">
        <v>92</v>
      </c>
      <c r="D130" s="692">
        <v>5716</v>
      </c>
      <c r="E130" s="129"/>
      <c r="F130" s="129"/>
    </row>
    <row r="131" spans="1:6" ht="33.75">
      <c r="A131" s="190">
        <v>3</v>
      </c>
      <c r="B131" s="191" t="s">
        <v>609</v>
      </c>
      <c r="C131" s="712" t="s">
        <v>82</v>
      </c>
      <c r="D131" s="731">
        <v>5.803</v>
      </c>
      <c r="E131" s="409"/>
      <c r="F131" s="129"/>
    </row>
    <row r="132" spans="1:6" ht="19.5" customHeight="1">
      <c r="A132" s="150"/>
      <c r="B132" s="127" t="s">
        <v>610</v>
      </c>
      <c r="C132" s="410" t="s">
        <v>92</v>
      </c>
      <c r="D132" s="692">
        <v>4182</v>
      </c>
      <c r="E132" s="400"/>
      <c r="F132" s="129"/>
    </row>
    <row r="133" spans="1:6" ht="60.75" customHeight="1">
      <c r="A133" s="190">
        <v>4</v>
      </c>
      <c r="B133" s="191" t="s">
        <v>608</v>
      </c>
      <c r="C133" s="410" t="s">
        <v>82</v>
      </c>
      <c r="D133" s="692">
        <v>4.4</v>
      </c>
      <c r="E133" s="129"/>
      <c r="F133" s="125"/>
    </row>
    <row r="134" spans="1:6" ht="33.75">
      <c r="A134" s="186" t="s">
        <v>3</v>
      </c>
      <c r="B134" s="191" t="s">
        <v>518</v>
      </c>
      <c r="C134" s="410" t="s">
        <v>371</v>
      </c>
      <c r="D134" s="692">
        <v>55.1</v>
      </c>
      <c r="E134" s="129"/>
      <c r="F134" s="125"/>
    </row>
    <row r="135" spans="1:6" ht="15.75">
      <c r="A135" s="186"/>
      <c r="B135" s="126" t="s">
        <v>94</v>
      </c>
      <c r="C135" s="432" t="s">
        <v>371</v>
      </c>
      <c r="D135" s="400">
        <v>55.93</v>
      </c>
      <c r="E135" s="400"/>
      <c r="F135" s="129"/>
    </row>
    <row r="136" spans="1:6" ht="15.75">
      <c r="A136" s="186"/>
      <c r="B136" s="126" t="s">
        <v>93</v>
      </c>
      <c r="C136" s="432" t="s">
        <v>82</v>
      </c>
      <c r="D136" s="433">
        <v>1.247</v>
      </c>
      <c r="E136" s="400"/>
      <c r="F136" s="400"/>
    </row>
    <row r="137" spans="1:6" ht="15.75">
      <c r="A137" s="186"/>
      <c r="B137" s="127" t="s">
        <v>154</v>
      </c>
      <c r="C137" s="432" t="s">
        <v>82</v>
      </c>
      <c r="D137" s="433">
        <v>5.989</v>
      </c>
      <c r="E137" s="129"/>
      <c r="F137" s="400"/>
    </row>
    <row r="138" spans="1:6" ht="33.75" customHeight="1">
      <c r="A138" s="457">
        <v>6</v>
      </c>
      <c r="B138" s="457" t="s">
        <v>155</v>
      </c>
      <c r="C138" s="700" t="s">
        <v>92</v>
      </c>
      <c r="D138" s="713">
        <v>1118</v>
      </c>
      <c r="E138" s="129"/>
      <c r="F138" s="400"/>
    </row>
    <row r="139" spans="1:6" ht="30" customHeight="1">
      <c r="A139" s="457">
        <v>7</v>
      </c>
      <c r="B139" s="457" t="s">
        <v>157</v>
      </c>
      <c r="C139" s="696" t="s">
        <v>92</v>
      </c>
      <c r="D139" s="711">
        <v>18796</v>
      </c>
      <c r="E139" s="400"/>
      <c r="F139" s="219"/>
    </row>
    <row r="140" spans="1:6" ht="33.75">
      <c r="A140" s="186" t="s">
        <v>16</v>
      </c>
      <c r="B140" s="191" t="s">
        <v>519</v>
      </c>
      <c r="C140" s="696" t="s">
        <v>92</v>
      </c>
      <c r="D140" s="711">
        <v>3905</v>
      </c>
      <c r="E140" s="400"/>
      <c r="F140" s="219"/>
    </row>
    <row r="141" spans="1:6" ht="52.5" customHeight="1">
      <c r="A141" s="173">
        <v>9</v>
      </c>
      <c r="B141" s="173" t="s">
        <v>520</v>
      </c>
      <c r="C141" s="410" t="s">
        <v>92</v>
      </c>
      <c r="D141" s="692">
        <v>8820</v>
      </c>
      <c r="E141" s="129"/>
      <c r="F141" s="129"/>
    </row>
    <row r="142" spans="1:6" s="56" customFormat="1" ht="56.25">
      <c r="A142" s="173">
        <v>10</v>
      </c>
      <c r="B142" s="173" t="s">
        <v>521</v>
      </c>
      <c r="C142" s="714" t="s">
        <v>92</v>
      </c>
      <c r="D142" s="693">
        <v>15745</v>
      </c>
      <c r="E142" s="448"/>
      <c r="F142" s="125"/>
    </row>
    <row r="143" spans="1:6" ht="29.25" customHeight="1">
      <c r="A143" s="210"/>
      <c r="B143" s="202" t="s">
        <v>158</v>
      </c>
      <c r="C143" s="458"/>
      <c r="D143" s="216"/>
      <c r="E143" s="448"/>
      <c r="F143" s="125"/>
    </row>
    <row r="144" spans="1:6" ht="21" customHeight="1">
      <c r="A144" s="147"/>
      <c r="B144" s="208" t="s">
        <v>160</v>
      </c>
      <c r="C144" s="458"/>
      <c r="D144" s="216"/>
      <c r="E144" s="400"/>
      <c r="F144" s="125"/>
    </row>
    <row r="145" spans="1:6" ht="41.25" customHeight="1">
      <c r="A145" s="173">
        <v>1</v>
      </c>
      <c r="B145" s="173" t="s">
        <v>161</v>
      </c>
      <c r="C145" s="691" t="s">
        <v>92</v>
      </c>
      <c r="D145" s="692">
        <v>6517</v>
      </c>
      <c r="E145" s="129"/>
      <c r="F145" s="220"/>
    </row>
    <row r="146" spans="1:6" s="56" customFormat="1" ht="72" customHeight="1">
      <c r="A146" s="468" t="s">
        <v>2</v>
      </c>
      <c r="B146" s="469" t="s">
        <v>584</v>
      </c>
      <c r="C146" s="700" t="s">
        <v>162</v>
      </c>
      <c r="D146" s="711">
        <v>166.2</v>
      </c>
      <c r="E146" s="467"/>
      <c r="F146" s="219"/>
    </row>
    <row r="147" spans="1:6" ht="72" customHeight="1">
      <c r="A147" s="442"/>
      <c r="B147" s="471" t="s">
        <v>163</v>
      </c>
      <c r="C147" s="432" t="s">
        <v>92</v>
      </c>
      <c r="D147" s="400">
        <v>5677.39</v>
      </c>
      <c r="E147" s="400"/>
      <c r="F147" s="400"/>
    </row>
    <row r="148" spans="1:6" ht="27" customHeight="1">
      <c r="A148" s="150"/>
      <c r="B148" s="126" t="s">
        <v>164</v>
      </c>
      <c r="C148" s="432" t="s">
        <v>32</v>
      </c>
      <c r="D148" s="400">
        <v>5817</v>
      </c>
      <c r="E148" s="129"/>
      <c r="F148" s="400"/>
    </row>
    <row r="149" spans="1:6" ht="51" customHeight="1">
      <c r="A149" s="472" t="s">
        <v>10</v>
      </c>
      <c r="B149" s="437" t="s">
        <v>669</v>
      </c>
      <c r="C149" s="696" t="s">
        <v>92</v>
      </c>
      <c r="D149" s="705">
        <v>5540</v>
      </c>
      <c r="E149" s="129"/>
      <c r="F149" s="400"/>
    </row>
    <row r="150" spans="1:6" ht="15.75">
      <c r="A150" s="150"/>
      <c r="B150" s="127" t="s">
        <v>165</v>
      </c>
      <c r="C150" s="440" t="s">
        <v>101</v>
      </c>
      <c r="D150" s="715">
        <v>5540</v>
      </c>
      <c r="E150" s="439"/>
      <c r="F150" s="435"/>
    </row>
    <row r="151" spans="1:8" ht="31.5" customHeight="1">
      <c r="A151" s="442"/>
      <c r="B151" s="127" t="s">
        <v>166</v>
      </c>
      <c r="C151" s="440" t="s">
        <v>101</v>
      </c>
      <c r="D151" s="129">
        <v>5817</v>
      </c>
      <c r="E151" s="440"/>
      <c r="F151" s="440"/>
      <c r="H151" s="35"/>
    </row>
    <row r="152" spans="1:6" ht="25.5" customHeight="1">
      <c r="A152" s="149" t="s">
        <v>11</v>
      </c>
      <c r="B152" s="148" t="s">
        <v>122</v>
      </c>
      <c r="C152" s="697" t="s">
        <v>92</v>
      </c>
      <c r="D152" s="692">
        <v>3336</v>
      </c>
      <c r="E152" s="440"/>
      <c r="F152" s="440"/>
    </row>
    <row r="153" spans="1:6" ht="54" customHeight="1">
      <c r="A153" s="473" t="s">
        <v>3</v>
      </c>
      <c r="B153" s="474" t="s">
        <v>588</v>
      </c>
      <c r="C153" s="704" t="s">
        <v>92</v>
      </c>
      <c r="D153" s="705">
        <v>5616</v>
      </c>
      <c r="E153" s="129"/>
      <c r="F153" s="215"/>
    </row>
    <row r="154" spans="1:10" ht="33.75" customHeight="1">
      <c r="A154" s="212" t="s">
        <v>4</v>
      </c>
      <c r="B154" s="437" t="s">
        <v>585</v>
      </c>
      <c r="C154" s="474" t="s">
        <v>92</v>
      </c>
      <c r="D154" s="716">
        <v>1311</v>
      </c>
      <c r="E154" s="475"/>
      <c r="F154" s="400"/>
      <c r="J154" s="183"/>
    </row>
    <row r="155" spans="1:6" ht="31.5" customHeight="1">
      <c r="A155" s="186" t="s">
        <v>5</v>
      </c>
      <c r="B155" s="191" t="s">
        <v>586</v>
      </c>
      <c r="C155" s="717" t="s">
        <v>92</v>
      </c>
      <c r="D155" s="697">
        <v>469</v>
      </c>
      <c r="E155" s="477"/>
      <c r="F155" s="476"/>
    </row>
    <row r="156" spans="1:9" ht="32.25" customHeight="1">
      <c r="A156" s="197" t="s">
        <v>16</v>
      </c>
      <c r="B156" s="453" t="s">
        <v>587</v>
      </c>
      <c r="C156" s="706" t="s">
        <v>92</v>
      </c>
      <c r="D156" s="701">
        <v>469</v>
      </c>
      <c r="E156" s="219"/>
      <c r="F156" s="451"/>
      <c r="I156" s="719"/>
    </row>
    <row r="157" spans="1:6" ht="29.25" customHeight="1">
      <c r="A157" s="401">
        <v>9</v>
      </c>
      <c r="B157" s="191" t="s">
        <v>167</v>
      </c>
      <c r="C157" s="706" t="s">
        <v>92</v>
      </c>
      <c r="D157" s="700">
        <v>7100</v>
      </c>
      <c r="E157" s="219"/>
      <c r="F157" s="451"/>
    </row>
    <row r="158" spans="1:6" ht="30" customHeight="1">
      <c r="A158" s="210"/>
      <c r="B158" s="202" t="s">
        <v>169</v>
      </c>
      <c r="C158" s="126"/>
      <c r="D158" s="129"/>
      <c r="E158" s="129"/>
      <c r="F158" s="129"/>
    </row>
    <row r="159" spans="1:6" s="56" customFormat="1" ht="22.5" customHeight="1">
      <c r="A159" s="186"/>
      <c r="B159" s="191" t="s">
        <v>682</v>
      </c>
      <c r="C159" s="126"/>
      <c r="D159" s="216"/>
      <c r="E159" s="129"/>
      <c r="F159" s="129"/>
    </row>
    <row r="160" spans="1:6" s="694" customFormat="1" ht="31.5" customHeight="1">
      <c r="A160" s="186"/>
      <c r="B160" s="191" t="s">
        <v>307</v>
      </c>
      <c r="C160" s="191"/>
      <c r="D160" s="486">
        <v>0.1</v>
      </c>
      <c r="E160" s="128"/>
      <c r="F160" s="718"/>
    </row>
    <row r="161" spans="1:6" ht="27" customHeight="1">
      <c r="A161" s="186"/>
      <c r="B161" s="148" t="s">
        <v>171</v>
      </c>
      <c r="C161" s="195"/>
      <c r="D161" s="219"/>
      <c r="E161" s="219"/>
      <c r="F161" s="219"/>
    </row>
    <row r="162" spans="1:6" s="694" customFormat="1" ht="27" customHeight="1">
      <c r="A162" s="186"/>
      <c r="B162" s="148" t="s">
        <v>172</v>
      </c>
      <c r="C162" s="191"/>
      <c r="D162" s="486">
        <v>0.08</v>
      </c>
      <c r="E162" s="128"/>
      <c r="F162" s="128"/>
    </row>
    <row r="163" spans="1:6" ht="30.75" customHeight="1">
      <c r="A163" s="190"/>
      <c r="B163" s="148" t="s">
        <v>173</v>
      </c>
      <c r="C163" s="148"/>
      <c r="D163" s="191"/>
      <c r="E163" s="128"/>
      <c r="F163" s="224"/>
    </row>
    <row r="164" spans="3:6" ht="29.25" customHeight="1">
      <c r="C164" s="183"/>
      <c r="D164" s="315"/>
      <c r="E164" s="184"/>
      <c r="F164" s="185"/>
    </row>
    <row r="165" spans="3:6" ht="34.5" customHeight="1">
      <c r="C165" s="154"/>
      <c r="D165" s="154"/>
      <c r="E165" s="154"/>
      <c r="F165" s="154"/>
    </row>
    <row r="166" ht="29.25" customHeight="1"/>
    <row r="167" ht="30.75" customHeight="1"/>
    <row r="168" ht="27.75" customHeight="1"/>
    <row r="169" ht="21" customHeight="1"/>
    <row r="172" ht="15.75" customHeight="1"/>
  </sheetData>
  <sheetProtection/>
  <protectedRanges>
    <protectedRange sqref="E161" name="Range2_2_2_3"/>
    <protectedRange sqref="E94:E95 E97" name="Range2_1_1_1_1_1"/>
    <protectedRange sqref="E142:E143" name="Range2_4_2"/>
    <protectedRange sqref="E139:E140" name="Range2_1_2_3_1"/>
    <protectedRange sqref="E146" name="Range2_5_1_1_1"/>
  </protectedRanges>
  <mergeCells count="9">
    <mergeCell ref="A1:F1"/>
    <mergeCell ref="A2:F2"/>
    <mergeCell ref="A3:F3"/>
    <mergeCell ref="A4:F4"/>
    <mergeCell ref="D5:D6"/>
    <mergeCell ref="A5:A6"/>
    <mergeCell ref="B5:B6"/>
    <mergeCell ref="C5:C6"/>
    <mergeCell ref="E5:F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50"/>
  </sheetPr>
  <dimension ref="A1:O246"/>
  <sheetViews>
    <sheetView zoomScalePageLayoutView="0" workbookViewId="0" topLeftCell="A76">
      <selection activeCell="A237" sqref="A237:IV237"/>
    </sheetView>
  </sheetViews>
  <sheetFormatPr defaultColWidth="9.140625" defaultRowHeight="12.75"/>
  <cols>
    <col min="1" max="1" width="4.140625" style="14" customWidth="1"/>
    <col min="2" max="2" width="43.8515625" style="1" customWidth="1"/>
    <col min="3" max="3" width="6.7109375" style="1" customWidth="1"/>
    <col min="4" max="4" width="11.00390625" style="1" customWidth="1"/>
    <col min="5" max="5" width="6.8515625" style="1" customWidth="1"/>
    <col min="6" max="6" width="10.57421875" style="11" customWidth="1"/>
    <col min="7" max="7" width="9.00390625" style="11" hidden="1" customWidth="1"/>
    <col min="8" max="8" width="10.57421875" style="7" hidden="1" customWidth="1"/>
    <col min="9" max="9" width="7.57421875" style="3" hidden="1" customWidth="1"/>
    <col min="10" max="10" width="9.140625" style="3" hidden="1" customWidth="1"/>
    <col min="11" max="12" width="0" style="3" hidden="1" customWidth="1"/>
    <col min="13" max="13" width="12.28125" style="1" customWidth="1"/>
    <col min="14" max="16384" width="9.140625" style="1" customWidth="1"/>
  </cols>
  <sheetData>
    <row r="1" spans="1:8" ht="31.5" customHeight="1">
      <c r="A1" s="839" t="s">
        <v>693</v>
      </c>
      <c r="B1" s="839"/>
      <c r="C1" s="839"/>
      <c r="D1" s="839"/>
      <c r="E1" s="839"/>
      <c r="F1" s="839"/>
      <c r="G1" s="3"/>
      <c r="H1" s="2"/>
    </row>
    <row r="2" spans="1:8" ht="18.75" customHeight="1">
      <c r="A2" s="886" t="s">
        <v>843</v>
      </c>
      <c r="B2" s="886"/>
      <c r="C2" s="886"/>
      <c r="D2" s="886"/>
      <c r="E2" s="886"/>
      <c r="F2" s="886"/>
      <c r="G2" s="3"/>
      <c r="H2" s="2"/>
    </row>
    <row r="3" spans="1:8" ht="18.75" customHeight="1">
      <c r="A3" s="886" t="s">
        <v>762</v>
      </c>
      <c r="B3" s="886"/>
      <c r="C3" s="886"/>
      <c r="D3" s="886"/>
      <c r="E3" s="886"/>
      <c r="F3" s="886"/>
      <c r="G3" s="3"/>
      <c r="H3" s="2"/>
    </row>
    <row r="4" spans="1:8" ht="16.5" customHeight="1">
      <c r="A4" s="887" t="s">
        <v>182</v>
      </c>
      <c r="B4" s="887"/>
      <c r="C4" s="887"/>
      <c r="D4" s="887"/>
      <c r="E4" s="887"/>
      <c r="F4" s="887"/>
      <c r="G4" s="3"/>
      <c r="H4" s="2"/>
    </row>
    <row r="5" spans="1:9" ht="31.5" customHeight="1">
      <c r="A5" s="846" t="s">
        <v>0</v>
      </c>
      <c r="B5" s="848" t="s">
        <v>76</v>
      </c>
      <c r="C5" s="850" t="s">
        <v>77</v>
      </c>
      <c r="D5" s="850" t="s">
        <v>78</v>
      </c>
      <c r="E5" s="852" t="s">
        <v>79</v>
      </c>
      <c r="F5" s="853"/>
      <c r="G5" s="10"/>
      <c r="H5" s="16"/>
      <c r="I5" s="10"/>
    </row>
    <row r="6" spans="1:9" ht="54" customHeight="1">
      <c r="A6" s="847"/>
      <c r="B6" s="849"/>
      <c r="C6" s="851"/>
      <c r="D6" s="851"/>
      <c r="E6" s="162" t="s">
        <v>769</v>
      </c>
      <c r="F6" s="163" t="s">
        <v>56</v>
      </c>
      <c r="G6" s="13"/>
      <c r="H6" s="8"/>
      <c r="I6" s="10"/>
    </row>
    <row r="7" spans="1:12" s="5" customFormat="1" ht="24" customHeight="1">
      <c r="A7" s="487" t="s">
        <v>1</v>
      </c>
      <c r="B7" s="488">
        <v>2</v>
      </c>
      <c r="C7" s="488">
        <v>3</v>
      </c>
      <c r="D7" s="488">
        <v>4</v>
      </c>
      <c r="E7" s="489">
        <v>5</v>
      </c>
      <c r="F7" s="489">
        <v>6</v>
      </c>
      <c r="G7" s="9"/>
      <c r="H7" s="9"/>
      <c r="I7" s="15"/>
      <c r="J7" s="6"/>
      <c r="K7" s="6"/>
      <c r="L7" s="6"/>
    </row>
    <row r="8" spans="1:12" s="5" customFormat="1" ht="24" customHeight="1">
      <c r="A8" s="490"/>
      <c r="B8" s="491" t="s">
        <v>484</v>
      </c>
      <c r="C8" s="492"/>
      <c r="D8" s="492"/>
      <c r="E8" s="493"/>
      <c r="F8" s="493"/>
      <c r="G8" s="9"/>
      <c r="H8" s="9"/>
      <c r="I8" s="15"/>
      <c r="J8" s="6"/>
      <c r="K8" s="6"/>
      <c r="L8" s="6"/>
    </row>
    <row r="9" spans="1:12" s="5" customFormat="1" ht="52.5" customHeight="1">
      <c r="A9" s="494">
        <v>1</v>
      </c>
      <c r="B9" s="495" t="s">
        <v>444</v>
      </c>
      <c r="C9" s="495" t="s">
        <v>106</v>
      </c>
      <c r="D9" s="317">
        <v>1</v>
      </c>
      <c r="E9" s="496"/>
      <c r="F9" s="497"/>
      <c r="G9" s="9"/>
      <c r="H9" s="9"/>
      <c r="I9" s="15"/>
      <c r="J9" s="6"/>
      <c r="K9" s="6"/>
      <c r="L9" s="6"/>
    </row>
    <row r="10" spans="1:12" s="5" customFormat="1" ht="24" customHeight="1">
      <c r="A10" s="139"/>
      <c r="B10" s="134" t="s">
        <v>83</v>
      </c>
      <c r="C10" s="134" t="s">
        <v>84</v>
      </c>
      <c r="D10" s="136">
        <v>13</v>
      </c>
      <c r="E10" s="130"/>
      <c r="F10" s="136"/>
      <c r="G10" s="9"/>
      <c r="H10" s="9"/>
      <c r="I10" s="15"/>
      <c r="J10" s="6"/>
      <c r="K10" s="6"/>
      <c r="L10" s="6"/>
    </row>
    <row r="11" spans="1:12" s="5" customFormat="1" ht="24" customHeight="1">
      <c r="A11" s="139"/>
      <c r="B11" s="136" t="s">
        <v>447</v>
      </c>
      <c r="C11" s="134" t="s">
        <v>106</v>
      </c>
      <c r="D11" s="318">
        <v>1</v>
      </c>
      <c r="E11" s="318"/>
      <c r="F11" s="318"/>
      <c r="G11" s="9"/>
      <c r="H11" s="9"/>
      <c r="I11" s="15"/>
      <c r="J11" s="6"/>
      <c r="K11" s="6"/>
      <c r="L11" s="6"/>
    </row>
    <row r="12" spans="1:12" s="5" customFormat="1" ht="55.5" customHeight="1">
      <c r="A12" s="235">
        <v>2</v>
      </c>
      <c r="B12" s="167" t="s">
        <v>445</v>
      </c>
      <c r="C12" s="167" t="s">
        <v>170</v>
      </c>
      <c r="D12" s="317">
        <v>2</v>
      </c>
      <c r="E12" s="133"/>
      <c r="F12" s="319"/>
      <c r="G12" s="9"/>
      <c r="H12" s="9"/>
      <c r="I12" s="15"/>
      <c r="J12" s="6"/>
      <c r="K12" s="6"/>
      <c r="L12" s="6"/>
    </row>
    <row r="13" spans="1:12" s="5" customFormat="1" ht="24" customHeight="1">
      <c r="A13" s="139"/>
      <c r="B13" s="134" t="s">
        <v>448</v>
      </c>
      <c r="C13" s="134" t="s">
        <v>84</v>
      </c>
      <c r="D13" s="136">
        <v>7.2</v>
      </c>
      <c r="E13" s="130"/>
      <c r="F13" s="136"/>
      <c r="G13" s="9"/>
      <c r="H13" s="9"/>
      <c r="I13" s="15"/>
      <c r="J13" s="6"/>
      <c r="K13" s="6"/>
      <c r="L13" s="6"/>
    </row>
    <row r="14" spans="1:12" s="5" customFormat="1" ht="25.5" customHeight="1">
      <c r="A14" s="139"/>
      <c r="B14" s="134" t="s">
        <v>446</v>
      </c>
      <c r="C14" s="134" t="s">
        <v>106</v>
      </c>
      <c r="D14" s="318">
        <v>2</v>
      </c>
      <c r="E14" s="318"/>
      <c r="F14" s="321"/>
      <c r="G14" s="9"/>
      <c r="H14" s="9"/>
      <c r="I14" s="15"/>
      <c r="J14" s="6"/>
      <c r="K14" s="6"/>
      <c r="L14" s="6"/>
    </row>
    <row r="15" spans="1:12" s="5" customFormat="1" ht="52.5" customHeight="1">
      <c r="A15" s="235">
        <v>3</v>
      </c>
      <c r="B15" s="167" t="s">
        <v>450</v>
      </c>
      <c r="C15" s="167" t="s">
        <v>170</v>
      </c>
      <c r="D15" s="317">
        <v>1</v>
      </c>
      <c r="E15" s="133"/>
      <c r="F15" s="319"/>
      <c r="G15" s="9"/>
      <c r="H15" s="9"/>
      <c r="I15" s="15"/>
      <c r="J15" s="6"/>
      <c r="K15" s="6"/>
      <c r="L15" s="6"/>
    </row>
    <row r="16" spans="1:12" s="5" customFormat="1" ht="24" customHeight="1">
      <c r="A16" s="139"/>
      <c r="B16" s="134" t="s">
        <v>103</v>
      </c>
      <c r="C16" s="134" t="s">
        <v>84</v>
      </c>
      <c r="D16" s="136">
        <v>3</v>
      </c>
      <c r="E16" s="130"/>
      <c r="F16" s="136"/>
      <c r="G16" s="9"/>
      <c r="H16" s="9"/>
      <c r="I16" s="15"/>
      <c r="J16" s="6"/>
      <c r="K16" s="6"/>
      <c r="L16" s="6"/>
    </row>
    <row r="17" spans="1:12" s="5" customFormat="1" ht="24" customHeight="1">
      <c r="A17" s="139"/>
      <c r="B17" s="134" t="s">
        <v>449</v>
      </c>
      <c r="C17" s="134" t="s">
        <v>106</v>
      </c>
      <c r="D17" s="318">
        <v>1</v>
      </c>
      <c r="E17" s="318"/>
      <c r="F17" s="321"/>
      <c r="G17" s="9"/>
      <c r="H17" s="9"/>
      <c r="I17" s="15"/>
      <c r="J17" s="6"/>
      <c r="K17" s="6"/>
      <c r="L17" s="6"/>
    </row>
    <row r="18" spans="1:12" s="5" customFormat="1" ht="62.25" customHeight="1">
      <c r="A18" s="235">
        <v>4</v>
      </c>
      <c r="B18" s="167" t="s">
        <v>452</v>
      </c>
      <c r="C18" s="167" t="s">
        <v>170</v>
      </c>
      <c r="D18" s="317">
        <v>5</v>
      </c>
      <c r="E18" s="133"/>
      <c r="F18" s="319"/>
      <c r="G18" s="9"/>
      <c r="H18" s="9"/>
      <c r="I18" s="15"/>
      <c r="J18" s="6"/>
      <c r="K18" s="6"/>
      <c r="L18" s="6"/>
    </row>
    <row r="19" spans="1:12" s="5" customFormat="1" ht="24" customHeight="1">
      <c r="A19" s="139"/>
      <c r="B19" s="134" t="s">
        <v>83</v>
      </c>
      <c r="C19" s="134" t="s">
        <v>84</v>
      </c>
      <c r="D19" s="136">
        <v>15</v>
      </c>
      <c r="E19" s="130"/>
      <c r="F19" s="136"/>
      <c r="G19" s="9"/>
      <c r="H19" s="9"/>
      <c r="I19" s="15"/>
      <c r="J19" s="6"/>
      <c r="K19" s="6"/>
      <c r="L19" s="6"/>
    </row>
    <row r="20" spans="1:12" s="5" customFormat="1" ht="19.5" customHeight="1">
      <c r="A20" s="139"/>
      <c r="B20" s="134" t="s">
        <v>453</v>
      </c>
      <c r="C20" s="134" t="s">
        <v>106</v>
      </c>
      <c r="D20" s="318">
        <v>5</v>
      </c>
      <c r="E20" s="318"/>
      <c r="F20" s="321"/>
      <c r="G20" s="9"/>
      <c r="H20" s="9"/>
      <c r="I20" s="15"/>
      <c r="J20" s="6"/>
      <c r="K20" s="6"/>
      <c r="L20" s="6"/>
    </row>
    <row r="21" spans="1:12" s="5" customFormat="1" ht="57" customHeight="1">
      <c r="A21" s="235">
        <v>5</v>
      </c>
      <c r="B21" s="167" t="s">
        <v>451</v>
      </c>
      <c r="C21" s="167" t="s">
        <v>170</v>
      </c>
      <c r="D21" s="317">
        <v>2</v>
      </c>
      <c r="E21" s="133"/>
      <c r="F21" s="319"/>
      <c r="G21" s="9"/>
      <c r="H21" s="9"/>
      <c r="I21" s="15"/>
      <c r="J21" s="6"/>
      <c r="K21" s="6"/>
      <c r="L21" s="6"/>
    </row>
    <row r="22" spans="1:12" s="5" customFormat="1" ht="24.75" customHeight="1">
      <c r="A22" s="139"/>
      <c r="B22" s="134" t="s">
        <v>83</v>
      </c>
      <c r="C22" s="134" t="s">
        <v>84</v>
      </c>
      <c r="D22" s="136">
        <v>6</v>
      </c>
      <c r="E22" s="130"/>
      <c r="F22" s="136"/>
      <c r="G22" s="9"/>
      <c r="H22" s="9"/>
      <c r="I22" s="15"/>
      <c r="J22" s="6"/>
      <c r="K22" s="6"/>
      <c r="L22" s="6"/>
    </row>
    <row r="23" spans="1:12" s="5" customFormat="1" ht="26.25" customHeight="1">
      <c r="A23" s="139"/>
      <c r="B23" s="134" t="s">
        <v>183</v>
      </c>
      <c r="C23" s="134" t="s">
        <v>106</v>
      </c>
      <c r="D23" s="318">
        <v>2</v>
      </c>
      <c r="E23" s="318"/>
      <c r="F23" s="321"/>
      <c r="G23" s="9"/>
      <c r="H23" s="9"/>
      <c r="I23" s="15"/>
      <c r="J23" s="6"/>
      <c r="K23" s="6"/>
      <c r="L23" s="6"/>
    </row>
    <row r="24" spans="1:12" s="5" customFormat="1" ht="51.75" customHeight="1">
      <c r="A24" s="494">
        <v>6</v>
      </c>
      <c r="B24" s="495" t="s">
        <v>504</v>
      </c>
      <c r="C24" s="495" t="s">
        <v>106</v>
      </c>
      <c r="D24" s="317">
        <v>1</v>
      </c>
      <c r="E24" s="496"/>
      <c r="F24" s="497"/>
      <c r="G24" s="9"/>
      <c r="H24" s="9"/>
      <c r="I24" s="15"/>
      <c r="J24" s="6"/>
      <c r="K24" s="6"/>
      <c r="L24" s="6"/>
    </row>
    <row r="25" spans="1:12" s="5" customFormat="1" ht="24" customHeight="1">
      <c r="A25" s="139"/>
      <c r="B25" s="134" t="s">
        <v>83</v>
      </c>
      <c r="C25" s="134" t="s">
        <v>84</v>
      </c>
      <c r="D25" s="136">
        <v>7</v>
      </c>
      <c r="E25" s="130"/>
      <c r="F25" s="136"/>
      <c r="G25" s="9"/>
      <c r="H25" s="9"/>
      <c r="I25" s="15"/>
      <c r="J25" s="6"/>
      <c r="K25" s="6"/>
      <c r="L25" s="6"/>
    </row>
    <row r="26" spans="1:12" s="5" customFormat="1" ht="24" customHeight="1">
      <c r="A26" s="139"/>
      <c r="B26" s="136" t="s">
        <v>503</v>
      </c>
      <c r="C26" s="134" t="s">
        <v>106</v>
      </c>
      <c r="D26" s="318">
        <v>1</v>
      </c>
      <c r="E26" s="318"/>
      <c r="F26" s="318"/>
      <c r="G26" s="9"/>
      <c r="H26" s="9"/>
      <c r="I26" s="15"/>
      <c r="J26" s="6"/>
      <c r="K26" s="6"/>
      <c r="L26" s="6"/>
    </row>
    <row r="27" spans="1:12" s="5" customFormat="1" ht="66" customHeight="1">
      <c r="A27" s="235">
        <f>A24+1</f>
        <v>7</v>
      </c>
      <c r="B27" s="167" t="s">
        <v>455</v>
      </c>
      <c r="C27" s="167" t="s">
        <v>170</v>
      </c>
      <c r="D27" s="317">
        <v>1</v>
      </c>
      <c r="E27" s="133"/>
      <c r="F27" s="319"/>
      <c r="G27" s="9"/>
      <c r="H27" s="9"/>
      <c r="I27" s="15"/>
      <c r="J27" s="6"/>
      <c r="K27" s="6"/>
      <c r="L27" s="6"/>
    </row>
    <row r="28" spans="1:12" s="5" customFormat="1" ht="24" customHeight="1">
      <c r="A28" s="139"/>
      <c r="B28" s="134" t="s">
        <v>103</v>
      </c>
      <c r="C28" s="134" t="s">
        <v>84</v>
      </c>
      <c r="D28" s="136">
        <v>3</v>
      </c>
      <c r="E28" s="130"/>
      <c r="F28" s="136"/>
      <c r="G28" s="9"/>
      <c r="H28" s="9"/>
      <c r="I28" s="15"/>
      <c r="J28" s="6"/>
      <c r="K28" s="6"/>
      <c r="L28" s="6"/>
    </row>
    <row r="29" spans="1:12" s="5" customFormat="1" ht="24" customHeight="1">
      <c r="A29" s="139"/>
      <c r="B29" s="134" t="s">
        <v>449</v>
      </c>
      <c r="C29" s="134" t="s">
        <v>106</v>
      </c>
      <c r="D29" s="318">
        <v>1</v>
      </c>
      <c r="E29" s="318"/>
      <c r="F29" s="321"/>
      <c r="G29" s="9"/>
      <c r="H29" s="9"/>
      <c r="I29" s="15"/>
      <c r="J29" s="6"/>
      <c r="K29" s="6"/>
      <c r="L29" s="6"/>
    </row>
    <row r="30" spans="1:12" s="5" customFormat="1" ht="49.5" customHeight="1">
      <c r="A30" s="235">
        <f>A27+1</f>
        <v>8</v>
      </c>
      <c r="B30" s="167" t="s">
        <v>456</v>
      </c>
      <c r="C30" s="167" t="s">
        <v>170</v>
      </c>
      <c r="D30" s="317">
        <v>1</v>
      </c>
      <c r="E30" s="133"/>
      <c r="F30" s="319"/>
      <c r="G30" s="9"/>
      <c r="H30" s="9"/>
      <c r="I30" s="15"/>
      <c r="J30" s="6"/>
      <c r="K30" s="6"/>
      <c r="L30" s="6"/>
    </row>
    <row r="31" spans="1:12" s="5" customFormat="1" ht="24" customHeight="1">
      <c r="A31" s="139"/>
      <c r="B31" s="134" t="s">
        <v>83</v>
      </c>
      <c r="C31" s="134" t="s">
        <v>84</v>
      </c>
      <c r="D31" s="136">
        <v>2</v>
      </c>
      <c r="E31" s="130"/>
      <c r="F31" s="136"/>
      <c r="G31" s="9"/>
      <c r="H31" s="9"/>
      <c r="I31" s="15"/>
      <c r="J31" s="6"/>
      <c r="K31" s="6"/>
      <c r="L31" s="6"/>
    </row>
    <row r="32" spans="1:12" s="5" customFormat="1" ht="24" customHeight="1">
      <c r="A32" s="139"/>
      <c r="B32" s="134" t="s">
        <v>457</v>
      </c>
      <c r="C32" s="134" t="s">
        <v>106</v>
      </c>
      <c r="D32" s="318">
        <v>1</v>
      </c>
      <c r="E32" s="318"/>
      <c r="F32" s="321"/>
      <c r="G32" s="9"/>
      <c r="H32" s="9"/>
      <c r="I32" s="15"/>
      <c r="J32" s="6"/>
      <c r="K32" s="6"/>
      <c r="L32" s="6"/>
    </row>
    <row r="33" spans="1:12" s="5" customFormat="1" ht="42.75" customHeight="1">
      <c r="A33" s="235">
        <f>A30+1</f>
        <v>9</v>
      </c>
      <c r="B33" s="167" t="s">
        <v>458</v>
      </c>
      <c r="C33" s="167" t="s">
        <v>170</v>
      </c>
      <c r="D33" s="317">
        <v>6</v>
      </c>
      <c r="E33" s="133"/>
      <c r="F33" s="319"/>
      <c r="G33" s="9"/>
      <c r="H33" s="9"/>
      <c r="I33" s="15"/>
      <c r="J33" s="6"/>
      <c r="K33" s="6"/>
      <c r="L33" s="6"/>
    </row>
    <row r="34" spans="1:12" s="5" customFormat="1" ht="25.5" customHeight="1">
      <c r="A34" s="139"/>
      <c r="B34" s="134" t="s">
        <v>83</v>
      </c>
      <c r="C34" s="134" t="s">
        <v>84</v>
      </c>
      <c r="D34" s="136">
        <v>12</v>
      </c>
      <c r="E34" s="130"/>
      <c r="F34" s="136"/>
      <c r="G34" s="9"/>
      <c r="H34" s="9"/>
      <c r="I34" s="15"/>
      <c r="J34" s="6"/>
      <c r="K34" s="6"/>
      <c r="L34" s="6"/>
    </row>
    <row r="35" spans="1:12" s="5" customFormat="1" ht="24" customHeight="1">
      <c r="A35" s="139"/>
      <c r="B35" s="134" t="s">
        <v>459</v>
      </c>
      <c r="C35" s="134" t="s">
        <v>106</v>
      </c>
      <c r="D35" s="318">
        <v>6</v>
      </c>
      <c r="E35" s="318"/>
      <c r="F35" s="321"/>
      <c r="G35" s="9"/>
      <c r="H35" s="9"/>
      <c r="I35" s="15"/>
      <c r="J35" s="6"/>
      <c r="K35" s="6"/>
      <c r="L35" s="6"/>
    </row>
    <row r="36" spans="1:12" s="5" customFormat="1" ht="40.5" customHeight="1">
      <c r="A36" s="235">
        <f>A33+1</f>
        <v>10</v>
      </c>
      <c r="B36" s="167" t="s">
        <v>460</v>
      </c>
      <c r="C36" s="167" t="s">
        <v>170</v>
      </c>
      <c r="D36" s="498">
        <v>7</v>
      </c>
      <c r="E36" s="121"/>
      <c r="F36" s="170"/>
      <c r="G36" s="9"/>
      <c r="H36" s="9"/>
      <c r="I36" s="15"/>
      <c r="J36" s="6"/>
      <c r="K36" s="6"/>
      <c r="L36" s="6"/>
    </row>
    <row r="37" spans="1:12" s="5" customFormat="1" ht="24" customHeight="1">
      <c r="A37" s="139"/>
      <c r="B37" s="134" t="s">
        <v>83</v>
      </c>
      <c r="C37" s="134" t="s">
        <v>84</v>
      </c>
      <c r="D37" s="124">
        <v>4.9</v>
      </c>
      <c r="E37" s="118"/>
      <c r="F37" s="124"/>
      <c r="G37" s="9"/>
      <c r="H37" s="9"/>
      <c r="I37" s="15"/>
      <c r="J37" s="6"/>
      <c r="K37" s="6"/>
      <c r="L37" s="6"/>
    </row>
    <row r="38" spans="1:12" s="5" customFormat="1" ht="24" customHeight="1">
      <c r="A38" s="139"/>
      <c r="B38" s="134" t="s">
        <v>454</v>
      </c>
      <c r="C38" s="134" t="s">
        <v>106</v>
      </c>
      <c r="D38" s="165">
        <v>7</v>
      </c>
      <c r="E38" s="165"/>
      <c r="F38" s="172"/>
      <c r="G38" s="9"/>
      <c r="H38" s="9"/>
      <c r="I38" s="15"/>
      <c r="J38" s="6"/>
      <c r="K38" s="6"/>
      <c r="L38" s="6"/>
    </row>
    <row r="39" spans="1:12" s="5" customFormat="1" ht="48.75" customHeight="1">
      <c r="A39" s="235">
        <f>A36+1</f>
        <v>11</v>
      </c>
      <c r="B39" s="495" t="s">
        <v>505</v>
      </c>
      <c r="C39" s="495" t="s">
        <v>106</v>
      </c>
      <c r="D39" s="317">
        <v>7</v>
      </c>
      <c r="E39" s="496"/>
      <c r="F39" s="497"/>
      <c r="G39" s="9"/>
      <c r="H39" s="9"/>
      <c r="I39" s="15"/>
      <c r="J39" s="6"/>
      <c r="K39" s="6"/>
      <c r="L39" s="6"/>
    </row>
    <row r="40" spans="1:12" s="5" customFormat="1" ht="24" customHeight="1">
      <c r="A40" s="139"/>
      <c r="B40" s="134" t="s">
        <v>83</v>
      </c>
      <c r="C40" s="134" t="s">
        <v>84</v>
      </c>
      <c r="D40" s="136">
        <v>91</v>
      </c>
      <c r="E40" s="130"/>
      <c r="F40" s="136"/>
      <c r="G40" s="9"/>
      <c r="H40" s="9"/>
      <c r="I40" s="15"/>
      <c r="J40" s="6"/>
      <c r="K40" s="6"/>
      <c r="L40" s="6"/>
    </row>
    <row r="41" spans="1:12" s="5" customFormat="1" ht="24" customHeight="1">
      <c r="A41" s="139"/>
      <c r="B41" s="136" t="s">
        <v>506</v>
      </c>
      <c r="C41" s="134" t="s">
        <v>106</v>
      </c>
      <c r="D41" s="318">
        <v>4</v>
      </c>
      <c r="E41" s="318"/>
      <c r="F41" s="318"/>
      <c r="G41" s="9"/>
      <c r="H41" s="9"/>
      <c r="I41" s="15"/>
      <c r="J41" s="6"/>
      <c r="K41" s="6"/>
      <c r="L41" s="6"/>
    </row>
    <row r="42" spans="1:12" s="5" customFormat="1" ht="24" customHeight="1">
      <c r="A42" s="139"/>
      <c r="B42" s="136" t="s">
        <v>507</v>
      </c>
      <c r="C42" s="134" t="s">
        <v>106</v>
      </c>
      <c r="D42" s="318">
        <v>1</v>
      </c>
      <c r="E42" s="318"/>
      <c r="F42" s="318"/>
      <c r="G42" s="9"/>
      <c r="H42" s="9"/>
      <c r="I42" s="15"/>
      <c r="J42" s="6"/>
      <c r="K42" s="6"/>
      <c r="L42" s="6"/>
    </row>
    <row r="43" spans="1:12" s="5" customFormat="1" ht="24" customHeight="1">
      <c r="A43" s="139"/>
      <c r="B43" s="136" t="s">
        <v>508</v>
      </c>
      <c r="C43" s="134" t="s">
        <v>106</v>
      </c>
      <c r="D43" s="318">
        <v>2</v>
      </c>
      <c r="E43" s="318"/>
      <c r="F43" s="318"/>
      <c r="G43" s="9"/>
      <c r="H43" s="9"/>
      <c r="I43" s="15"/>
      <c r="J43" s="6"/>
      <c r="K43" s="6"/>
      <c r="L43" s="6"/>
    </row>
    <row r="44" spans="1:12" s="5" customFormat="1" ht="38.25">
      <c r="A44" s="235">
        <v>12</v>
      </c>
      <c r="B44" s="167" t="s">
        <v>461</v>
      </c>
      <c r="C44" s="167" t="s">
        <v>170</v>
      </c>
      <c r="D44" s="317">
        <v>5</v>
      </c>
      <c r="E44" s="133"/>
      <c r="F44" s="319"/>
      <c r="G44" s="9"/>
      <c r="H44" s="9"/>
      <c r="I44" s="15"/>
      <c r="J44" s="6"/>
      <c r="K44" s="6"/>
      <c r="L44" s="6"/>
    </row>
    <row r="45" spans="1:12" s="5" customFormat="1" ht="24" customHeight="1">
      <c r="A45" s="139"/>
      <c r="B45" s="134" t="s">
        <v>83</v>
      </c>
      <c r="C45" s="134" t="s">
        <v>84</v>
      </c>
      <c r="D45" s="136">
        <v>15</v>
      </c>
      <c r="E45" s="130"/>
      <c r="F45" s="136"/>
      <c r="G45" s="9"/>
      <c r="H45" s="9"/>
      <c r="I45" s="15"/>
      <c r="J45" s="6"/>
      <c r="K45" s="6"/>
      <c r="L45" s="6"/>
    </row>
    <row r="46" spans="1:12" s="5" customFormat="1" ht="24" customHeight="1">
      <c r="A46" s="139"/>
      <c r="B46" s="134" t="s">
        <v>453</v>
      </c>
      <c r="C46" s="134" t="s">
        <v>106</v>
      </c>
      <c r="D46" s="318">
        <v>5</v>
      </c>
      <c r="E46" s="318"/>
      <c r="F46" s="321"/>
      <c r="G46" s="9"/>
      <c r="H46" s="9"/>
      <c r="I46" s="15"/>
      <c r="J46" s="6"/>
      <c r="K46" s="6"/>
      <c r="L46" s="6"/>
    </row>
    <row r="47" spans="1:12" s="5" customFormat="1" ht="41.25" customHeight="1">
      <c r="A47" s="235">
        <f>A44+1</f>
        <v>13</v>
      </c>
      <c r="B47" s="167" t="s">
        <v>462</v>
      </c>
      <c r="C47" s="167" t="s">
        <v>170</v>
      </c>
      <c r="D47" s="317">
        <v>2</v>
      </c>
      <c r="E47" s="133"/>
      <c r="F47" s="319"/>
      <c r="G47" s="9"/>
      <c r="H47" s="9"/>
      <c r="I47" s="15"/>
      <c r="J47" s="6"/>
      <c r="K47" s="6"/>
      <c r="L47" s="6"/>
    </row>
    <row r="48" spans="1:12" s="5" customFormat="1" ht="24" customHeight="1">
      <c r="A48" s="139"/>
      <c r="B48" s="134" t="s">
        <v>83</v>
      </c>
      <c r="C48" s="134" t="s">
        <v>84</v>
      </c>
      <c r="D48" s="136">
        <v>6</v>
      </c>
      <c r="E48" s="130"/>
      <c r="F48" s="136"/>
      <c r="G48" s="9"/>
      <c r="H48" s="9"/>
      <c r="I48" s="15"/>
      <c r="J48" s="6"/>
      <c r="K48" s="6"/>
      <c r="L48" s="6"/>
    </row>
    <row r="49" spans="1:12" s="5" customFormat="1" ht="24" customHeight="1">
      <c r="A49" s="139"/>
      <c r="B49" s="134" t="s">
        <v>183</v>
      </c>
      <c r="C49" s="134" t="s">
        <v>106</v>
      </c>
      <c r="D49" s="318">
        <v>2</v>
      </c>
      <c r="E49" s="318"/>
      <c r="F49" s="321"/>
      <c r="G49" s="9"/>
      <c r="H49" s="9"/>
      <c r="I49" s="15"/>
      <c r="J49" s="6"/>
      <c r="K49" s="6"/>
      <c r="L49" s="6"/>
    </row>
    <row r="50" spans="1:12" s="5" customFormat="1" ht="57.75" customHeight="1">
      <c r="A50" s="235">
        <f>A47+1</f>
        <v>14</v>
      </c>
      <c r="B50" s="167" t="s">
        <v>480</v>
      </c>
      <c r="C50" s="167" t="s">
        <v>170</v>
      </c>
      <c r="D50" s="317">
        <v>162</v>
      </c>
      <c r="E50" s="133"/>
      <c r="F50" s="319"/>
      <c r="G50" s="9"/>
      <c r="H50" s="9"/>
      <c r="I50" s="15"/>
      <c r="J50" s="6"/>
      <c r="K50" s="6"/>
      <c r="L50" s="6"/>
    </row>
    <row r="51" spans="1:12" s="5" customFormat="1" ht="24" customHeight="1">
      <c r="A51" s="139"/>
      <c r="B51" s="134" t="s">
        <v>83</v>
      </c>
      <c r="C51" s="134" t="s">
        <v>84</v>
      </c>
      <c r="D51" s="136">
        <v>324</v>
      </c>
      <c r="E51" s="130"/>
      <c r="F51" s="136"/>
      <c r="G51" s="9"/>
      <c r="H51" s="9"/>
      <c r="I51" s="15"/>
      <c r="J51" s="6"/>
      <c r="K51" s="6"/>
      <c r="L51" s="6"/>
    </row>
    <row r="52" spans="1:12" s="5" customFormat="1" ht="24" customHeight="1">
      <c r="A52" s="139"/>
      <c r="B52" s="134" t="s">
        <v>481</v>
      </c>
      <c r="C52" s="134" t="s">
        <v>106</v>
      </c>
      <c r="D52" s="318">
        <v>162</v>
      </c>
      <c r="E52" s="318"/>
      <c r="F52" s="321"/>
      <c r="G52" s="9"/>
      <c r="H52" s="9"/>
      <c r="I52" s="15"/>
      <c r="J52" s="6"/>
      <c r="K52" s="6"/>
      <c r="L52" s="6"/>
    </row>
    <row r="53" spans="1:12" s="5" customFormat="1" ht="45" customHeight="1">
      <c r="A53" s="235">
        <f>A50+1</f>
        <v>15</v>
      </c>
      <c r="B53" s="167" t="s">
        <v>463</v>
      </c>
      <c r="C53" s="167" t="s">
        <v>170</v>
      </c>
      <c r="D53" s="498">
        <v>162</v>
      </c>
      <c r="E53" s="121"/>
      <c r="F53" s="170"/>
      <c r="G53" s="9"/>
      <c r="H53" s="9"/>
      <c r="I53" s="15"/>
      <c r="J53" s="6"/>
      <c r="K53" s="6"/>
      <c r="L53" s="6"/>
    </row>
    <row r="54" spans="1:12" s="5" customFormat="1" ht="24" customHeight="1">
      <c r="A54" s="139"/>
      <c r="B54" s="134" t="s">
        <v>83</v>
      </c>
      <c r="C54" s="134" t="s">
        <v>84</v>
      </c>
      <c r="D54" s="124">
        <v>43.74</v>
      </c>
      <c r="E54" s="118"/>
      <c r="F54" s="124"/>
      <c r="G54" s="9"/>
      <c r="H54" s="9"/>
      <c r="I54" s="15"/>
      <c r="J54" s="6"/>
      <c r="K54" s="6"/>
      <c r="L54" s="6"/>
    </row>
    <row r="55" spans="1:12" s="5" customFormat="1" ht="28.5" customHeight="1">
      <c r="A55" s="139"/>
      <c r="B55" s="134" t="s">
        <v>464</v>
      </c>
      <c r="C55" s="134" t="s">
        <v>106</v>
      </c>
      <c r="D55" s="165">
        <v>162</v>
      </c>
      <c r="E55" s="165"/>
      <c r="F55" s="172"/>
      <c r="G55" s="9"/>
      <c r="H55" s="9"/>
      <c r="I55" s="15"/>
      <c r="J55" s="6"/>
      <c r="K55" s="6"/>
      <c r="L55" s="6"/>
    </row>
    <row r="56" spans="1:12" s="5" customFormat="1" ht="47.25" customHeight="1">
      <c r="A56" s="235">
        <f>A53+1</f>
        <v>16</v>
      </c>
      <c r="B56" s="142" t="s">
        <v>466</v>
      </c>
      <c r="C56" s="142" t="s">
        <v>106</v>
      </c>
      <c r="D56" s="121">
        <v>1</v>
      </c>
      <c r="E56" s="121"/>
      <c r="F56" s="170"/>
      <c r="G56" s="9"/>
      <c r="H56" s="9"/>
      <c r="I56" s="15"/>
      <c r="J56" s="6"/>
      <c r="K56" s="6"/>
      <c r="L56" s="6"/>
    </row>
    <row r="57" spans="1:12" s="5" customFormat="1" ht="24" customHeight="1">
      <c r="A57" s="144"/>
      <c r="B57" s="131" t="s">
        <v>83</v>
      </c>
      <c r="C57" s="131" t="s">
        <v>84</v>
      </c>
      <c r="D57" s="118">
        <v>2</v>
      </c>
      <c r="E57" s="118"/>
      <c r="F57" s="124"/>
      <c r="G57" s="9"/>
      <c r="H57" s="9"/>
      <c r="I57" s="15"/>
      <c r="J57" s="6"/>
      <c r="K57" s="6"/>
      <c r="L57" s="6"/>
    </row>
    <row r="58" spans="1:12" s="5" customFormat="1" ht="31.5" customHeight="1">
      <c r="A58" s="144"/>
      <c r="B58" s="131" t="s">
        <v>465</v>
      </c>
      <c r="C58" s="131" t="s">
        <v>106</v>
      </c>
      <c r="D58" s="172">
        <v>1</v>
      </c>
      <c r="E58" s="172"/>
      <c r="F58" s="118"/>
      <c r="G58" s="9"/>
      <c r="H58" s="9"/>
      <c r="I58" s="15"/>
      <c r="J58" s="6"/>
      <c r="K58" s="6"/>
      <c r="L58" s="6"/>
    </row>
    <row r="59" spans="1:12" s="5" customFormat="1" ht="53.25" customHeight="1">
      <c r="A59" s="235">
        <f>A56+1</f>
        <v>17</v>
      </c>
      <c r="B59" s="167" t="s">
        <v>467</v>
      </c>
      <c r="C59" s="167" t="s">
        <v>170</v>
      </c>
      <c r="D59" s="317">
        <v>1</v>
      </c>
      <c r="E59" s="133"/>
      <c r="F59" s="319"/>
      <c r="G59" s="9"/>
      <c r="H59" s="9"/>
      <c r="I59" s="15"/>
      <c r="J59" s="6"/>
      <c r="K59" s="6"/>
      <c r="L59" s="6"/>
    </row>
    <row r="60" spans="1:12" s="5" customFormat="1" ht="24" customHeight="1">
      <c r="A60" s="139"/>
      <c r="B60" s="134" t="s">
        <v>83</v>
      </c>
      <c r="C60" s="134" t="s">
        <v>84</v>
      </c>
      <c r="D60" s="136">
        <v>2</v>
      </c>
      <c r="E60" s="130"/>
      <c r="F60" s="136"/>
      <c r="G60" s="9"/>
      <c r="H60" s="9"/>
      <c r="I60" s="15"/>
      <c r="J60" s="6"/>
      <c r="K60" s="6"/>
      <c r="L60" s="6"/>
    </row>
    <row r="61" spans="1:12" s="5" customFormat="1" ht="24" customHeight="1">
      <c r="A61" s="139"/>
      <c r="B61" s="134" t="s">
        <v>457</v>
      </c>
      <c r="C61" s="134" t="s">
        <v>106</v>
      </c>
      <c r="D61" s="318">
        <v>1</v>
      </c>
      <c r="E61" s="318"/>
      <c r="F61" s="321"/>
      <c r="G61" s="9"/>
      <c r="H61" s="9"/>
      <c r="I61" s="15"/>
      <c r="J61" s="6"/>
      <c r="K61" s="6"/>
      <c r="L61" s="6"/>
    </row>
    <row r="62" spans="1:12" s="5" customFormat="1" ht="55.5" customHeight="1">
      <c r="A62" s="235">
        <f>A59+1</f>
        <v>18</v>
      </c>
      <c r="B62" s="167" t="s">
        <v>470</v>
      </c>
      <c r="C62" s="167" t="s">
        <v>170</v>
      </c>
      <c r="D62" s="317">
        <v>1</v>
      </c>
      <c r="E62" s="133"/>
      <c r="F62" s="319"/>
      <c r="G62" s="9"/>
      <c r="H62" s="9"/>
      <c r="I62" s="15"/>
      <c r="J62" s="6"/>
      <c r="K62" s="6"/>
      <c r="L62" s="6"/>
    </row>
    <row r="63" spans="1:12" s="5" customFormat="1" ht="24" customHeight="1">
      <c r="A63" s="139"/>
      <c r="B63" s="134" t="s">
        <v>83</v>
      </c>
      <c r="C63" s="134" t="s">
        <v>84</v>
      </c>
      <c r="D63" s="136">
        <v>2</v>
      </c>
      <c r="E63" s="130"/>
      <c r="F63" s="136"/>
      <c r="G63" s="9"/>
      <c r="H63" s="9"/>
      <c r="I63" s="15"/>
      <c r="J63" s="6"/>
      <c r="K63" s="6"/>
      <c r="L63" s="6"/>
    </row>
    <row r="64" spans="1:12" s="5" customFormat="1" ht="24" customHeight="1">
      <c r="A64" s="139"/>
      <c r="B64" s="134" t="s">
        <v>471</v>
      </c>
      <c r="C64" s="134" t="s">
        <v>106</v>
      </c>
      <c r="D64" s="318">
        <v>1</v>
      </c>
      <c r="E64" s="318"/>
      <c r="F64" s="321"/>
      <c r="G64" s="9"/>
      <c r="H64" s="9"/>
      <c r="I64" s="15"/>
      <c r="J64" s="6"/>
      <c r="K64" s="6"/>
      <c r="L64" s="6"/>
    </row>
    <row r="65" spans="1:12" s="5" customFormat="1" ht="63" customHeight="1">
      <c r="A65" s="235">
        <f>A62+1</f>
        <v>19</v>
      </c>
      <c r="B65" s="167" t="s">
        <v>469</v>
      </c>
      <c r="C65" s="167" t="s">
        <v>170</v>
      </c>
      <c r="D65" s="498">
        <v>2</v>
      </c>
      <c r="E65" s="121"/>
      <c r="F65" s="170"/>
      <c r="G65" s="9"/>
      <c r="H65" s="9"/>
      <c r="I65" s="15"/>
      <c r="J65" s="6"/>
      <c r="K65" s="6"/>
      <c r="L65" s="6"/>
    </row>
    <row r="66" spans="1:12" s="5" customFormat="1" ht="24" customHeight="1">
      <c r="A66" s="139"/>
      <c r="B66" s="134" t="s">
        <v>83</v>
      </c>
      <c r="C66" s="134" t="s">
        <v>84</v>
      </c>
      <c r="D66" s="124">
        <v>4</v>
      </c>
      <c r="E66" s="118"/>
      <c r="F66" s="124"/>
      <c r="G66" s="9"/>
      <c r="H66" s="9"/>
      <c r="I66" s="15"/>
      <c r="J66" s="6"/>
      <c r="K66" s="6"/>
      <c r="L66" s="6"/>
    </row>
    <row r="67" spans="1:12" s="5" customFormat="1" ht="24" customHeight="1">
      <c r="A67" s="139"/>
      <c r="B67" s="134" t="s">
        <v>187</v>
      </c>
      <c r="C67" s="134" t="s">
        <v>106</v>
      </c>
      <c r="D67" s="165">
        <v>2</v>
      </c>
      <c r="E67" s="165"/>
      <c r="F67" s="172"/>
      <c r="G67" s="9"/>
      <c r="H67" s="9"/>
      <c r="I67" s="15"/>
      <c r="J67" s="6"/>
      <c r="K67" s="6"/>
      <c r="L67" s="6"/>
    </row>
    <row r="68" spans="1:12" s="5" customFormat="1" ht="53.25" customHeight="1">
      <c r="A68" s="235">
        <f>A65+1</f>
        <v>20</v>
      </c>
      <c r="B68" s="167" t="s">
        <v>468</v>
      </c>
      <c r="C68" s="167" t="s">
        <v>106</v>
      </c>
      <c r="D68" s="123">
        <v>1</v>
      </c>
      <c r="E68" s="121"/>
      <c r="F68" s="170"/>
      <c r="G68" s="9"/>
      <c r="H68" s="9"/>
      <c r="I68" s="15"/>
      <c r="J68" s="6"/>
      <c r="K68" s="6"/>
      <c r="L68" s="6"/>
    </row>
    <row r="69" spans="1:12" s="5" customFormat="1" ht="24" customHeight="1">
      <c r="A69" s="139"/>
      <c r="B69" s="134" t="s">
        <v>83</v>
      </c>
      <c r="C69" s="134" t="s">
        <v>84</v>
      </c>
      <c r="D69" s="124">
        <v>2</v>
      </c>
      <c r="E69" s="118"/>
      <c r="F69" s="124"/>
      <c r="G69" s="9"/>
      <c r="H69" s="9"/>
      <c r="I69" s="15"/>
      <c r="J69" s="6"/>
      <c r="K69" s="6"/>
      <c r="L69" s="6"/>
    </row>
    <row r="70" spans="1:12" s="5" customFormat="1" ht="24" customHeight="1">
      <c r="A70" s="139"/>
      <c r="B70" s="134" t="s">
        <v>186</v>
      </c>
      <c r="C70" s="134" t="s">
        <v>106</v>
      </c>
      <c r="D70" s="165">
        <v>1</v>
      </c>
      <c r="E70" s="165"/>
      <c r="F70" s="165"/>
      <c r="G70" s="9"/>
      <c r="H70" s="9"/>
      <c r="I70" s="15"/>
      <c r="J70" s="6"/>
      <c r="K70" s="6"/>
      <c r="L70" s="6"/>
    </row>
    <row r="71" spans="1:12" s="5" customFormat="1" ht="54" customHeight="1">
      <c r="A71" s="235">
        <f>A68+1</f>
        <v>21</v>
      </c>
      <c r="B71" s="142" t="s">
        <v>472</v>
      </c>
      <c r="C71" s="142" t="s">
        <v>106</v>
      </c>
      <c r="D71" s="121">
        <v>6</v>
      </c>
      <c r="E71" s="121"/>
      <c r="F71" s="170"/>
      <c r="G71" s="9"/>
      <c r="H71" s="9"/>
      <c r="I71" s="15"/>
      <c r="J71" s="6"/>
      <c r="K71" s="6"/>
      <c r="L71" s="6"/>
    </row>
    <row r="72" spans="1:12" s="5" customFormat="1" ht="24" customHeight="1">
      <c r="A72" s="144"/>
      <c r="B72" s="131" t="s">
        <v>83</v>
      </c>
      <c r="C72" s="131" t="s">
        <v>84</v>
      </c>
      <c r="D72" s="118">
        <v>12</v>
      </c>
      <c r="E72" s="118"/>
      <c r="F72" s="124"/>
      <c r="G72" s="9"/>
      <c r="H72" s="9"/>
      <c r="I72" s="15"/>
      <c r="J72" s="6"/>
      <c r="K72" s="6"/>
      <c r="L72" s="6"/>
    </row>
    <row r="73" spans="1:12" s="5" customFormat="1" ht="24" customHeight="1">
      <c r="A73" s="144"/>
      <c r="B73" s="131" t="s">
        <v>465</v>
      </c>
      <c r="C73" s="131" t="s">
        <v>106</v>
      </c>
      <c r="D73" s="172">
        <v>6</v>
      </c>
      <c r="E73" s="172"/>
      <c r="F73" s="118"/>
      <c r="G73" s="9"/>
      <c r="H73" s="9"/>
      <c r="I73" s="15"/>
      <c r="J73" s="6"/>
      <c r="K73" s="6"/>
      <c r="L73" s="6"/>
    </row>
    <row r="74" spans="1:12" s="5" customFormat="1" ht="51.75" customHeight="1">
      <c r="A74" s="235">
        <f>A71+1</f>
        <v>22</v>
      </c>
      <c r="B74" s="167" t="s">
        <v>473</v>
      </c>
      <c r="C74" s="167" t="s">
        <v>106</v>
      </c>
      <c r="D74" s="317">
        <v>6</v>
      </c>
      <c r="E74" s="133"/>
      <c r="F74" s="319"/>
      <c r="G74" s="9"/>
      <c r="H74" s="9"/>
      <c r="I74" s="15"/>
      <c r="J74" s="6"/>
      <c r="K74" s="6"/>
      <c r="L74" s="6"/>
    </row>
    <row r="75" spans="1:12" s="5" customFormat="1" ht="24" customHeight="1">
      <c r="A75" s="139"/>
      <c r="B75" s="134" t="s">
        <v>83</v>
      </c>
      <c r="C75" s="134" t="s">
        <v>84</v>
      </c>
      <c r="D75" s="136">
        <v>12</v>
      </c>
      <c r="E75" s="130"/>
      <c r="F75" s="136"/>
      <c r="G75" s="9"/>
      <c r="H75" s="9"/>
      <c r="I75" s="15"/>
      <c r="J75" s="6"/>
      <c r="K75" s="6"/>
      <c r="L75" s="6"/>
    </row>
    <row r="76" spans="1:12" s="5" customFormat="1" ht="24" customHeight="1">
      <c r="A76" s="139"/>
      <c r="B76" s="134" t="s">
        <v>459</v>
      </c>
      <c r="C76" s="134" t="s">
        <v>106</v>
      </c>
      <c r="D76" s="318">
        <v>6</v>
      </c>
      <c r="E76" s="318"/>
      <c r="F76" s="321"/>
      <c r="G76" s="9"/>
      <c r="H76" s="9"/>
      <c r="I76" s="15"/>
      <c r="J76" s="6"/>
      <c r="K76" s="6"/>
      <c r="L76" s="6"/>
    </row>
    <row r="77" spans="1:12" s="5" customFormat="1" ht="41.25" customHeight="1">
      <c r="A77" s="235">
        <f>A74+1</f>
        <v>23</v>
      </c>
      <c r="B77" s="142" t="s">
        <v>474</v>
      </c>
      <c r="C77" s="142" t="s">
        <v>106</v>
      </c>
      <c r="D77" s="121">
        <v>2</v>
      </c>
      <c r="E77" s="121"/>
      <c r="F77" s="170"/>
      <c r="G77" s="9"/>
      <c r="H77" s="9"/>
      <c r="I77" s="15"/>
      <c r="J77" s="6"/>
      <c r="K77" s="6"/>
      <c r="L77" s="6"/>
    </row>
    <row r="78" spans="1:12" s="5" customFormat="1" ht="24" customHeight="1">
      <c r="A78" s="144"/>
      <c r="B78" s="131" t="s">
        <v>83</v>
      </c>
      <c r="C78" s="131" t="s">
        <v>84</v>
      </c>
      <c r="D78" s="118">
        <v>4</v>
      </c>
      <c r="E78" s="118"/>
      <c r="F78" s="124"/>
      <c r="G78" s="9"/>
      <c r="H78" s="9"/>
      <c r="I78" s="15"/>
      <c r="J78" s="6"/>
      <c r="K78" s="6"/>
      <c r="L78" s="6"/>
    </row>
    <row r="79" spans="1:12" s="5" customFormat="1" ht="24" customHeight="1">
      <c r="A79" s="144"/>
      <c r="B79" s="131" t="s">
        <v>475</v>
      </c>
      <c r="C79" s="131" t="s">
        <v>106</v>
      </c>
      <c r="D79" s="172">
        <v>2</v>
      </c>
      <c r="E79" s="172"/>
      <c r="F79" s="118"/>
      <c r="G79" s="9"/>
      <c r="H79" s="9"/>
      <c r="I79" s="15"/>
      <c r="J79" s="6"/>
      <c r="K79" s="6"/>
      <c r="L79" s="6"/>
    </row>
    <row r="80" spans="1:12" s="5" customFormat="1" ht="65.25" customHeight="1">
      <c r="A80" s="235">
        <f>A77+1</f>
        <v>24</v>
      </c>
      <c r="B80" s="167" t="s">
        <v>476</v>
      </c>
      <c r="C80" s="167" t="s">
        <v>170</v>
      </c>
      <c r="D80" s="317">
        <v>2</v>
      </c>
      <c r="E80" s="133"/>
      <c r="F80" s="319"/>
      <c r="G80" s="9"/>
      <c r="H80" s="9"/>
      <c r="I80" s="15"/>
      <c r="J80" s="6"/>
      <c r="K80" s="6"/>
      <c r="L80" s="6"/>
    </row>
    <row r="81" spans="1:12" s="5" customFormat="1" ht="24" customHeight="1">
      <c r="A81" s="139"/>
      <c r="B81" s="134" t="s">
        <v>83</v>
      </c>
      <c r="C81" s="134" t="s">
        <v>84</v>
      </c>
      <c r="D81" s="136">
        <v>4</v>
      </c>
      <c r="E81" s="130"/>
      <c r="F81" s="136"/>
      <c r="G81" s="9"/>
      <c r="H81" s="9"/>
      <c r="I81" s="15"/>
      <c r="J81" s="6"/>
      <c r="K81" s="6"/>
      <c r="L81" s="6"/>
    </row>
    <row r="82" spans="1:12" s="5" customFormat="1" ht="24" customHeight="1">
      <c r="A82" s="139"/>
      <c r="B82" s="134" t="s">
        <v>471</v>
      </c>
      <c r="C82" s="134" t="s">
        <v>106</v>
      </c>
      <c r="D82" s="318">
        <v>2</v>
      </c>
      <c r="E82" s="318"/>
      <c r="F82" s="321"/>
      <c r="G82" s="9"/>
      <c r="H82" s="9"/>
      <c r="I82" s="15"/>
      <c r="J82" s="6"/>
      <c r="K82" s="6"/>
      <c r="L82" s="6"/>
    </row>
    <row r="83" spans="1:12" s="5" customFormat="1" ht="58.5" customHeight="1">
      <c r="A83" s="235">
        <f>A80+1</f>
        <v>25</v>
      </c>
      <c r="B83" s="167" t="s">
        <v>477</v>
      </c>
      <c r="C83" s="167" t="s">
        <v>170</v>
      </c>
      <c r="D83" s="498">
        <v>8</v>
      </c>
      <c r="E83" s="121"/>
      <c r="F83" s="170"/>
      <c r="G83" s="9"/>
      <c r="H83" s="9"/>
      <c r="I83" s="15"/>
      <c r="J83" s="6"/>
      <c r="K83" s="6"/>
      <c r="L83" s="6"/>
    </row>
    <row r="84" spans="1:12" s="5" customFormat="1" ht="24" customHeight="1">
      <c r="A84" s="139"/>
      <c r="B84" s="134" t="s">
        <v>83</v>
      </c>
      <c r="C84" s="134" t="s">
        <v>84</v>
      </c>
      <c r="D84" s="124">
        <v>16</v>
      </c>
      <c r="E84" s="118"/>
      <c r="F84" s="124"/>
      <c r="G84" s="9"/>
      <c r="H84" s="9"/>
      <c r="I84" s="15"/>
      <c r="J84" s="6"/>
      <c r="K84" s="6"/>
      <c r="L84" s="6"/>
    </row>
    <row r="85" spans="1:12" s="5" customFormat="1" ht="24" customHeight="1">
      <c r="A85" s="139"/>
      <c r="B85" s="134" t="s">
        <v>187</v>
      </c>
      <c r="C85" s="134" t="s">
        <v>106</v>
      </c>
      <c r="D85" s="165">
        <v>8</v>
      </c>
      <c r="E85" s="165"/>
      <c r="F85" s="172"/>
      <c r="G85" s="9"/>
      <c r="H85" s="9"/>
      <c r="I85" s="15"/>
      <c r="J85" s="6"/>
      <c r="K85" s="6"/>
      <c r="L85" s="6"/>
    </row>
    <row r="86" spans="1:12" s="5" customFormat="1" ht="36.75" customHeight="1">
      <c r="A86" s="235">
        <f>A83+1</f>
        <v>26</v>
      </c>
      <c r="B86" s="142" t="s">
        <v>478</v>
      </c>
      <c r="C86" s="142" t="s">
        <v>106</v>
      </c>
      <c r="D86" s="121">
        <v>162</v>
      </c>
      <c r="E86" s="121"/>
      <c r="F86" s="170"/>
      <c r="G86" s="9"/>
      <c r="H86" s="9"/>
      <c r="I86" s="15"/>
      <c r="J86" s="6"/>
      <c r="K86" s="6"/>
      <c r="L86" s="6"/>
    </row>
    <row r="87" spans="1:12" s="5" customFormat="1" ht="24" customHeight="1">
      <c r="A87" s="144"/>
      <c r="B87" s="131" t="s">
        <v>83</v>
      </c>
      <c r="C87" s="131" t="s">
        <v>84</v>
      </c>
      <c r="D87" s="118">
        <v>324</v>
      </c>
      <c r="E87" s="118"/>
      <c r="F87" s="124"/>
      <c r="G87" s="9"/>
      <c r="H87" s="9"/>
      <c r="I87" s="15"/>
      <c r="J87" s="6"/>
      <c r="K87" s="6"/>
      <c r="L87" s="6"/>
    </row>
    <row r="88" spans="1:12" s="5" customFormat="1" ht="24" customHeight="1">
      <c r="A88" s="144"/>
      <c r="B88" s="131" t="s">
        <v>479</v>
      </c>
      <c r="C88" s="131" t="s">
        <v>106</v>
      </c>
      <c r="D88" s="172">
        <v>162</v>
      </c>
      <c r="E88" s="172"/>
      <c r="F88" s="118"/>
      <c r="G88" s="9"/>
      <c r="H88" s="9"/>
      <c r="I88" s="15"/>
      <c r="J88" s="6"/>
      <c r="K88" s="6"/>
      <c r="L88" s="6"/>
    </row>
    <row r="89" spans="1:12" s="5" customFormat="1" ht="49.5" customHeight="1">
      <c r="A89" s="235">
        <f>A86+1</f>
        <v>27</v>
      </c>
      <c r="B89" s="167" t="s">
        <v>482</v>
      </c>
      <c r="C89" s="167" t="s">
        <v>170</v>
      </c>
      <c r="D89" s="317">
        <v>162</v>
      </c>
      <c r="E89" s="133"/>
      <c r="F89" s="319"/>
      <c r="G89" s="9"/>
      <c r="H89" s="9"/>
      <c r="I89" s="15"/>
      <c r="J89" s="6"/>
      <c r="K89" s="6"/>
      <c r="L89" s="6"/>
    </row>
    <row r="90" spans="1:12" s="5" customFormat="1" ht="24" customHeight="1">
      <c r="A90" s="139"/>
      <c r="B90" s="134" t="s">
        <v>83</v>
      </c>
      <c r="C90" s="134" t="s">
        <v>84</v>
      </c>
      <c r="D90" s="136">
        <v>324</v>
      </c>
      <c r="E90" s="130"/>
      <c r="F90" s="136"/>
      <c r="G90" s="9"/>
      <c r="H90" s="9"/>
      <c r="I90" s="15"/>
      <c r="J90" s="6"/>
      <c r="K90" s="6"/>
      <c r="L90" s="6"/>
    </row>
    <row r="91" spans="1:12" s="5" customFormat="1" ht="28.5" customHeight="1">
      <c r="A91" s="139"/>
      <c r="B91" s="134" t="s">
        <v>481</v>
      </c>
      <c r="C91" s="134" t="s">
        <v>106</v>
      </c>
      <c r="D91" s="318">
        <v>162</v>
      </c>
      <c r="E91" s="318"/>
      <c r="F91" s="321"/>
      <c r="G91" s="9"/>
      <c r="H91" s="9"/>
      <c r="I91" s="15"/>
      <c r="J91" s="6"/>
      <c r="K91" s="6"/>
      <c r="L91" s="6"/>
    </row>
    <row r="92" spans="1:12" s="5" customFormat="1" ht="51" customHeight="1">
      <c r="A92" s="235">
        <f>A89+1</f>
        <v>28</v>
      </c>
      <c r="B92" s="142" t="s">
        <v>489</v>
      </c>
      <c r="C92" s="142" t="s">
        <v>112</v>
      </c>
      <c r="D92" s="499">
        <v>560</v>
      </c>
      <c r="E92" s="121"/>
      <c r="F92" s="170"/>
      <c r="G92" s="9"/>
      <c r="H92" s="9"/>
      <c r="I92" s="15"/>
      <c r="J92" s="6"/>
      <c r="K92" s="6"/>
      <c r="L92" s="6"/>
    </row>
    <row r="93" spans="1:12" s="5" customFormat="1" ht="24" customHeight="1">
      <c r="A93" s="144"/>
      <c r="B93" s="131" t="s">
        <v>83</v>
      </c>
      <c r="C93" s="131" t="s">
        <v>84</v>
      </c>
      <c r="D93" s="172">
        <v>268.8</v>
      </c>
      <c r="E93" s="118"/>
      <c r="F93" s="165"/>
      <c r="G93" s="9"/>
      <c r="H93" s="9"/>
      <c r="I93" s="15"/>
      <c r="J93" s="6"/>
      <c r="K93" s="6"/>
      <c r="L93" s="6"/>
    </row>
    <row r="94" spans="1:12" s="5" customFormat="1" ht="24" customHeight="1">
      <c r="A94" s="139"/>
      <c r="B94" s="134" t="s">
        <v>492</v>
      </c>
      <c r="C94" s="134" t="s">
        <v>112</v>
      </c>
      <c r="D94" s="165">
        <v>565.6</v>
      </c>
      <c r="E94" s="165"/>
      <c r="F94" s="165"/>
      <c r="G94" s="9"/>
      <c r="H94" s="9"/>
      <c r="I94" s="15"/>
      <c r="J94" s="6"/>
      <c r="K94" s="6"/>
      <c r="L94" s="6"/>
    </row>
    <row r="95" spans="1:12" s="5" customFormat="1" ht="48.75" customHeight="1">
      <c r="A95" s="235">
        <f>A92+1</f>
        <v>29</v>
      </c>
      <c r="B95" s="142" t="s">
        <v>490</v>
      </c>
      <c r="C95" s="142" t="s">
        <v>112</v>
      </c>
      <c r="D95" s="499">
        <v>24</v>
      </c>
      <c r="E95" s="121"/>
      <c r="F95" s="170"/>
      <c r="G95" s="9"/>
      <c r="H95" s="9"/>
      <c r="I95" s="15"/>
      <c r="J95" s="6"/>
      <c r="K95" s="6"/>
      <c r="L95" s="6"/>
    </row>
    <row r="96" spans="1:12" s="5" customFormat="1" ht="24" customHeight="1">
      <c r="A96" s="144"/>
      <c r="B96" s="131" t="s">
        <v>83</v>
      </c>
      <c r="C96" s="131" t="s">
        <v>84</v>
      </c>
      <c r="D96" s="172">
        <v>11.52</v>
      </c>
      <c r="E96" s="118"/>
      <c r="F96" s="165"/>
      <c r="G96" s="9"/>
      <c r="H96" s="9"/>
      <c r="I96" s="15"/>
      <c r="J96" s="6"/>
      <c r="K96" s="6"/>
      <c r="L96" s="6"/>
    </row>
    <row r="97" spans="1:12" s="5" customFormat="1" ht="29.25" customHeight="1">
      <c r="A97" s="144"/>
      <c r="B97" s="134" t="s">
        <v>491</v>
      </c>
      <c r="C97" s="134" t="s">
        <v>112</v>
      </c>
      <c r="D97" s="165">
        <v>24.24</v>
      </c>
      <c r="E97" s="165"/>
      <c r="F97" s="165"/>
      <c r="G97" s="9"/>
      <c r="H97" s="9"/>
      <c r="I97" s="15"/>
      <c r="J97" s="6"/>
      <c r="K97" s="6"/>
      <c r="L97" s="6"/>
    </row>
    <row r="98" spans="1:12" s="5" customFormat="1" ht="53.25" customHeight="1">
      <c r="A98" s="235">
        <f>A95+1</f>
        <v>30</v>
      </c>
      <c r="B98" s="167" t="s">
        <v>493</v>
      </c>
      <c r="C98" s="167" t="s">
        <v>112</v>
      </c>
      <c r="D98" s="123">
        <v>6800</v>
      </c>
      <c r="E98" s="123"/>
      <c r="F98" s="170"/>
      <c r="G98" s="9"/>
      <c r="H98" s="9"/>
      <c r="I98" s="15"/>
      <c r="J98" s="6"/>
      <c r="K98" s="6"/>
      <c r="L98" s="6"/>
    </row>
    <row r="99" spans="1:12" s="5" customFormat="1" ht="24" customHeight="1">
      <c r="A99" s="139"/>
      <c r="B99" s="134" t="s">
        <v>83</v>
      </c>
      <c r="C99" s="134" t="s">
        <v>84</v>
      </c>
      <c r="D99" s="124">
        <v>1088</v>
      </c>
      <c r="E99" s="118"/>
      <c r="F99" s="124"/>
      <c r="G99" s="9"/>
      <c r="H99" s="9"/>
      <c r="I99" s="15"/>
      <c r="J99" s="6"/>
      <c r="K99" s="6"/>
      <c r="L99" s="6"/>
    </row>
    <row r="100" spans="1:12" s="5" customFormat="1" ht="24" customHeight="1">
      <c r="A100" s="139"/>
      <c r="B100" s="134" t="s">
        <v>483</v>
      </c>
      <c r="C100" s="134" t="s">
        <v>112</v>
      </c>
      <c r="D100" s="165">
        <v>6936</v>
      </c>
      <c r="E100" s="165"/>
      <c r="F100" s="165"/>
      <c r="G100" s="9"/>
      <c r="H100" s="9"/>
      <c r="I100" s="15"/>
      <c r="J100" s="6"/>
      <c r="K100" s="6"/>
      <c r="L100" s="6"/>
    </row>
    <row r="101" spans="1:12" s="5" customFormat="1" ht="54" customHeight="1">
      <c r="A101" s="235">
        <f>A98+1</f>
        <v>31</v>
      </c>
      <c r="B101" s="167" t="s">
        <v>494</v>
      </c>
      <c r="C101" s="167" t="s">
        <v>112</v>
      </c>
      <c r="D101" s="123">
        <v>60</v>
      </c>
      <c r="E101" s="123"/>
      <c r="F101" s="170"/>
      <c r="G101" s="9"/>
      <c r="H101" s="9"/>
      <c r="I101" s="15"/>
      <c r="J101" s="6"/>
      <c r="K101" s="6"/>
      <c r="L101" s="6"/>
    </row>
    <row r="102" spans="1:12" s="5" customFormat="1" ht="24" customHeight="1">
      <c r="A102" s="139"/>
      <c r="B102" s="134" t="s">
        <v>83</v>
      </c>
      <c r="C102" s="134" t="s">
        <v>84</v>
      </c>
      <c r="D102" s="124">
        <v>10.8</v>
      </c>
      <c r="E102" s="118"/>
      <c r="F102" s="124"/>
      <c r="G102" s="9"/>
      <c r="H102" s="9"/>
      <c r="I102" s="15"/>
      <c r="J102" s="6"/>
      <c r="K102" s="6"/>
      <c r="L102" s="6"/>
    </row>
    <row r="103" spans="1:12" s="5" customFormat="1" ht="27.75" customHeight="1">
      <c r="A103" s="139"/>
      <c r="B103" s="134" t="s">
        <v>210</v>
      </c>
      <c r="C103" s="134" t="s">
        <v>112</v>
      </c>
      <c r="D103" s="165">
        <v>61.2</v>
      </c>
      <c r="E103" s="165"/>
      <c r="F103" s="165"/>
      <c r="G103" s="9"/>
      <c r="H103" s="9"/>
      <c r="I103" s="15"/>
      <c r="J103" s="6"/>
      <c r="K103" s="6"/>
      <c r="L103" s="6"/>
    </row>
    <row r="104" spans="1:12" s="5" customFormat="1" ht="53.25" customHeight="1">
      <c r="A104" s="235">
        <f>A101+1</f>
        <v>32</v>
      </c>
      <c r="B104" s="167" t="s">
        <v>499</v>
      </c>
      <c r="C104" s="167" t="s">
        <v>112</v>
      </c>
      <c r="D104" s="123">
        <v>20</v>
      </c>
      <c r="E104" s="123"/>
      <c r="F104" s="170"/>
      <c r="G104" s="9"/>
      <c r="H104" s="9"/>
      <c r="I104" s="15"/>
      <c r="J104" s="6"/>
      <c r="K104" s="6"/>
      <c r="L104" s="6"/>
    </row>
    <row r="105" spans="1:12" s="5" customFormat="1" ht="24" customHeight="1">
      <c r="A105" s="139"/>
      <c r="B105" s="134" t="s">
        <v>83</v>
      </c>
      <c r="C105" s="134" t="s">
        <v>84</v>
      </c>
      <c r="D105" s="124">
        <v>5.4</v>
      </c>
      <c r="E105" s="118"/>
      <c r="F105" s="124"/>
      <c r="G105" s="9"/>
      <c r="H105" s="9"/>
      <c r="I105" s="15"/>
      <c r="J105" s="6"/>
      <c r="K105" s="6"/>
      <c r="L105" s="6"/>
    </row>
    <row r="106" spans="1:12" s="5" customFormat="1" ht="28.5" customHeight="1">
      <c r="A106" s="139"/>
      <c r="B106" s="134" t="s">
        <v>500</v>
      </c>
      <c r="C106" s="134" t="s">
        <v>112</v>
      </c>
      <c r="D106" s="165">
        <v>20.4</v>
      </c>
      <c r="E106" s="165"/>
      <c r="F106" s="165"/>
      <c r="G106" s="9"/>
      <c r="H106" s="9"/>
      <c r="I106" s="15"/>
      <c r="J106" s="6"/>
      <c r="K106" s="6"/>
      <c r="L106" s="6"/>
    </row>
    <row r="107" spans="1:12" s="5" customFormat="1" ht="54" customHeight="1">
      <c r="A107" s="235">
        <f>A104+1</f>
        <v>33</v>
      </c>
      <c r="B107" s="167" t="s">
        <v>495</v>
      </c>
      <c r="C107" s="167" t="s">
        <v>112</v>
      </c>
      <c r="D107" s="123">
        <v>210</v>
      </c>
      <c r="E107" s="123"/>
      <c r="F107" s="170"/>
      <c r="G107" s="9"/>
      <c r="H107" s="9"/>
      <c r="I107" s="15"/>
      <c r="J107" s="6"/>
      <c r="K107" s="6"/>
      <c r="L107" s="6"/>
    </row>
    <row r="108" spans="1:12" s="5" customFormat="1" ht="24" customHeight="1">
      <c r="A108" s="145"/>
      <c r="B108" s="134" t="s">
        <v>83</v>
      </c>
      <c r="C108" s="134" t="s">
        <v>84</v>
      </c>
      <c r="D108" s="124">
        <v>56.7</v>
      </c>
      <c r="E108" s="118"/>
      <c r="F108" s="124"/>
      <c r="G108" s="9"/>
      <c r="H108" s="9"/>
      <c r="I108" s="15"/>
      <c r="J108" s="6"/>
      <c r="K108" s="6"/>
      <c r="L108" s="6"/>
    </row>
    <row r="109" spans="1:12" s="5" customFormat="1" ht="28.5" customHeight="1">
      <c r="A109" s="164"/>
      <c r="B109" s="134" t="s">
        <v>496</v>
      </c>
      <c r="C109" s="134" t="s">
        <v>112</v>
      </c>
      <c r="D109" s="165">
        <v>214.2</v>
      </c>
      <c r="E109" s="165"/>
      <c r="F109" s="165"/>
      <c r="G109" s="9"/>
      <c r="H109" s="9"/>
      <c r="I109" s="15"/>
      <c r="J109" s="6"/>
      <c r="K109" s="6"/>
      <c r="L109" s="6"/>
    </row>
    <row r="110" spans="1:12" s="5" customFormat="1" ht="28.5" customHeight="1">
      <c r="A110" s="164"/>
      <c r="B110" s="134" t="s">
        <v>501</v>
      </c>
      <c r="C110" s="134" t="s">
        <v>106</v>
      </c>
      <c r="D110" s="165">
        <v>56</v>
      </c>
      <c r="E110" s="165"/>
      <c r="F110" s="165"/>
      <c r="G110" s="9"/>
      <c r="H110" s="9"/>
      <c r="I110" s="15"/>
      <c r="J110" s="6"/>
      <c r="K110" s="6"/>
      <c r="L110" s="6"/>
    </row>
    <row r="111" spans="1:12" s="5" customFormat="1" ht="53.25" customHeight="1">
      <c r="A111" s="235">
        <f>A107+1</f>
        <v>34</v>
      </c>
      <c r="B111" s="167" t="s">
        <v>497</v>
      </c>
      <c r="C111" s="167" t="s">
        <v>112</v>
      </c>
      <c r="D111" s="123">
        <v>15</v>
      </c>
      <c r="E111" s="123"/>
      <c r="F111" s="170"/>
      <c r="G111" s="9"/>
      <c r="H111" s="9"/>
      <c r="I111" s="15"/>
      <c r="J111" s="6"/>
      <c r="K111" s="6"/>
      <c r="L111" s="6"/>
    </row>
    <row r="112" spans="1:12" s="5" customFormat="1" ht="24" customHeight="1">
      <c r="A112" s="145"/>
      <c r="B112" s="134" t="s">
        <v>83</v>
      </c>
      <c r="C112" s="134" t="s">
        <v>84</v>
      </c>
      <c r="D112" s="124">
        <v>5.25</v>
      </c>
      <c r="E112" s="118"/>
      <c r="F112" s="124"/>
      <c r="G112" s="9"/>
      <c r="H112" s="9"/>
      <c r="I112" s="15"/>
      <c r="J112" s="6"/>
      <c r="K112" s="6"/>
      <c r="L112" s="6"/>
    </row>
    <row r="113" spans="1:12" s="5" customFormat="1" ht="30" customHeight="1">
      <c r="A113" s="164"/>
      <c r="B113" s="134" t="s">
        <v>498</v>
      </c>
      <c r="C113" s="134" t="s">
        <v>112</v>
      </c>
      <c r="D113" s="165">
        <v>15.3</v>
      </c>
      <c r="E113" s="165"/>
      <c r="F113" s="165"/>
      <c r="G113" s="9"/>
      <c r="H113" s="9"/>
      <c r="I113" s="15"/>
      <c r="J113" s="6"/>
      <c r="K113" s="6"/>
      <c r="L113" s="6"/>
    </row>
    <row r="114" spans="1:12" s="5" customFormat="1" ht="30" customHeight="1">
      <c r="A114" s="164"/>
      <c r="B114" s="134" t="s">
        <v>502</v>
      </c>
      <c r="C114" s="134" t="s">
        <v>106</v>
      </c>
      <c r="D114" s="165">
        <v>8</v>
      </c>
      <c r="E114" s="165"/>
      <c r="F114" s="165"/>
      <c r="G114" s="9"/>
      <c r="H114" s="9"/>
      <c r="I114" s="15"/>
      <c r="J114" s="6"/>
      <c r="K114" s="6"/>
      <c r="L114" s="6"/>
    </row>
    <row r="115" spans="1:12" s="5" customFormat="1" ht="56.25" customHeight="1">
      <c r="A115" s="235">
        <f>A111+1</f>
        <v>35</v>
      </c>
      <c r="B115" s="167" t="s">
        <v>486</v>
      </c>
      <c r="C115" s="167" t="s">
        <v>106</v>
      </c>
      <c r="D115" s="123">
        <v>6</v>
      </c>
      <c r="E115" s="121"/>
      <c r="F115" s="170"/>
      <c r="G115" s="9"/>
      <c r="H115" s="9"/>
      <c r="I115" s="15"/>
      <c r="J115" s="6"/>
      <c r="K115" s="6"/>
      <c r="L115" s="6"/>
    </row>
    <row r="116" spans="1:12" s="5" customFormat="1" ht="29.25" customHeight="1">
      <c r="A116" s="139"/>
      <c r="B116" s="134" t="s">
        <v>83</v>
      </c>
      <c r="C116" s="134" t="s">
        <v>84</v>
      </c>
      <c r="D116" s="124">
        <v>3.6</v>
      </c>
      <c r="E116" s="118"/>
      <c r="F116" s="124"/>
      <c r="G116" s="9"/>
      <c r="H116" s="9"/>
      <c r="I116" s="15"/>
      <c r="J116" s="6"/>
      <c r="K116" s="6"/>
      <c r="L116" s="6"/>
    </row>
    <row r="117" spans="1:12" s="5" customFormat="1" ht="27.75" customHeight="1">
      <c r="A117" s="139"/>
      <c r="B117" s="134" t="s">
        <v>485</v>
      </c>
      <c r="C117" s="134" t="s">
        <v>112</v>
      </c>
      <c r="D117" s="124">
        <v>18</v>
      </c>
      <c r="E117" s="124"/>
      <c r="F117" s="124"/>
      <c r="G117" s="9"/>
      <c r="H117" s="9"/>
      <c r="I117" s="15"/>
      <c r="J117" s="6"/>
      <c r="K117" s="6"/>
      <c r="L117" s="6"/>
    </row>
    <row r="118" spans="1:12" s="5" customFormat="1" ht="60" customHeight="1">
      <c r="A118" s="235">
        <v>36</v>
      </c>
      <c r="B118" s="167" t="s">
        <v>487</v>
      </c>
      <c r="C118" s="167" t="s">
        <v>112</v>
      </c>
      <c r="D118" s="123">
        <v>28</v>
      </c>
      <c r="E118" s="121"/>
      <c r="F118" s="170"/>
      <c r="G118" s="9"/>
      <c r="H118" s="9"/>
      <c r="I118" s="15"/>
      <c r="J118" s="6"/>
      <c r="K118" s="6"/>
      <c r="L118" s="6"/>
    </row>
    <row r="119" spans="1:12" s="5" customFormat="1" ht="24" customHeight="1">
      <c r="A119" s="139"/>
      <c r="B119" s="134" t="s">
        <v>83</v>
      </c>
      <c r="C119" s="134" t="s">
        <v>84</v>
      </c>
      <c r="D119" s="124">
        <v>10.92</v>
      </c>
      <c r="E119" s="118"/>
      <c r="F119" s="124"/>
      <c r="G119" s="9"/>
      <c r="H119" s="9"/>
      <c r="I119" s="15"/>
      <c r="J119" s="6"/>
      <c r="K119" s="6"/>
      <c r="L119" s="6"/>
    </row>
    <row r="120" spans="1:12" s="5" customFormat="1" ht="29.25" customHeight="1">
      <c r="A120" s="139"/>
      <c r="B120" s="134" t="s">
        <v>488</v>
      </c>
      <c r="C120" s="134" t="s">
        <v>112</v>
      </c>
      <c r="D120" s="124">
        <v>28</v>
      </c>
      <c r="E120" s="124"/>
      <c r="F120" s="124"/>
      <c r="G120" s="9"/>
      <c r="H120" s="9"/>
      <c r="I120" s="15"/>
      <c r="J120" s="6"/>
      <c r="K120" s="6"/>
      <c r="L120" s="6"/>
    </row>
    <row r="121" spans="1:12" s="5" customFormat="1" ht="62.25" customHeight="1">
      <c r="A121" s="235">
        <v>37</v>
      </c>
      <c r="B121" s="167" t="s">
        <v>219</v>
      </c>
      <c r="C121" s="167" t="s">
        <v>112</v>
      </c>
      <c r="D121" s="123">
        <v>20</v>
      </c>
      <c r="E121" s="123"/>
      <c r="F121" s="170"/>
      <c r="G121" s="9"/>
      <c r="H121" s="9"/>
      <c r="I121" s="15"/>
      <c r="J121" s="6"/>
      <c r="K121" s="6"/>
      <c r="L121" s="6"/>
    </row>
    <row r="122" spans="1:12" s="5" customFormat="1" ht="24" customHeight="1">
      <c r="A122" s="139"/>
      <c r="B122" s="134" t="s">
        <v>83</v>
      </c>
      <c r="C122" s="134" t="s">
        <v>84</v>
      </c>
      <c r="D122" s="124">
        <v>6.2</v>
      </c>
      <c r="E122" s="118"/>
      <c r="F122" s="124"/>
      <c r="G122" s="9"/>
      <c r="H122" s="9"/>
      <c r="I122" s="15"/>
      <c r="J122" s="6"/>
      <c r="K122" s="6"/>
      <c r="L122" s="6"/>
    </row>
    <row r="123" spans="1:12" s="5" customFormat="1" ht="27.75" customHeight="1">
      <c r="A123" s="139"/>
      <c r="B123" s="134" t="s">
        <v>220</v>
      </c>
      <c r="C123" s="134" t="s">
        <v>112</v>
      </c>
      <c r="D123" s="165">
        <v>20.4</v>
      </c>
      <c r="E123" s="165"/>
      <c r="F123" s="172"/>
      <c r="G123" s="9"/>
      <c r="H123" s="9"/>
      <c r="I123" s="15"/>
      <c r="J123" s="6"/>
      <c r="K123" s="6"/>
      <c r="L123" s="6"/>
    </row>
    <row r="124" spans="1:12" s="5" customFormat="1" ht="24.75" customHeight="1">
      <c r="A124" s="139"/>
      <c r="B124" s="134" t="s">
        <v>509</v>
      </c>
      <c r="C124" s="134"/>
      <c r="D124" s="357"/>
      <c r="E124" s="118"/>
      <c r="F124" s="170"/>
      <c r="G124" s="9"/>
      <c r="H124" s="9"/>
      <c r="I124" s="15"/>
      <c r="J124" s="6"/>
      <c r="K124" s="6"/>
      <c r="L124" s="6"/>
    </row>
    <row r="125" spans="1:12" s="5" customFormat="1" ht="24.75" customHeight="1">
      <c r="A125" s="139"/>
      <c r="B125" s="134" t="s">
        <v>57</v>
      </c>
      <c r="C125" s="134"/>
      <c r="D125" s="357"/>
      <c r="E125" s="118"/>
      <c r="F125" s="118"/>
      <c r="G125" s="9"/>
      <c r="H125" s="9"/>
      <c r="I125" s="15"/>
      <c r="J125" s="6"/>
      <c r="K125" s="6"/>
      <c r="L125" s="6"/>
    </row>
    <row r="126" spans="1:12" s="5" customFormat="1" ht="24.75" customHeight="1">
      <c r="A126" s="139"/>
      <c r="B126" s="358" t="s">
        <v>510</v>
      </c>
      <c r="C126" s="134"/>
      <c r="D126" s="357"/>
      <c r="E126" s="118"/>
      <c r="F126" s="118"/>
      <c r="G126" s="9"/>
      <c r="H126" s="9"/>
      <c r="I126" s="15"/>
      <c r="J126" s="6"/>
      <c r="K126" s="6"/>
      <c r="L126" s="6"/>
    </row>
    <row r="127" spans="1:12" s="5" customFormat="1" ht="48.75" customHeight="1">
      <c r="A127" s="235">
        <f>A123+1</f>
        <v>1</v>
      </c>
      <c r="B127" s="167" t="s">
        <v>511</v>
      </c>
      <c r="C127" s="167" t="s">
        <v>106</v>
      </c>
      <c r="D127" s="121">
        <v>1</v>
      </c>
      <c r="E127" s="121"/>
      <c r="F127" s="170"/>
      <c r="G127" s="9"/>
      <c r="H127" s="9"/>
      <c r="I127" s="15"/>
      <c r="J127" s="6"/>
      <c r="K127" s="6"/>
      <c r="L127" s="6"/>
    </row>
    <row r="128" spans="1:12" s="5" customFormat="1" ht="24.75" customHeight="1">
      <c r="A128" s="144"/>
      <c r="B128" s="134" t="s">
        <v>83</v>
      </c>
      <c r="C128" s="134" t="s">
        <v>84</v>
      </c>
      <c r="D128" s="118">
        <v>2</v>
      </c>
      <c r="E128" s="118"/>
      <c r="F128" s="124"/>
      <c r="G128" s="9"/>
      <c r="H128" s="9"/>
      <c r="I128" s="15"/>
      <c r="J128" s="6"/>
      <c r="K128" s="6"/>
      <c r="L128" s="6"/>
    </row>
    <row r="129" spans="1:12" s="5" customFormat="1" ht="24.75" customHeight="1">
      <c r="A129" s="144"/>
      <c r="B129" s="134" t="s">
        <v>512</v>
      </c>
      <c r="C129" s="134" t="s">
        <v>106</v>
      </c>
      <c r="D129" s="172">
        <v>1</v>
      </c>
      <c r="E129" s="172"/>
      <c r="F129" s="118"/>
      <c r="G129" s="9"/>
      <c r="H129" s="9"/>
      <c r="I129" s="15"/>
      <c r="J129" s="6"/>
      <c r="K129" s="6"/>
      <c r="L129" s="6"/>
    </row>
    <row r="130" spans="1:12" s="5" customFormat="1" ht="51" customHeight="1">
      <c r="A130" s="164" t="s">
        <v>2</v>
      </c>
      <c r="B130" s="167" t="s">
        <v>513</v>
      </c>
      <c r="C130" s="167" t="s">
        <v>106</v>
      </c>
      <c r="D130" s="123">
        <v>3</v>
      </c>
      <c r="E130" s="121"/>
      <c r="F130" s="170"/>
      <c r="G130" s="9"/>
      <c r="H130" s="9"/>
      <c r="I130" s="15"/>
      <c r="J130" s="6"/>
      <c r="K130" s="6"/>
      <c r="L130" s="6"/>
    </row>
    <row r="131" spans="1:12" s="5" customFormat="1" ht="24.75" customHeight="1">
      <c r="A131" s="164"/>
      <c r="B131" s="134" t="s">
        <v>83</v>
      </c>
      <c r="C131" s="134" t="s">
        <v>84</v>
      </c>
      <c r="D131" s="124">
        <v>3</v>
      </c>
      <c r="E131" s="118"/>
      <c r="F131" s="124"/>
      <c r="G131" s="9"/>
      <c r="H131" s="9"/>
      <c r="I131" s="15"/>
      <c r="J131" s="6"/>
      <c r="K131" s="6"/>
      <c r="L131" s="6"/>
    </row>
    <row r="132" spans="1:12" s="5" customFormat="1" ht="24.75" customHeight="1">
      <c r="A132" s="164"/>
      <c r="B132" s="134" t="s">
        <v>188</v>
      </c>
      <c r="C132" s="134" t="s">
        <v>106</v>
      </c>
      <c r="D132" s="165">
        <v>3</v>
      </c>
      <c r="E132" s="165"/>
      <c r="F132" s="165"/>
      <c r="G132" s="9"/>
      <c r="H132" s="9"/>
      <c r="I132" s="15"/>
      <c r="J132" s="6"/>
      <c r="K132" s="6"/>
      <c r="L132" s="6"/>
    </row>
    <row r="133" spans="1:12" s="5" customFormat="1" ht="33" customHeight="1">
      <c r="A133" s="236">
        <v>3</v>
      </c>
      <c r="B133" s="167" t="s">
        <v>514</v>
      </c>
      <c r="C133" s="142" t="s">
        <v>106</v>
      </c>
      <c r="D133" s="121">
        <v>16</v>
      </c>
      <c r="E133" s="121"/>
      <c r="F133" s="170"/>
      <c r="G133" s="9"/>
      <c r="H133" s="9"/>
      <c r="I133" s="15"/>
      <c r="J133" s="6"/>
      <c r="K133" s="6"/>
      <c r="L133" s="6"/>
    </row>
    <row r="134" spans="1:12" s="5" customFormat="1" ht="24.75" customHeight="1">
      <c r="A134" s="139"/>
      <c r="B134" s="134" t="s">
        <v>83</v>
      </c>
      <c r="C134" s="134" t="s">
        <v>84</v>
      </c>
      <c r="D134" s="124">
        <v>8</v>
      </c>
      <c r="E134" s="118"/>
      <c r="F134" s="124"/>
      <c r="G134" s="9"/>
      <c r="H134" s="9"/>
      <c r="I134" s="15"/>
      <c r="J134" s="6"/>
      <c r="K134" s="6"/>
      <c r="L134" s="6"/>
    </row>
    <row r="135" spans="1:12" s="5" customFormat="1" ht="24.75" customHeight="1">
      <c r="A135" s="139"/>
      <c r="B135" s="134" t="s">
        <v>515</v>
      </c>
      <c r="C135" s="134" t="s">
        <v>106</v>
      </c>
      <c r="D135" s="165">
        <v>16</v>
      </c>
      <c r="E135" s="165"/>
      <c r="F135" s="165"/>
      <c r="G135" s="9"/>
      <c r="H135" s="9"/>
      <c r="I135" s="15"/>
      <c r="J135" s="6"/>
      <c r="K135" s="6"/>
      <c r="L135" s="6"/>
    </row>
    <row r="136" spans="1:12" s="5" customFormat="1" ht="39" customHeight="1">
      <c r="A136" s="235">
        <v>4</v>
      </c>
      <c r="B136" s="167" t="s">
        <v>191</v>
      </c>
      <c r="C136" s="167" t="s">
        <v>170</v>
      </c>
      <c r="D136" s="123">
        <v>14</v>
      </c>
      <c r="E136" s="121"/>
      <c r="F136" s="170"/>
      <c r="G136" s="9"/>
      <c r="H136" s="9"/>
      <c r="I136" s="15"/>
      <c r="J136" s="6"/>
      <c r="K136" s="6"/>
      <c r="L136" s="6"/>
    </row>
    <row r="137" spans="1:12" s="5" customFormat="1" ht="24.75" customHeight="1">
      <c r="A137" s="139"/>
      <c r="B137" s="134" t="s">
        <v>83</v>
      </c>
      <c r="C137" s="134" t="s">
        <v>84</v>
      </c>
      <c r="D137" s="124">
        <v>2.8</v>
      </c>
      <c r="E137" s="118"/>
      <c r="F137" s="124"/>
      <c r="G137" s="9"/>
      <c r="H137" s="9"/>
      <c r="I137" s="15"/>
      <c r="J137" s="6"/>
      <c r="K137" s="6"/>
      <c r="L137" s="6"/>
    </row>
    <row r="138" spans="1:12" s="5" customFormat="1" ht="24.75" customHeight="1">
      <c r="A138" s="139"/>
      <c r="B138" s="134" t="s">
        <v>192</v>
      </c>
      <c r="C138" s="134" t="s">
        <v>175</v>
      </c>
      <c r="D138" s="165">
        <v>14</v>
      </c>
      <c r="E138" s="165"/>
      <c r="F138" s="172"/>
      <c r="G138" s="9"/>
      <c r="H138" s="9"/>
      <c r="I138" s="15"/>
      <c r="J138" s="6"/>
      <c r="K138" s="6"/>
      <c r="L138" s="6"/>
    </row>
    <row r="139" spans="1:12" s="5" customFormat="1" ht="63" customHeight="1">
      <c r="A139" s="164" t="s">
        <v>3</v>
      </c>
      <c r="B139" s="167" t="s">
        <v>522</v>
      </c>
      <c r="C139" s="167" t="s">
        <v>170</v>
      </c>
      <c r="D139" s="123">
        <v>48</v>
      </c>
      <c r="E139" s="121"/>
      <c r="F139" s="170"/>
      <c r="G139" s="9"/>
      <c r="H139" s="9"/>
      <c r="I139" s="15"/>
      <c r="J139" s="6"/>
      <c r="K139" s="6"/>
      <c r="L139" s="6"/>
    </row>
    <row r="140" spans="1:12" s="5" customFormat="1" ht="24.75" customHeight="1">
      <c r="A140" s="139"/>
      <c r="B140" s="134" t="s">
        <v>83</v>
      </c>
      <c r="C140" s="134" t="s">
        <v>84</v>
      </c>
      <c r="D140" s="165">
        <v>79.2</v>
      </c>
      <c r="E140" s="118"/>
      <c r="F140" s="165"/>
      <c r="G140" s="9"/>
      <c r="H140" s="9"/>
      <c r="I140" s="15"/>
      <c r="J140" s="6"/>
      <c r="K140" s="6"/>
      <c r="L140" s="6"/>
    </row>
    <row r="141" spans="1:12" s="5" customFormat="1" ht="34.5" customHeight="1">
      <c r="A141" s="139"/>
      <c r="B141" s="134" t="s">
        <v>523</v>
      </c>
      <c r="C141" s="134" t="s">
        <v>175</v>
      </c>
      <c r="D141" s="165">
        <v>48</v>
      </c>
      <c r="E141" s="165"/>
      <c r="F141" s="165"/>
      <c r="G141" s="9"/>
      <c r="H141" s="9"/>
      <c r="I141" s="15"/>
      <c r="J141" s="6"/>
      <c r="K141" s="6"/>
      <c r="L141" s="6"/>
    </row>
    <row r="142" spans="1:12" s="5" customFormat="1" ht="47.25" customHeight="1">
      <c r="A142" s="164" t="s">
        <v>4</v>
      </c>
      <c r="B142" s="167" t="s">
        <v>524</v>
      </c>
      <c r="C142" s="167" t="s">
        <v>170</v>
      </c>
      <c r="D142" s="123">
        <v>126</v>
      </c>
      <c r="E142" s="123"/>
      <c r="F142" s="170"/>
      <c r="G142" s="9"/>
      <c r="H142" s="9"/>
      <c r="I142" s="15"/>
      <c r="J142" s="6"/>
      <c r="K142" s="6"/>
      <c r="L142" s="6"/>
    </row>
    <row r="143" spans="1:12" s="5" customFormat="1" ht="24.75" customHeight="1">
      <c r="A143" s="139"/>
      <c r="B143" s="134" t="s">
        <v>83</v>
      </c>
      <c r="C143" s="134" t="s">
        <v>84</v>
      </c>
      <c r="D143" s="165">
        <v>207.9</v>
      </c>
      <c r="E143" s="124"/>
      <c r="F143" s="165"/>
      <c r="G143" s="9"/>
      <c r="H143" s="9"/>
      <c r="I143" s="15"/>
      <c r="J143" s="6"/>
      <c r="K143" s="6"/>
      <c r="L143" s="6"/>
    </row>
    <row r="144" spans="1:12" s="5" customFormat="1" ht="37.5" customHeight="1">
      <c r="A144" s="139"/>
      <c r="B144" s="134" t="s">
        <v>525</v>
      </c>
      <c r="C144" s="134" t="s">
        <v>175</v>
      </c>
      <c r="D144" s="165">
        <v>126</v>
      </c>
      <c r="E144" s="165"/>
      <c r="F144" s="165"/>
      <c r="G144" s="9"/>
      <c r="H144" s="9"/>
      <c r="I144" s="15"/>
      <c r="J144" s="6"/>
      <c r="K144" s="6"/>
      <c r="L144" s="6"/>
    </row>
    <row r="145" spans="1:12" s="5" customFormat="1" ht="48" customHeight="1">
      <c r="A145" s="164" t="s">
        <v>5</v>
      </c>
      <c r="B145" s="167" t="s">
        <v>526</v>
      </c>
      <c r="C145" s="167" t="s">
        <v>112</v>
      </c>
      <c r="D145" s="123">
        <v>1200</v>
      </c>
      <c r="E145" s="121"/>
      <c r="F145" s="170"/>
      <c r="G145" s="9"/>
      <c r="H145" s="9"/>
      <c r="I145" s="15"/>
      <c r="J145" s="6"/>
      <c r="K145" s="6"/>
      <c r="L145" s="6"/>
    </row>
    <row r="146" spans="1:12" s="5" customFormat="1" ht="24.75" customHeight="1">
      <c r="A146" s="139"/>
      <c r="B146" s="134" t="s">
        <v>83</v>
      </c>
      <c r="C146" s="134" t="s">
        <v>84</v>
      </c>
      <c r="D146" s="124">
        <v>156</v>
      </c>
      <c r="E146" s="118"/>
      <c r="F146" s="124"/>
      <c r="G146" s="9"/>
      <c r="H146" s="9"/>
      <c r="I146" s="15"/>
      <c r="J146" s="6"/>
      <c r="K146" s="6"/>
      <c r="L146" s="6"/>
    </row>
    <row r="147" spans="1:12" s="5" customFormat="1" ht="24.75" customHeight="1">
      <c r="A147" s="139"/>
      <c r="B147" s="134" t="s">
        <v>341</v>
      </c>
      <c r="C147" s="134" t="s">
        <v>112</v>
      </c>
      <c r="D147" s="165">
        <v>1224</v>
      </c>
      <c r="E147" s="165"/>
      <c r="F147" s="165"/>
      <c r="G147" s="9"/>
      <c r="H147" s="9"/>
      <c r="I147" s="15"/>
      <c r="J147" s="6"/>
      <c r="K147" s="6"/>
      <c r="L147" s="6"/>
    </row>
    <row r="148" spans="1:12" s="5" customFormat="1" ht="47.25" customHeight="1">
      <c r="A148" s="164" t="s">
        <v>16</v>
      </c>
      <c r="B148" s="167" t="s">
        <v>205</v>
      </c>
      <c r="C148" s="167" t="s">
        <v>112</v>
      </c>
      <c r="D148" s="123">
        <v>40</v>
      </c>
      <c r="E148" s="123"/>
      <c r="F148" s="170"/>
      <c r="G148" s="9"/>
      <c r="H148" s="9"/>
      <c r="I148" s="15"/>
      <c r="J148" s="6"/>
      <c r="K148" s="6"/>
      <c r="L148" s="6"/>
    </row>
    <row r="149" spans="1:12" s="5" customFormat="1" ht="25.5" customHeight="1">
      <c r="A149" s="139"/>
      <c r="B149" s="134" t="s">
        <v>83</v>
      </c>
      <c r="C149" s="134" t="s">
        <v>84</v>
      </c>
      <c r="D149" s="124">
        <v>6.4</v>
      </c>
      <c r="E149" s="118"/>
      <c r="F149" s="124"/>
      <c r="G149" s="9"/>
      <c r="H149" s="9"/>
      <c r="I149" s="15"/>
      <c r="J149" s="6"/>
      <c r="K149" s="6"/>
      <c r="L149" s="6"/>
    </row>
    <row r="150" spans="1:12" s="5" customFormat="1" ht="24.75" customHeight="1">
      <c r="A150" s="139"/>
      <c r="B150" s="134" t="s">
        <v>206</v>
      </c>
      <c r="C150" s="134" t="s">
        <v>112</v>
      </c>
      <c r="D150" s="165">
        <v>40.8</v>
      </c>
      <c r="E150" s="165"/>
      <c r="F150" s="165"/>
      <c r="G150" s="9"/>
      <c r="H150" s="9"/>
      <c r="I150" s="15"/>
      <c r="J150" s="6"/>
      <c r="K150" s="6"/>
      <c r="L150" s="6"/>
    </row>
    <row r="151" spans="1:12" s="5" customFormat="1" ht="53.25" customHeight="1">
      <c r="A151" s="235">
        <v>9</v>
      </c>
      <c r="B151" s="167" t="s">
        <v>486</v>
      </c>
      <c r="C151" s="167" t="s">
        <v>106</v>
      </c>
      <c r="D151" s="123">
        <v>6</v>
      </c>
      <c r="E151" s="121"/>
      <c r="F151" s="170"/>
      <c r="G151" s="9"/>
      <c r="H151" s="9"/>
      <c r="I151" s="15"/>
      <c r="J151" s="6"/>
      <c r="K151" s="6"/>
      <c r="L151" s="6"/>
    </row>
    <row r="152" spans="1:12" s="5" customFormat="1" ht="24.75" customHeight="1">
      <c r="A152" s="139"/>
      <c r="B152" s="134" t="s">
        <v>83</v>
      </c>
      <c r="C152" s="134" t="s">
        <v>84</v>
      </c>
      <c r="D152" s="124">
        <v>3.6</v>
      </c>
      <c r="E152" s="118"/>
      <c r="F152" s="124"/>
      <c r="G152" s="9"/>
      <c r="H152" s="9"/>
      <c r="I152" s="15"/>
      <c r="J152" s="6"/>
      <c r="K152" s="6"/>
      <c r="L152" s="6"/>
    </row>
    <row r="153" spans="1:12" s="5" customFormat="1" ht="24.75" customHeight="1">
      <c r="A153" s="139"/>
      <c r="B153" s="134" t="s">
        <v>485</v>
      </c>
      <c r="C153" s="134" t="s">
        <v>112</v>
      </c>
      <c r="D153" s="124">
        <v>18</v>
      </c>
      <c r="E153" s="124"/>
      <c r="F153" s="124"/>
      <c r="G153" s="9"/>
      <c r="H153" s="9"/>
      <c r="I153" s="15"/>
      <c r="J153" s="6"/>
      <c r="K153" s="6"/>
      <c r="L153" s="6"/>
    </row>
    <row r="154" spans="1:12" s="5" customFormat="1" ht="52.5" customHeight="1">
      <c r="A154" s="235">
        <v>10</v>
      </c>
      <c r="B154" s="167" t="s">
        <v>487</v>
      </c>
      <c r="C154" s="167" t="s">
        <v>112</v>
      </c>
      <c r="D154" s="123">
        <v>20</v>
      </c>
      <c r="E154" s="121"/>
      <c r="F154" s="170"/>
      <c r="G154" s="9"/>
      <c r="H154" s="9"/>
      <c r="I154" s="15"/>
      <c r="J154" s="6"/>
      <c r="K154" s="6"/>
      <c r="L154" s="6"/>
    </row>
    <row r="155" spans="1:12" s="5" customFormat="1" ht="24.75" customHeight="1">
      <c r="A155" s="139"/>
      <c r="B155" s="134" t="s">
        <v>83</v>
      </c>
      <c r="C155" s="134" t="s">
        <v>84</v>
      </c>
      <c r="D155" s="124">
        <v>7.8</v>
      </c>
      <c r="E155" s="118"/>
      <c r="F155" s="124"/>
      <c r="G155" s="9"/>
      <c r="H155" s="9"/>
      <c r="I155" s="15"/>
      <c r="J155" s="6"/>
      <c r="K155" s="6"/>
      <c r="L155" s="6"/>
    </row>
    <row r="156" spans="1:12" s="5" customFormat="1" ht="24.75" customHeight="1">
      <c r="A156" s="139"/>
      <c r="B156" s="134" t="s">
        <v>488</v>
      </c>
      <c r="C156" s="134" t="s">
        <v>112</v>
      </c>
      <c r="D156" s="124">
        <v>20</v>
      </c>
      <c r="E156" s="124"/>
      <c r="F156" s="124"/>
      <c r="G156" s="9"/>
      <c r="H156" s="9"/>
      <c r="I156" s="15"/>
      <c r="J156" s="6"/>
      <c r="K156" s="6"/>
      <c r="L156" s="6"/>
    </row>
    <row r="157" spans="1:12" s="5" customFormat="1" ht="24.75" customHeight="1">
      <c r="A157" s="139"/>
      <c r="B157" s="134" t="s">
        <v>527</v>
      </c>
      <c r="C157" s="134"/>
      <c r="D157" s="357"/>
      <c r="E157" s="118"/>
      <c r="F157" s="170"/>
      <c r="G157" s="9"/>
      <c r="H157" s="9"/>
      <c r="I157" s="15"/>
      <c r="J157" s="6"/>
      <c r="K157" s="6"/>
      <c r="L157" s="6"/>
    </row>
    <row r="158" spans="1:12" s="5" customFormat="1" ht="24.75" customHeight="1">
      <c r="A158" s="139"/>
      <c r="B158" s="134" t="s">
        <v>57</v>
      </c>
      <c r="C158" s="134"/>
      <c r="D158" s="357"/>
      <c r="E158" s="118"/>
      <c r="F158" s="118"/>
      <c r="G158" s="9"/>
      <c r="H158" s="9"/>
      <c r="I158" s="15"/>
      <c r="J158" s="6"/>
      <c r="K158" s="6"/>
      <c r="L158" s="6"/>
    </row>
    <row r="159" spans="1:12" s="5" customFormat="1" ht="24.75" customHeight="1">
      <c r="A159" s="139"/>
      <c r="B159" s="370" t="s">
        <v>728</v>
      </c>
      <c r="C159" s="134"/>
      <c r="D159" s="357"/>
      <c r="E159" s="118"/>
      <c r="F159" s="118"/>
      <c r="G159" s="9"/>
      <c r="H159" s="9"/>
      <c r="I159" s="15"/>
      <c r="J159" s="6"/>
      <c r="K159" s="6"/>
      <c r="L159" s="6"/>
    </row>
    <row r="160" spans="1:12" s="5" customFormat="1" ht="39" customHeight="1">
      <c r="A160" s="236">
        <v>1</v>
      </c>
      <c r="B160" s="142" t="s">
        <v>529</v>
      </c>
      <c r="C160" s="142" t="s">
        <v>106</v>
      </c>
      <c r="D160" s="121">
        <v>162</v>
      </c>
      <c r="E160" s="121"/>
      <c r="F160" s="170"/>
      <c r="G160" s="9"/>
      <c r="H160" s="9"/>
      <c r="I160" s="15"/>
      <c r="J160" s="6"/>
      <c r="K160" s="6"/>
      <c r="L160" s="6"/>
    </row>
    <row r="161" spans="1:12" s="5" customFormat="1" ht="24.75" customHeight="1">
      <c r="A161" s="144"/>
      <c r="B161" s="131" t="s">
        <v>83</v>
      </c>
      <c r="C161" s="131" t="s">
        <v>84</v>
      </c>
      <c r="D161" s="118">
        <v>324</v>
      </c>
      <c r="E161" s="118"/>
      <c r="F161" s="124"/>
      <c r="G161" s="9"/>
      <c r="H161" s="9"/>
      <c r="I161" s="15"/>
      <c r="J161" s="6"/>
      <c r="K161" s="6"/>
      <c r="L161" s="6"/>
    </row>
    <row r="162" spans="1:15" s="5" customFormat="1" ht="42" customHeight="1">
      <c r="A162" s="144"/>
      <c r="B162" s="131" t="s">
        <v>530</v>
      </c>
      <c r="C162" s="131" t="s">
        <v>106</v>
      </c>
      <c r="D162" s="172">
        <v>162</v>
      </c>
      <c r="E162" s="172"/>
      <c r="F162" s="118"/>
      <c r="G162" s="9"/>
      <c r="H162" s="9"/>
      <c r="I162" s="15"/>
      <c r="J162" s="6"/>
      <c r="K162" s="6"/>
      <c r="L162" s="6"/>
      <c r="O162" s="4"/>
    </row>
    <row r="163" spans="1:12" s="5" customFormat="1" ht="39.75" customHeight="1">
      <c r="A163" s="235">
        <f>A160+1</f>
        <v>2</v>
      </c>
      <c r="B163" s="167" t="s">
        <v>531</v>
      </c>
      <c r="C163" s="167" t="s">
        <v>170</v>
      </c>
      <c r="D163" s="317">
        <v>162</v>
      </c>
      <c r="E163" s="133"/>
      <c r="F163" s="319"/>
      <c r="G163" s="9"/>
      <c r="H163" s="9"/>
      <c r="I163" s="15"/>
      <c r="J163" s="6"/>
      <c r="K163" s="6"/>
      <c r="L163" s="6"/>
    </row>
    <row r="164" spans="1:12" s="5" customFormat="1" ht="24.75" customHeight="1">
      <c r="A164" s="139"/>
      <c r="B164" s="134" t="s">
        <v>83</v>
      </c>
      <c r="C164" s="134" t="s">
        <v>84</v>
      </c>
      <c r="D164" s="136">
        <v>324</v>
      </c>
      <c r="E164" s="130"/>
      <c r="F164" s="136"/>
      <c r="G164" s="9"/>
      <c r="H164" s="9"/>
      <c r="I164" s="15"/>
      <c r="J164" s="6"/>
      <c r="K164" s="6"/>
      <c r="L164" s="6"/>
    </row>
    <row r="165" spans="1:12" s="5" customFormat="1" ht="24.75" customHeight="1">
      <c r="A165" s="139"/>
      <c r="B165" s="134" t="s">
        <v>481</v>
      </c>
      <c r="C165" s="134" t="s">
        <v>106</v>
      </c>
      <c r="D165" s="318">
        <v>162</v>
      </c>
      <c r="E165" s="318"/>
      <c r="F165" s="321"/>
      <c r="G165" s="9"/>
      <c r="H165" s="9"/>
      <c r="I165" s="15"/>
      <c r="J165" s="6"/>
      <c r="K165" s="6"/>
      <c r="L165" s="6"/>
    </row>
    <row r="166" spans="1:12" s="5" customFormat="1" ht="52.5" customHeight="1">
      <c r="A166" s="235">
        <v>3</v>
      </c>
      <c r="B166" s="167" t="s">
        <v>532</v>
      </c>
      <c r="C166" s="167" t="s">
        <v>106</v>
      </c>
      <c r="D166" s="123">
        <v>810</v>
      </c>
      <c r="E166" s="121"/>
      <c r="F166" s="170"/>
      <c r="G166" s="9"/>
      <c r="H166" s="9"/>
      <c r="I166" s="15"/>
      <c r="J166" s="6"/>
      <c r="K166" s="6"/>
      <c r="L166" s="6"/>
    </row>
    <row r="167" spans="1:12" s="5" customFormat="1" ht="24.75" customHeight="1">
      <c r="A167" s="139"/>
      <c r="B167" s="134" t="s">
        <v>83</v>
      </c>
      <c r="C167" s="134" t="s">
        <v>84</v>
      </c>
      <c r="D167" s="124">
        <v>810</v>
      </c>
      <c r="E167" s="118"/>
      <c r="F167" s="124"/>
      <c r="G167" s="9"/>
      <c r="H167" s="9"/>
      <c r="I167" s="15"/>
      <c r="J167" s="6"/>
      <c r="K167" s="6"/>
      <c r="L167" s="6"/>
    </row>
    <row r="168" spans="1:12" s="5" customFormat="1" ht="24.75" customHeight="1">
      <c r="A168" s="139"/>
      <c r="B168" s="134" t="s">
        <v>185</v>
      </c>
      <c r="C168" s="134" t="s">
        <v>106</v>
      </c>
      <c r="D168" s="165">
        <v>810</v>
      </c>
      <c r="E168" s="165"/>
      <c r="F168" s="165"/>
      <c r="G168" s="9"/>
      <c r="H168" s="9"/>
      <c r="I168" s="15"/>
      <c r="J168" s="6"/>
      <c r="K168" s="6"/>
      <c r="L168" s="6"/>
    </row>
    <row r="169" spans="1:12" s="5" customFormat="1" ht="49.5" customHeight="1">
      <c r="A169" s="236">
        <v>4</v>
      </c>
      <c r="B169" s="142" t="s">
        <v>533</v>
      </c>
      <c r="C169" s="142" t="s">
        <v>106</v>
      </c>
      <c r="D169" s="121">
        <v>6</v>
      </c>
      <c r="E169" s="121"/>
      <c r="F169" s="170"/>
      <c r="G169" s="9"/>
      <c r="H169" s="9"/>
      <c r="I169" s="15"/>
      <c r="J169" s="6"/>
      <c r="K169" s="6"/>
      <c r="L169" s="6"/>
    </row>
    <row r="170" spans="1:12" s="5" customFormat="1" ht="24.75" customHeight="1">
      <c r="A170" s="144"/>
      <c r="B170" s="131" t="s">
        <v>83</v>
      </c>
      <c r="C170" s="131" t="s">
        <v>84</v>
      </c>
      <c r="D170" s="118">
        <v>12</v>
      </c>
      <c r="E170" s="118"/>
      <c r="F170" s="124"/>
      <c r="G170" s="9"/>
      <c r="H170" s="9"/>
      <c r="I170" s="15"/>
      <c r="J170" s="6"/>
      <c r="K170" s="6"/>
      <c r="L170" s="6"/>
    </row>
    <row r="171" spans="1:12" s="5" customFormat="1" ht="45" customHeight="1">
      <c r="A171" s="144"/>
      <c r="B171" s="131" t="s">
        <v>534</v>
      </c>
      <c r="C171" s="131" t="s">
        <v>106</v>
      </c>
      <c r="D171" s="172">
        <v>6</v>
      </c>
      <c r="E171" s="172"/>
      <c r="F171" s="118"/>
      <c r="G171" s="9"/>
      <c r="H171" s="9"/>
      <c r="I171" s="15"/>
      <c r="J171" s="6"/>
      <c r="K171" s="6"/>
      <c r="L171" s="6"/>
    </row>
    <row r="172" spans="1:12" s="5" customFormat="1" ht="57.75" customHeight="1">
      <c r="A172" s="235">
        <f>A169+1</f>
        <v>5</v>
      </c>
      <c r="B172" s="167" t="s">
        <v>535</v>
      </c>
      <c r="C172" s="167" t="s">
        <v>170</v>
      </c>
      <c r="D172" s="317">
        <v>6</v>
      </c>
      <c r="E172" s="133"/>
      <c r="F172" s="319"/>
      <c r="G172" s="9"/>
      <c r="H172" s="9"/>
      <c r="I172" s="15"/>
      <c r="J172" s="6"/>
      <c r="K172" s="6"/>
      <c r="L172" s="6"/>
    </row>
    <row r="173" spans="1:12" s="5" customFormat="1" ht="24.75" customHeight="1">
      <c r="A173" s="139"/>
      <c r="B173" s="134" t="s">
        <v>83</v>
      </c>
      <c r="C173" s="134" t="s">
        <v>84</v>
      </c>
      <c r="D173" s="136">
        <v>12</v>
      </c>
      <c r="E173" s="130"/>
      <c r="F173" s="136"/>
      <c r="G173" s="9"/>
      <c r="H173" s="9"/>
      <c r="I173" s="15"/>
      <c r="J173" s="6"/>
      <c r="K173" s="6"/>
      <c r="L173" s="6"/>
    </row>
    <row r="174" spans="1:12" s="5" customFormat="1" ht="24.75" customHeight="1">
      <c r="A174" s="139"/>
      <c r="B174" s="134" t="s">
        <v>459</v>
      </c>
      <c r="C174" s="134" t="s">
        <v>106</v>
      </c>
      <c r="D174" s="318">
        <v>6</v>
      </c>
      <c r="E174" s="318"/>
      <c r="F174" s="321"/>
      <c r="G174" s="9"/>
      <c r="H174" s="9"/>
      <c r="I174" s="15"/>
      <c r="J174" s="6"/>
      <c r="K174" s="6"/>
      <c r="L174" s="6"/>
    </row>
    <row r="175" spans="1:12" s="5" customFormat="1" ht="51" customHeight="1">
      <c r="A175" s="235">
        <v>6</v>
      </c>
      <c r="B175" s="167" t="s">
        <v>537</v>
      </c>
      <c r="C175" s="167" t="s">
        <v>170</v>
      </c>
      <c r="D175" s="498">
        <v>12</v>
      </c>
      <c r="E175" s="121"/>
      <c r="F175" s="170"/>
      <c r="G175" s="9"/>
      <c r="H175" s="9"/>
      <c r="I175" s="15"/>
      <c r="J175" s="6"/>
      <c r="K175" s="6"/>
      <c r="L175" s="6"/>
    </row>
    <row r="176" spans="1:12" s="5" customFormat="1" ht="24.75" customHeight="1">
      <c r="A176" s="139"/>
      <c r="B176" s="134" t="s">
        <v>83</v>
      </c>
      <c r="C176" s="134" t="s">
        <v>84</v>
      </c>
      <c r="D176" s="124">
        <v>12</v>
      </c>
      <c r="E176" s="118"/>
      <c r="F176" s="124"/>
      <c r="G176" s="9"/>
      <c r="H176" s="9"/>
      <c r="I176" s="15"/>
      <c r="J176" s="6"/>
      <c r="K176" s="6"/>
      <c r="L176" s="6"/>
    </row>
    <row r="177" spans="1:12" s="5" customFormat="1" ht="24.75" customHeight="1">
      <c r="A177" s="139"/>
      <c r="B177" s="134" t="s">
        <v>184</v>
      </c>
      <c r="C177" s="134" t="s">
        <v>106</v>
      </c>
      <c r="D177" s="165">
        <v>12</v>
      </c>
      <c r="E177" s="165"/>
      <c r="F177" s="172"/>
      <c r="G177" s="9"/>
      <c r="H177" s="9"/>
      <c r="I177" s="15"/>
      <c r="J177" s="6"/>
      <c r="K177" s="6"/>
      <c r="L177" s="6"/>
    </row>
    <row r="178" spans="1:12" s="5" customFormat="1" ht="54" customHeight="1">
      <c r="A178" s="235">
        <f>A175+1</f>
        <v>7</v>
      </c>
      <c r="B178" s="167" t="s">
        <v>536</v>
      </c>
      <c r="C178" s="167" t="s">
        <v>170</v>
      </c>
      <c r="D178" s="317">
        <v>24</v>
      </c>
      <c r="E178" s="133"/>
      <c r="F178" s="319"/>
      <c r="G178" s="9"/>
      <c r="H178" s="9"/>
      <c r="I178" s="15"/>
      <c r="J178" s="6"/>
      <c r="K178" s="6"/>
      <c r="L178" s="6"/>
    </row>
    <row r="179" spans="1:12" s="5" customFormat="1" ht="24.75" customHeight="1">
      <c r="A179" s="139"/>
      <c r="B179" s="134" t="s">
        <v>83</v>
      </c>
      <c r="C179" s="134" t="s">
        <v>84</v>
      </c>
      <c r="D179" s="136">
        <v>48</v>
      </c>
      <c r="E179" s="130"/>
      <c r="F179" s="136"/>
      <c r="G179" s="9"/>
      <c r="H179" s="9"/>
      <c r="I179" s="15"/>
      <c r="J179" s="6"/>
      <c r="K179" s="6"/>
      <c r="L179" s="6"/>
    </row>
    <row r="180" spans="1:12" s="5" customFormat="1" ht="24.75" customHeight="1">
      <c r="A180" s="139"/>
      <c r="B180" s="134" t="s">
        <v>481</v>
      </c>
      <c r="C180" s="134" t="s">
        <v>106</v>
      </c>
      <c r="D180" s="318">
        <v>24</v>
      </c>
      <c r="E180" s="318"/>
      <c r="F180" s="321"/>
      <c r="G180" s="9"/>
      <c r="H180" s="9"/>
      <c r="I180" s="15"/>
      <c r="J180" s="6"/>
      <c r="K180" s="6"/>
      <c r="L180" s="6"/>
    </row>
    <row r="181" spans="1:12" s="5" customFormat="1" ht="54.75" customHeight="1">
      <c r="A181" s="164" t="s">
        <v>16</v>
      </c>
      <c r="B181" s="167" t="s">
        <v>538</v>
      </c>
      <c r="C181" s="167" t="s">
        <v>170</v>
      </c>
      <c r="D181" s="123">
        <v>162</v>
      </c>
      <c r="E181" s="121"/>
      <c r="F181" s="170"/>
      <c r="G181" s="9"/>
      <c r="H181" s="9"/>
      <c r="I181" s="15"/>
      <c r="J181" s="6"/>
      <c r="K181" s="6"/>
      <c r="L181" s="6"/>
    </row>
    <row r="182" spans="1:12" s="5" customFormat="1" ht="24.75" customHeight="1">
      <c r="A182" s="139"/>
      <c r="B182" s="134" t="s">
        <v>83</v>
      </c>
      <c r="C182" s="134" t="s">
        <v>84</v>
      </c>
      <c r="D182" s="165">
        <v>267.3</v>
      </c>
      <c r="E182" s="118"/>
      <c r="F182" s="165"/>
      <c r="G182" s="9"/>
      <c r="H182" s="9"/>
      <c r="I182" s="15"/>
      <c r="J182" s="6"/>
      <c r="K182" s="6"/>
      <c r="L182" s="6"/>
    </row>
    <row r="183" spans="1:12" s="5" customFormat="1" ht="45.75" customHeight="1">
      <c r="A183" s="139"/>
      <c r="B183" s="134" t="s">
        <v>195</v>
      </c>
      <c r="C183" s="134" t="s">
        <v>175</v>
      </c>
      <c r="D183" s="165">
        <v>162</v>
      </c>
      <c r="E183" s="165"/>
      <c r="F183" s="165"/>
      <c r="G183" s="9"/>
      <c r="H183" s="9"/>
      <c r="I183" s="15"/>
      <c r="J183" s="6"/>
      <c r="K183" s="6"/>
      <c r="L183" s="6"/>
    </row>
    <row r="184" spans="1:12" s="5" customFormat="1" ht="48" customHeight="1">
      <c r="A184" s="164" t="s">
        <v>12</v>
      </c>
      <c r="B184" s="167" t="s">
        <v>196</v>
      </c>
      <c r="C184" s="167" t="s">
        <v>170</v>
      </c>
      <c r="D184" s="123">
        <v>1170</v>
      </c>
      <c r="E184" s="121"/>
      <c r="F184" s="170"/>
      <c r="G184" s="9"/>
      <c r="H184" s="9"/>
      <c r="I184" s="15"/>
      <c r="J184" s="6"/>
      <c r="K184" s="6"/>
      <c r="L184" s="6"/>
    </row>
    <row r="185" spans="1:12" s="5" customFormat="1" ht="24.75" customHeight="1">
      <c r="A185" s="139"/>
      <c r="B185" s="134" t="s">
        <v>83</v>
      </c>
      <c r="C185" s="134" t="s">
        <v>84</v>
      </c>
      <c r="D185" s="165">
        <v>1930.5</v>
      </c>
      <c r="E185" s="118"/>
      <c r="F185" s="165"/>
      <c r="G185" s="9"/>
      <c r="H185" s="9"/>
      <c r="I185" s="15"/>
      <c r="J185" s="6"/>
      <c r="K185" s="6"/>
      <c r="L185" s="6"/>
    </row>
    <row r="186" spans="1:12" s="5" customFormat="1" ht="31.5" customHeight="1">
      <c r="A186" s="139"/>
      <c r="B186" s="134" t="s">
        <v>197</v>
      </c>
      <c r="C186" s="134" t="s">
        <v>175</v>
      </c>
      <c r="D186" s="165">
        <v>1170</v>
      </c>
      <c r="E186" s="165"/>
      <c r="F186" s="165"/>
      <c r="G186" s="9"/>
      <c r="H186" s="9"/>
      <c r="I186" s="15"/>
      <c r="J186" s="6"/>
      <c r="K186" s="6"/>
      <c r="L186" s="6"/>
    </row>
    <row r="187" spans="1:12" s="5" customFormat="1" ht="51" customHeight="1">
      <c r="A187" s="164" t="s">
        <v>13</v>
      </c>
      <c r="B187" s="167" t="s">
        <v>198</v>
      </c>
      <c r="C187" s="167" t="s">
        <v>170</v>
      </c>
      <c r="D187" s="123">
        <v>173</v>
      </c>
      <c r="E187" s="121"/>
      <c r="F187" s="170"/>
      <c r="G187" s="9"/>
      <c r="H187" s="9"/>
      <c r="I187" s="15"/>
      <c r="J187" s="6"/>
      <c r="K187" s="6"/>
      <c r="L187" s="6"/>
    </row>
    <row r="188" spans="1:12" s="5" customFormat="1" ht="24" customHeight="1">
      <c r="A188" s="139"/>
      <c r="B188" s="134" t="s">
        <v>83</v>
      </c>
      <c r="C188" s="134" t="s">
        <v>84</v>
      </c>
      <c r="D188" s="165">
        <v>285.45</v>
      </c>
      <c r="E188" s="118"/>
      <c r="F188" s="165"/>
      <c r="G188" s="9"/>
      <c r="H188" s="9"/>
      <c r="I188" s="15"/>
      <c r="J188" s="6"/>
      <c r="K188" s="6"/>
      <c r="L188" s="6"/>
    </row>
    <row r="189" spans="1:12" s="5" customFormat="1" ht="36.75" customHeight="1">
      <c r="A189" s="139"/>
      <c r="B189" s="134" t="s">
        <v>539</v>
      </c>
      <c r="C189" s="134" t="s">
        <v>175</v>
      </c>
      <c r="D189" s="165">
        <v>173</v>
      </c>
      <c r="E189" s="165"/>
      <c r="F189" s="165"/>
      <c r="G189" s="9"/>
      <c r="H189" s="9"/>
      <c r="I189" s="15"/>
      <c r="J189" s="6"/>
      <c r="K189" s="6"/>
      <c r="L189" s="6"/>
    </row>
    <row r="190" spans="1:12" s="5" customFormat="1" ht="67.5" customHeight="1">
      <c r="A190" s="164" t="s">
        <v>17</v>
      </c>
      <c r="B190" s="167" t="s">
        <v>199</v>
      </c>
      <c r="C190" s="167" t="s">
        <v>170</v>
      </c>
      <c r="D190" s="123">
        <v>113</v>
      </c>
      <c r="E190" s="121"/>
      <c r="F190" s="170"/>
      <c r="G190" s="9"/>
      <c r="H190" s="9"/>
      <c r="I190" s="15"/>
      <c r="J190" s="6"/>
      <c r="K190" s="6"/>
      <c r="L190" s="6"/>
    </row>
    <row r="191" spans="1:12" s="5" customFormat="1" ht="24" customHeight="1">
      <c r="A191" s="139"/>
      <c r="B191" s="134" t="s">
        <v>83</v>
      </c>
      <c r="C191" s="134" t="s">
        <v>84</v>
      </c>
      <c r="D191" s="165">
        <v>186.45</v>
      </c>
      <c r="E191" s="118"/>
      <c r="F191" s="165"/>
      <c r="G191" s="9"/>
      <c r="H191" s="9"/>
      <c r="I191" s="15"/>
      <c r="J191" s="6"/>
      <c r="K191" s="6"/>
      <c r="L191" s="6"/>
    </row>
    <row r="192" spans="1:12" s="5" customFormat="1" ht="36" customHeight="1">
      <c r="A192" s="139"/>
      <c r="B192" s="134" t="s">
        <v>200</v>
      </c>
      <c r="C192" s="134" t="s">
        <v>175</v>
      </c>
      <c r="D192" s="124">
        <v>113</v>
      </c>
      <c r="E192" s="124"/>
      <c r="F192" s="124"/>
      <c r="G192" s="9"/>
      <c r="H192" s="9"/>
      <c r="I192" s="15"/>
      <c r="J192" s="6"/>
      <c r="K192" s="6"/>
      <c r="L192" s="6"/>
    </row>
    <row r="193" spans="1:12" s="5" customFormat="1" ht="45.75" customHeight="1">
      <c r="A193" s="236">
        <v>12</v>
      </c>
      <c r="B193" s="167" t="s">
        <v>540</v>
      </c>
      <c r="C193" s="142" t="s">
        <v>106</v>
      </c>
      <c r="D193" s="121">
        <v>833</v>
      </c>
      <c r="E193" s="121"/>
      <c r="F193" s="170"/>
      <c r="G193" s="9"/>
      <c r="H193" s="9"/>
      <c r="I193" s="15"/>
      <c r="J193" s="6"/>
      <c r="K193" s="6"/>
      <c r="L193" s="6"/>
    </row>
    <row r="194" spans="1:12" s="5" customFormat="1" ht="24" customHeight="1">
      <c r="A194" s="139"/>
      <c r="B194" s="134" t="s">
        <v>83</v>
      </c>
      <c r="C194" s="134" t="s">
        <v>84</v>
      </c>
      <c r="D194" s="124">
        <v>416.5</v>
      </c>
      <c r="E194" s="118"/>
      <c r="F194" s="124"/>
      <c r="G194" s="9"/>
      <c r="H194" s="9"/>
      <c r="I194" s="15"/>
      <c r="J194" s="6"/>
      <c r="K194" s="6"/>
      <c r="L194" s="6"/>
    </row>
    <row r="195" spans="1:12" s="5" customFormat="1" ht="24" customHeight="1">
      <c r="A195" s="139"/>
      <c r="B195" s="134" t="s">
        <v>541</v>
      </c>
      <c r="C195" s="134" t="s">
        <v>106</v>
      </c>
      <c r="D195" s="165">
        <v>833</v>
      </c>
      <c r="E195" s="165"/>
      <c r="F195" s="165"/>
      <c r="G195" s="9"/>
      <c r="H195" s="9"/>
      <c r="I195" s="15"/>
      <c r="J195" s="6"/>
      <c r="K195" s="6"/>
      <c r="L195" s="6"/>
    </row>
    <row r="196" spans="1:12" s="5" customFormat="1" ht="57" customHeight="1">
      <c r="A196" s="235">
        <v>13</v>
      </c>
      <c r="B196" s="167" t="s">
        <v>189</v>
      </c>
      <c r="C196" s="167" t="s">
        <v>106</v>
      </c>
      <c r="D196" s="123">
        <v>2800</v>
      </c>
      <c r="E196" s="121"/>
      <c r="F196" s="170"/>
      <c r="G196" s="9"/>
      <c r="H196" s="9"/>
      <c r="I196" s="15"/>
      <c r="J196" s="6"/>
      <c r="K196" s="6"/>
      <c r="L196" s="6"/>
    </row>
    <row r="197" spans="1:12" s="5" customFormat="1" ht="24" customHeight="1">
      <c r="A197" s="139"/>
      <c r="B197" s="134" t="s">
        <v>83</v>
      </c>
      <c r="C197" s="134" t="s">
        <v>84</v>
      </c>
      <c r="D197" s="124">
        <v>616</v>
      </c>
      <c r="E197" s="118"/>
      <c r="F197" s="124"/>
      <c r="G197" s="9"/>
      <c r="H197" s="9"/>
      <c r="I197" s="15"/>
      <c r="J197" s="6"/>
      <c r="K197" s="6"/>
      <c r="L197" s="6"/>
    </row>
    <row r="198" spans="1:12" s="5" customFormat="1" ht="24" customHeight="1">
      <c r="A198" s="139"/>
      <c r="B198" s="134" t="s">
        <v>190</v>
      </c>
      <c r="C198" s="134" t="s">
        <v>175</v>
      </c>
      <c r="D198" s="165">
        <v>2800</v>
      </c>
      <c r="E198" s="165"/>
      <c r="F198" s="172"/>
      <c r="G198" s="9"/>
      <c r="H198" s="9"/>
      <c r="I198" s="15"/>
      <c r="J198" s="6"/>
      <c r="K198" s="6"/>
      <c r="L198" s="6"/>
    </row>
    <row r="199" spans="1:12" s="5" customFormat="1" ht="48" customHeight="1">
      <c r="A199" s="235">
        <v>14</v>
      </c>
      <c r="B199" s="167" t="s">
        <v>191</v>
      </c>
      <c r="C199" s="167" t="s">
        <v>170</v>
      </c>
      <c r="D199" s="123">
        <v>689</v>
      </c>
      <c r="E199" s="121"/>
      <c r="F199" s="170"/>
      <c r="G199" s="9"/>
      <c r="H199" s="9"/>
      <c r="I199" s="15"/>
      <c r="J199" s="6"/>
      <c r="K199" s="6"/>
      <c r="L199" s="6"/>
    </row>
    <row r="200" spans="1:12" s="5" customFormat="1" ht="24" customHeight="1">
      <c r="A200" s="139"/>
      <c r="B200" s="134" t="s">
        <v>83</v>
      </c>
      <c r="C200" s="134" t="s">
        <v>84</v>
      </c>
      <c r="D200" s="124">
        <v>137.8</v>
      </c>
      <c r="E200" s="118"/>
      <c r="F200" s="124"/>
      <c r="G200" s="9"/>
      <c r="H200" s="9"/>
      <c r="I200" s="15"/>
      <c r="J200" s="6"/>
      <c r="K200" s="6"/>
      <c r="L200" s="6"/>
    </row>
    <row r="201" spans="1:12" s="5" customFormat="1" ht="24" customHeight="1">
      <c r="A201" s="139"/>
      <c r="B201" s="134" t="s">
        <v>192</v>
      </c>
      <c r="C201" s="134" t="s">
        <v>175</v>
      </c>
      <c r="D201" s="165">
        <v>689</v>
      </c>
      <c r="E201" s="165"/>
      <c r="F201" s="172"/>
      <c r="G201" s="9"/>
      <c r="H201" s="9"/>
      <c r="I201" s="15"/>
      <c r="J201" s="6"/>
      <c r="K201" s="6"/>
      <c r="L201" s="6"/>
    </row>
    <row r="202" spans="1:12" s="5" customFormat="1" ht="47.25" customHeight="1">
      <c r="A202" s="235">
        <v>15</v>
      </c>
      <c r="B202" s="167" t="s">
        <v>193</v>
      </c>
      <c r="C202" s="167" t="s">
        <v>170</v>
      </c>
      <c r="D202" s="123">
        <v>192</v>
      </c>
      <c r="E202" s="121"/>
      <c r="F202" s="170"/>
      <c r="G202" s="9"/>
      <c r="H202" s="9"/>
      <c r="I202" s="15"/>
      <c r="J202" s="6"/>
      <c r="K202" s="6"/>
      <c r="L202" s="6"/>
    </row>
    <row r="203" spans="1:12" s="5" customFormat="1" ht="24" customHeight="1">
      <c r="A203" s="139"/>
      <c r="B203" s="134" t="s">
        <v>83</v>
      </c>
      <c r="C203" s="134" t="s">
        <v>84</v>
      </c>
      <c r="D203" s="124">
        <v>51.84</v>
      </c>
      <c r="E203" s="118"/>
      <c r="F203" s="124"/>
      <c r="G203" s="9"/>
      <c r="H203" s="9"/>
      <c r="I203" s="15"/>
      <c r="J203" s="6"/>
      <c r="K203" s="6"/>
      <c r="L203" s="6"/>
    </row>
    <row r="204" spans="1:12" s="5" customFormat="1" ht="24" customHeight="1">
      <c r="A204" s="139"/>
      <c r="B204" s="134" t="s">
        <v>194</v>
      </c>
      <c r="C204" s="134" t="s">
        <v>175</v>
      </c>
      <c r="D204" s="165">
        <v>192</v>
      </c>
      <c r="E204" s="165"/>
      <c r="F204" s="172"/>
      <c r="G204" s="9"/>
      <c r="H204" s="9"/>
      <c r="I204" s="15"/>
      <c r="J204" s="6"/>
      <c r="K204" s="6"/>
      <c r="L204" s="6"/>
    </row>
    <row r="205" spans="1:12" s="5" customFormat="1" ht="56.25" customHeight="1">
      <c r="A205" s="145" t="s">
        <v>7</v>
      </c>
      <c r="B205" s="142" t="s">
        <v>201</v>
      </c>
      <c r="C205" s="142" t="s">
        <v>112</v>
      </c>
      <c r="D205" s="121">
        <v>10100</v>
      </c>
      <c r="E205" s="121"/>
      <c r="F205" s="170"/>
      <c r="G205" s="9"/>
      <c r="H205" s="9"/>
      <c r="I205" s="15"/>
      <c r="J205" s="6"/>
      <c r="K205" s="6"/>
      <c r="L205" s="6"/>
    </row>
    <row r="206" spans="1:12" s="5" customFormat="1" ht="24" customHeight="1">
      <c r="A206" s="144"/>
      <c r="B206" s="134" t="s">
        <v>83</v>
      </c>
      <c r="C206" s="134" t="s">
        <v>84</v>
      </c>
      <c r="D206" s="124">
        <v>1313</v>
      </c>
      <c r="E206" s="118"/>
      <c r="F206" s="124"/>
      <c r="G206" s="9"/>
      <c r="H206" s="9"/>
      <c r="I206" s="15"/>
      <c r="J206" s="6"/>
      <c r="K206" s="6"/>
      <c r="L206" s="6"/>
    </row>
    <row r="207" spans="1:12" s="5" customFormat="1" ht="24" customHeight="1">
      <c r="A207" s="139"/>
      <c r="B207" s="134" t="s">
        <v>202</v>
      </c>
      <c r="C207" s="134" t="s">
        <v>112</v>
      </c>
      <c r="D207" s="165">
        <v>10302</v>
      </c>
      <c r="E207" s="165"/>
      <c r="F207" s="165"/>
      <c r="G207" s="9"/>
      <c r="H207" s="9"/>
      <c r="I207" s="15"/>
      <c r="J207" s="6"/>
      <c r="K207" s="6"/>
      <c r="L207" s="6"/>
    </row>
    <row r="208" spans="1:12" s="5" customFormat="1" ht="57.75" customHeight="1">
      <c r="A208" s="145" t="s">
        <v>6</v>
      </c>
      <c r="B208" s="142" t="s">
        <v>743</v>
      </c>
      <c r="C208" s="142" t="s">
        <v>112</v>
      </c>
      <c r="D208" s="121">
        <v>1200</v>
      </c>
      <c r="E208" s="121"/>
      <c r="F208" s="170"/>
      <c r="G208" s="9"/>
      <c r="H208" s="9"/>
      <c r="I208" s="15"/>
      <c r="J208" s="6"/>
      <c r="K208" s="6"/>
      <c r="L208" s="6"/>
    </row>
    <row r="209" spans="1:12" s="5" customFormat="1" ht="24" customHeight="1">
      <c r="A209" s="144"/>
      <c r="B209" s="134" t="s">
        <v>83</v>
      </c>
      <c r="C209" s="134" t="s">
        <v>84</v>
      </c>
      <c r="D209" s="124">
        <v>156</v>
      </c>
      <c r="E209" s="118"/>
      <c r="F209" s="124"/>
      <c r="G209" s="9"/>
      <c r="H209" s="9"/>
      <c r="I209" s="15"/>
      <c r="J209" s="6"/>
      <c r="K209" s="6"/>
      <c r="L209" s="6"/>
    </row>
    <row r="210" spans="1:12" s="5" customFormat="1" ht="34.5" customHeight="1">
      <c r="A210" s="139"/>
      <c r="B210" s="134" t="s">
        <v>744</v>
      </c>
      <c r="C210" s="134" t="s">
        <v>112</v>
      </c>
      <c r="D210" s="165">
        <v>1224</v>
      </c>
      <c r="E210" s="165"/>
      <c r="F210" s="165"/>
      <c r="G210" s="9"/>
      <c r="H210" s="9"/>
      <c r="I210" s="15"/>
      <c r="J210" s="6"/>
      <c r="K210" s="6"/>
      <c r="L210" s="6"/>
    </row>
    <row r="211" spans="1:12" s="5" customFormat="1" ht="45" customHeight="1">
      <c r="A211" s="164" t="s">
        <v>18</v>
      </c>
      <c r="B211" s="167" t="s">
        <v>203</v>
      </c>
      <c r="C211" s="167" t="s">
        <v>112</v>
      </c>
      <c r="D211" s="123">
        <v>18500</v>
      </c>
      <c r="E211" s="123"/>
      <c r="F211" s="170"/>
      <c r="G211" s="9"/>
      <c r="H211" s="9"/>
      <c r="I211" s="15"/>
      <c r="J211" s="6"/>
      <c r="K211" s="6"/>
      <c r="L211" s="6"/>
    </row>
    <row r="212" spans="1:12" s="5" customFormat="1" ht="24" customHeight="1">
      <c r="A212" s="139"/>
      <c r="B212" s="134" t="s">
        <v>83</v>
      </c>
      <c r="C212" s="134" t="s">
        <v>84</v>
      </c>
      <c r="D212" s="124">
        <v>2405</v>
      </c>
      <c r="E212" s="118"/>
      <c r="F212" s="124"/>
      <c r="G212" s="9"/>
      <c r="H212" s="9"/>
      <c r="I212" s="15"/>
      <c r="J212" s="6"/>
      <c r="K212" s="6"/>
      <c r="L212" s="6"/>
    </row>
    <row r="213" spans="1:12" s="5" customFormat="1" ht="24" customHeight="1">
      <c r="A213" s="139"/>
      <c r="B213" s="134" t="s">
        <v>204</v>
      </c>
      <c r="C213" s="134" t="s">
        <v>112</v>
      </c>
      <c r="D213" s="165">
        <v>18870</v>
      </c>
      <c r="E213" s="165"/>
      <c r="F213" s="165"/>
      <c r="G213" s="9"/>
      <c r="H213" s="9"/>
      <c r="I213" s="15"/>
      <c r="J213" s="6"/>
      <c r="K213" s="6"/>
      <c r="L213" s="6"/>
    </row>
    <row r="214" spans="1:12" s="5" customFormat="1" ht="39.75" customHeight="1">
      <c r="A214" s="164" t="s">
        <v>21</v>
      </c>
      <c r="B214" s="167" t="s">
        <v>205</v>
      </c>
      <c r="C214" s="167" t="s">
        <v>112</v>
      </c>
      <c r="D214" s="123">
        <v>5200</v>
      </c>
      <c r="E214" s="123"/>
      <c r="F214" s="170"/>
      <c r="G214" s="9"/>
      <c r="H214" s="9"/>
      <c r="I214" s="15"/>
      <c r="J214" s="6"/>
      <c r="K214" s="6"/>
      <c r="L214" s="6"/>
    </row>
    <row r="215" spans="1:12" s="5" customFormat="1" ht="24" customHeight="1">
      <c r="A215" s="139"/>
      <c r="B215" s="134" t="s">
        <v>83</v>
      </c>
      <c r="C215" s="134" t="s">
        <v>84</v>
      </c>
      <c r="D215" s="124">
        <v>832</v>
      </c>
      <c r="E215" s="118"/>
      <c r="F215" s="124"/>
      <c r="G215" s="9"/>
      <c r="H215" s="9"/>
      <c r="I215" s="15"/>
      <c r="J215" s="6"/>
      <c r="K215" s="6"/>
      <c r="L215" s="6"/>
    </row>
    <row r="216" spans="1:12" s="5" customFormat="1" ht="32.25" customHeight="1">
      <c r="A216" s="139"/>
      <c r="B216" s="134" t="s">
        <v>206</v>
      </c>
      <c r="C216" s="134" t="s">
        <v>112</v>
      </c>
      <c r="D216" s="165">
        <v>5304</v>
      </c>
      <c r="E216" s="165"/>
      <c r="F216" s="165"/>
      <c r="G216" s="9"/>
      <c r="H216" s="9"/>
      <c r="I216" s="15"/>
      <c r="J216" s="6"/>
      <c r="K216" s="6"/>
      <c r="L216" s="6"/>
    </row>
    <row r="217" spans="1:12" s="5" customFormat="1" ht="45" customHeight="1">
      <c r="A217" s="164" t="s">
        <v>22</v>
      </c>
      <c r="B217" s="167" t="s">
        <v>207</v>
      </c>
      <c r="C217" s="167" t="s">
        <v>112</v>
      </c>
      <c r="D217" s="123">
        <v>70</v>
      </c>
      <c r="E217" s="123"/>
      <c r="F217" s="170"/>
      <c r="G217" s="9"/>
      <c r="H217" s="9"/>
      <c r="I217" s="15"/>
      <c r="J217" s="6"/>
      <c r="K217" s="6"/>
      <c r="L217" s="6"/>
    </row>
    <row r="218" spans="1:12" s="5" customFormat="1" ht="24" customHeight="1">
      <c r="A218" s="139"/>
      <c r="B218" s="134" t="s">
        <v>83</v>
      </c>
      <c r="C218" s="134" t="s">
        <v>84</v>
      </c>
      <c r="D218" s="124">
        <v>11.2</v>
      </c>
      <c r="E218" s="118"/>
      <c r="F218" s="124"/>
      <c r="G218" s="9"/>
      <c r="H218" s="9"/>
      <c r="I218" s="15"/>
      <c r="J218" s="6"/>
      <c r="K218" s="6"/>
      <c r="L218" s="6"/>
    </row>
    <row r="219" spans="1:12" s="5" customFormat="1" ht="24" customHeight="1">
      <c r="A219" s="139"/>
      <c r="B219" s="134" t="s">
        <v>208</v>
      </c>
      <c r="C219" s="134" t="s">
        <v>112</v>
      </c>
      <c r="D219" s="165">
        <v>71.4</v>
      </c>
      <c r="E219" s="165"/>
      <c r="F219" s="165"/>
      <c r="G219" s="9"/>
      <c r="H219" s="9"/>
      <c r="I219" s="15"/>
      <c r="J219" s="6"/>
      <c r="K219" s="6"/>
      <c r="L219" s="6"/>
    </row>
    <row r="220" spans="1:12" s="5" customFormat="1" ht="38.25" customHeight="1">
      <c r="A220" s="164" t="s">
        <v>15</v>
      </c>
      <c r="B220" s="167" t="s">
        <v>209</v>
      </c>
      <c r="C220" s="167" t="s">
        <v>112</v>
      </c>
      <c r="D220" s="123">
        <v>40</v>
      </c>
      <c r="E220" s="123"/>
      <c r="F220" s="170"/>
      <c r="G220" s="9"/>
      <c r="H220" s="9"/>
      <c r="I220" s="15"/>
      <c r="J220" s="6"/>
      <c r="K220" s="6"/>
      <c r="L220" s="6"/>
    </row>
    <row r="221" spans="1:12" s="5" customFormat="1" ht="24" customHeight="1">
      <c r="A221" s="139"/>
      <c r="B221" s="134" t="s">
        <v>83</v>
      </c>
      <c r="C221" s="134" t="s">
        <v>84</v>
      </c>
      <c r="D221" s="124">
        <v>7.2</v>
      </c>
      <c r="E221" s="118"/>
      <c r="F221" s="124"/>
      <c r="G221" s="9"/>
      <c r="H221" s="9"/>
      <c r="I221" s="15"/>
      <c r="J221" s="6"/>
      <c r="K221" s="6"/>
      <c r="L221" s="6"/>
    </row>
    <row r="222" spans="1:12" s="5" customFormat="1" ht="24" customHeight="1">
      <c r="A222" s="139"/>
      <c r="B222" s="134" t="s">
        <v>210</v>
      </c>
      <c r="C222" s="134" t="s">
        <v>112</v>
      </c>
      <c r="D222" s="165">
        <v>40.8</v>
      </c>
      <c r="E222" s="165"/>
      <c r="F222" s="165"/>
      <c r="G222" s="9"/>
      <c r="H222" s="9"/>
      <c r="I222" s="15"/>
      <c r="J222" s="6"/>
      <c r="K222" s="6"/>
      <c r="L222" s="6"/>
    </row>
    <row r="223" spans="1:12" s="5" customFormat="1" ht="50.25" customHeight="1">
      <c r="A223" s="164" t="s">
        <v>8</v>
      </c>
      <c r="B223" s="167" t="s">
        <v>211</v>
      </c>
      <c r="C223" s="167" t="s">
        <v>112</v>
      </c>
      <c r="D223" s="123">
        <v>32</v>
      </c>
      <c r="E223" s="123"/>
      <c r="F223" s="170"/>
      <c r="G223" s="9"/>
      <c r="H223" s="9"/>
      <c r="I223" s="15"/>
      <c r="J223" s="6"/>
      <c r="K223" s="6"/>
      <c r="L223" s="6"/>
    </row>
    <row r="224" spans="1:12" s="5" customFormat="1" ht="24" customHeight="1">
      <c r="A224" s="139"/>
      <c r="B224" s="134" t="s">
        <v>83</v>
      </c>
      <c r="C224" s="134" t="s">
        <v>84</v>
      </c>
      <c r="D224" s="124">
        <v>5.76</v>
      </c>
      <c r="E224" s="118"/>
      <c r="F224" s="124"/>
      <c r="G224" s="9"/>
      <c r="H224" s="9"/>
      <c r="I224" s="15"/>
      <c r="J224" s="6"/>
      <c r="K224" s="6"/>
      <c r="L224" s="6"/>
    </row>
    <row r="225" spans="1:12" s="5" customFormat="1" ht="26.25" customHeight="1">
      <c r="A225" s="139"/>
      <c r="B225" s="134" t="s">
        <v>212</v>
      </c>
      <c r="C225" s="134" t="s">
        <v>112</v>
      </c>
      <c r="D225" s="165">
        <v>32.64</v>
      </c>
      <c r="E225" s="165"/>
      <c r="F225" s="165"/>
      <c r="G225" s="9"/>
      <c r="H225" s="9"/>
      <c r="I225" s="15"/>
      <c r="J225" s="6"/>
      <c r="K225" s="6"/>
      <c r="L225" s="6"/>
    </row>
    <row r="226" spans="1:12" s="5" customFormat="1" ht="24" customHeight="1">
      <c r="A226" s="139"/>
      <c r="B226" s="134" t="s">
        <v>723</v>
      </c>
      <c r="C226" s="134"/>
      <c r="D226" s="357"/>
      <c r="E226" s="118"/>
      <c r="F226" s="170"/>
      <c r="G226" s="9"/>
      <c r="H226" s="9"/>
      <c r="I226" s="15"/>
      <c r="J226" s="6"/>
      <c r="K226" s="6"/>
      <c r="L226" s="6"/>
    </row>
    <row r="227" spans="1:12" s="5" customFormat="1" ht="24" customHeight="1">
      <c r="A227" s="139"/>
      <c r="B227" s="134" t="s">
        <v>57</v>
      </c>
      <c r="C227" s="134"/>
      <c r="D227" s="357"/>
      <c r="E227" s="118"/>
      <c r="F227" s="118"/>
      <c r="G227" s="9"/>
      <c r="H227" s="9"/>
      <c r="I227" s="15"/>
      <c r="J227" s="6"/>
      <c r="K227" s="6"/>
      <c r="L227" s="6"/>
    </row>
    <row r="228" spans="1:12" s="5" customFormat="1" ht="24" customHeight="1">
      <c r="A228" s="500"/>
      <c r="B228" s="134" t="s">
        <v>724</v>
      </c>
      <c r="C228" s="134"/>
      <c r="D228" s="165"/>
      <c r="E228" s="172"/>
      <c r="F228" s="172"/>
      <c r="G228" s="9"/>
      <c r="H228" s="9"/>
      <c r="I228" s="15"/>
      <c r="J228" s="6"/>
      <c r="K228" s="6"/>
      <c r="L228" s="6"/>
    </row>
    <row r="229" spans="1:12" s="5" customFormat="1" ht="60.75" customHeight="1">
      <c r="A229" s="235">
        <v>1</v>
      </c>
      <c r="B229" s="167" t="s">
        <v>725</v>
      </c>
      <c r="C229" s="167" t="s">
        <v>106</v>
      </c>
      <c r="D229" s="123">
        <v>8</v>
      </c>
      <c r="E229" s="121"/>
      <c r="F229" s="170"/>
      <c r="G229" s="9"/>
      <c r="H229" s="9"/>
      <c r="I229" s="15"/>
      <c r="J229" s="6"/>
      <c r="K229" s="6"/>
      <c r="L229" s="6"/>
    </row>
    <row r="230" spans="1:12" s="5" customFormat="1" ht="29.25" customHeight="1">
      <c r="A230" s="139"/>
      <c r="B230" s="134" t="s">
        <v>83</v>
      </c>
      <c r="C230" s="134" t="s">
        <v>84</v>
      </c>
      <c r="D230" s="124">
        <v>4.8</v>
      </c>
      <c r="E230" s="118"/>
      <c r="F230" s="124"/>
      <c r="G230" s="9"/>
      <c r="H230" s="9"/>
      <c r="I230" s="15"/>
      <c r="J230" s="6"/>
      <c r="K230" s="6"/>
      <c r="L230" s="6"/>
    </row>
    <row r="231" spans="1:12" s="5" customFormat="1" ht="36.75" customHeight="1">
      <c r="A231" s="139"/>
      <c r="B231" s="134" t="s">
        <v>726</v>
      </c>
      <c r="C231" s="134" t="s">
        <v>112</v>
      </c>
      <c r="D231" s="124">
        <v>20</v>
      </c>
      <c r="E231" s="124"/>
      <c r="F231" s="124"/>
      <c r="G231" s="9"/>
      <c r="H231" s="9"/>
      <c r="I231" s="15"/>
      <c r="J231" s="6"/>
      <c r="K231" s="6"/>
      <c r="L231" s="6"/>
    </row>
    <row r="232" spans="1:12" s="5" customFormat="1" ht="59.25" customHeight="1">
      <c r="A232" s="235">
        <v>2</v>
      </c>
      <c r="B232" s="167" t="s">
        <v>216</v>
      </c>
      <c r="C232" s="167" t="s">
        <v>112</v>
      </c>
      <c r="D232" s="123">
        <v>36</v>
      </c>
      <c r="E232" s="121"/>
      <c r="F232" s="170"/>
      <c r="G232" s="9"/>
      <c r="H232" s="9"/>
      <c r="I232" s="15"/>
      <c r="J232" s="6"/>
      <c r="K232" s="6"/>
      <c r="L232" s="6"/>
    </row>
    <row r="233" spans="1:12" s="5" customFormat="1" ht="27" customHeight="1">
      <c r="A233" s="139"/>
      <c r="B233" s="134" t="s">
        <v>83</v>
      </c>
      <c r="C233" s="134" t="s">
        <v>84</v>
      </c>
      <c r="D233" s="124">
        <v>14.04</v>
      </c>
      <c r="E233" s="118"/>
      <c r="F233" s="124"/>
      <c r="G233" s="9"/>
      <c r="H233" s="9"/>
      <c r="I233" s="15"/>
      <c r="J233" s="6"/>
      <c r="K233" s="6"/>
      <c r="L233" s="6"/>
    </row>
    <row r="234" spans="1:12" s="5" customFormat="1" ht="31.5" customHeight="1">
      <c r="A234" s="139"/>
      <c r="B234" s="134" t="s">
        <v>217</v>
      </c>
      <c r="C234" s="134" t="s">
        <v>112</v>
      </c>
      <c r="D234" s="124">
        <v>36</v>
      </c>
      <c r="E234" s="124"/>
      <c r="F234" s="124"/>
      <c r="G234" s="9"/>
      <c r="H234" s="9"/>
      <c r="I234" s="15"/>
      <c r="J234" s="6"/>
      <c r="K234" s="6"/>
      <c r="L234" s="6"/>
    </row>
    <row r="235" spans="1:12" s="5" customFormat="1" ht="33" customHeight="1">
      <c r="A235" s="139"/>
      <c r="B235" s="134" t="s">
        <v>218</v>
      </c>
      <c r="C235" s="134" t="s">
        <v>106</v>
      </c>
      <c r="D235" s="124">
        <v>8</v>
      </c>
      <c r="E235" s="124"/>
      <c r="F235" s="124"/>
      <c r="G235" s="9"/>
      <c r="H235" s="9"/>
      <c r="I235" s="15"/>
      <c r="J235" s="6"/>
      <c r="K235" s="6"/>
      <c r="L235" s="6"/>
    </row>
    <row r="236" spans="1:12" s="5" customFormat="1" ht="32.25" customHeight="1">
      <c r="A236" s="164"/>
      <c r="B236" s="167" t="s">
        <v>727</v>
      </c>
      <c r="C236" s="167"/>
      <c r="D236" s="123"/>
      <c r="E236" s="123"/>
      <c r="F236" s="170"/>
      <c r="G236" s="9"/>
      <c r="H236" s="9"/>
      <c r="I236" s="15"/>
      <c r="J236" s="6"/>
      <c r="K236" s="6"/>
      <c r="L236" s="6"/>
    </row>
    <row r="237" spans="1:12" s="5" customFormat="1" ht="32.25" customHeight="1">
      <c r="A237" s="164"/>
      <c r="B237" s="167" t="s">
        <v>57</v>
      </c>
      <c r="C237" s="167"/>
      <c r="D237" s="123"/>
      <c r="E237" s="123"/>
      <c r="F237" s="123"/>
      <c r="G237" s="9"/>
      <c r="H237" s="9"/>
      <c r="I237" s="15"/>
      <c r="J237" s="6"/>
      <c r="K237" s="6"/>
      <c r="L237" s="6"/>
    </row>
    <row r="238" spans="1:6" ht="35.25" customHeight="1">
      <c r="A238" s="139"/>
      <c r="B238" s="167" t="s">
        <v>770</v>
      </c>
      <c r="C238" s="167"/>
      <c r="D238" s="124"/>
      <c r="E238" s="124"/>
      <c r="F238" s="170"/>
    </row>
    <row r="239" spans="1:12" s="694" customFormat="1" ht="25.5" customHeight="1">
      <c r="A239" s="164"/>
      <c r="B239" s="167" t="s">
        <v>178</v>
      </c>
      <c r="C239" s="167"/>
      <c r="D239" s="123"/>
      <c r="E239" s="123"/>
      <c r="F239" s="171"/>
      <c r="G239" s="739"/>
      <c r="H239" s="740"/>
      <c r="I239" s="741"/>
      <c r="J239" s="741"/>
      <c r="K239" s="741"/>
      <c r="L239" s="741"/>
    </row>
    <row r="240" spans="1:12" s="694" customFormat="1" ht="28.5" customHeight="1">
      <c r="A240" s="164"/>
      <c r="B240" s="142" t="s">
        <v>221</v>
      </c>
      <c r="C240" s="142"/>
      <c r="D240" s="137">
        <v>0.75</v>
      </c>
      <c r="E240" s="121"/>
      <c r="F240" s="121"/>
      <c r="G240" s="739"/>
      <c r="H240" s="740"/>
      <c r="I240" s="741"/>
      <c r="J240" s="741"/>
      <c r="K240" s="741"/>
      <c r="L240" s="741"/>
    </row>
    <row r="241" spans="1:6" ht="26.25" customHeight="1">
      <c r="A241" s="164"/>
      <c r="B241" s="142" t="s">
        <v>222</v>
      </c>
      <c r="C241" s="142"/>
      <c r="D241" s="138"/>
      <c r="E241" s="121"/>
      <c r="F241" s="121"/>
    </row>
    <row r="242" spans="1:12" s="694" customFormat="1" ht="25.5" customHeight="1">
      <c r="A242" s="164"/>
      <c r="B242" s="142" t="s">
        <v>172</v>
      </c>
      <c r="C242" s="142"/>
      <c r="D242" s="137">
        <v>0.08</v>
      </c>
      <c r="E242" s="138"/>
      <c r="F242" s="121"/>
      <c r="G242" s="739"/>
      <c r="H242" s="740"/>
      <c r="I242" s="741"/>
      <c r="J242" s="741"/>
      <c r="K242" s="741"/>
      <c r="L242" s="741"/>
    </row>
    <row r="243" spans="1:6" ht="31.5" customHeight="1">
      <c r="A243" s="139"/>
      <c r="B243" s="142" t="s">
        <v>682</v>
      </c>
      <c r="C243" s="167"/>
      <c r="D243" s="122"/>
      <c r="E243" s="122"/>
      <c r="F243" s="171"/>
    </row>
    <row r="244" spans="1:6" ht="15.75">
      <c r="A244" s="243"/>
      <c r="B244" s="233"/>
      <c r="C244" s="183"/>
      <c r="D244" s="234"/>
      <c r="E244" s="234"/>
      <c r="F244" s="161"/>
    </row>
    <row r="245" spans="1:6" ht="15.75">
      <c r="A245" s="243"/>
      <c r="B245" s="233"/>
      <c r="C245" s="183"/>
      <c r="D245" s="234"/>
      <c r="E245" s="234"/>
      <c r="F245" s="161"/>
    </row>
    <row r="246" spans="2:6" ht="15.75">
      <c r="B246" s="2"/>
      <c r="C246" s="2"/>
      <c r="D246" s="2"/>
      <c r="E246" s="2"/>
      <c r="F246" s="7"/>
    </row>
  </sheetData>
  <sheetProtection/>
  <mergeCells count="9">
    <mergeCell ref="A1:F1"/>
    <mergeCell ref="A2:F2"/>
    <mergeCell ref="A3:F3"/>
    <mergeCell ref="A4:F4"/>
    <mergeCell ref="D5:D6"/>
    <mergeCell ref="A5:A6"/>
    <mergeCell ref="B5:B6"/>
    <mergeCell ref="C5:C6"/>
    <mergeCell ref="E5:F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50"/>
  </sheetPr>
  <dimension ref="A1:S60"/>
  <sheetViews>
    <sheetView zoomScalePageLayoutView="0" workbookViewId="0" topLeftCell="A25">
      <selection activeCell="A39" sqref="A39:IV39"/>
    </sheetView>
  </sheetViews>
  <sheetFormatPr defaultColWidth="9.140625" defaultRowHeight="12.75"/>
  <cols>
    <col min="1" max="1" width="5.00390625" style="573" customWidth="1"/>
    <col min="2" max="2" width="42.140625" style="569" customWidth="1"/>
    <col min="3" max="3" width="7.00390625" style="570" customWidth="1"/>
    <col min="4" max="4" width="11.8515625" style="571" customWidth="1"/>
    <col min="5" max="5" width="7.57421875" style="534" customWidth="1"/>
    <col min="6" max="6" width="10.421875" style="572" customWidth="1"/>
    <col min="7" max="16384" width="9.140625" style="540" customWidth="1"/>
  </cols>
  <sheetData>
    <row r="1" spans="1:6" s="501" customFormat="1" ht="33" customHeight="1">
      <c r="A1" s="867" t="str">
        <f>'ლ.რ. #2-2'!A1:F1</f>
        <v>ქალაქ ბათუმში ე.წ. ,,შანხაი''-ს დასახლებაში სოციალური სახლის მშენებლობა  </v>
      </c>
      <c r="B1" s="868"/>
      <c r="C1" s="868"/>
      <c r="D1" s="868"/>
      <c r="E1" s="868"/>
      <c r="F1" s="868"/>
    </row>
    <row r="2" spans="1:6" s="501" customFormat="1" ht="24.75" customHeight="1">
      <c r="A2" s="869" t="s">
        <v>844</v>
      </c>
      <c r="B2" s="869"/>
      <c r="C2" s="869"/>
      <c r="D2" s="869"/>
      <c r="E2" s="869"/>
      <c r="F2" s="869"/>
    </row>
    <row r="3" spans="1:6" s="501" customFormat="1" ht="21" customHeight="1">
      <c r="A3" s="869" t="s">
        <v>762</v>
      </c>
      <c r="B3" s="869"/>
      <c r="C3" s="869"/>
      <c r="D3" s="869"/>
      <c r="E3" s="869"/>
      <c r="F3" s="869"/>
    </row>
    <row r="4" spans="1:6" s="501" customFormat="1" ht="18" customHeight="1">
      <c r="A4" s="870" t="s">
        <v>223</v>
      </c>
      <c r="B4" s="870"/>
      <c r="C4" s="870"/>
      <c r="D4" s="870"/>
      <c r="E4" s="870"/>
      <c r="F4" s="870"/>
    </row>
    <row r="5" spans="1:6" s="501" customFormat="1" ht="28.5" customHeight="1">
      <c r="A5" s="863" t="s">
        <v>0</v>
      </c>
      <c r="B5" s="871" t="s">
        <v>76</v>
      </c>
      <c r="C5" s="865" t="s">
        <v>77</v>
      </c>
      <c r="D5" s="865" t="s">
        <v>78</v>
      </c>
      <c r="E5" s="873" t="s">
        <v>79</v>
      </c>
      <c r="F5" s="874"/>
    </row>
    <row r="6" spans="1:6" s="501" customFormat="1" ht="66" customHeight="1">
      <c r="A6" s="864"/>
      <c r="B6" s="872"/>
      <c r="C6" s="866"/>
      <c r="D6" s="866"/>
      <c r="E6" s="502" t="s">
        <v>769</v>
      </c>
      <c r="F6" s="503" t="s">
        <v>56</v>
      </c>
    </row>
    <row r="7" spans="1:6" s="504" customFormat="1" ht="19.5" customHeight="1">
      <c r="A7" s="245" t="s">
        <v>1</v>
      </c>
      <c r="B7" s="246">
        <v>2</v>
      </c>
      <c r="C7" s="246">
        <v>3</v>
      </c>
      <c r="D7" s="246">
        <v>4</v>
      </c>
      <c r="E7" s="247">
        <v>5</v>
      </c>
      <c r="F7" s="247">
        <v>6</v>
      </c>
    </row>
    <row r="8" spans="1:9" s="513" customFormat="1" ht="60.75" customHeight="1">
      <c r="A8" s="505"/>
      <c r="B8" s="507" t="s">
        <v>224</v>
      </c>
      <c r="C8" s="507" t="s">
        <v>225</v>
      </c>
      <c r="D8" s="509">
        <v>2</v>
      </c>
      <c r="E8" s="508"/>
      <c r="F8" s="510"/>
      <c r="G8" s="511"/>
      <c r="H8" s="511"/>
      <c r="I8" s="512"/>
    </row>
    <row r="9" spans="1:9" s="520" customFormat="1" ht="29.25" customHeight="1">
      <c r="A9" s="514"/>
      <c r="B9" s="515" t="s">
        <v>83</v>
      </c>
      <c r="C9" s="516" t="s">
        <v>84</v>
      </c>
      <c r="D9" s="517">
        <v>62</v>
      </c>
      <c r="E9" s="517"/>
      <c r="F9" s="518"/>
      <c r="G9" s="519"/>
      <c r="H9" s="511"/>
      <c r="I9" s="519"/>
    </row>
    <row r="10" spans="1:9" s="520" customFormat="1" ht="30.75" customHeight="1">
      <c r="A10" s="521"/>
      <c r="B10" s="515" t="s">
        <v>226</v>
      </c>
      <c r="C10" s="516" t="s">
        <v>106</v>
      </c>
      <c r="D10" s="517">
        <v>1</v>
      </c>
      <c r="E10" s="517"/>
      <c r="F10" s="518"/>
      <c r="G10" s="519"/>
      <c r="H10" s="511"/>
      <c r="I10" s="519"/>
    </row>
    <row r="11" spans="1:9" s="520" customFormat="1" ht="47.25" customHeight="1">
      <c r="A11" s="505">
        <v>2</v>
      </c>
      <c r="B11" s="524" t="s">
        <v>227</v>
      </c>
      <c r="C11" s="507" t="s">
        <v>106</v>
      </c>
      <c r="D11" s="509">
        <v>2</v>
      </c>
      <c r="E11" s="509"/>
      <c r="F11" s="525"/>
      <c r="G11" s="519"/>
      <c r="H11" s="511"/>
      <c r="I11" s="522"/>
    </row>
    <row r="12" spans="1:9" s="520" customFormat="1" ht="27" customHeight="1">
      <c r="A12" s="514"/>
      <c r="B12" s="515" t="s">
        <v>83</v>
      </c>
      <c r="C12" s="516" t="s">
        <v>84</v>
      </c>
      <c r="D12" s="517">
        <v>2</v>
      </c>
      <c r="E12" s="517"/>
      <c r="F12" s="518"/>
      <c r="G12" s="519"/>
      <c r="H12" s="511"/>
      <c r="I12" s="522"/>
    </row>
    <row r="13" spans="1:9" s="520" customFormat="1" ht="27" customHeight="1">
      <c r="A13" s="514"/>
      <c r="B13" s="515" t="s">
        <v>228</v>
      </c>
      <c r="C13" s="516" t="s">
        <v>106</v>
      </c>
      <c r="D13" s="517">
        <v>2</v>
      </c>
      <c r="E13" s="518"/>
      <c r="F13" s="526"/>
      <c r="G13" s="519"/>
      <c r="H13" s="511"/>
      <c r="I13" s="522"/>
    </row>
    <row r="14" spans="1:19" s="504" customFormat="1" ht="57" customHeight="1">
      <c r="A14" s="505">
        <v>3</v>
      </c>
      <c r="B14" s="507" t="s">
        <v>229</v>
      </c>
      <c r="C14" s="507" t="s">
        <v>225</v>
      </c>
      <c r="D14" s="509">
        <v>344</v>
      </c>
      <c r="E14" s="508"/>
      <c r="F14" s="510"/>
      <c r="G14" s="511"/>
      <c r="H14" s="511"/>
      <c r="I14" s="527"/>
      <c r="S14" s="504" t="s">
        <v>24</v>
      </c>
    </row>
    <row r="15" spans="1:9" s="529" customFormat="1" ht="25.5" customHeight="1">
      <c r="A15" s="514"/>
      <c r="B15" s="515" t="s">
        <v>83</v>
      </c>
      <c r="C15" s="516" t="s">
        <v>84</v>
      </c>
      <c r="D15" s="517">
        <v>344</v>
      </c>
      <c r="E15" s="517"/>
      <c r="F15" s="518"/>
      <c r="G15" s="519"/>
      <c r="H15" s="511"/>
      <c r="I15" s="528"/>
    </row>
    <row r="16" spans="1:17" s="529" customFormat="1" ht="30.75" customHeight="1">
      <c r="A16" s="514"/>
      <c r="B16" s="515" t="s">
        <v>230</v>
      </c>
      <c r="C16" s="516" t="s">
        <v>106</v>
      </c>
      <c r="D16" s="530">
        <v>344</v>
      </c>
      <c r="E16" s="526"/>
      <c r="F16" s="526"/>
      <c r="G16" s="519"/>
      <c r="H16" s="511"/>
      <c r="I16" s="528"/>
      <c r="Q16" s="529" t="s">
        <v>25</v>
      </c>
    </row>
    <row r="17" spans="1:9" s="529" customFormat="1" ht="61.5" customHeight="1">
      <c r="A17" s="505">
        <v>4</v>
      </c>
      <c r="B17" s="507" t="s">
        <v>231</v>
      </c>
      <c r="C17" s="507" t="s">
        <v>106</v>
      </c>
      <c r="D17" s="509">
        <v>35</v>
      </c>
      <c r="E17" s="508"/>
      <c r="F17" s="510"/>
      <c r="G17" s="519"/>
      <c r="H17" s="511"/>
      <c r="I17" s="528"/>
    </row>
    <row r="18" spans="1:9" s="529" customFormat="1" ht="21" customHeight="1">
      <c r="A18" s="514"/>
      <c r="B18" s="515" t="s">
        <v>83</v>
      </c>
      <c r="C18" s="516" t="s">
        <v>84</v>
      </c>
      <c r="D18" s="517">
        <v>70</v>
      </c>
      <c r="E18" s="517"/>
      <c r="F18" s="518"/>
      <c r="G18" s="519"/>
      <c r="H18" s="511"/>
      <c r="I18" s="528"/>
    </row>
    <row r="19" spans="1:9" s="529" customFormat="1" ht="28.5" customHeight="1">
      <c r="A19" s="514"/>
      <c r="B19" s="515" t="s">
        <v>232</v>
      </c>
      <c r="C19" s="516" t="s">
        <v>106</v>
      </c>
      <c r="D19" s="530">
        <v>35</v>
      </c>
      <c r="E19" s="526"/>
      <c r="F19" s="526"/>
      <c r="G19" s="519"/>
      <c r="H19" s="511"/>
      <c r="I19" s="531"/>
    </row>
    <row r="20" spans="1:9" s="529" customFormat="1" ht="54.75" customHeight="1">
      <c r="A20" s="505">
        <v>5</v>
      </c>
      <c r="B20" s="507" t="s">
        <v>233</v>
      </c>
      <c r="C20" s="507" t="s">
        <v>106</v>
      </c>
      <c r="D20" s="509">
        <v>44</v>
      </c>
      <c r="E20" s="508"/>
      <c r="F20" s="510"/>
      <c r="G20" s="519"/>
      <c r="H20" s="511"/>
      <c r="I20" s="528"/>
    </row>
    <row r="21" spans="1:10" s="529" customFormat="1" ht="27.75" customHeight="1">
      <c r="A21" s="514"/>
      <c r="B21" s="515" t="s">
        <v>83</v>
      </c>
      <c r="C21" s="516" t="s">
        <v>84</v>
      </c>
      <c r="D21" s="517">
        <v>132</v>
      </c>
      <c r="E21" s="517"/>
      <c r="F21" s="518"/>
      <c r="G21" s="519"/>
      <c r="H21" s="511"/>
      <c r="I21" s="531"/>
      <c r="J21" s="532"/>
    </row>
    <row r="22" spans="1:9" s="504" customFormat="1" ht="30.75" customHeight="1">
      <c r="A22" s="514"/>
      <c r="B22" s="515" t="s">
        <v>234</v>
      </c>
      <c r="C22" s="516" t="s">
        <v>106</v>
      </c>
      <c r="D22" s="530">
        <v>44</v>
      </c>
      <c r="E22" s="526"/>
      <c r="F22" s="526"/>
      <c r="G22" s="533"/>
      <c r="H22" s="534"/>
      <c r="I22" s="533"/>
    </row>
    <row r="23" spans="1:9" s="529" customFormat="1" ht="75.75" customHeight="1">
      <c r="A23" s="506" t="s">
        <v>4</v>
      </c>
      <c r="B23" s="524" t="s">
        <v>431</v>
      </c>
      <c r="C23" s="507" t="s">
        <v>170</v>
      </c>
      <c r="D23" s="509">
        <v>136</v>
      </c>
      <c r="E23" s="535"/>
      <c r="F23" s="510"/>
      <c r="G23" s="536"/>
      <c r="H23" s="536"/>
      <c r="I23" s="536"/>
    </row>
    <row r="24" spans="1:9" s="529" customFormat="1" ht="25.5" customHeight="1">
      <c r="A24" s="514"/>
      <c r="B24" s="515" t="s">
        <v>83</v>
      </c>
      <c r="C24" s="516" t="s">
        <v>84</v>
      </c>
      <c r="D24" s="530">
        <v>131.92</v>
      </c>
      <c r="E24" s="517"/>
      <c r="F24" s="526"/>
      <c r="G24" s="536"/>
      <c r="H24" s="536"/>
      <c r="I24" s="536"/>
    </row>
    <row r="25" spans="1:9" s="529" customFormat="1" ht="52.5" customHeight="1">
      <c r="A25" s="514"/>
      <c r="B25" s="515" t="s">
        <v>432</v>
      </c>
      <c r="C25" s="516" t="s">
        <v>175</v>
      </c>
      <c r="D25" s="530">
        <v>136</v>
      </c>
      <c r="E25" s="526"/>
      <c r="F25" s="526"/>
      <c r="G25" s="536"/>
      <c r="H25" s="536"/>
      <c r="I25" s="536"/>
    </row>
    <row r="26" spans="1:9" s="504" customFormat="1" ht="64.5" customHeight="1">
      <c r="A26" s="505">
        <v>7</v>
      </c>
      <c r="B26" s="524" t="s">
        <v>581</v>
      </c>
      <c r="C26" s="538" t="s">
        <v>235</v>
      </c>
      <c r="D26" s="509">
        <v>3500</v>
      </c>
      <c r="E26" s="508"/>
      <c r="F26" s="510"/>
      <c r="G26" s="501"/>
      <c r="H26" s="539"/>
      <c r="I26" s="536"/>
    </row>
    <row r="27" spans="1:9" s="539" customFormat="1" ht="27.75" customHeight="1">
      <c r="A27" s="514"/>
      <c r="B27" s="516" t="s">
        <v>83</v>
      </c>
      <c r="C27" s="516" t="s">
        <v>84</v>
      </c>
      <c r="D27" s="517">
        <v>455</v>
      </c>
      <c r="E27" s="517"/>
      <c r="F27" s="518"/>
      <c r="G27" s="540"/>
      <c r="H27" s="540"/>
      <c r="I27" s="520"/>
    </row>
    <row r="28" spans="1:9" s="542" customFormat="1" ht="34.5" customHeight="1">
      <c r="A28" s="514"/>
      <c r="B28" s="516" t="s">
        <v>580</v>
      </c>
      <c r="C28" s="516" t="s">
        <v>138</v>
      </c>
      <c r="D28" s="517">
        <v>3570</v>
      </c>
      <c r="E28" s="541"/>
      <c r="F28" s="526"/>
      <c r="G28" s="540"/>
      <c r="H28" s="540"/>
      <c r="I28" s="536"/>
    </row>
    <row r="29" spans="1:9" s="536" customFormat="1" ht="63.75" customHeight="1">
      <c r="A29" s="506" t="s">
        <v>16</v>
      </c>
      <c r="B29" s="507" t="s">
        <v>433</v>
      </c>
      <c r="C29" s="507" t="s">
        <v>112</v>
      </c>
      <c r="D29" s="509">
        <v>2800</v>
      </c>
      <c r="E29" s="509"/>
      <c r="F29" s="510"/>
      <c r="G29" s="540"/>
      <c r="H29" s="540"/>
      <c r="I29" s="543"/>
    </row>
    <row r="30" spans="1:9" s="533" customFormat="1" ht="32.25" customHeight="1">
      <c r="A30" s="514"/>
      <c r="B30" s="515" t="s">
        <v>83</v>
      </c>
      <c r="C30" s="515" t="s">
        <v>84</v>
      </c>
      <c r="D30" s="518">
        <v>364</v>
      </c>
      <c r="E30" s="517"/>
      <c r="F30" s="518"/>
      <c r="G30" s="540"/>
      <c r="H30" s="540"/>
      <c r="I30" s="543"/>
    </row>
    <row r="31" spans="1:9" s="542" customFormat="1" ht="31.5" customHeight="1">
      <c r="A31" s="521"/>
      <c r="B31" s="515" t="s">
        <v>546</v>
      </c>
      <c r="C31" s="515" t="s">
        <v>112</v>
      </c>
      <c r="D31" s="526">
        <v>2856</v>
      </c>
      <c r="E31" s="526"/>
      <c r="F31" s="526"/>
      <c r="G31" s="540"/>
      <c r="H31" s="540"/>
      <c r="I31" s="543"/>
    </row>
    <row r="32" spans="1:9" s="501" customFormat="1" ht="35.25" customHeight="1">
      <c r="A32" s="505">
        <v>9</v>
      </c>
      <c r="B32" s="507" t="s">
        <v>236</v>
      </c>
      <c r="C32" s="545" t="s">
        <v>106</v>
      </c>
      <c r="D32" s="547">
        <v>40</v>
      </c>
      <c r="E32" s="546"/>
      <c r="F32" s="548"/>
      <c r="G32" s="540"/>
      <c r="H32" s="540"/>
      <c r="I32" s="543"/>
    </row>
    <row r="33" spans="1:9" s="501" customFormat="1" ht="29.25" customHeight="1">
      <c r="A33" s="514"/>
      <c r="B33" s="549" t="s">
        <v>121</v>
      </c>
      <c r="C33" s="549" t="s">
        <v>106</v>
      </c>
      <c r="D33" s="551">
        <v>40</v>
      </c>
      <c r="E33" s="551"/>
      <c r="F33" s="550"/>
      <c r="G33" s="540"/>
      <c r="H33" s="540"/>
      <c r="I33" s="543"/>
    </row>
    <row r="34" spans="1:9" s="501" customFormat="1" ht="24.75" customHeight="1">
      <c r="A34" s="514"/>
      <c r="B34" s="516" t="s">
        <v>237</v>
      </c>
      <c r="C34" s="516" t="s">
        <v>106</v>
      </c>
      <c r="D34" s="517">
        <v>40</v>
      </c>
      <c r="E34" s="518"/>
      <c r="F34" s="518"/>
      <c r="G34" s="540"/>
      <c r="H34" s="540"/>
      <c r="I34" s="543"/>
    </row>
    <row r="35" spans="1:9" s="501" customFormat="1" ht="34.5" customHeight="1">
      <c r="A35" s="521"/>
      <c r="B35" s="507" t="s">
        <v>243</v>
      </c>
      <c r="C35" s="507"/>
      <c r="D35" s="517"/>
      <c r="E35" s="537"/>
      <c r="F35" s="535"/>
      <c r="G35" s="540"/>
      <c r="H35" s="540"/>
      <c r="I35" s="543"/>
    </row>
    <row r="36" spans="1:9" s="745" customFormat="1" ht="27" customHeight="1">
      <c r="A36" s="523"/>
      <c r="B36" s="507" t="s">
        <v>238</v>
      </c>
      <c r="C36" s="507"/>
      <c r="D36" s="509"/>
      <c r="E36" s="508"/>
      <c r="F36" s="742"/>
      <c r="G36" s="743"/>
      <c r="H36" s="743"/>
      <c r="I36" s="744"/>
    </row>
    <row r="37" spans="1:9" s="745" customFormat="1" ht="29.25" customHeight="1">
      <c r="A37" s="523"/>
      <c r="B37" s="507" t="s">
        <v>221</v>
      </c>
      <c r="C37" s="507"/>
      <c r="D37" s="617">
        <v>0.65</v>
      </c>
      <c r="E37" s="508"/>
      <c r="F37" s="535"/>
      <c r="G37" s="743"/>
      <c r="H37" s="743"/>
      <c r="I37" s="744"/>
    </row>
    <row r="38" spans="1:9" s="501" customFormat="1" ht="27.75" customHeight="1">
      <c r="A38" s="523"/>
      <c r="B38" s="507" t="s">
        <v>222</v>
      </c>
      <c r="C38" s="507"/>
      <c r="D38" s="508"/>
      <c r="E38" s="508"/>
      <c r="F38" s="509"/>
      <c r="G38" s="540"/>
      <c r="H38" s="540"/>
      <c r="I38" s="543"/>
    </row>
    <row r="39" spans="1:9" s="745" customFormat="1" ht="29.25" customHeight="1">
      <c r="A39" s="523"/>
      <c r="B39" s="507" t="s">
        <v>239</v>
      </c>
      <c r="C39" s="507"/>
      <c r="D39" s="617">
        <v>0.08</v>
      </c>
      <c r="E39" s="508"/>
      <c r="F39" s="509"/>
      <c r="G39" s="743"/>
      <c r="H39" s="743"/>
      <c r="I39" s="744"/>
    </row>
    <row r="40" spans="1:9" s="501" customFormat="1" ht="34.5" customHeight="1">
      <c r="A40" s="521"/>
      <c r="B40" s="507" t="s">
        <v>682</v>
      </c>
      <c r="C40" s="507"/>
      <c r="D40" s="517"/>
      <c r="E40" s="537"/>
      <c r="F40" s="509"/>
      <c r="G40" s="540"/>
      <c r="H40" s="540"/>
      <c r="I40" s="543"/>
    </row>
    <row r="41" spans="1:6" ht="7.5" customHeight="1">
      <c r="A41" s="553"/>
      <c r="B41" s="554"/>
      <c r="C41" s="554"/>
      <c r="D41" s="554"/>
      <c r="E41" s="554"/>
      <c r="F41" s="555"/>
    </row>
    <row r="42" spans="1:6" ht="6.75" customHeight="1">
      <c r="A42" s="553"/>
      <c r="B42" s="554"/>
      <c r="C42" s="554"/>
      <c r="D42" s="554"/>
      <c r="E42" s="554"/>
      <c r="F42" s="555"/>
    </row>
    <row r="43" spans="1:6" ht="15">
      <c r="A43" s="556"/>
      <c r="B43" s="684"/>
      <c r="C43" s="558"/>
      <c r="D43" s="559"/>
      <c r="E43" s="560"/>
      <c r="F43" s="561"/>
    </row>
    <row r="44" spans="1:6" ht="5.25" customHeight="1">
      <c r="A44" s="562"/>
      <c r="B44" s="563"/>
      <c r="C44" s="564"/>
      <c r="D44" s="565"/>
      <c r="E44" s="566"/>
      <c r="F44" s="567"/>
    </row>
    <row r="45" spans="1:6" ht="13.5">
      <c r="A45" s="562"/>
      <c r="B45" s="563"/>
      <c r="C45" s="564"/>
      <c r="D45" s="565"/>
      <c r="E45" s="566"/>
      <c r="F45" s="567"/>
    </row>
    <row r="46" spans="1:6" ht="13.5">
      <c r="A46" s="562"/>
      <c r="B46" s="563"/>
      <c r="C46" s="564"/>
      <c r="D46" s="565"/>
      <c r="E46" s="566"/>
      <c r="F46" s="567"/>
    </row>
    <row r="47" spans="1:6" ht="13.5">
      <c r="A47" s="562"/>
      <c r="B47" s="563"/>
      <c r="C47" s="564"/>
      <c r="D47" s="565"/>
      <c r="E47" s="566"/>
      <c r="F47" s="567"/>
    </row>
    <row r="48" spans="1:6" ht="13.5">
      <c r="A48" s="562"/>
      <c r="B48" s="563"/>
      <c r="C48" s="564"/>
      <c r="D48" s="565"/>
      <c r="E48" s="566"/>
      <c r="F48" s="567"/>
    </row>
    <row r="49" spans="1:6" ht="13.5">
      <c r="A49" s="562"/>
      <c r="B49" s="563"/>
      <c r="C49" s="564"/>
      <c r="D49" s="565"/>
      <c r="E49" s="566"/>
      <c r="F49" s="567"/>
    </row>
    <row r="50" spans="1:6" ht="13.5">
      <c r="A50" s="562"/>
      <c r="B50" s="563"/>
      <c r="C50" s="564"/>
      <c r="D50" s="565"/>
      <c r="E50" s="566"/>
      <c r="F50" s="567"/>
    </row>
    <row r="51" spans="1:6" ht="13.5">
      <c r="A51" s="562"/>
      <c r="B51" s="563"/>
      <c r="C51" s="564"/>
      <c r="D51" s="565"/>
      <c r="E51" s="566"/>
      <c r="F51" s="567"/>
    </row>
    <row r="52" spans="1:6" ht="13.5">
      <c r="A52" s="562"/>
      <c r="B52" s="563"/>
      <c r="C52" s="564"/>
      <c r="D52" s="565"/>
      <c r="E52" s="566"/>
      <c r="F52" s="567"/>
    </row>
    <row r="53" ht="13.5">
      <c r="A53" s="568"/>
    </row>
    <row r="54" ht="13.5">
      <c r="A54" s="568"/>
    </row>
    <row r="55" ht="13.5">
      <c r="A55" s="568"/>
    </row>
    <row r="56" ht="13.5">
      <c r="A56" s="568"/>
    </row>
    <row r="57" ht="13.5">
      <c r="A57" s="568"/>
    </row>
    <row r="58" ht="13.5">
      <c r="A58" s="568"/>
    </row>
    <row r="59" ht="13.5">
      <c r="A59" s="568"/>
    </row>
    <row r="60" ht="13.5">
      <c r="A60" s="568"/>
    </row>
  </sheetData>
  <sheetProtection/>
  <mergeCells count="9">
    <mergeCell ref="A1:F1"/>
    <mergeCell ref="A2:F2"/>
    <mergeCell ref="A3:F3"/>
    <mergeCell ref="A4:F4"/>
    <mergeCell ref="A5:A6"/>
    <mergeCell ref="B5:B6"/>
    <mergeCell ref="C5:C6"/>
    <mergeCell ref="E5:F5"/>
    <mergeCell ref="D5:D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50"/>
  </sheetPr>
  <dimension ref="A1:I53"/>
  <sheetViews>
    <sheetView zoomScalePageLayoutView="0" workbookViewId="0" topLeftCell="A22">
      <selection activeCell="A31" sqref="A31:IV31"/>
    </sheetView>
  </sheetViews>
  <sheetFormatPr defaultColWidth="9.140625" defaultRowHeight="12.75"/>
  <cols>
    <col min="1" max="1" width="5.00390625" style="588" customWidth="1"/>
    <col min="2" max="2" width="33.140625" style="684" customWidth="1"/>
    <col min="3" max="3" width="7.00390625" style="558" customWidth="1"/>
    <col min="4" max="4" width="9.8515625" style="559" customWidth="1"/>
    <col min="5" max="5" width="7.57421875" style="560" customWidth="1"/>
    <col min="6" max="6" width="10.140625" style="561" customWidth="1"/>
    <col min="7" max="16384" width="9.140625" style="254" customWidth="1"/>
  </cols>
  <sheetData>
    <row r="1" spans="1:6" s="183" customFormat="1" ht="40.5" customHeight="1">
      <c r="A1" s="867" t="str">
        <f>'ლ.რ. #2-2'!A1:F1</f>
        <v>ქალაქ ბათუმში ე.წ. ,,შანხაი''-ს დასახლებაში სოციალური სახლის მშენებლობა  </v>
      </c>
      <c r="B1" s="868"/>
      <c r="C1" s="868"/>
      <c r="D1" s="868"/>
      <c r="E1" s="868"/>
      <c r="F1" s="868"/>
    </row>
    <row r="2" spans="1:6" s="183" customFormat="1" ht="22.5" customHeight="1">
      <c r="A2" s="869" t="s">
        <v>845</v>
      </c>
      <c r="B2" s="869"/>
      <c r="C2" s="869"/>
      <c r="D2" s="869"/>
      <c r="E2" s="869"/>
      <c r="F2" s="869"/>
    </row>
    <row r="3" spans="1:6" s="183" customFormat="1" ht="21" customHeight="1">
      <c r="A3" s="869" t="s">
        <v>762</v>
      </c>
      <c r="B3" s="869"/>
      <c r="C3" s="869"/>
      <c r="D3" s="869"/>
      <c r="E3" s="869"/>
      <c r="F3" s="869"/>
    </row>
    <row r="4" spans="1:6" s="183" customFormat="1" ht="16.5" customHeight="1">
      <c r="A4" s="870" t="s">
        <v>695</v>
      </c>
      <c r="B4" s="870"/>
      <c r="C4" s="870"/>
      <c r="D4" s="870"/>
      <c r="E4" s="870"/>
      <c r="F4" s="870"/>
    </row>
    <row r="5" spans="1:6" s="183" customFormat="1" ht="28.5" customHeight="1">
      <c r="A5" s="875" t="s">
        <v>0</v>
      </c>
      <c r="B5" s="879" t="s">
        <v>76</v>
      </c>
      <c r="C5" s="877" t="s">
        <v>77</v>
      </c>
      <c r="D5" s="877" t="s">
        <v>78</v>
      </c>
      <c r="E5" s="881" t="s">
        <v>79</v>
      </c>
      <c r="F5" s="882"/>
    </row>
    <row r="6" spans="1:6" s="183" customFormat="1" ht="66" customHeight="1">
      <c r="A6" s="876"/>
      <c r="B6" s="880"/>
      <c r="C6" s="878"/>
      <c r="D6" s="878"/>
      <c r="E6" s="574" t="s">
        <v>769</v>
      </c>
      <c r="F6" s="575" t="s">
        <v>56</v>
      </c>
    </row>
    <row r="7" spans="1:6" s="253" customFormat="1" ht="24" customHeight="1">
      <c r="A7" s="576" t="s">
        <v>1</v>
      </c>
      <c r="B7" s="577">
        <v>2</v>
      </c>
      <c r="C7" s="577">
        <v>3</v>
      </c>
      <c r="D7" s="577">
        <v>4</v>
      </c>
      <c r="E7" s="578">
        <v>5</v>
      </c>
      <c r="F7" s="578">
        <v>6</v>
      </c>
    </row>
    <row r="8" spans="1:6" s="253" customFormat="1" ht="30.75" customHeight="1">
      <c r="A8" s="579"/>
      <c r="B8" s="577"/>
      <c r="C8" s="577"/>
      <c r="D8" s="577"/>
      <c r="E8" s="577"/>
      <c r="F8" s="580"/>
    </row>
    <row r="9" spans="1:6" s="253" customFormat="1" ht="74.25" customHeight="1">
      <c r="A9" s="506" t="s">
        <v>1</v>
      </c>
      <c r="B9" s="507" t="s">
        <v>718</v>
      </c>
      <c r="C9" s="507" t="s">
        <v>106</v>
      </c>
      <c r="D9" s="509">
        <v>16</v>
      </c>
      <c r="E9" s="509"/>
      <c r="F9" s="510"/>
    </row>
    <row r="10" spans="1:6" s="253" customFormat="1" ht="30" customHeight="1">
      <c r="A10" s="514"/>
      <c r="B10" s="516" t="s">
        <v>83</v>
      </c>
      <c r="C10" s="516" t="s">
        <v>84</v>
      </c>
      <c r="D10" s="530">
        <v>80</v>
      </c>
      <c r="E10" s="517"/>
      <c r="F10" s="526"/>
    </row>
    <row r="11" spans="1:6" s="253" customFormat="1" ht="37.5" customHeight="1">
      <c r="A11" s="514"/>
      <c r="B11" s="516" t="s">
        <v>719</v>
      </c>
      <c r="C11" s="516" t="s">
        <v>106</v>
      </c>
      <c r="D11" s="530">
        <v>16</v>
      </c>
      <c r="E11" s="526"/>
      <c r="F11" s="526"/>
    </row>
    <row r="12" spans="1:6" s="253" customFormat="1" ht="42.75" customHeight="1">
      <c r="A12" s="505">
        <v>2</v>
      </c>
      <c r="B12" s="524" t="s">
        <v>717</v>
      </c>
      <c r="C12" s="507" t="s">
        <v>106</v>
      </c>
      <c r="D12" s="509">
        <v>168</v>
      </c>
      <c r="E12" s="535"/>
      <c r="F12" s="510"/>
    </row>
    <row r="13" spans="1:6" s="253" customFormat="1" ht="27" customHeight="1">
      <c r="A13" s="521"/>
      <c r="B13" s="515" t="s">
        <v>83</v>
      </c>
      <c r="C13" s="515" t="s">
        <v>84</v>
      </c>
      <c r="D13" s="518">
        <v>84</v>
      </c>
      <c r="E13" s="518"/>
      <c r="F13" s="518"/>
    </row>
    <row r="14" spans="1:6" s="253" customFormat="1" ht="27" customHeight="1">
      <c r="A14" s="521"/>
      <c r="B14" s="515" t="s">
        <v>720</v>
      </c>
      <c r="C14" s="515" t="s">
        <v>106</v>
      </c>
      <c r="D14" s="526">
        <v>168</v>
      </c>
      <c r="E14" s="526"/>
      <c r="F14" s="526"/>
    </row>
    <row r="15" spans="1:6" s="253" customFormat="1" ht="78" customHeight="1">
      <c r="A15" s="506" t="s">
        <v>10</v>
      </c>
      <c r="B15" s="507" t="s">
        <v>721</v>
      </c>
      <c r="C15" s="507" t="s">
        <v>106</v>
      </c>
      <c r="D15" s="509">
        <v>168</v>
      </c>
      <c r="E15" s="509"/>
      <c r="F15" s="510"/>
    </row>
    <row r="16" spans="1:6" s="253" customFormat="1" ht="27.75" customHeight="1">
      <c r="A16" s="514"/>
      <c r="B16" s="515" t="s">
        <v>83</v>
      </c>
      <c r="C16" s="515" t="s">
        <v>84</v>
      </c>
      <c r="D16" s="518">
        <v>84</v>
      </c>
      <c r="E16" s="517"/>
      <c r="F16" s="518"/>
    </row>
    <row r="17" spans="1:6" s="253" customFormat="1" ht="29.25" customHeight="1">
      <c r="A17" s="514"/>
      <c r="B17" s="515" t="s">
        <v>722</v>
      </c>
      <c r="C17" s="515" t="s">
        <v>106</v>
      </c>
      <c r="D17" s="526">
        <v>168</v>
      </c>
      <c r="E17" s="526"/>
      <c r="F17" s="526"/>
    </row>
    <row r="18" spans="1:6" s="253" customFormat="1" ht="42" customHeight="1">
      <c r="A18" s="582">
        <v>4</v>
      </c>
      <c r="B18" s="583" t="s">
        <v>544</v>
      </c>
      <c r="C18" s="582" t="s">
        <v>241</v>
      </c>
      <c r="D18" s="585">
        <v>301</v>
      </c>
      <c r="E18" s="585"/>
      <c r="F18" s="548"/>
    </row>
    <row r="19" spans="1:6" s="253" customFormat="1" ht="30.75" customHeight="1">
      <c r="A19" s="582"/>
      <c r="B19" s="516" t="s">
        <v>83</v>
      </c>
      <c r="C19" s="516" t="s">
        <v>84</v>
      </c>
      <c r="D19" s="517">
        <v>76.15</v>
      </c>
      <c r="E19" s="517"/>
      <c r="F19" s="518"/>
    </row>
    <row r="20" spans="1:6" s="253" customFormat="1" ht="30.75" customHeight="1">
      <c r="A20" s="586"/>
      <c r="B20" s="515" t="s">
        <v>545</v>
      </c>
      <c r="C20" s="515" t="s">
        <v>106</v>
      </c>
      <c r="D20" s="518">
        <v>301</v>
      </c>
      <c r="E20" s="518"/>
      <c r="F20" s="518"/>
    </row>
    <row r="21" spans="1:6" s="253" customFormat="1" ht="56.25" customHeight="1">
      <c r="A21" s="582">
        <v>5</v>
      </c>
      <c r="B21" s="583" t="s">
        <v>542</v>
      </c>
      <c r="C21" s="582" t="s">
        <v>241</v>
      </c>
      <c r="D21" s="585">
        <v>301</v>
      </c>
      <c r="E21" s="585"/>
      <c r="F21" s="548"/>
    </row>
    <row r="22" spans="1:6" s="253" customFormat="1" ht="24" customHeight="1">
      <c r="A22" s="582"/>
      <c r="B22" s="516" t="s">
        <v>83</v>
      </c>
      <c r="C22" s="516" t="s">
        <v>84</v>
      </c>
      <c r="D22" s="517">
        <v>76.15</v>
      </c>
      <c r="E22" s="517"/>
      <c r="F22" s="518"/>
    </row>
    <row r="23" spans="1:6" s="253" customFormat="1" ht="27" customHeight="1">
      <c r="A23" s="586"/>
      <c r="B23" s="515" t="s">
        <v>543</v>
      </c>
      <c r="C23" s="515" t="s">
        <v>106</v>
      </c>
      <c r="D23" s="518">
        <v>301</v>
      </c>
      <c r="E23" s="518"/>
      <c r="F23" s="518"/>
    </row>
    <row r="24" spans="1:9" s="183" customFormat="1" ht="62.25" customHeight="1">
      <c r="A24" s="582">
        <v>6</v>
      </c>
      <c r="B24" s="583" t="s">
        <v>716</v>
      </c>
      <c r="C24" s="507" t="s">
        <v>242</v>
      </c>
      <c r="D24" s="585">
        <v>6200</v>
      </c>
      <c r="E24" s="585"/>
      <c r="F24" s="548"/>
      <c r="G24" s="254"/>
      <c r="H24" s="254"/>
      <c r="I24" s="249"/>
    </row>
    <row r="25" spans="1:9" s="183" customFormat="1" ht="30" customHeight="1">
      <c r="A25" s="514"/>
      <c r="B25" s="515" t="s">
        <v>83</v>
      </c>
      <c r="C25" s="516" t="s">
        <v>84</v>
      </c>
      <c r="D25" s="517">
        <v>806</v>
      </c>
      <c r="E25" s="517"/>
      <c r="F25" s="518"/>
      <c r="G25" s="254"/>
      <c r="H25" s="254"/>
      <c r="I25" s="249"/>
    </row>
    <row r="26" spans="1:9" s="183" customFormat="1" ht="30" customHeight="1">
      <c r="A26" s="514"/>
      <c r="B26" s="515" t="s">
        <v>745</v>
      </c>
      <c r="C26" s="516" t="s">
        <v>112</v>
      </c>
      <c r="D26" s="517">
        <v>6324</v>
      </c>
      <c r="E26" s="518"/>
      <c r="F26" s="526"/>
      <c r="G26" s="254"/>
      <c r="H26" s="254"/>
      <c r="I26" s="249"/>
    </row>
    <row r="27" spans="1:9" s="183" customFormat="1" ht="30" customHeight="1">
      <c r="A27" s="587"/>
      <c r="B27" s="507" t="s">
        <v>243</v>
      </c>
      <c r="C27" s="507"/>
      <c r="D27" s="517"/>
      <c r="E27" s="537"/>
      <c r="F27" s="548"/>
      <c r="G27" s="254"/>
      <c r="H27" s="254"/>
      <c r="I27" s="249"/>
    </row>
    <row r="28" spans="1:9" s="753" customFormat="1" ht="30" customHeight="1">
      <c r="A28" s="746"/>
      <c r="B28" s="747" t="s">
        <v>244</v>
      </c>
      <c r="C28" s="747"/>
      <c r="D28" s="748"/>
      <c r="E28" s="749"/>
      <c r="F28" s="750"/>
      <c r="G28" s="751"/>
      <c r="H28" s="751"/>
      <c r="I28" s="752"/>
    </row>
    <row r="29" spans="1:6" s="751" customFormat="1" ht="25.5">
      <c r="A29" s="754"/>
      <c r="B29" s="747" t="s">
        <v>221</v>
      </c>
      <c r="C29" s="747"/>
      <c r="D29" s="755">
        <v>0.72</v>
      </c>
      <c r="E29" s="749"/>
      <c r="F29" s="756"/>
    </row>
    <row r="30" spans="1:6" ht="21" customHeight="1">
      <c r="A30" s="523"/>
      <c r="B30" s="507" t="s">
        <v>222</v>
      </c>
      <c r="C30" s="507"/>
      <c r="D30" s="508"/>
      <c r="E30" s="508"/>
      <c r="F30" s="509"/>
    </row>
    <row r="31" spans="1:6" s="751" customFormat="1" ht="27.75" customHeight="1">
      <c r="A31" s="754"/>
      <c r="B31" s="747" t="s">
        <v>239</v>
      </c>
      <c r="C31" s="747"/>
      <c r="D31" s="755">
        <v>0.08</v>
      </c>
      <c r="E31" s="749"/>
      <c r="F31" s="748"/>
    </row>
    <row r="32" spans="1:6" ht="27" customHeight="1">
      <c r="A32" s="521"/>
      <c r="B32" s="507" t="s">
        <v>682</v>
      </c>
      <c r="C32" s="507"/>
      <c r="D32" s="517"/>
      <c r="E32" s="537"/>
      <c r="F32" s="509"/>
    </row>
    <row r="33" spans="1:6" ht="15">
      <c r="A33" s="553"/>
      <c r="B33" s="554"/>
      <c r="C33" s="554"/>
      <c r="D33" s="554"/>
      <c r="E33" s="554"/>
      <c r="F33" s="555"/>
    </row>
    <row r="34" spans="1:6" ht="15">
      <c r="A34" s="553"/>
      <c r="B34" s="554"/>
      <c r="C34" s="554"/>
      <c r="D34" s="554"/>
      <c r="E34" s="554"/>
      <c r="F34" s="555"/>
    </row>
    <row r="35" spans="1:6" ht="15">
      <c r="A35" s="862"/>
      <c r="B35" s="862"/>
      <c r="C35" s="862"/>
      <c r="D35" s="862"/>
      <c r="E35" s="862"/>
      <c r="F35" s="862"/>
    </row>
    <row r="36" ht="15">
      <c r="A36" s="556"/>
    </row>
    <row r="37" ht="15">
      <c r="A37" s="556"/>
    </row>
    <row r="38" ht="15">
      <c r="A38" s="556"/>
    </row>
    <row r="39" ht="15">
      <c r="A39" s="556"/>
    </row>
    <row r="40" ht="15">
      <c r="A40" s="556"/>
    </row>
    <row r="41" ht="15">
      <c r="A41" s="556"/>
    </row>
    <row r="42" ht="15">
      <c r="A42" s="556"/>
    </row>
    <row r="43" ht="15">
      <c r="A43" s="556"/>
    </row>
    <row r="44" ht="15">
      <c r="A44" s="556"/>
    </row>
    <row r="45" ht="15">
      <c r="A45" s="556"/>
    </row>
    <row r="46" ht="15">
      <c r="A46" s="556"/>
    </row>
    <row r="47" ht="15">
      <c r="A47" s="556"/>
    </row>
    <row r="48" ht="15">
      <c r="A48" s="556"/>
    </row>
    <row r="49" ht="15">
      <c r="A49" s="556"/>
    </row>
    <row r="50" ht="15">
      <c r="A50" s="556"/>
    </row>
    <row r="51" ht="15">
      <c r="A51" s="556"/>
    </row>
    <row r="52" ht="15">
      <c r="A52" s="556"/>
    </row>
    <row r="53" ht="15">
      <c r="A53" s="556"/>
    </row>
  </sheetData>
  <sheetProtection/>
  <mergeCells count="10">
    <mergeCell ref="A1:F1"/>
    <mergeCell ref="A2:F2"/>
    <mergeCell ref="A3:F3"/>
    <mergeCell ref="A4:F4"/>
    <mergeCell ref="A35:F35"/>
    <mergeCell ref="A5:A6"/>
    <mergeCell ref="B5:B6"/>
    <mergeCell ref="C5:C6"/>
    <mergeCell ref="E5:F5"/>
    <mergeCell ref="D5:D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50"/>
  </sheetPr>
  <dimension ref="A1:F83"/>
  <sheetViews>
    <sheetView zoomScalePageLayoutView="0" workbookViewId="0" topLeftCell="A7">
      <selection activeCell="K9" sqref="K9"/>
    </sheetView>
  </sheetViews>
  <sheetFormatPr defaultColWidth="9.140625" defaultRowHeight="12.75"/>
  <cols>
    <col min="1" max="1" width="7.7109375" style="589" customWidth="1"/>
    <col min="2" max="2" width="32.421875" style="589" customWidth="1"/>
    <col min="3" max="3" width="9.28125" style="589" bestFit="1" customWidth="1"/>
    <col min="4" max="4" width="9.8515625" style="589" bestFit="1" customWidth="1"/>
    <col min="5" max="5" width="9.28125" style="589" bestFit="1" customWidth="1"/>
    <col min="6" max="6" width="10.8515625" style="589" customWidth="1"/>
    <col min="7" max="16384" width="9.140625" style="589" customWidth="1"/>
  </cols>
  <sheetData>
    <row r="1" spans="1:6" ht="36.75" customHeight="1">
      <c r="A1" s="867" t="str">
        <f>'ლრ. #2-3'!A1:F1</f>
        <v>ქალაქ ბათუმში ე.წ. ,,შანხაი''-ს დასახლებაში სოციალური სახლის მშენებლობა  </v>
      </c>
      <c r="B1" s="868"/>
      <c r="C1" s="868"/>
      <c r="D1" s="868"/>
      <c r="E1" s="868"/>
      <c r="F1" s="868"/>
    </row>
    <row r="2" spans="1:6" ht="21.75" customHeight="1">
      <c r="A2" s="869" t="s">
        <v>846</v>
      </c>
      <c r="B2" s="869"/>
      <c r="C2" s="869"/>
      <c r="D2" s="869"/>
      <c r="E2" s="869"/>
      <c r="F2" s="869"/>
    </row>
    <row r="3" spans="1:6" ht="21.75" customHeight="1">
      <c r="A3" s="869" t="s">
        <v>762</v>
      </c>
      <c r="B3" s="869"/>
      <c r="C3" s="869"/>
      <c r="D3" s="869"/>
      <c r="E3" s="869"/>
      <c r="F3" s="869"/>
    </row>
    <row r="4" spans="1:6" ht="23.25" customHeight="1">
      <c r="A4" s="870" t="s">
        <v>593</v>
      </c>
      <c r="B4" s="870"/>
      <c r="C4" s="870"/>
      <c r="D4" s="870"/>
      <c r="E4" s="870"/>
      <c r="F4" s="870"/>
    </row>
    <row r="5" spans="1:6" ht="32.25" customHeight="1">
      <c r="A5" s="875" t="s">
        <v>0</v>
      </c>
      <c r="B5" s="879" t="s">
        <v>76</v>
      </c>
      <c r="C5" s="877" t="s">
        <v>77</v>
      </c>
      <c r="D5" s="877" t="s">
        <v>78</v>
      </c>
      <c r="E5" s="881" t="s">
        <v>79</v>
      </c>
      <c r="F5" s="882"/>
    </row>
    <row r="6" spans="1:6" ht="58.5" customHeight="1">
      <c r="A6" s="876"/>
      <c r="B6" s="880"/>
      <c r="C6" s="878"/>
      <c r="D6" s="878"/>
      <c r="E6" s="574" t="s">
        <v>769</v>
      </c>
      <c r="F6" s="575" t="s">
        <v>56</v>
      </c>
    </row>
    <row r="7" spans="1:6" ht="21" customHeight="1">
      <c r="A7" s="576" t="s">
        <v>1</v>
      </c>
      <c r="B7" s="577">
        <v>2</v>
      </c>
      <c r="C7" s="577">
        <v>3</v>
      </c>
      <c r="D7" s="577">
        <v>4</v>
      </c>
      <c r="E7" s="578">
        <v>5</v>
      </c>
      <c r="F7" s="578">
        <v>6</v>
      </c>
    </row>
    <row r="8" spans="1:6" ht="33.75" customHeight="1">
      <c r="A8" s="590"/>
      <c r="B8" s="592" t="s">
        <v>670</v>
      </c>
      <c r="C8" s="583"/>
      <c r="D8" s="577"/>
      <c r="E8" s="577"/>
      <c r="F8" s="578"/>
    </row>
    <row r="9" spans="1:6" ht="91.5" customHeight="1">
      <c r="A9" s="591" t="s">
        <v>1</v>
      </c>
      <c r="B9" s="583" t="s">
        <v>260</v>
      </c>
      <c r="C9" s="583" t="s">
        <v>112</v>
      </c>
      <c r="D9" s="579">
        <v>2400</v>
      </c>
      <c r="E9" s="579"/>
      <c r="F9" s="510"/>
    </row>
    <row r="10" spans="1:6" s="757" customFormat="1" ht="24" customHeight="1">
      <c r="A10" s="139"/>
      <c r="B10" s="134" t="s">
        <v>261</v>
      </c>
      <c r="C10" s="134" t="s">
        <v>112</v>
      </c>
      <c r="D10" s="165">
        <v>2229.6</v>
      </c>
      <c r="E10" s="165"/>
      <c r="F10" s="165"/>
    </row>
    <row r="11" spans="1:6" ht="19.5" customHeight="1">
      <c r="A11" s="549"/>
      <c r="B11" s="549" t="s">
        <v>262</v>
      </c>
      <c r="C11" s="549" t="s">
        <v>106</v>
      </c>
      <c r="D11" s="551">
        <v>672</v>
      </c>
      <c r="E11" s="551"/>
      <c r="F11" s="550"/>
    </row>
    <row r="12" spans="1:6" ht="19.5" customHeight="1">
      <c r="A12" s="521"/>
      <c r="B12" s="515" t="s">
        <v>263</v>
      </c>
      <c r="C12" s="515" t="s">
        <v>106</v>
      </c>
      <c r="D12" s="526">
        <v>192</v>
      </c>
      <c r="E12" s="551"/>
      <c r="F12" s="550"/>
    </row>
    <row r="13" spans="1:6" ht="19.5" customHeight="1">
      <c r="A13" s="521"/>
      <c r="B13" s="515" t="s">
        <v>264</v>
      </c>
      <c r="C13" s="515" t="s">
        <v>106</v>
      </c>
      <c r="D13" s="526">
        <v>96</v>
      </c>
      <c r="E13" s="551"/>
      <c r="F13" s="550"/>
    </row>
    <row r="14" spans="1:6" ht="33" customHeight="1">
      <c r="A14" s="521"/>
      <c r="B14" s="515" t="s">
        <v>265</v>
      </c>
      <c r="C14" s="515" t="s">
        <v>106</v>
      </c>
      <c r="D14" s="526">
        <v>552</v>
      </c>
      <c r="E14" s="526"/>
      <c r="F14" s="550"/>
    </row>
    <row r="15" spans="1:6" ht="89.25">
      <c r="A15" s="591" t="s">
        <v>2</v>
      </c>
      <c r="B15" s="583" t="s">
        <v>266</v>
      </c>
      <c r="C15" s="583" t="s">
        <v>112</v>
      </c>
      <c r="D15" s="535">
        <v>10300</v>
      </c>
      <c r="E15" s="579"/>
      <c r="F15" s="510"/>
    </row>
    <row r="16" spans="1:6" ht="26.25" customHeight="1">
      <c r="A16" s="521"/>
      <c r="B16" s="515" t="s">
        <v>267</v>
      </c>
      <c r="C16" s="515" t="s">
        <v>112</v>
      </c>
      <c r="D16" s="526">
        <v>9671.7</v>
      </c>
      <c r="E16" s="526"/>
      <c r="F16" s="526"/>
    </row>
    <row r="17" spans="1:6" ht="20.25" customHeight="1">
      <c r="A17" s="549"/>
      <c r="B17" s="549" t="s">
        <v>268</v>
      </c>
      <c r="C17" s="549" t="s">
        <v>106</v>
      </c>
      <c r="D17" s="551">
        <v>1648</v>
      </c>
      <c r="E17" s="551"/>
      <c r="F17" s="550"/>
    </row>
    <row r="18" spans="1:6" ht="24" customHeight="1">
      <c r="A18" s="594"/>
      <c r="B18" s="515" t="s">
        <v>269</v>
      </c>
      <c r="C18" s="515" t="s">
        <v>106</v>
      </c>
      <c r="D18" s="526">
        <v>824</v>
      </c>
      <c r="E18" s="526"/>
      <c r="F18" s="550"/>
    </row>
    <row r="19" spans="1:6" ht="20.25" customHeight="1">
      <c r="A19" s="594"/>
      <c r="B19" s="515" t="s">
        <v>270</v>
      </c>
      <c r="C19" s="515" t="s">
        <v>106</v>
      </c>
      <c r="D19" s="526">
        <v>412</v>
      </c>
      <c r="E19" s="526"/>
      <c r="F19" s="550"/>
    </row>
    <row r="20" spans="1:6" ht="29.25" customHeight="1">
      <c r="A20" s="594"/>
      <c r="B20" s="515" t="s">
        <v>271</v>
      </c>
      <c r="C20" s="515" t="s">
        <v>106</v>
      </c>
      <c r="D20" s="526">
        <v>1751</v>
      </c>
      <c r="E20" s="526"/>
      <c r="F20" s="550"/>
    </row>
    <row r="21" spans="1:6" ht="98.25" customHeight="1">
      <c r="A21" s="591" t="s">
        <v>10</v>
      </c>
      <c r="B21" s="583" t="s">
        <v>272</v>
      </c>
      <c r="C21" s="583" t="s">
        <v>112</v>
      </c>
      <c r="D21" s="579">
        <v>4</v>
      </c>
      <c r="E21" s="577"/>
      <c r="F21" s="510"/>
    </row>
    <row r="22" spans="1:6" ht="27" customHeight="1">
      <c r="A22" s="594"/>
      <c r="B22" s="595" t="s">
        <v>273</v>
      </c>
      <c r="C22" s="595" t="s">
        <v>112</v>
      </c>
      <c r="D22" s="596">
        <v>3.75</v>
      </c>
      <c r="E22" s="596"/>
      <c r="F22" s="526"/>
    </row>
    <row r="23" spans="1:6" ht="19.5" customHeight="1">
      <c r="A23" s="549"/>
      <c r="B23" s="549" t="s">
        <v>274</v>
      </c>
      <c r="C23" s="549" t="s">
        <v>106</v>
      </c>
      <c r="D23" s="551">
        <v>29</v>
      </c>
      <c r="E23" s="551"/>
      <c r="F23" s="550"/>
    </row>
    <row r="24" spans="1:6" ht="18.75" customHeight="1">
      <c r="A24" s="594"/>
      <c r="B24" s="595" t="s">
        <v>275</v>
      </c>
      <c r="C24" s="595" t="s">
        <v>106</v>
      </c>
      <c r="D24" s="526">
        <v>13</v>
      </c>
      <c r="E24" s="526"/>
      <c r="F24" s="550"/>
    </row>
    <row r="25" spans="1:6" ht="24.75" customHeight="1">
      <c r="A25" s="594"/>
      <c r="B25" s="595" t="s">
        <v>276</v>
      </c>
      <c r="C25" s="595" t="s">
        <v>106</v>
      </c>
      <c r="D25" s="526">
        <v>7</v>
      </c>
      <c r="E25" s="526"/>
      <c r="F25" s="550"/>
    </row>
    <row r="26" spans="1:6" ht="28.5" customHeight="1">
      <c r="A26" s="594"/>
      <c r="B26" s="595" t="s">
        <v>277</v>
      </c>
      <c r="C26" s="595" t="s">
        <v>106</v>
      </c>
      <c r="D26" s="526">
        <v>26</v>
      </c>
      <c r="E26" s="526"/>
      <c r="F26" s="550"/>
    </row>
    <row r="27" spans="1:6" ht="110.25" customHeight="1">
      <c r="A27" s="591" t="s">
        <v>11</v>
      </c>
      <c r="B27" s="583" t="s">
        <v>278</v>
      </c>
      <c r="C27" s="583" t="s">
        <v>112</v>
      </c>
      <c r="D27" s="598">
        <v>54</v>
      </c>
      <c r="E27" s="577"/>
      <c r="F27" s="510"/>
    </row>
    <row r="28" spans="1:6" ht="27" customHeight="1">
      <c r="A28" s="594"/>
      <c r="B28" s="595" t="s">
        <v>279</v>
      </c>
      <c r="C28" s="595" t="s">
        <v>112</v>
      </c>
      <c r="D28" s="596">
        <v>51.08</v>
      </c>
      <c r="E28" s="596"/>
      <c r="F28" s="526"/>
    </row>
    <row r="29" spans="1:6" ht="18.75" customHeight="1">
      <c r="A29" s="549"/>
      <c r="B29" s="549" t="s">
        <v>280</v>
      </c>
      <c r="C29" s="549" t="s">
        <v>106</v>
      </c>
      <c r="D29" s="551">
        <v>9</v>
      </c>
      <c r="E29" s="551"/>
      <c r="F29" s="551"/>
    </row>
    <row r="30" spans="1:6" ht="18.75" customHeight="1">
      <c r="A30" s="594"/>
      <c r="B30" s="595" t="s">
        <v>281</v>
      </c>
      <c r="C30" s="595" t="s">
        <v>106</v>
      </c>
      <c r="D30" s="526">
        <v>3</v>
      </c>
      <c r="E30" s="526"/>
      <c r="F30" s="551"/>
    </row>
    <row r="31" spans="1:6" ht="18.75" customHeight="1">
      <c r="A31" s="594"/>
      <c r="B31" s="595" t="s">
        <v>282</v>
      </c>
      <c r="C31" s="595" t="s">
        <v>106</v>
      </c>
      <c r="D31" s="526">
        <v>2</v>
      </c>
      <c r="E31" s="526"/>
      <c r="F31" s="551"/>
    </row>
    <row r="32" spans="1:6" ht="33" customHeight="1">
      <c r="A32" s="594"/>
      <c r="B32" s="595" t="s">
        <v>283</v>
      </c>
      <c r="C32" s="595" t="s">
        <v>106</v>
      </c>
      <c r="D32" s="526">
        <v>4</v>
      </c>
      <c r="E32" s="526"/>
      <c r="F32" s="551"/>
    </row>
    <row r="33" spans="1:6" ht="95.25" customHeight="1">
      <c r="A33" s="599">
        <v>5</v>
      </c>
      <c r="B33" s="583" t="s">
        <v>599</v>
      </c>
      <c r="C33" s="583" t="s">
        <v>112</v>
      </c>
      <c r="D33" s="579">
        <v>26</v>
      </c>
      <c r="E33" s="577"/>
      <c r="F33" s="510"/>
    </row>
    <row r="34" spans="1:6" ht="39" customHeight="1">
      <c r="A34" s="594"/>
      <c r="B34" s="595" t="s">
        <v>598</v>
      </c>
      <c r="C34" s="595" t="s">
        <v>112</v>
      </c>
      <c r="D34" s="601">
        <v>26.26</v>
      </c>
      <c r="E34" s="596"/>
      <c r="F34" s="526"/>
    </row>
    <row r="35" spans="1:6" ht="39" customHeight="1">
      <c r="A35" s="594"/>
      <c r="B35" s="595" t="s">
        <v>611</v>
      </c>
      <c r="C35" s="595" t="s">
        <v>106</v>
      </c>
      <c r="D35" s="601">
        <v>3</v>
      </c>
      <c r="E35" s="526"/>
      <c r="F35" s="526"/>
    </row>
    <row r="36" spans="1:6" ht="103.5" customHeight="1">
      <c r="A36" s="599">
        <v>6</v>
      </c>
      <c r="B36" s="583" t="s">
        <v>612</v>
      </c>
      <c r="C36" s="583" t="s">
        <v>112</v>
      </c>
      <c r="D36" s="579">
        <v>24</v>
      </c>
      <c r="E36" s="577"/>
      <c r="F36" s="510"/>
    </row>
    <row r="37" spans="1:6" ht="27.75" customHeight="1">
      <c r="A37" s="594"/>
      <c r="B37" s="595" t="s">
        <v>613</v>
      </c>
      <c r="C37" s="595" t="s">
        <v>112</v>
      </c>
      <c r="D37" s="601">
        <v>24.24</v>
      </c>
      <c r="E37" s="596"/>
      <c r="F37" s="526"/>
    </row>
    <row r="38" spans="1:6" ht="32.25" customHeight="1">
      <c r="A38" s="594"/>
      <c r="B38" s="595" t="s">
        <v>617</v>
      </c>
      <c r="C38" s="595" t="s">
        <v>106</v>
      </c>
      <c r="D38" s="601">
        <v>2</v>
      </c>
      <c r="E38" s="526"/>
      <c r="F38" s="526"/>
    </row>
    <row r="39" spans="1:6" ht="63.75" customHeight="1">
      <c r="A39" s="599">
        <v>9</v>
      </c>
      <c r="B39" s="583" t="s">
        <v>614</v>
      </c>
      <c r="C39" s="583" t="s">
        <v>112</v>
      </c>
      <c r="D39" s="579">
        <v>154</v>
      </c>
      <c r="E39" s="577"/>
      <c r="F39" s="510"/>
    </row>
    <row r="40" spans="1:6" ht="27.75" customHeight="1">
      <c r="A40" s="594"/>
      <c r="B40" s="595" t="s">
        <v>615</v>
      </c>
      <c r="C40" s="595" t="s">
        <v>112</v>
      </c>
      <c r="D40" s="601">
        <v>155.55</v>
      </c>
      <c r="E40" s="596"/>
      <c r="F40" s="526"/>
    </row>
    <row r="41" spans="1:6" ht="27.75" customHeight="1">
      <c r="A41" s="594"/>
      <c r="B41" s="595" t="s">
        <v>616</v>
      </c>
      <c r="C41" s="595" t="s">
        <v>106</v>
      </c>
      <c r="D41" s="601">
        <v>14</v>
      </c>
      <c r="E41" s="526"/>
      <c r="F41" s="526"/>
    </row>
    <row r="42" spans="1:6" ht="54.75" customHeight="1">
      <c r="A42" s="591" t="s">
        <v>16</v>
      </c>
      <c r="B42" s="591" t="s">
        <v>618</v>
      </c>
      <c r="C42" s="591" t="s">
        <v>87</v>
      </c>
      <c r="D42" s="525">
        <v>2.102</v>
      </c>
      <c r="E42" s="577"/>
      <c r="F42" s="510"/>
    </row>
    <row r="43" spans="1:6" ht="18.75" customHeight="1">
      <c r="A43" s="602"/>
      <c r="B43" s="594" t="s">
        <v>285</v>
      </c>
      <c r="C43" s="603" t="s">
        <v>286</v>
      </c>
      <c r="D43" s="600">
        <v>2400</v>
      </c>
      <c r="E43" s="518"/>
      <c r="F43" s="518"/>
    </row>
    <row r="44" spans="1:6" ht="51" customHeight="1">
      <c r="A44" s="591" t="s">
        <v>12</v>
      </c>
      <c r="B44" s="591" t="s">
        <v>619</v>
      </c>
      <c r="C44" s="591" t="s">
        <v>87</v>
      </c>
      <c r="D44" s="525">
        <v>10.77</v>
      </c>
      <c r="E44" s="579"/>
      <c r="F44" s="510"/>
    </row>
    <row r="45" spans="1:6" ht="18.75" customHeight="1">
      <c r="A45" s="602"/>
      <c r="B45" s="594" t="s">
        <v>287</v>
      </c>
      <c r="C45" s="603" t="s">
        <v>286</v>
      </c>
      <c r="D45" s="600">
        <v>10300</v>
      </c>
      <c r="E45" s="518"/>
      <c r="F45" s="518"/>
    </row>
    <row r="46" spans="1:6" ht="43.5" customHeight="1">
      <c r="A46" s="591" t="s">
        <v>13</v>
      </c>
      <c r="B46" s="591" t="s">
        <v>620</v>
      </c>
      <c r="C46" s="591" t="s">
        <v>87</v>
      </c>
      <c r="D46" s="525">
        <v>0.005</v>
      </c>
      <c r="E46" s="579"/>
      <c r="F46" s="510"/>
    </row>
    <row r="47" spans="1:6" ht="18.75" customHeight="1">
      <c r="A47" s="602"/>
      <c r="B47" s="594" t="s">
        <v>288</v>
      </c>
      <c r="C47" s="603" t="s">
        <v>286</v>
      </c>
      <c r="D47" s="600">
        <v>4</v>
      </c>
      <c r="E47" s="518"/>
      <c r="F47" s="518"/>
    </row>
    <row r="48" spans="1:6" ht="56.25" customHeight="1">
      <c r="A48" s="591" t="s">
        <v>20</v>
      </c>
      <c r="B48" s="591" t="s">
        <v>621</v>
      </c>
      <c r="C48" s="591" t="s">
        <v>87</v>
      </c>
      <c r="D48" s="525">
        <v>0.096</v>
      </c>
      <c r="E48" s="579"/>
      <c r="F48" s="510"/>
    </row>
    <row r="49" spans="1:6" ht="18.75" customHeight="1">
      <c r="A49" s="602"/>
      <c r="B49" s="594" t="s">
        <v>289</v>
      </c>
      <c r="C49" s="603" t="s">
        <v>286</v>
      </c>
      <c r="D49" s="600">
        <v>54</v>
      </c>
      <c r="E49" s="518"/>
      <c r="F49" s="518"/>
    </row>
    <row r="50" spans="1:6" ht="51" customHeight="1">
      <c r="A50" s="591" t="s">
        <v>14</v>
      </c>
      <c r="B50" s="591" t="s">
        <v>622</v>
      </c>
      <c r="C50" s="591" t="s">
        <v>87</v>
      </c>
      <c r="D50" s="525">
        <v>0.054</v>
      </c>
      <c r="E50" s="579"/>
      <c r="F50" s="510"/>
    </row>
    <row r="51" spans="1:6" ht="18.75" customHeight="1">
      <c r="A51" s="602"/>
      <c r="B51" s="594" t="s">
        <v>625</v>
      </c>
      <c r="C51" s="603" t="s">
        <v>286</v>
      </c>
      <c r="D51" s="600">
        <v>26</v>
      </c>
      <c r="E51" s="518"/>
      <c r="F51" s="518"/>
    </row>
    <row r="52" spans="1:6" ht="51" customHeight="1">
      <c r="A52" s="591" t="s">
        <v>14</v>
      </c>
      <c r="B52" s="591" t="s">
        <v>623</v>
      </c>
      <c r="C52" s="591" t="s">
        <v>87</v>
      </c>
      <c r="D52" s="525">
        <v>0.058</v>
      </c>
      <c r="E52" s="579"/>
      <c r="F52" s="510"/>
    </row>
    <row r="53" spans="1:6" ht="18.75" customHeight="1">
      <c r="A53" s="602"/>
      <c r="B53" s="594" t="s">
        <v>626</v>
      </c>
      <c r="C53" s="603" t="s">
        <v>286</v>
      </c>
      <c r="D53" s="600">
        <v>24</v>
      </c>
      <c r="E53" s="518"/>
      <c r="F53" s="518"/>
    </row>
    <row r="54" spans="1:6" ht="42" customHeight="1">
      <c r="A54" s="591" t="s">
        <v>14</v>
      </c>
      <c r="B54" s="591" t="s">
        <v>624</v>
      </c>
      <c r="C54" s="591" t="s">
        <v>87</v>
      </c>
      <c r="D54" s="525">
        <v>0.427</v>
      </c>
      <c r="E54" s="579"/>
      <c r="F54" s="510"/>
    </row>
    <row r="55" spans="1:6" ht="18.75" customHeight="1">
      <c r="A55" s="602"/>
      <c r="B55" s="594" t="s">
        <v>627</v>
      </c>
      <c r="C55" s="603" t="s">
        <v>286</v>
      </c>
      <c r="D55" s="600">
        <v>154</v>
      </c>
      <c r="E55" s="518"/>
      <c r="F55" s="518"/>
    </row>
    <row r="56" spans="1:6" ht="52.5" customHeight="1">
      <c r="A56" s="591" t="s">
        <v>9</v>
      </c>
      <c r="B56" s="524" t="s">
        <v>290</v>
      </c>
      <c r="C56" s="586" t="s">
        <v>106</v>
      </c>
      <c r="D56" s="535">
        <v>510</v>
      </c>
      <c r="E56" s="535"/>
      <c r="F56" s="510"/>
    </row>
    <row r="57" spans="1:6" ht="51" customHeight="1">
      <c r="A57" s="523" t="s">
        <v>7</v>
      </c>
      <c r="B57" s="524" t="s">
        <v>291</v>
      </c>
      <c r="C57" s="586" t="s">
        <v>106</v>
      </c>
      <c r="D57" s="535">
        <v>2</v>
      </c>
      <c r="E57" s="535"/>
      <c r="F57" s="510"/>
    </row>
    <row r="58" spans="1:6" ht="53.25" customHeight="1">
      <c r="A58" s="523" t="s">
        <v>7</v>
      </c>
      <c r="B58" s="524" t="s">
        <v>329</v>
      </c>
      <c r="C58" s="586" t="s">
        <v>106</v>
      </c>
      <c r="D58" s="535">
        <v>28</v>
      </c>
      <c r="E58" s="535"/>
      <c r="F58" s="510"/>
    </row>
    <row r="59" spans="1:6" ht="50.25" customHeight="1">
      <c r="A59" s="591" t="s">
        <v>6</v>
      </c>
      <c r="B59" s="524" t="s">
        <v>292</v>
      </c>
      <c r="C59" s="586" t="s">
        <v>106</v>
      </c>
      <c r="D59" s="535">
        <v>174</v>
      </c>
      <c r="E59" s="535"/>
      <c r="F59" s="510"/>
    </row>
    <row r="60" spans="1:6" ht="47.25" customHeight="1">
      <c r="A60" s="591" t="s">
        <v>19</v>
      </c>
      <c r="B60" s="524" t="s">
        <v>597</v>
      </c>
      <c r="C60" s="586" t="s">
        <v>106</v>
      </c>
      <c r="D60" s="535">
        <v>168</v>
      </c>
      <c r="E60" s="535"/>
      <c r="F60" s="510"/>
    </row>
    <row r="61" spans="1:6" ht="54.75" customHeight="1">
      <c r="A61" s="591" t="s">
        <v>31</v>
      </c>
      <c r="B61" s="524" t="s">
        <v>595</v>
      </c>
      <c r="C61" s="586" t="s">
        <v>106</v>
      </c>
      <c r="D61" s="535">
        <v>168</v>
      </c>
      <c r="E61" s="535"/>
      <c r="F61" s="510"/>
    </row>
    <row r="62" spans="1:6" ht="51" customHeight="1">
      <c r="A62" s="591" t="s">
        <v>33</v>
      </c>
      <c r="B62" s="524" t="s">
        <v>293</v>
      </c>
      <c r="C62" s="586" t="s">
        <v>170</v>
      </c>
      <c r="D62" s="535">
        <v>1</v>
      </c>
      <c r="E62" s="535"/>
      <c r="F62" s="510"/>
    </row>
    <row r="63" spans="1:6" ht="36.75" customHeight="1">
      <c r="A63" s="591"/>
      <c r="B63" s="524" t="s">
        <v>596</v>
      </c>
      <c r="C63" s="583"/>
      <c r="D63" s="585"/>
      <c r="E63" s="585"/>
      <c r="F63" s="548"/>
    </row>
    <row r="64" spans="1:6" ht="19.5" customHeight="1">
      <c r="A64" s="604"/>
      <c r="B64" s="605" t="s">
        <v>294</v>
      </c>
      <c r="C64" s="606"/>
      <c r="D64" s="607"/>
      <c r="E64" s="607"/>
      <c r="F64" s="607"/>
    </row>
    <row r="65" spans="1:6" ht="82.5" customHeight="1">
      <c r="A65" s="523" t="s">
        <v>1</v>
      </c>
      <c r="B65" s="524" t="s">
        <v>295</v>
      </c>
      <c r="C65" s="524" t="s">
        <v>112</v>
      </c>
      <c r="D65" s="535">
        <v>1300</v>
      </c>
      <c r="E65" s="535"/>
      <c r="F65" s="510"/>
    </row>
    <row r="66" spans="1:6" ht="43.5" customHeight="1">
      <c r="A66" s="521"/>
      <c r="B66" s="515" t="s">
        <v>296</v>
      </c>
      <c r="C66" s="515" t="s">
        <v>112</v>
      </c>
      <c r="D66" s="526">
        <v>1297.4</v>
      </c>
      <c r="E66" s="526"/>
      <c r="F66" s="526"/>
    </row>
    <row r="67" spans="1:6" ht="27.75" customHeight="1">
      <c r="A67" s="549"/>
      <c r="B67" s="549" t="s">
        <v>297</v>
      </c>
      <c r="C67" s="549" t="s">
        <v>32</v>
      </c>
      <c r="D67" s="551">
        <v>182</v>
      </c>
      <c r="E67" s="551"/>
      <c r="F67" s="550"/>
    </row>
    <row r="68" spans="1:6" ht="88.5" customHeight="1">
      <c r="A68" s="523" t="s">
        <v>2</v>
      </c>
      <c r="B68" s="524" t="s">
        <v>298</v>
      </c>
      <c r="C68" s="524" t="s">
        <v>112</v>
      </c>
      <c r="D68" s="535">
        <v>1660</v>
      </c>
      <c r="E68" s="535"/>
      <c r="F68" s="510"/>
    </row>
    <row r="69" spans="1:6" ht="45.75" customHeight="1">
      <c r="A69" s="521"/>
      <c r="B69" s="515" t="s">
        <v>299</v>
      </c>
      <c r="C69" s="515" t="s">
        <v>112</v>
      </c>
      <c r="D69" s="526">
        <v>1656.68</v>
      </c>
      <c r="E69" s="526"/>
      <c r="F69" s="526"/>
    </row>
    <row r="70" spans="1:6" ht="30" customHeight="1">
      <c r="A70" s="549"/>
      <c r="B70" s="549" t="s">
        <v>297</v>
      </c>
      <c r="C70" s="549" t="s">
        <v>32</v>
      </c>
      <c r="D70" s="551">
        <v>232.68</v>
      </c>
      <c r="E70" s="551"/>
      <c r="F70" s="550"/>
    </row>
    <row r="71" spans="1:6" ht="73.5" customHeight="1">
      <c r="A71" s="599">
        <v>3</v>
      </c>
      <c r="B71" s="583" t="s">
        <v>300</v>
      </c>
      <c r="C71" s="583" t="s">
        <v>112</v>
      </c>
      <c r="D71" s="535">
        <v>320</v>
      </c>
      <c r="E71" s="579"/>
      <c r="F71" s="510"/>
    </row>
    <row r="72" spans="1:6" ht="34.5" customHeight="1">
      <c r="A72" s="521"/>
      <c r="B72" s="595" t="s">
        <v>301</v>
      </c>
      <c r="C72" s="595" t="s">
        <v>112</v>
      </c>
      <c r="D72" s="600">
        <v>318.4</v>
      </c>
      <c r="E72" s="600"/>
      <c r="F72" s="518"/>
    </row>
    <row r="73" spans="1:6" ht="54" customHeight="1">
      <c r="A73" s="506" t="s">
        <v>11</v>
      </c>
      <c r="B73" s="507" t="s">
        <v>302</v>
      </c>
      <c r="C73" s="545" t="s">
        <v>106</v>
      </c>
      <c r="D73" s="535">
        <v>124</v>
      </c>
      <c r="E73" s="509"/>
      <c r="F73" s="510"/>
    </row>
    <row r="74" spans="1:6" ht="72" customHeight="1">
      <c r="A74" s="506" t="s">
        <v>3</v>
      </c>
      <c r="B74" s="507" t="s">
        <v>316</v>
      </c>
      <c r="C74" s="545" t="s">
        <v>106</v>
      </c>
      <c r="D74" s="535">
        <v>162</v>
      </c>
      <c r="E74" s="509"/>
      <c r="F74" s="510"/>
    </row>
    <row r="75" spans="1:6" ht="33.75" customHeight="1">
      <c r="A75" s="521"/>
      <c r="B75" s="524" t="s">
        <v>594</v>
      </c>
      <c r="C75" s="524"/>
      <c r="D75" s="544"/>
      <c r="E75" s="518"/>
      <c r="F75" s="510"/>
    </row>
    <row r="76" spans="1:6" ht="30.75" customHeight="1">
      <c r="A76" s="521"/>
      <c r="B76" s="524" t="s">
        <v>787</v>
      </c>
      <c r="C76" s="524"/>
      <c r="D76" s="544"/>
      <c r="E76" s="518"/>
      <c r="F76" s="510"/>
    </row>
    <row r="77" spans="1:6" s="761" customFormat="1" ht="25.5" customHeight="1">
      <c r="A77" s="754"/>
      <c r="B77" s="758" t="s">
        <v>307</v>
      </c>
      <c r="C77" s="759"/>
      <c r="D77" s="760">
        <v>0.1</v>
      </c>
      <c r="E77" s="756"/>
      <c r="F77" s="756"/>
    </row>
    <row r="78" spans="1:6" ht="30" customHeight="1">
      <c r="A78" s="523"/>
      <c r="B78" s="524" t="s">
        <v>308</v>
      </c>
      <c r="C78" s="524"/>
      <c r="D78" s="581"/>
      <c r="E78" s="535"/>
      <c r="F78" s="535"/>
    </row>
    <row r="79" spans="1:6" s="761" customFormat="1" ht="31.5" customHeight="1">
      <c r="A79" s="754"/>
      <c r="B79" s="758" t="s">
        <v>239</v>
      </c>
      <c r="C79" s="759"/>
      <c r="D79" s="760">
        <v>0.08</v>
      </c>
      <c r="E79" s="756"/>
      <c r="F79" s="756"/>
    </row>
    <row r="80" spans="1:6" ht="29.25" customHeight="1">
      <c r="A80" s="599"/>
      <c r="B80" s="583" t="s">
        <v>682</v>
      </c>
      <c r="C80" s="583"/>
      <c r="D80" s="610"/>
      <c r="E80" s="577"/>
      <c r="F80" s="585"/>
    </row>
    <row r="81" spans="1:6" ht="15">
      <c r="A81" s="611"/>
      <c r="B81" s="612"/>
      <c r="C81" s="613"/>
      <c r="D81" s="614"/>
      <c r="E81" s="614"/>
      <c r="F81" s="615"/>
    </row>
    <row r="82" spans="1:6" ht="15">
      <c r="A82" s="611"/>
      <c r="B82" s="612"/>
      <c r="C82" s="613"/>
      <c r="D82" s="614"/>
      <c r="E82" s="614"/>
      <c r="F82" s="615"/>
    </row>
    <row r="83" spans="1:6" ht="19.5" customHeight="1">
      <c r="A83" s="883"/>
      <c r="B83" s="883"/>
      <c r="C83" s="883"/>
      <c r="D83" s="883"/>
      <c r="E83" s="883"/>
      <c r="F83" s="883"/>
    </row>
  </sheetData>
  <sheetProtection/>
  <mergeCells count="10">
    <mergeCell ref="D5:D6"/>
    <mergeCell ref="A1:F1"/>
    <mergeCell ref="A2:F2"/>
    <mergeCell ref="A3:F3"/>
    <mergeCell ref="A4:F4"/>
    <mergeCell ref="A83:F83"/>
    <mergeCell ref="A5:A6"/>
    <mergeCell ref="B5:B6"/>
    <mergeCell ref="C5:C6"/>
    <mergeCell ref="E5:F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50"/>
  </sheetPr>
  <dimension ref="A1:F24"/>
  <sheetViews>
    <sheetView zoomScalePageLayoutView="0" workbookViewId="0" topLeftCell="A1">
      <selection activeCell="A19" sqref="A19:IV19"/>
    </sheetView>
  </sheetViews>
  <sheetFormatPr defaultColWidth="9.140625" defaultRowHeight="12.75"/>
  <cols>
    <col min="1" max="1" width="7.7109375" style="589" customWidth="1"/>
    <col min="2" max="2" width="32.421875" style="589" customWidth="1"/>
    <col min="3" max="5" width="9.140625" style="589" customWidth="1"/>
    <col min="6" max="6" width="10.57421875" style="589" customWidth="1"/>
    <col min="7" max="16384" width="9.140625" style="589" customWidth="1"/>
  </cols>
  <sheetData>
    <row r="1" spans="1:6" ht="42" customHeight="1">
      <c r="A1" s="884" t="s">
        <v>693</v>
      </c>
      <c r="B1" s="869"/>
      <c r="C1" s="869"/>
      <c r="D1" s="869"/>
      <c r="E1" s="869"/>
      <c r="F1" s="869"/>
    </row>
    <row r="2" spans="1:6" ht="21.75" customHeight="1">
      <c r="A2" s="869" t="s">
        <v>847</v>
      </c>
      <c r="B2" s="869"/>
      <c r="C2" s="869"/>
      <c r="D2" s="869"/>
      <c r="E2" s="869"/>
      <c r="F2" s="869"/>
    </row>
    <row r="3" spans="1:6" ht="19.5" customHeight="1">
      <c r="A3" s="869" t="s">
        <v>762</v>
      </c>
      <c r="B3" s="869"/>
      <c r="C3" s="869"/>
      <c r="D3" s="869"/>
      <c r="E3" s="869"/>
      <c r="F3" s="869"/>
    </row>
    <row r="4" spans="1:6" ht="22.5" customHeight="1">
      <c r="A4" s="870" t="s">
        <v>254</v>
      </c>
      <c r="B4" s="870"/>
      <c r="C4" s="870"/>
      <c r="D4" s="870"/>
      <c r="E4" s="870"/>
      <c r="F4" s="870"/>
    </row>
    <row r="5" spans="1:6" ht="32.25" customHeight="1">
      <c r="A5" s="863" t="s">
        <v>0</v>
      </c>
      <c r="B5" s="871" t="s">
        <v>76</v>
      </c>
      <c r="C5" s="865" t="s">
        <v>77</v>
      </c>
      <c r="D5" s="865" t="s">
        <v>788</v>
      </c>
      <c r="E5" s="873" t="s">
        <v>79</v>
      </c>
      <c r="F5" s="874"/>
    </row>
    <row r="6" spans="1:6" ht="48.75">
      <c r="A6" s="864"/>
      <c r="B6" s="872"/>
      <c r="C6" s="866"/>
      <c r="D6" s="866"/>
      <c r="E6" s="502" t="s">
        <v>769</v>
      </c>
      <c r="F6" s="503" t="s">
        <v>56</v>
      </c>
    </row>
    <row r="7" spans="1:6" ht="21" customHeight="1">
      <c r="A7" s="245" t="s">
        <v>1</v>
      </c>
      <c r="B7" s="246">
        <v>2</v>
      </c>
      <c r="C7" s="246">
        <v>3</v>
      </c>
      <c r="D7" s="246">
        <v>4</v>
      </c>
      <c r="E7" s="247">
        <v>5</v>
      </c>
      <c r="F7" s="247">
        <v>6</v>
      </c>
    </row>
    <row r="8" spans="1:6" ht="43.5" customHeight="1">
      <c r="A8" s="523" t="s">
        <v>1</v>
      </c>
      <c r="B8" s="524" t="s">
        <v>309</v>
      </c>
      <c r="C8" s="586" t="s">
        <v>106</v>
      </c>
      <c r="D8" s="535">
        <v>1134</v>
      </c>
      <c r="E8" s="535"/>
      <c r="F8" s="510"/>
    </row>
    <row r="9" spans="1:6" ht="48.75" customHeight="1">
      <c r="A9" s="616" t="s">
        <v>2</v>
      </c>
      <c r="B9" s="524" t="s">
        <v>310</v>
      </c>
      <c r="C9" s="586" t="s">
        <v>106</v>
      </c>
      <c r="D9" s="535">
        <v>162</v>
      </c>
      <c r="E9" s="535"/>
      <c r="F9" s="510"/>
    </row>
    <row r="10" spans="1:6" ht="39" customHeight="1">
      <c r="A10" s="616" t="s">
        <v>10</v>
      </c>
      <c r="B10" s="524" t="s">
        <v>311</v>
      </c>
      <c r="C10" s="586" t="s">
        <v>106</v>
      </c>
      <c r="D10" s="535">
        <v>162</v>
      </c>
      <c r="E10" s="535"/>
      <c r="F10" s="510"/>
    </row>
    <row r="11" spans="1:6" ht="39.75" customHeight="1">
      <c r="A11" s="616" t="s">
        <v>11</v>
      </c>
      <c r="B11" s="524" t="s">
        <v>312</v>
      </c>
      <c r="C11" s="586" t="s">
        <v>106</v>
      </c>
      <c r="D11" s="535">
        <v>162</v>
      </c>
      <c r="E11" s="535"/>
      <c r="F11" s="510"/>
    </row>
    <row r="12" spans="1:6" ht="46.5" customHeight="1">
      <c r="A12" s="523" t="s">
        <v>3</v>
      </c>
      <c r="B12" s="524" t="s">
        <v>313</v>
      </c>
      <c r="C12" s="586" t="s">
        <v>225</v>
      </c>
      <c r="D12" s="535">
        <v>162</v>
      </c>
      <c r="E12" s="535"/>
      <c r="F12" s="510"/>
    </row>
    <row r="13" spans="1:6" ht="54" customHeight="1">
      <c r="A13" s="506" t="s">
        <v>4</v>
      </c>
      <c r="B13" s="507" t="s">
        <v>592</v>
      </c>
      <c r="C13" s="545" t="s">
        <v>225</v>
      </c>
      <c r="D13" s="535">
        <v>162</v>
      </c>
      <c r="E13" s="509"/>
      <c r="F13" s="510"/>
    </row>
    <row r="14" spans="1:6" ht="48.75" customHeight="1">
      <c r="A14" s="506" t="s">
        <v>5</v>
      </c>
      <c r="B14" s="524" t="s">
        <v>314</v>
      </c>
      <c r="C14" s="545" t="s">
        <v>225</v>
      </c>
      <c r="D14" s="509">
        <v>162</v>
      </c>
      <c r="E14" s="509"/>
      <c r="F14" s="510"/>
    </row>
    <row r="15" spans="1:6" ht="51" customHeight="1">
      <c r="A15" s="506" t="s">
        <v>16</v>
      </c>
      <c r="B15" s="507" t="s">
        <v>315</v>
      </c>
      <c r="C15" s="545" t="s">
        <v>106</v>
      </c>
      <c r="D15" s="535">
        <v>162</v>
      </c>
      <c r="E15" s="509"/>
      <c r="F15" s="510"/>
    </row>
    <row r="16" spans="1:6" ht="30.75" customHeight="1">
      <c r="A16" s="521"/>
      <c r="B16" s="524" t="s">
        <v>308</v>
      </c>
      <c r="C16" s="524"/>
      <c r="D16" s="544"/>
      <c r="E16" s="518"/>
      <c r="F16" s="510"/>
    </row>
    <row r="17" spans="1:6" s="761" customFormat="1" ht="25.5" customHeight="1">
      <c r="A17" s="754"/>
      <c r="B17" s="758" t="s">
        <v>307</v>
      </c>
      <c r="C17" s="759"/>
      <c r="D17" s="760">
        <v>0.12</v>
      </c>
      <c r="E17" s="756"/>
      <c r="F17" s="756"/>
    </row>
    <row r="18" spans="1:6" ht="30.75" customHeight="1">
      <c r="A18" s="523"/>
      <c r="B18" s="524" t="s">
        <v>308</v>
      </c>
      <c r="C18" s="524"/>
      <c r="D18" s="581"/>
      <c r="E18" s="535"/>
      <c r="F18" s="535"/>
    </row>
    <row r="19" spans="1:6" s="761" customFormat="1" ht="24" customHeight="1">
      <c r="A19" s="754"/>
      <c r="B19" s="758" t="s">
        <v>239</v>
      </c>
      <c r="C19" s="759"/>
      <c r="D19" s="760">
        <v>0.08</v>
      </c>
      <c r="E19" s="756"/>
      <c r="F19" s="756"/>
    </row>
    <row r="20" spans="1:6" ht="27" customHeight="1">
      <c r="A20" s="505"/>
      <c r="B20" s="507" t="s">
        <v>682</v>
      </c>
      <c r="C20" s="507"/>
      <c r="D20" s="617"/>
      <c r="E20" s="508"/>
      <c r="F20" s="547"/>
    </row>
    <row r="21" spans="1:6" ht="15">
      <c r="A21" s="618"/>
      <c r="B21" s="619"/>
      <c r="C21" s="620"/>
      <c r="D21" s="621"/>
      <c r="E21" s="621"/>
      <c r="F21" s="622"/>
    </row>
    <row r="22" spans="1:6" ht="15">
      <c r="A22" s="623"/>
      <c r="B22" s="624"/>
      <c r="C22" s="613"/>
      <c r="D22" s="621"/>
      <c r="E22" s="621"/>
      <c r="F22" s="622"/>
    </row>
    <row r="23" spans="1:6" ht="15">
      <c r="A23" s="883"/>
      <c r="B23" s="883"/>
      <c r="C23" s="883"/>
      <c r="D23" s="883"/>
      <c r="E23" s="883"/>
      <c r="F23" s="883"/>
    </row>
    <row r="24" spans="1:6" ht="15">
      <c r="A24" s="883"/>
      <c r="B24" s="883"/>
      <c r="C24" s="883"/>
      <c r="D24" s="883"/>
      <c r="E24" s="883"/>
      <c r="F24" s="883"/>
    </row>
  </sheetData>
  <sheetProtection/>
  <mergeCells count="11">
    <mergeCell ref="A23:F23"/>
    <mergeCell ref="A24:F24"/>
    <mergeCell ref="A5:A6"/>
    <mergeCell ref="B5:B6"/>
    <mergeCell ref="C5:C6"/>
    <mergeCell ref="E5:F5"/>
    <mergeCell ref="A1:F1"/>
    <mergeCell ref="A2:F2"/>
    <mergeCell ref="A3:F3"/>
    <mergeCell ref="A4:F4"/>
    <mergeCell ref="D5:D6"/>
  </mergeCells>
  <printOption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00B050"/>
  </sheetPr>
  <dimension ref="A1:F62"/>
  <sheetViews>
    <sheetView zoomScalePageLayoutView="0" workbookViewId="0" topLeftCell="A1">
      <selection activeCell="A41" sqref="A41:IV41"/>
    </sheetView>
  </sheetViews>
  <sheetFormatPr defaultColWidth="9.140625" defaultRowHeight="12.75"/>
  <cols>
    <col min="1" max="1" width="7.7109375" style="625" customWidth="1"/>
    <col min="2" max="2" width="32.421875" style="625" customWidth="1"/>
    <col min="3" max="3" width="9.140625" style="625" customWidth="1"/>
    <col min="4" max="4" width="11.140625" style="625" bestFit="1" customWidth="1"/>
    <col min="5" max="5" width="9.140625" style="625" customWidth="1"/>
    <col min="6" max="6" width="12.140625" style="625" customWidth="1"/>
    <col min="7" max="16384" width="9.140625" style="625" customWidth="1"/>
  </cols>
  <sheetData>
    <row r="1" spans="1:6" ht="33" customHeight="1">
      <c r="A1" s="867" t="str">
        <f>'ლ.რ.#2-6'!A1:F1</f>
        <v>ქალაქ ბათუმში ე.წ. ,,შანხაი''-ს დასახლებაში სოციალური სახლის მშენებლობა </v>
      </c>
      <c r="B1" s="868"/>
      <c r="C1" s="868"/>
      <c r="D1" s="868"/>
      <c r="E1" s="868"/>
      <c r="F1" s="868"/>
    </row>
    <row r="2" spans="1:6" ht="21.75" customHeight="1">
      <c r="A2" s="869" t="s">
        <v>803</v>
      </c>
      <c r="B2" s="869"/>
      <c r="C2" s="869"/>
      <c r="D2" s="869"/>
      <c r="E2" s="869"/>
      <c r="F2" s="869"/>
    </row>
    <row r="3" spans="1:6" ht="21.75" customHeight="1">
      <c r="A3" s="869" t="s">
        <v>762</v>
      </c>
      <c r="B3" s="869"/>
      <c r="C3" s="869"/>
      <c r="D3" s="869"/>
      <c r="E3" s="869"/>
      <c r="F3" s="869"/>
    </row>
    <row r="4" spans="1:6" ht="18.75" customHeight="1">
      <c r="A4" s="870" t="s">
        <v>652</v>
      </c>
      <c r="B4" s="870"/>
      <c r="C4" s="870"/>
      <c r="D4" s="870"/>
      <c r="E4" s="870"/>
      <c r="F4" s="870"/>
    </row>
    <row r="5" spans="1:6" ht="32.25" customHeight="1">
      <c r="A5" s="863" t="s">
        <v>0</v>
      </c>
      <c r="B5" s="871" t="s">
        <v>76</v>
      </c>
      <c r="C5" s="865" t="s">
        <v>77</v>
      </c>
      <c r="D5" s="865" t="s">
        <v>78</v>
      </c>
      <c r="E5" s="873" t="s">
        <v>79</v>
      </c>
      <c r="F5" s="874"/>
    </row>
    <row r="6" spans="1:6" ht="56.25" customHeight="1">
      <c r="A6" s="864"/>
      <c r="B6" s="872"/>
      <c r="C6" s="866"/>
      <c r="D6" s="866"/>
      <c r="E6" s="502" t="s">
        <v>769</v>
      </c>
      <c r="F6" s="503" t="s">
        <v>56</v>
      </c>
    </row>
    <row r="7" spans="1:6" ht="21" customHeight="1">
      <c r="A7" s="245" t="s">
        <v>1</v>
      </c>
      <c r="B7" s="246">
        <v>2</v>
      </c>
      <c r="C7" s="246">
        <v>3</v>
      </c>
      <c r="D7" s="246">
        <v>4</v>
      </c>
      <c r="E7" s="247">
        <v>5</v>
      </c>
      <c r="F7" s="247">
        <v>6</v>
      </c>
    </row>
    <row r="8" spans="1:6" ht="91.5" customHeight="1">
      <c r="A8" s="591" t="s">
        <v>1</v>
      </c>
      <c r="B8" s="583" t="s">
        <v>651</v>
      </c>
      <c r="C8" s="583" t="s">
        <v>112</v>
      </c>
      <c r="D8" s="579">
        <v>920</v>
      </c>
      <c r="E8" s="579"/>
      <c r="F8" s="510"/>
    </row>
    <row r="9" spans="1:6" ht="24" customHeight="1">
      <c r="A9" s="521"/>
      <c r="B9" s="515" t="s">
        <v>261</v>
      </c>
      <c r="C9" s="515" t="s">
        <v>112</v>
      </c>
      <c r="D9" s="526">
        <v>854.68</v>
      </c>
      <c r="E9" s="526"/>
      <c r="F9" s="526"/>
    </row>
    <row r="10" spans="1:6" ht="19.5" customHeight="1">
      <c r="A10" s="549"/>
      <c r="B10" s="549" t="s">
        <v>262</v>
      </c>
      <c r="C10" s="549" t="s">
        <v>106</v>
      </c>
      <c r="D10" s="551">
        <v>258</v>
      </c>
      <c r="E10" s="551"/>
      <c r="F10" s="550"/>
    </row>
    <row r="11" spans="1:6" ht="19.5" customHeight="1">
      <c r="A11" s="521"/>
      <c r="B11" s="515" t="s">
        <v>263</v>
      </c>
      <c r="C11" s="515" t="s">
        <v>106</v>
      </c>
      <c r="D11" s="526">
        <v>74</v>
      </c>
      <c r="E11" s="551"/>
      <c r="F11" s="550"/>
    </row>
    <row r="12" spans="1:6" ht="19.5" customHeight="1">
      <c r="A12" s="521"/>
      <c r="B12" s="515" t="s">
        <v>264</v>
      </c>
      <c r="C12" s="515" t="s">
        <v>106</v>
      </c>
      <c r="D12" s="526">
        <v>37</v>
      </c>
      <c r="E12" s="551"/>
      <c r="F12" s="550"/>
    </row>
    <row r="13" spans="1:6" ht="33" customHeight="1">
      <c r="A13" s="521"/>
      <c r="B13" s="515" t="s">
        <v>265</v>
      </c>
      <c r="C13" s="515" t="s">
        <v>106</v>
      </c>
      <c r="D13" s="526">
        <v>212</v>
      </c>
      <c r="E13" s="526"/>
      <c r="F13" s="550"/>
    </row>
    <row r="14" spans="1:6" ht="76.5">
      <c r="A14" s="591" t="s">
        <v>2</v>
      </c>
      <c r="B14" s="583" t="s">
        <v>321</v>
      </c>
      <c r="C14" s="583" t="s">
        <v>112</v>
      </c>
      <c r="D14" s="535">
        <v>8280</v>
      </c>
      <c r="E14" s="579"/>
      <c r="F14" s="510"/>
    </row>
    <row r="15" spans="1:6" ht="26.25" customHeight="1">
      <c r="A15" s="521"/>
      <c r="B15" s="515" t="s">
        <v>267</v>
      </c>
      <c r="C15" s="515" t="s">
        <v>112</v>
      </c>
      <c r="D15" s="526">
        <v>7774.92</v>
      </c>
      <c r="E15" s="526"/>
      <c r="F15" s="526"/>
    </row>
    <row r="16" spans="1:6" ht="20.25" customHeight="1">
      <c r="A16" s="549"/>
      <c r="B16" s="549" t="s">
        <v>268</v>
      </c>
      <c r="C16" s="549" t="s">
        <v>106</v>
      </c>
      <c r="D16" s="551">
        <v>1325</v>
      </c>
      <c r="E16" s="551"/>
      <c r="F16" s="550"/>
    </row>
    <row r="17" spans="1:6" ht="24" customHeight="1">
      <c r="A17" s="594"/>
      <c r="B17" s="515" t="s">
        <v>269</v>
      </c>
      <c r="C17" s="515" t="s">
        <v>106</v>
      </c>
      <c r="D17" s="526">
        <v>662</v>
      </c>
      <c r="E17" s="526"/>
      <c r="F17" s="550"/>
    </row>
    <row r="18" spans="1:6" ht="20.25" customHeight="1">
      <c r="A18" s="594"/>
      <c r="B18" s="515" t="s">
        <v>270</v>
      </c>
      <c r="C18" s="515" t="s">
        <v>106</v>
      </c>
      <c r="D18" s="526">
        <v>331</v>
      </c>
      <c r="E18" s="526"/>
      <c r="F18" s="550"/>
    </row>
    <row r="19" spans="1:6" ht="29.25" customHeight="1">
      <c r="A19" s="594"/>
      <c r="B19" s="515" t="s">
        <v>271</v>
      </c>
      <c r="C19" s="515" t="s">
        <v>106</v>
      </c>
      <c r="D19" s="526">
        <v>1408</v>
      </c>
      <c r="E19" s="526"/>
      <c r="F19" s="550"/>
    </row>
    <row r="20" spans="1:6" ht="57.75" customHeight="1">
      <c r="A20" s="591" t="s">
        <v>10</v>
      </c>
      <c r="B20" s="591" t="s">
        <v>653</v>
      </c>
      <c r="C20" s="591" t="s">
        <v>87</v>
      </c>
      <c r="D20" s="626">
        <v>0.806</v>
      </c>
      <c r="E20" s="577"/>
      <c r="F20" s="510"/>
    </row>
    <row r="21" spans="1:6" ht="18.75" customHeight="1">
      <c r="A21" s="602"/>
      <c r="B21" s="594" t="s">
        <v>285</v>
      </c>
      <c r="C21" s="603" t="s">
        <v>286</v>
      </c>
      <c r="D21" s="600">
        <v>920</v>
      </c>
      <c r="E21" s="518"/>
      <c r="F21" s="518"/>
    </row>
    <row r="22" spans="1:6" ht="54.75" customHeight="1">
      <c r="A22" s="591" t="s">
        <v>11</v>
      </c>
      <c r="B22" s="591" t="s">
        <v>654</v>
      </c>
      <c r="C22" s="591" t="s">
        <v>87</v>
      </c>
      <c r="D22" s="626">
        <v>8.65</v>
      </c>
      <c r="E22" s="579"/>
      <c r="F22" s="510"/>
    </row>
    <row r="23" spans="1:6" ht="18.75" customHeight="1">
      <c r="A23" s="602"/>
      <c r="B23" s="594" t="s">
        <v>287</v>
      </c>
      <c r="C23" s="603" t="s">
        <v>286</v>
      </c>
      <c r="D23" s="600">
        <v>8280</v>
      </c>
      <c r="E23" s="518"/>
      <c r="F23" s="518"/>
    </row>
    <row r="24" spans="1:6" ht="56.25" customHeight="1">
      <c r="A24" s="591" t="s">
        <v>3</v>
      </c>
      <c r="B24" s="583" t="s">
        <v>325</v>
      </c>
      <c r="C24" s="582" t="s">
        <v>323</v>
      </c>
      <c r="D24" s="579">
        <v>515.62</v>
      </c>
      <c r="E24" s="577"/>
      <c r="F24" s="510"/>
    </row>
    <row r="25" spans="1:6" ht="31.5" customHeight="1">
      <c r="A25" s="521"/>
      <c r="B25" s="515" t="s">
        <v>655</v>
      </c>
      <c r="C25" s="515" t="s">
        <v>106</v>
      </c>
      <c r="D25" s="526">
        <v>118</v>
      </c>
      <c r="E25" s="526"/>
      <c r="F25" s="596"/>
    </row>
    <row r="26" spans="1:6" ht="39" customHeight="1">
      <c r="A26" s="594"/>
      <c r="B26" s="515" t="s">
        <v>656</v>
      </c>
      <c r="C26" s="515" t="s">
        <v>106</v>
      </c>
      <c r="D26" s="526">
        <v>135</v>
      </c>
      <c r="E26" s="526"/>
      <c r="F26" s="596"/>
    </row>
    <row r="27" spans="1:6" ht="39" customHeight="1">
      <c r="A27" s="594"/>
      <c r="B27" s="515" t="s">
        <v>326</v>
      </c>
      <c r="C27" s="515" t="s">
        <v>106</v>
      </c>
      <c r="D27" s="526">
        <v>74</v>
      </c>
      <c r="E27" s="526"/>
      <c r="F27" s="596"/>
    </row>
    <row r="28" spans="1:6" ht="32.25" customHeight="1">
      <c r="A28" s="594"/>
      <c r="B28" s="515" t="s">
        <v>327</v>
      </c>
      <c r="C28" s="515" t="s">
        <v>106</v>
      </c>
      <c r="D28" s="526">
        <v>101</v>
      </c>
      <c r="E28" s="526"/>
      <c r="F28" s="596"/>
    </row>
    <row r="29" spans="1:6" ht="28.5" customHeight="1">
      <c r="A29" s="594"/>
      <c r="B29" s="515" t="s">
        <v>324</v>
      </c>
      <c r="C29" s="515" t="s">
        <v>170</v>
      </c>
      <c r="D29" s="526">
        <f>SUM(D25:D28)</f>
        <v>428</v>
      </c>
      <c r="E29" s="526"/>
      <c r="F29" s="596"/>
    </row>
    <row r="30" spans="1:6" ht="52.5" customHeight="1">
      <c r="A30" s="591" t="s">
        <v>4</v>
      </c>
      <c r="B30" s="583" t="s">
        <v>662</v>
      </c>
      <c r="C30" s="582" t="s">
        <v>106</v>
      </c>
      <c r="D30" s="579">
        <v>162</v>
      </c>
      <c r="E30" s="577"/>
      <c r="F30" s="510"/>
    </row>
    <row r="31" spans="1:6" ht="29.25" customHeight="1">
      <c r="A31" s="521"/>
      <c r="B31" s="515" t="s">
        <v>663</v>
      </c>
      <c r="C31" s="515" t="s">
        <v>106</v>
      </c>
      <c r="D31" s="526">
        <v>118</v>
      </c>
      <c r="E31" s="526"/>
      <c r="F31" s="596"/>
    </row>
    <row r="32" spans="1:6" ht="31.5" customHeight="1">
      <c r="A32" s="521"/>
      <c r="B32" s="515" t="s">
        <v>664</v>
      </c>
      <c r="C32" s="515" t="s">
        <v>106</v>
      </c>
      <c r="D32" s="526">
        <v>135</v>
      </c>
      <c r="E32" s="526"/>
      <c r="F32" s="596"/>
    </row>
    <row r="33" spans="1:6" ht="31.5" customHeight="1">
      <c r="A33" s="521"/>
      <c r="B33" s="515" t="s">
        <v>665</v>
      </c>
      <c r="C33" s="515" t="s">
        <v>106</v>
      </c>
      <c r="D33" s="526">
        <v>74</v>
      </c>
      <c r="E33" s="526"/>
      <c r="F33" s="596"/>
    </row>
    <row r="34" spans="1:6" ht="45.75" customHeight="1">
      <c r="A34" s="591" t="s">
        <v>5</v>
      </c>
      <c r="B34" s="583" t="s">
        <v>657</v>
      </c>
      <c r="C34" s="583" t="s">
        <v>106</v>
      </c>
      <c r="D34" s="535">
        <v>592</v>
      </c>
      <c r="E34" s="579"/>
      <c r="F34" s="510"/>
    </row>
    <row r="35" spans="1:6" ht="30" customHeight="1">
      <c r="A35" s="594"/>
      <c r="B35" s="595" t="s">
        <v>666</v>
      </c>
      <c r="C35" s="595" t="s">
        <v>106</v>
      </c>
      <c r="D35" s="596">
        <v>592</v>
      </c>
      <c r="E35" s="526"/>
      <c r="F35" s="596"/>
    </row>
    <row r="36" spans="1:6" ht="41.25" customHeight="1">
      <c r="A36" s="591" t="s">
        <v>16</v>
      </c>
      <c r="B36" s="583" t="s">
        <v>658</v>
      </c>
      <c r="C36" s="583" t="s">
        <v>106</v>
      </c>
      <c r="D36" s="535">
        <f>D34</f>
        <v>592</v>
      </c>
      <c r="E36" s="579"/>
      <c r="F36" s="510"/>
    </row>
    <row r="37" spans="1:6" ht="30" customHeight="1">
      <c r="A37" s="594"/>
      <c r="B37" s="595" t="s">
        <v>667</v>
      </c>
      <c r="C37" s="595" t="s">
        <v>106</v>
      </c>
      <c r="D37" s="526">
        <v>592</v>
      </c>
      <c r="E37" s="596"/>
      <c r="F37" s="596"/>
    </row>
    <row r="38" spans="1:6" ht="52.5" customHeight="1">
      <c r="A38" s="591" t="s">
        <v>12</v>
      </c>
      <c r="B38" s="524" t="s">
        <v>328</v>
      </c>
      <c r="C38" s="586" t="s">
        <v>106</v>
      </c>
      <c r="D38" s="535">
        <v>972</v>
      </c>
      <c r="E38" s="535"/>
      <c r="F38" s="510"/>
    </row>
    <row r="39" spans="1:6" ht="51" customHeight="1">
      <c r="A39" s="591" t="s">
        <v>13</v>
      </c>
      <c r="B39" s="524" t="s">
        <v>595</v>
      </c>
      <c r="C39" s="586" t="s">
        <v>106</v>
      </c>
      <c r="D39" s="535">
        <v>324</v>
      </c>
      <c r="E39" s="535"/>
      <c r="F39" s="510"/>
    </row>
    <row r="40" spans="1:6" ht="37.5" customHeight="1">
      <c r="A40" s="521"/>
      <c r="B40" s="524" t="s">
        <v>173</v>
      </c>
      <c r="C40" s="524"/>
      <c r="D40" s="544"/>
      <c r="E40" s="518"/>
      <c r="F40" s="510"/>
    </row>
    <row r="41" spans="1:6" s="762" customFormat="1" ht="30" customHeight="1">
      <c r="A41" s="523"/>
      <c r="B41" s="524" t="s">
        <v>307</v>
      </c>
      <c r="C41" s="763"/>
      <c r="D41" s="764">
        <v>0.1</v>
      </c>
      <c r="E41" s="535"/>
      <c r="F41" s="535"/>
    </row>
    <row r="42" spans="1:6" ht="30" customHeight="1">
      <c r="A42" s="523"/>
      <c r="B42" s="524" t="s">
        <v>308</v>
      </c>
      <c r="C42" s="524"/>
      <c r="D42" s="581"/>
      <c r="E42" s="535"/>
      <c r="F42" s="535"/>
    </row>
    <row r="43" spans="1:6" s="762" customFormat="1" ht="25.5" customHeight="1">
      <c r="A43" s="523"/>
      <c r="B43" s="524" t="s">
        <v>239</v>
      </c>
      <c r="C43" s="763"/>
      <c r="D43" s="764">
        <v>0.08</v>
      </c>
      <c r="E43" s="535"/>
      <c r="F43" s="535"/>
    </row>
    <row r="44" spans="1:6" ht="33.75" customHeight="1">
      <c r="A44" s="599"/>
      <c r="B44" s="583" t="s">
        <v>336</v>
      </c>
      <c r="C44" s="583"/>
      <c r="D44" s="610"/>
      <c r="E44" s="577"/>
      <c r="F44" s="585"/>
    </row>
    <row r="45" spans="1:6" ht="34.5" customHeight="1">
      <c r="A45" s="599"/>
      <c r="B45" s="583" t="s">
        <v>337</v>
      </c>
      <c r="C45" s="583"/>
      <c r="D45" s="610"/>
      <c r="E45" s="577"/>
      <c r="F45" s="585"/>
    </row>
    <row r="46" spans="1:6" ht="72.75" customHeight="1">
      <c r="A46" s="523" t="s">
        <v>1</v>
      </c>
      <c r="B46" s="583" t="s">
        <v>659</v>
      </c>
      <c r="C46" s="582" t="s">
        <v>225</v>
      </c>
      <c r="D46" s="585">
        <v>162</v>
      </c>
      <c r="E46" s="585"/>
      <c r="F46" s="548"/>
    </row>
    <row r="47" spans="1:6" ht="28.5" customHeight="1">
      <c r="A47" s="594"/>
      <c r="B47" s="595" t="s">
        <v>103</v>
      </c>
      <c r="C47" s="597" t="s">
        <v>84</v>
      </c>
      <c r="D47" s="596">
        <v>1331.64</v>
      </c>
      <c r="E47" s="596"/>
      <c r="F47" s="526"/>
    </row>
    <row r="48" spans="1:6" ht="52.5" customHeight="1">
      <c r="A48" s="594"/>
      <c r="B48" s="595" t="s">
        <v>660</v>
      </c>
      <c r="C48" s="593" t="s">
        <v>225</v>
      </c>
      <c r="D48" s="526">
        <v>162</v>
      </c>
      <c r="E48" s="526"/>
      <c r="F48" s="526"/>
    </row>
    <row r="49" spans="1:6" ht="44.25" customHeight="1">
      <c r="A49" s="582"/>
      <c r="B49" s="524" t="s">
        <v>661</v>
      </c>
      <c r="C49" s="524"/>
      <c r="D49" s="584"/>
      <c r="E49" s="584"/>
      <c r="F49" s="168"/>
    </row>
    <row r="50" spans="1:6" s="762" customFormat="1" ht="31.5" customHeight="1">
      <c r="A50" s="627"/>
      <c r="B50" s="627" t="s">
        <v>244</v>
      </c>
      <c r="C50" s="633"/>
      <c r="D50" s="765"/>
      <c r="E50" s="765"/>
      <c r="F50" s="766"/>
    </row>
    <row r="51" spans="1:6" s="762" customFormat="1" ht="42" customHeight="1">
      <c r="A51" s="627"/>
      <c r="B51" s="627" t="s">
        <v>246</v>
      </c>
      <c r="C51" s="633"/>
      <c r="D51" s="767">
        <v>0.68</v>
      </c>
      <c r="E51" s="765"/>
      <c r="F51" s="768"/>
    </row>
    <row r="52" spans="1:6" ht="30.75" customHeight="1">
      <c r="A52" s="629"/>
      <c r="B52" s="633" t="s">
        <v>173</v>
      </c>
      <c r="C52" s="633"/>
      <c r="D52" s="634"/>
      <c r="E52" s="635"/>
      <c r="F52" s="636"/>
    </row>
    <row r="53" spans="1:6" s="762" customFormat="1" ht="33.75" customHeight="1">
      <c r="A53" s="633"/>
      <c r="B53" s="633" t="s">
        <v>239</v>
      </c>
      <c r="C53" s="633"/>
      <c r="D53" s="769">
        <v>0.08</v>
      </c>
      <c r="E53" s="635"/>
      <c r="F53" s="636"/>
    </row>
    <row r="54" spans="1:6" ht="47.25" customHeight="1">
      <c r="A54" s="629"/>
      <c r="B54" s="640" t="s">
        <v>338</v>
      </c>
      <c r="C54" s="633"/>
      <c r="D54" s="634"/>
      <c r="E54" s="635"/>
      <c r="F54" s="641"/>
    </row>
    <row r="55" spans="1:6" ht="50.25" customHeight="1">
      <c r="A55" s="599"/>
      <c r="B55" s="583" t="s">
        <v>339</v>
      </c>
      <c r="C55" s="583"/>
      <c r="D55" s="610"/>
      <c r="E55" s="577"/>
      <c r="F55" s="585"/>
    </row>
    <row r="56" spans="1:6" ht="15">
      <c r="A56" s="589"/>
      <c r="B56" s="589"/>
      <c r="C56" s="589"/>
      <c r="D56" s="589"/>
      <c r="E56" s="589"/>
      <c r="F56" s="589"/>
    </row>
    <row r="57" spans="1:6" ht="15">
      <c r="A57" s="611"/>
      <c r="B57" s="612"/>
      <c r="C57" s="613"/>
      <c r="D57" s="614"/>
      <c r="E57" s="614"/>
      <c r="F57" s="615"/>
    </row>
    <row r="58" spans="1:6" ht="15">
      <c r="A58" s="611"/>
      <c r="B58" s="612"/>
      <c r="C58" s="613"/>
      <c r="D58" s="614"/>
      <c r="E58" s="614"/>
      <c r="F58" s="615"/>
    </row>
    <row r="59" spans="1:6" ht="15">
      <c r="A59" s="642"/>
      <c r="B59" s="684"/>
      <c r="C59" s="684"/>
      <c r="D59" s="684"/>
      <c r="E59" s="612"/>
      <c r="F59" s="643"/>
    </row>
    <row r="60" spans="1:6" ht="15">
      <c r="A60" s="642"/>
      <c r="B60" s="684"/>
      <c r="C60" s="684"/>
      <c r="D60" s="684"/>
      <c r="E60" s="612"/>
      <c r="F60" s="643"/>
    </row>
    <row r="61" spans="1:6" ht="15">
      <c r="A61" s="642"/>
      <c r="B61" s="684"/>
      <c r="C61" s="684"/>
      <c r="D61" s="684"/>
      <c r="E61" s="612"/>
      <c r="F61" s="643"/>
    </row>
    <row r="62" spans="1:6" ht="13.5">
      <c r="A62" s="644"/>
      <c r="B62" s="645"/>
      <c r="C62" s="645"/>
      <c r="D62" s="645"/>
      <c r="E62" s="646"/>
      <c r="F62" s="647"/>
    </row>
  </sheetData>
  <sheetProtection/>
  <mergeCells count="9">
    <mergeCell ref="D5:D6"/>
    <mergeCell ref="A5:A6"/>
    <mergeCell ref="B5:B6"/>
    <mergeCell ref="C5:C6"/>
    <mergeCell ref="E5:F5"/>
    <mergeCell ref="A1:F1"/>
    <mergeCell ref="A2:F2"/>
    <mergeCell ref="A3:F3"/>
    <mergeCell ref="A4:F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50"/>
  </sheetPr>
  <dimension ref="A1:G22"/>
  <sheetViews>
    <sheetView zoomScalePageLayoutView="0" workbookViewId="0" topLeftCell="A10">
      <selection activeCell="A18" sqref="A18:IV18"/>
    </sheetView>
  </sheetViews>
  <sheetFormatPr defaultColWidth="9.140625" defaultRowHeight="12.75"/>
  <cols>
    <col min="1" max="1" width="7.7109375" style="60" customWidth="1"/>
    <col min="2" max="2" width="32.421875" style="60" customWidth="1"/>
    <col min="3" max="3" width="9.140625" style="60" customWidth="1"/>
    <col min="4" max="4" width="11.140625" style="60" bestFit="1" customWidth="1"/>
    <col min="5" max="5" width="9.140625" style="60" customWidth="1"/>
    <col min="6" max="6" width="11.57421875" style="60" customWidth="1"/>
    <col min="7" max="7" width="9.140625" style="60" customWidth="1"/>
    <col min="8" max="8" width="12.00390625" style="60" customWidth="1"/>
    <col min="9" max="17" width="9.140625" style="60" customWidth="1"/>
    <col min="18" max="18" width="7.57421875" style="60" customWidth="1"/>
    <col min="19" max="16384" width="9.140625" style="60" customWidth="1"/>
  </cols>
  <sheetData>
    <row r="1" spans="1:6" ht="36.75" customHeight="1">
      <c r="A1" s="885" t="str">
        <f>'ლ.რ.ხ # 2-7'!A1:F1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802</v>
      </c>
      <c r="B2" s="886"/>
      <c r="C2" s="886"/>
      <c r="D2" s="886"/>
      <c r="E2" s="886"/>
      <c r="F2" s="886"/>
    </row>
    <row r="3" spans="1:6" ht="21" customHeight="1">
      <c r="A3" s="886" t="s">
        <v>762</v>
      </c>
      <c r="B3" s="886"/>
      <c r="C3" s="886"/>
      <c r="D3" s="886"/>
      <c r="E3" s="886"/>
      <c r="F3" s="886"/>
    </row>
    <row r="4" spans="1:6" ht="23.25" customHeight="1">
      <c r="A4" s="887" t="s">
        <v>672</v>
      </c>
      <c r="B4" s="887"/>
      <c r="C4" s="887"/>
      <c r="D4" s="887"/>
      <c r="E4" s="887"/>
      <c r="F4" s="887"/>
    </row>
    <row r="5" spans="1:6" ht="32.25" customHeight="1">
      <c r="A5" s="846" t="s">
        <v>0</v>
      </c>
      <c r="B5" s="848" t="s">
        <v>76</v>
      </c>
      <c r="C5" s="850" t="s">
        <v>77</v>
      </c>
      <c r="D5" s="850" t="s">
        <v>78</v>
      </c>
      <c r="E5" s="852" t="s">
        <v>79</v>
      </c>
      <c r="F5" s="853"/>
    </row>
    <row r="6" spans="1:6" ht="48.75">
      <c r="A6" s="847"/>
      <c r="B6" s="849"/>
      <c r="C6" s="851"/>
      <c r="D6" s="851"/>
      <c r="E6" s="162" t="s">
        <v>769</v>
      </c>
      <c r="F6" s="163" t="s">
        <v>56</v>
      </c>
    </row>
    <row r="7" spans="1:6" ht="21" customHeight="1">
      <c r="A7" s="487" t="s">
        <v>1</v>
      </c>
      <c r="B7" s="488">
        <v>2</v>
      </c>
      <c r="C7" s="488">
        <v>3</v>
      </c>
      <c r="D7" s="488">
        <v>4</v>
      </c>
      <c r="E7" s="489">
        <v>5</v>
      </c>
      <c r="F7" s="489">
        <v>6</v>
      </c>
    </row>
    <row r="8" spans="1:6" ht="87.75" customHeight="1">
      <c r="A8" s="143">
        <v>1</v>
      </c>
      <c r="B8" s="167" t="s">
        <v>673</v>
      </c>
      <c r="C8" s="167" t="s">
        <v>175</v>
      </c>
      <c r="D8" s="123">
        <v>27</v>
      </c>
      <c r="E8" s="123"/>
      <c r="F8" s="170"/>
    </row>
    <row r="9" spans="1:6" ht="41.25" customHeight="1">
      <c r="A9" s="295" t="s">
        <v>2</v>
      </c>
      <c r="B9" s="167" t="s">
        <v>674</v>
      </c>
      <c r="C9" s="257" t="s">
        <v>106</v>
      </c>
      <c r="D9" s="123">
        <v>1</v>
      </c>
      <c r="E9" s="123"/>
      <c r="F9" s="170"/>
    </row>
    <row r="10" spans="1:7" ht="83.25" customHeight="1">
      <c r="A10" s="295" t="s">
        <v>10</v>
      </c>
      <c r="B10" s="167" t="s">
        <v>675</v>
      </c>
      <c r="C10" s="257" t="s">
        <v>106</v>
      </c>
      <c r="D10" s="123">
        <v>2</v>
      </c>
      <c r="E10" s="123"/>
      <c r="F10" s="170"/>
      <c r="G10" s="685"/>
    </row>
    <row r="11" spans="1:7" ht="72.75" customHeight="1">
      <c r="A11" s="295" t="s">
        <v>11</v>
      </c>
      <c r="B11" s="143" t="s">
        <v>317</v>
      </c>
      <c r="C11" s="143" t="s">
        <v>112</v>
      </c>
      <c r="D11" s="242">
        <v>175</v>
      </c>
      <c r="E11" s="123"/>
      <c r="F11" s="170"/>
      <c r="G11" s="685"/>
    </row>
    <row r="12" spans="1:7" ht="69.75" customHeight="1">
      <c r="A12" s="295" t="s">
        <v>3</v>
      </c>
      <c r="B12" s="143" t="s">
        <v>318</v>
      </c>
      <c r="C12" s="143" t="s">
        <v>112</v>
      </c>
      <c r="D12" s="242">
        <v>80</v>
      </c>
      <c r="E12" s="123"/>
      <c r="F12" s="170"/>
      <c r="G12" s="685"/>
    </row>
    <row r="13" spans="1:7" ht="41.25" customHeight="1">
      <c r="A13" s="145" t="s">
        <v>4</v>
      </c>
      <c r="B13" s="167" t="s">
        <v>319</v>
      </c>
      <c r="C13" s="142" t="s">
        <v>101</v>
      </c>
      <c r="D13" s="123">
        <v>53.9</v>
      </c>
      <c r="E13" s="121"/>
      <c r="F13" s="170"/>
      <c r="G13" s="685"/>
    </row>
    <row r="14" spans="1:7" ht="51.75" customHeight="1">
      <c r="A14" s="164" t="s">
        <v>5</v>
      </c>
      <c r="B14" s="167" t="s">
        <v>320</v>
      </c>
      <c r="C14" s="167" t="s">
        <v>101</v>
      </c>
      <c r="D14" s="123">
        <f>D13</f>
        <v>53.9</v>
      </c>
      <c r="E14" s="123"/>
      <c r="F14" s="170"/>
      <c r="G14" s="685"/>
    </row>
    <row r="15" spans="1:6" ht="41.25" customHeight="1">
      <c r="A15" s="139"/>
      <c r="B15" s="167" t="s">
        <v>308</v>
      </c>
      <c r="C15" s="167"/>
      <c r="D15" s="122"/>
      <c r="E15" s="124"/>
      <c r="F15" s="170"/>
    </row>
    <row r="16" spans="1:6" s="772" customFormat="1" ht="30" customHeight="1">
      <c r="A16" s="164"/>
      <c r="B16" s="167" t="s">
        <v>307</v>
      </c>
      <c r="C16" s="770"/>
      <c r="D16" s="771">
        <v>0.1</v>
      </c>
      <c r="E16" s="123"/>
      <c r="F16" s="123"/>
    </row>
    <row r="17" spans="1:6" s="772" customFormat="1" ht="30" customHeight="1">
      <c r="A17" s="164"/>
      <c r="B17" s="167" t="s">
        <v>308</v>
      </c>
      <c r="C17" s="167"/>
      <c r="D17" s="356"/>
      <c r="E17" s="123"/>
      <c r="F17" s="123"/>
    </row>
    <row r="18" spans="1:6" s="772" customFormat="1" ht="30" customHeight="1">
      <c r="A18" s="164"/>
      <c r="B18" s="167" t="s">
        <v>239</v>
      </c>
      <c r="C18" s="770"/>
      <c r="D18" s="771">
        <v>0.08</v>
      </c>
      <c r="E18" s="123"/>
      <c r="F18" s="123"/>
    </row>
    <row r="19" spans="1:6" ht="33" customHeight="1">
      <c r="A19" s="166"/>
      <c r="B19" s="143" t="s">
        <v>682</v>
      </c>
      <c r="C19" s="143"/>
      <c r="D19" s="299"/>
      <c r="E19" s="176"/>
      <c r="F19" s="178"/>
    </row>
    <row r="20" spans="1:6" ht="24.75" customHeight="1">
      <c r="A20" s="300"/>
      <c r="B20" s="241"/>
      <c r="C20" s="183"/>
      <c r="D20" s="301"/>
      <c r="E20" s="301"/>
      <c r="F20" s="302"/>
    </row>
    <row r="21" spans="1:6" ht="24.75" customHeight="1">
      <c r="A21" s="300"/>
      <c r="B21" s="241"/>
      <c r="C21" s="183"/>
      <c r="D21" s="301"/>
      <c r="E21" s="301"/>
      <c r="F21" s="302"/>
    </row>
    <row r="22" spans="1:6" ht="15">
      <c r="A22" s="254"/>
      <c r="B22" s="254"/>
      <c r="C22" s="254"/>
      <c r="D22" s="254"/>
      <c r="E22" s="254"/>
      <c r="F22" s="254"/>
    </row>
  </sheetData>
  <sheetProtection/>
  <protectedRanges>
    <protectedRange sqref="E11:E12" name="Range1_2_2"/>
  </protectedRanges>
  <mergeCells count="9">
    <mergeCell ref="A1:F1"/>
    <mergeCell ref="A2:F2"/>
    <mergeCell ref="A3:F3"/>
    <mergeCell ref="A4:F4"/>
    <mergeCell ref="D5:D6"/>
    <mergeCell ref="A5:A6"/>
    <mergeCell ref="B5:B6"/>
    <mergeCell ref="C5:C6"/>
    <mergeCell ref="E5:F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F21"/>
  <sheetViews>
    <sheetView zoomScalePageLayoutView="0" workbookViewId="0" topLeftCell="A4">
      <selection activeCell="O7" sqref="O7"/>
    </sheetView>
  </sheetViews>
  <sheetFormatPr defaultColWidth="9.140625" defaultRowHeight="12.75"/>
  <cols>
    <col min="1" max="1" width="12.7109375" style="4" customWidth="1"/>
    <col min="2" max="2" width="31.28125" style="4" customWidth="1"/>
    <col min="3" max="3" width="21.140625" style="4" customWidth="1"/>
    <col min="4" max="4" width="14.140625" style="4" customWidth="1"/>
    <col min="5" max="5" width="15.7109375" style="4" customWidth="1"/>
    <col min="6" max="6" width="12.8515625" style="4" customWidth="1"/>
    <col min="7" max="7" width="21.7109375" style="4" customWidth="1"/>
    <col min="8" max="16384" width="9.140625" style="4" customWidth="1"/>
  </cols>
  <sheetData>
    <row r="1" spans="1:5" ht="22.5" customHeight="1">
      <c r="A1" s="822" t="s">
        <v>45</v>
      </c>
      <c r="B1" s="822"/>
      <c r="C1" s="822"/>
      <c r="D1" s="822"/>
      <c r="E1" s="822"/>
    </row>
    <row r="2" spans="1:6" ht="237" customHeight="1">
      <c r="A2" s="821" t="s">
        <v>750</v>
      </c>
      <c r="B2" s="821"/>
      <c r="C2" s="821"/>
      <c r="D2" s="821"/>
      <c r="E2" s="821"/>
      <c r="F2" s="111"/>
    </row>
    <row r="3" spans="1:6" ht="79.5" customHeight="1">
      <c r="A3" s="823" t="s">
        <v>46</v>
      </c>
      <c r="B3" s="823"/>
      <c r="C3" s="823"/>
      <c r="D3" s="823"/>
      <c r="E3" s="823"/>
      <c r="F3" s="112"/>
    </row>
    <row r="4" spans="1:5" ht="16.5" customHeight="1">
      <c r="A4" s="819" t="s">
        <v>47</v>
      </c>
      <c r="B4" s="819"/>
      <c r="C4" s="819"/>
      <c r="D4" s="113">
        <v>0.1</v>
      </c>
      <c r="E4" s="114"/>
    </row>
    <row r="5" spans="1:5" ht="20.25" customHeight="1">
      <c r="A5" s="819" t="s">
        <v>48</v>
      </c>
      <c r="B5" s="819"/>
      <c r="C5" s="819"/>
      <c r="D5" s="113">
        <v>0.12</v>
      </c>
      <c r="E5" s="114"/>
    </row>
    <row r="6" spans="1:5" ht="30.75" customHeight="1">
      <c r="A6" s="820" t="s">
        <v>49</v>
      </c>
      <c r="B6" s="820"/>
      <c r="C6" s="820"/>
      <c r="D6" s="113">
        <v>0.75</v>
      </c>
      <c r="E6" s="114"/>
    </row>
    <row r="7" spans="1:5" ht="34.5" customHeight="1">
      <c r="A7" s="820" t="s">
        <v>50</v>
      </c>
      <c r="B7" s="820"/>
      <c r="C7" s="820"/>
      <c r="D7" s="113">
        <v>0.72</v>
      </c>
      <c r="E7" s="114"/>
    </row>
    <row r="8" spans="1:5" ht="19.5" customHeight="1">
      <c r="A8" s="819" t="s">
        <v>51</v>
      </c>
      <c r="B8" s="819"/>
      <c r="C8" s="819"/>
      <c r="D8" s="113">
        <v>0.68</v>
      </c>
      <c r="E8" s="114"/>
    </row>
    <row r="9" spans="1:5" ht="26.25" customHeight="1">
      <c r="A9" s="819" t="s">
        <v>52</v>
      </c>
      <c r="B9" s="819"/>
      <c r="C9" s="819"/>
      <c r="D9" s="113">
        <v>0.08</v>
      </c>
      <c r="E9" s="114"/>
    </row>
    <row r="10" spans="1:5" ht="82.5" customHeight="1">
      <c r="A10" s="821" t="s">
        <v>430</v>
      </c>
      <c r="B10" s="821"/>
      <c r="C10" s="821"/>
      <c r="D10" s="821"/>
      <c r="E10" s="821"/>
    </row>
    <row r="11" spans="1:5" ht="7.5" customHeight="1">
      <c r="A11" s="115"/>
      <c r="B11" s="42"/>
      <c r="C11" s="44"/>
      <c r="D11" s="116"/>
      <c r="E11" s="116"/>
    </row>
    <row r="12" spans="1:5" ht="11.25" customHeight="1">
      <c r="A12" s="42"/>
      <c r="B12" s="42"/>
      <c r="C12" s="42"/>
      <c r="D12" s="42"/>
      <c r="E12" s="42"/>
    </row>
    <row r="13" spans="1:5" ht="3" customHeight="1">
      <c r="A13" s="42"/>
      <c r="B13" s="42"/>
      <c r="C13" s="42"/>
      <c r="D13" s="42"/>
      <c r="E13" s="42"/>
    </row>
    <row r="14" spans="1:5" ht="4.5" customHeight="1">
      <c r="A14" s="42"/>
      <c r="B14" s="42"/>
      <c r="C14" s="42"/>
      <c r="D14" s="42"/>
      <c r="E14" s="42"/>
    </row>
    <row r="15" spans="1:5" ht="9" customHeight="1" hidden="1">
      <c r="A15" s="42"/>
      <c r="B15" s="42"/>
      <c r="C15" s="42"/>
      <c r="D15" s="42"/>
      <c r="E15" s="42"/>
    </row>
    <row r="16" spans="1:5" ht="3.75" customHeight="1">
      <c r="A16" s="42"/>
      <c r="B16" s="42"/>
      <c r="C16" s="42"/>
      <c r="D16" s="42"/>
      <c r="E16" s="42"/>
    </row>
    <row r="17" spans="1:5" ht="13.5">
      <c r="A17" s="42"/>
      <c r="B17" s="42" t="s">
        <v>53</v>
      </c>
      <c r="C17" s="42"/>
      <c r="D17" s="117" t="s">
        <v>42</v>
      </c>
      <c r="E17" s="117"/>
    </row>
    <row r="18" spans="1:5" ht="13.5">
      <c r="A18" s="42"/>
      <c r="B18" s="42"/>
      <c r="C18" s="42"/>
      <c r="D18" s="42"/>
      <c r="E18" s="42"/>
    </row>
    <row r="19" spans="1:5" ht="13.5">
      <c r="A19" s="42"/>
      <c r="B19" s="42"/>
      <c r="C19" s="42"/>
      <c r="D19" s="42"/>
      <c r="E19" s="42"/>
    </row>
    <row r="20" spans="1:5" ht="13.5">
      <c r="A20" s="42"/>
      <c r="B20" s="42"/>
      <c r="C20" s="42"/>
      <c r="D20" s="42"/>
      <c r="E20" s="42"/>
    </row>
    <row r="21" spans="1:5" ht="13.5">
      <c r="A21" s="42"/>
      <c r="B21" s="42"/>
      <c r="C21" s="42"/>
      <c r="D21" s="42"/>
      <c r="E21" s="42"/>
    </row>
  </sheetData>
  <sheetProtection/>
  <mergeCells count="10">
    <mergeCell ref="A8:C8"/>
    <mergeCell ref="A9:C9"/>
    <mergeCell ref="A7:C7"/>
    <mergeCell ref="A10:E10"/>
    <mergeCell ref="A1:E1"/>
    <mergeCell ref="A2:E2"/>
    <mergeCell ref="A3:E3"/>
    <mergeCell ref="A4:C4"/>
    <mergeCell ref="A6:C6"/>
    <mergeCell ref="A5:C5"/>
  </mergeCells>
  <printOptions/>
  <pageMargins left="0.7086614173228347" right="0.15748031496062992" top="0.4330708661417323" bottom="0.7480314960629921" header="0.1968503937007874" footer="0.31496062992125984"/>
  <pageSetup horizontalDpi="300" verticalDpi="300" orientation="portrait" paperSize="9" r:id="rId1"/>
  <headerFooter alignWithMargins="0">
    <oddFooter>&amp;R&amp;8=&amp;P =</oddFooter>
  </headerFooter>
</worksheet>
</file>

<file path=xl/worksheets/sheet30.xml><?xml version="1.0" encoding="utf-8"?>
<worksheet xmlns="http://schemas.openxmlformats.org/spreadsheetml/2006/main" xmlns:r="http://schemas.openxmlformats.org/officeDocument/2006/relationships">
  <sheetPr>
    <tabColor rgb="FF00B050"/>
  </sheetPr>
  <dimension ref="A1:J45"/>
  <sheetViews>
    <sheetView tabSelected="1" zoomScalePageLayoutView="0" workbookViewId="0" topLeftCell="A1">
      <selection activeCell="A23" sqref="A23"/>
    </sheetView>
  </sheetViews>
  <sheetFormatPr defaultColWidth="9.140625" defaultRowHeight="12.75"/>
  <cols>
    <col min="1" max="1" width="7.7109375" style="60" customWidth="1"/>
    <col min="2" max="2" width="32.421875" style="60" customWidth="1"/>
    <col min="3" max="3" width="9.140625" style="60" customWidth="1"/>
    <col min="4" max="4" width="11.140625" style="60" bestFit="1" customWidth="1"/>
    <col min="5" max="5" width="9.140625" style="60" customWidth="1"/>
    <col min="6" max="6" width="12.140625" style="60" customWidth="1"/>
    <col min="7" max="7" width="11.28125" style="60" customWidth="1"/>
    <col min="8" max="8" width="11.28125" style="60" bestFit="1" customWidth="1"/>
    <col min="9" max="9" width="9.140625" style="60" customWidth="1"/>
    <col min="10" max="10" width="12.00390625" style="60" customWidth="1"/>
    <col min="11" max="16384" width="9.140625" style="60" customWidth="1"/>
  </cols>
  <sheetData>
    <row r="1" spans="1:6" ht="32.25" customHeight="1">
      <c r="A1" s="885" t="str">
        <f>'ლრ.ხ #2-8'!A1:F1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801</v>
      </c>
      <c r="B2" s="886"/>
      <c r="C2" s="886"/>
      <c r="D2" s="886"/>
      <c r="E2" s="886"/>
      <c r="F2" s="886"/>
    </row>
    <row r="3" spans="1:6" ht="21.75" customHeight="1">
      <c r="A3" s="886" t="s">
        <v>762</v>
      </c>
      <c r="B3" s="886"/>
      <c r="C3" s="886"/>
      <c r="D3" s="886"/>
      <c r="E3" s="886"/>
      <c r="F3" s="886"/>
    </row>
    <row r="4" spans="1:6" ht="23.25" customHeight="1">
      <c r="A4" s="887" t="s">
        <v>331</v>
      </c>
      <c r="B4" s="887"/>
      <c r="C4" s="887"/>
      <c r="D4" s="887"/>
      <c r="E4" s="887"/>
      <c r="F4" s="887"/>
    </row>
    <row r="5" spans="1:6" ht="32.25" customHeight="1">
      <c r="A5" s="846" t="s">
        <v>0</v>
      </c>
      <c r="B5" s="848" t="s">
        <v>76</v>
      </c>
      <c r="C5" s="850" t="s">
        <v>77</v>
      </c>
      <c r="D5" s="850" t="s">
        <v>78</v>
      </c>
      <c r="E5" s="852" t="s">
        <v>79</v>
      </c>
      <c r="F5" s="853"/>
    </row>
    <row r="6" spans="1:6" ht="56.25" customHeight="1">
      <c r="A6" s="847"/>
      <c r="B6" s="849"/>
      <c r="C6" s="851"/>
      <c r="D6" s="851"/>
      <c r="E6" s="162" t="s">
        <v>769</v>
      </c>
      <c r="F6" s="163" t="s">
        <v>56</v>
      </c>
    </row>
    <row r="7" spans="1:6" ht="21" customHeight="1">
      <c r="A7" s="487" t="s">
        <v>1</v>
      </c>
      <c r="B7" s="488">
        <v>2</v>
      </c>
      <c r="C7" s="488">
        <v>3</v>
      </c>
      <c r="D7" s="488">
        <v>4</v>
      </c>
      <c r="E7" s="489">
        <v>5</v>
      </c>
      <c r="F7" s="489">
        <v>6</v>
      </c>
    </row>
    <row r="8" spans="1:6" ht="34.5" customHeight="1">
      <c r="A8" s="295"/>
      <c r="B8" s="167" t="s">
        <v>340</v>
      </c>
      <c r="C8" s="143"/>
      <c r="D8" s="176"/>
      <c r="E8" s="176"/>
      <c r="F8" s="169"/>
    </row>
    <row r="9" spans="1:9" ht="78.75" customHeight="1">
      <c r="A9" s="295" t="s">
        <v>1</v>
      </c>
      <c r="B9" s="167" t="s">
        <v>754</v>
      </c>
      <c r="C9" s="257" t="s">
        <v>332</v>
      </c>
      <c r="D9" s="123">
        <v>14</v>
      </c>
      <c r="E9" s="123"/>
      <c r="F9" s="170"/>
      <c r="G9" s="685"/>
      <c r="H9" s="685"/>
      <c r="I9" s="685"/>
    </row>
    <row r="10" spans="1:9" ht="53.25" customHeight="1">
      <c r="A10" s="139"/>
      <c r="B10" s="134" t="s">
        <v>755</v>
      </c>
      <c r="C10" s="134" t="s">
        <v>175</v>
      </c>
      <c r="D10" s="165">
        <v>14</v>
      </c>
      <c r="E10" s="165"/>
      <c r="F10" s="165"/>
      <c r="G10" s="685"/>
      <c r="H10" s="685"/>
      <c r="I10" s="685"/>
    </row>
    <row r="11" spans="1:9" ht="60.75" customHeight="1">
      <c r="A11" s="164" t="s">
        <v>2</v>
      </c>
      <c r="B11" s="167" t="s">
        <v>753</v>
      </c>
      <c r="C11" s="257" t="s">
        <v>106</v>
      </c>
      <c r="D11" s="123">
        <v>2</v>
      </c>
      <c r="E11" s="123"/>
      <c r="F11" s="170"/>
      <c r="G11" s="685"/>
      <c r="H11" s="685"/>
      <c r="I11" s="685"/>
    </row>
    <row r="12" spans="1:9" ht="48" customHeight="1">
      <c r="A12" s="139"/>
      <c r="B12" s="134" t="s">
        <v>752</v>
      </c>
      <c r="C12" s="134" t="s">
        <v>106</v>
      </c>
      <c r="D12" s="165">
        <v>2</v>
      </c>
      <c r="E12" s="165"/>
      <c r="F12" s="165"/>
      <c r="G12" s="685"/>
      <c r="H12" s="685"/>
      <c r="I12" s="685"/>
    </row>
    <row r="13" spans="1:9" ht="49.5" customHeight="1">
      <c r="A13" s="295" t="s">
        <v>10</v>
      </c>
      <c r="B13" s="295" t="s">
        <v>333</v>
      </c>
      <c r="C13" s="295" t="s">
        <v>101</v>
      </c>
      <c r="D13" s="648">
        <v>58</v>
      </c>
      <c r="E13" s="242"/>
      <c r="F13" s="170"/>
      <c r="G13" s="685"/>
      <c r="H13" s="685"/>
      <c r="I13" s="685"/>
    </row>
    <row r="14" spans="1:9" ht="37.5" customHeight="1">
      <c r="A14" s="305"/>
      <c r="B14" s="146" t="s">
        <v>676</v>
      </c>
      <c r="C14" s="132" t="s">
        <v>101</v>
      </c>
      <c r="D14" s="120">
        <v>58</v>
      </c>
      <c r="E14" s="124"/>
      <c r="F14" s="124"/>
      <c r="G14" s="685"/>
      <c r="H14" s="685"/>
      <c r="I14" s="685"/>
    </row>
    <row r="15" spans="1:9" ht="60.75" customHeight="1">
      <c r="A15" s="295" t="s">
        <v>11</v>
      </c>
      <c r="B15" s="295" t="s">
        <v>677</v>
      </c>
      <c r="C15" s="295" t="s">
        <v>101</v>
      </c>
      <c r="D15" s="648">
        <f>D13</f>
        <v>58</v>
      </c>
      <c r="E15" s="242"/>
      <c r="F15" s="170"/>
      <c r="G15" s="685"/>
      <c r="H15" s="685"/>
      <c r="I15" s="685"/>
    </row>
    <row r="16" spans="1:10" ht="34.5" customHeight="1">
      <c r="A16" s="305"/>
      <c r="B16" s="146" t="s">
        <v>678</v>
      </c>
      <c r="C16" s="132" t="s">
        <v>101</v>
      </c>
      <c r="D16" s="120">
        <v>58</v>
      </c>
      <c r="E16" s="124"/>
      <c r="F16" s="124"/>
      <c r="G16" s="685"/>
      <c r="H16" s="685"/>
      <c r="I16" s="685"/>
      <c r="J16" s="60" t="s">
        <v>34</v>
      </c>
    </row>
    <row r="17" spans="1:9" ht="31.5" customHeight="1">
      <c r="A17" s="305"/>
      <c r="B17" s="146" t="s">
        <v>322</v>
      </c>
      <c r="C17" s="132" t="s">
        <v>32</v>
      </c>
      <c r="D17" s="120">
        <v>109.62</v>
      </c>
      <c r="E17" s="124"/>
      <c r="F17" s="124"/>
      <c r="G17" s="685"/>
      <c r="H17" s="685"/>
      <c r="I17" s="685"/>
    </row>
    <row r="18" spans="1:9" ht="37.5" customHeight="1">
      <c r="A18" s="295" t="s">
        <v>3</v>
      </c>
      <c r="B18" s="167" t="s">
        <v>680</v>
      </c>
      <c r="C18" s="257" t="s">
        <v>101</v>
      </c>
      <c r="D18" s="123">
        <v>58</v>
      </c>
      <c r="E18" s="123"/>
      <c r="F18" s="170"/>
      <c r="G18" s="685"/>
      <c r="H18" s="685"/>
      <c r="I18" s="685"/>
    </row>
    <row r="19" spans="1:9" ht="31.5" customHeight="1">
      <c r="A19" s="139"/>
      <c r="B19" s="134" t="s">
        <v>334</v>
      </c>
      <c r="C19" s="134" t="s">
        <v>101</v>
      </c>
      <c r="D19" s="165">
        <v>59.16</v>
      </c>
      <c r="E19" s="165"/>
      <c r="F19" s="165"/>
      <c r="G19" s="685"/>
      <c r="H19" s="685"/>
      <c r="I19" s="685"/>
    </row>
    <row r="20" spans="1:9" ht="49.5" customHeight="1">
      <c r="A20" s="295" t="s">
        <v>4</v>
      </c>
      <c r="B20" s="412" t="s">
        <v>679</v>
      </c>
      <c r="C20" s="649" t="s">
        <v>101</v>
      </c>
      <c r="D20" s="413">
        <v>58</v>
      </c>
      <c r="E20" s="413"/>
      <c r="F20" s="414"/>
      <c r="G20" s="685"/>
      <c r="H20" s="685"/>
      <c r="I20" s="685"/>
    </row>
    <row r="21" spans="1:9" ht="31.5" customHeight="1">
      <c r="A21" s="364"/>
      <c r="B21" s="365" t="s">
        <v>690</v>
      </c>
      <c r="C21" s="366" t="s">
        <v>101</v>
      </c>
      <c r="D21" s="366">
        <v>58</v>
      </c>
      <c r="E21" s="367"/>
      <c r="F21" s="367"/>
      <c r="G21" s="685"/>
      <c r="H21" s="685"/>
      <c r="I21" s="685"/>
    </row>
    <row r="22" spans="1:6" ht="31.5" customHeight="1">
      <c r="A22" s="139"/>
      <c r="B22" s="167" t="s">
        <v>243</v>
      </c>
      <c r="C22" s="167"/>
      <c r="D22" s="122"/>
      <c r="E22" s="124"/>
      <c r="F22" s="170"/>
    </row>
    <row r="23" spans="1:6" s="772" customFormat="1" ht="30" customHeight="1">
      <c r="A23" s="164"/>
      <c r="B23" s="167" t="s">
        <v>307</v>
      </c>
      <c r="C23" s="770"/>
      <c r="D23" s="771">
        <v>0.1</v>
      </c>
      <c r="E23" s="123"/>
      <c r="F23" s="123"/>
    </row>
    <row r="24" spans="1:6" ht="30" customHeight="1">
      <c r="A24" s="164"/>
      <c r="B24" s="167" t="s">
        <v>308</v>
      </c>
      <c r="C24" s="167"/>
      <c r="D24" s="356"/>
      <c r="E24" s="123"/>
      <c r="F24" s="123"/>
    </row>
    <row r="25" spans="1:6" s="772" customFormat="1" ht="25.5" customHeight="1">
      <c r="A25" s="164"/>
      <c r="B25" s="167" t="s">
        <v>239</v>
      </c>
      <c r="C25" s="770"/>
      <c r="D25" s="771">
        <v>0.08</v>
      </c>
      <c r="E25" s="123"/>
      <c r="F25" s="123"/>
    </row>
    <row r="26" spans="1:6" ht="33.75" customHeight="1">
      <c r="A26" s="166"/>
      <c r="B26" s="143" t="s">
        <v>781</v>
      </c>
      <c r="C26" s="143"/>
      <c r="D26" s="299"/>
      <c r="E26" s="176"/>
      <c r="F26" s="178"/>
    </row>
    <row r="27" spans="1:6" ht="29.25" customHeight="1">
      <c r="A27" s="139"/>
      <c r="B27" s="143" t="s">
        <v>337</v>
      </c>
      <c r="C27" s="134"/>
      <c r="D27" s="165"/>
      <c r="E27" s="165"/>
      <c r="F27" s="165"/>
    </row>
    <row r="28" spans="1:6" ht="89.25" customHeight="1">
      <c r="A28" s="164" t="s">
        <v>1</v>
      </c>
      <c r="B28" s="167" t="s">
        <v>756</v>
      </c>
      <c r="C28" s="257" t="s">
        <v>170</v>
      </c>
      <c r="D28" s="123">
        <v>2</v>
      </c>
      <c r="E28" s="123"/>
      <c r="F28" s="170"/>
    </row>
    <row r="29" spans="1:6" ht="21.75" customHeight="1">
      <c r="A29" s="139"/>
      <c r="B29" s="134" t="s">
        <v>83</v>
      </c>
      <c r="C29" s="134" t="s">
        <v>84</v>
      </c>
      <c r="D29" s="165">
        <v>34.4</v>
      </c>
      <c r="E29" s="179"/>
      <c r="F29" s="165"/>
    </row>
    <row r="30" spans="1:6" ht="69.75" customHeight="1">
      <c r="A30" s="139"/>
      <c r="B30" s="134" t="s">
        <v>757</v>
      </c>
      <c r="C30" s="134" t="s">
        <v>170</v>
      </c>
      <c r="D30" s="165">
        <v>2</v>
      </c>
      <c r="E30" s="165"/>
      <c r="F30" s="165"/>
    </row>
    <row r="31" spans="1:6" ht="31.5" customHeight="1">
      <c r="A31" s="305"/>
      <c r="B31" s="146" t="s">
        <v>686</v>
      </c>
      <c r="C31" s="132" t="s">
        <v>106</v>
      </c>
      <c r="D31" s="120">
        <v>2</v>
      </c>
      <c r="E31" s="124"/>
      <c r="F31" s="124"/>
    </row>
    <row r="32" spans="1:6" ht="31.5" customHeight="1">
      <c r="A32" s="256"/>
      <c r="B32" s="167" t="s">
        <v>173</v>
      </c>
      <c r="C32" s="167"/>
      <c r="D32" s="177"/>
      <c r="E32" s="177"/>
      <c r="F32" s="168"/>
    </row>
    <row r="33" spans="1:6" s="772" customFormat="1" ht="36.75" customHeight="1">
      <c r="A33" s="285"/>
      <c r="B33" s="285" t="s">
        <v>244</v>
      </c>
      <c r="C33" s="284"/>
      <c r="D33" s="773"/>
      <c r="E33" s="773"/>
      <c r="F33" s="774"/>
    </row>
    <row r="34" spans="1:6" s="772" customFormat="1" ht="30.75" customHeight="1">
      <c r="A34" s="285"/>
      <c r="B34" s="285" t="s">
        <v>246</v>
      </c>
      <c r="C34" s="284"/>
      <c r="D34" s="775">
        <v>0.68</v>
      </c>
      <c r="E34" s="773"/>
      <c r="F34" s="776"/>
    </row>
    <row r="35" spans="1:6" ht="33.75" customHeight="1">
      <c r="A35" s="282"/>
      <c r="B35" s="284" t="s">
        <v>173</v>
      </c>
      <c r="C35" s="284"/>
      <c r="D35" s="263"/>
      <c r="E35" s="264"/>
      <c r="F35" s="269"/>
    </row>
    <row r="36" spans="1:6" s="772" customFormat="1" ht="26.25" customHeight="1">
      <c r="A36" s="284"/>
      <c r="B36" s="284" t="s">
        <v>239</v>
      </c>
      <c r="C36" s="284"/>
      <c r="D36" s="777">
        <v>0.08</v>
      </c>
      <c r="E36" s="264"/>
      <c r="F36" s="269"/>
    </row>
    <row r="37" spans="1:6" ht="57" customHeight="1">
      <c r="A37" s="282"/>
      <c r="B37" s="279" t="s">
        <v>338</v>
      </c>
      <c r="C37" s="284"/>
      <c r="D37" s="263"/>
      <c r="E37" s="264"/>
      <c r="F37" s="311"/>
    </row>
    <row r="38" spans="1:6" ht="52.5" customHeight="1">
      <c r="A38" s="166"/>
      <c r="B38" s="143" t="s">
        <v>339</v>
      </c>
      <c r="C38" s="143"/>
      <c r="D38" s="299"/>
      <c r="E38" s="176"/>
      <c r="F38" s="178"/>
    </row>
    <row r="39" spans="1:6" ht="15">
      <c r="A39" s="254"/>
      <c r="B39" s="254"/>
      <c r="C39" s="254"/>
      <c r="D39" s="254"/>
      <c r="E39" s="254"/>
      <c r="F39" s="254"/>
    </row>
    <row r="40" spans="1:6" ht="15">
      <c r="A40" s="300"/>
      <c r="B40" s="241"/>
      <c r="C40" s="183"/>
      <c r="D40" s="301"/>
      <c r="E40" s="301"/>
      <c r="F40" s="302"/>
    </row>
    <row r="41" spans="1:6" ht="15" customHeight="1">
      <c r="A41" s="300"/>
      <c r="B41" s="241"/>
      <c r="C41" s="183"/>
      <c r="D41" s="301"/>
      <c r="E41" s="301"/>
      <c r="F41" s="302"/>
    </row>
    <row r="42" spans="1:6" ht="15">
      <c r="A42" s="155"/>
      <c r="B42" s="154"/>
      <c r="C42" s="154"/>
      <c r="D42" s="154"/>
      <c r="E42" s="241"/>
      <c r="F42" s="312"/>
    </row>
    <row r="43" spans="1:6" ht="15">
      <c r="A43" s="155"/>
      <c r="B43" s="154"/>
      <c r="C43" s="154"/>
      <c r="D43" s="154"/>
      <c r="E43" s="241"/>
      <c r="F43" s="312"/>
    </row>
    <row r="44" spans="1:6" ht="15">
      <c r="A44" s="155"/>
      <c r="B44" s="154"/>
      <c r="C44" s="154"/>
      <c r="D44" s="154"/>
      <c r="E44" s="241"/>
      <c r="F44" s="312"/>
    </row>
    <row r="45" spans="1:6" ht="13.5">
      <c r="A45" s="64"/>
      <c r="B45" s="58"/>
      <c r="C45" s="58"/>
      <c r="D45" s="58"/>
      <c r="E45" s="65"/>
      <c r="F45" s="66"/>
    </row>
  </sheetData>
  <sheetProtection/>
  <mergeCells count="9">
    <mergeCell ref="D5:D6"/>
    <mergeCell ref="A5:A6"/>
    <mergeCell ref="B5:B6"/>
    <mergeCell ref="C5:C6"/>
    <mergeCell ref="E5:F5"/>
    <mergeCell ref="A1:F1"/>
    <mergeCell ref="A2:F2"/>
    <mergeCell ref="A3:F3"/>
    <mergeCell ref="A4:F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50"/>
  </sheetPr>
  <dimension ref="A1:G47"/>
  <sheetViews>
    <sheetView zoomScalePageLayoutView="0" workbookViewId="0" topLeftCell="A22">
      <selection activeCell="A38" sqref="A38:IV38"/>
    </sheetView>
  </sheetViews>
  <sheetFormatPr defaultColWidth="9.140625" defaultRowHeight="12.75"/>
  <cols>
    <col min="1" max="1" width="7.7109375" style="60" customWidth="1"/>
    <col min="2" max="2" width="32.421875" style="60" customWidth="1"/>
    <col min="3" max="3" width="9.140625" style="60" customWidth="1"/>
    <col min="4" max="4" width="11.140625" style="60" bestFit="1" customWidth="1"/>
    <col min="5" max="5" width="9.140625" style="60" customWidth="1"/>
    <col min="6" max="6" width="12.140625" style="60" customWidth="1"/>
    <col min="7" max="7" width="9.140625" style="60" customWidth="1"/>
    <col min="8" max="8" width="12.00390625" style="60" customWidth="1"/>
    <col min="9" max="16384" width="9.140625" style="60" customWidth="1"/>
  </cols>
  <sheetData>
    <row r="1" spans="1:6" ht="36.75" customHeight="1">
      <c r="A1" s="885" t="str">
        <f>'ლრ.ხ #2-9'!A1:F1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800</v>
      </c>
      <c r="B2" s="886"/>
      <c r="C2" s="886"/>
      <c r="D2" s="886"/>
      <c r="E2" s="886"/>
      <c r="F2" s="886"/>
    </row>
    <row r="3" spans="1:6" ht="21.75" customHeight="1">
      <c r="A3" s="886" t="s">
        <v>762</v>
      </c>
      <c r="B3" s="886"/>
      <c r="C3" s="886"/>
      <c r="D3" s="886"/>
      <c r="E3" s="886"/>
      <c r="F3" s="886"/>
    </row>
    <row r="4" spans="1:6" ht="23.25" customHeight="1">
      <c r="A4" s="887" t="s">
        <v>335</v>
      </c>
      <c r="B4" s="887"/>
      <c r="C4" s="887"/>
      <c r="D4" s="887"/>
      <c r="E4" s="887"/>
      <c r="F4" s="887"/>
    </row>
    <row r="5" spans="1:6" ht="32.25" customHeight="1">
      <c r="A5" s="846" t="s">
        <v>0</v>
      </c>
      <c r="B5" s="848" t="s">
        <v>76</v>
      </c>
      <c r="C5" s="850" t="s">
        <v>77</v>
      </c>
      <c r="D5" s="850" t="s">
        <v>78</v>
      </c>
      <c r="E5" s="852" t="s">
        <v>79</v>
      </c>
      <c r="F5" s="853"/>
    </row>
    <row r="6" spans="1:6" ht="56.25" customHeight="1">
      <c r="A6" s="847"/>
      <c r="B6" s="849"/>
      <c r="C6" s="851"/>
      <c r="D6" s="851"/>
      <c r="E6" s="162" t="s">
        <v>769</v>
      </c>
      <c r="F6" s="163" t="s">
        <v>56</v>
      </c>
    </row>
    <row r="7" spans="1:6" ht="21" customHeight="1">
      <c r="A7" s="487" t="s">
        <v>1</v>
      </c>
      <c r="B7" s="488">
        <v>2</v>
      </c>
      <c r="C7" s="488">
        <v>3</v>
      </c>
      <c r="D7" s="488">
        <v>4</v>
      </c>
      <c r="E7" s="489">
        <v>5</v>
      </c>
      <c r="F7" s="489">
        <v>6</v>
      </c>
    </row>
    <row r="8" spans="1:6" ht="33.75" customHeight="1">
      <c r="A8" s="295"/>
      <c r="B8" s="167" t="s">
        <v>340</v>
      </c>
      <c r="C8" s="143"/>
      <c r="D8" s="176"/>
      <c r="E8" s="176"/>
      <c r="F8" s="169"/>
    </row>
    <row r="9" spans="1:7" ht="51.75" customHeight="1">
      <c r="A9" s="295" t="s">
        <v>1</v>
      </c>
      <c r="B9" s="167" t="s">
        <v>687</v>
      </c>
      <c r="C9" s="257" t="s">
        <v>332</v>
      </c>
      <c r="D9" s="123">
        <v>14</v>
      </c>
      <c r="E9" s="123"/>
      <c r="F9" s="170"/>
      <c r="G9" s="685"/>
    </row>
    <row r="10" spans="1:7" ht="46.5" customHeight="1">
      <c r="A10" s="164" t="s">
        <v>16</v>
      </c>
      <c r="B10" s="167" t="s">
        <v>688</v>
      </c>
      <c r="C10" s="257" t="s">
        <v>106</v>
      </c>
      <c r="D10" s="123">
        <v>14</v>
      </c>
      <c r="E10" s="123"/>
      <c r="F10" s="170"/>
      <c r="G10" s="685"/>
    </row>
    <row r="11" spans="1:7" ht="59.25" customHeight="1">
      <c r="A11" s="164" t="s">
        <v>10</v>
      </c>
      <c r="B11" s="167" t="s">
        <v>753</v>
      </c>
      <c r="C11" s="257" t="s">
        <v>106</v>
      </c>
      <c r="D11" s="123">
        <v>4</v>
      </c>
      <c r="E11" s="123"/>
      <c r="F11" s="170"/>
      <c r="G11" s="685"/>
    </row>
    <row r="12" spans="1:7" ht="65.25" customHeight="1">
      <c r="A12" s="164" t="s">
        <v>11</v>
      </c>
      <c r="B12" s="167" t="s">
        <v>751</v>
      </c>
      <c r="C12" s="257" t="s">
        <v>106</v>
      </c>
      <c r="D12" s="123">
        <v>2</v>
      </c>
      <c r="E12" s="123"/>
      <c r="F12" s="170"/>
      <c r="G12" s="685"/>
    </row>
    <row r="13" spans="1:7" ht="55.5" customHeight="1">
      <c r="A13" s="295" t="s">
        <v>3</v>
      </c>
      <c r="B13" s="295" t="s">
        <v>333</v>
      </c>
      <c r="C13" s="295" t="s">
        <v>101</v>
      </c>
      <c r="D13" s="648">
        <v>78</v>
      </c>
      <c r="E13" s="242"/>
      <c r="F13" s="170"/>
      <c r="G13" s="685"/>
    </row>
    <row r="14" spans="1:7" ht="53.25" customHeight="1">
      <c r="A14" s="295" t="s">
        <v>4</v>
      </c>
      <c r="B14" s="167" t="s">
        <v>679</v>
      </c>
      <c r="C14" s="257" t="s">
        <v>101</v>
      </c>
      <c r="D14" s="123">
        <v>78</v>
      </c>
      <c r="E14" s="123"/>
      <c r="F14" s="170"/>
      <c r="G14" s="685"/>
    </row>
    <row r="15" spans="1:7" ht="57.75" customHeight="1">
      <c r="A15" s="295" t="s">
        <v>5</v>
      </c>
      <c r="B15" s="167" t="s">
        <v>683</v>
      </c>
      <c r="C15" s="257" t="s">
        <v>112</v>
      </c>
      <c r="D15" s="123">
        <v>15</v>
      </c>
      <c r="E15" s="123"/>
      <c r="F15" s="170"/>
      <c r="G15" s="685"/>
    </row>
    <row r="16" spans="1:6" ht="36.75" customHeight="1">
      <c r="A16" s="139"/>
      <c r="B16" s="167" t="s">
        <v>789</v>
      </c>
      <c r="C16" s="167"/>
      <c r="D16" s="122"/>
      <c r="E16" s="124"/>
      <c r="F16" s="170"/>
    </row>
    <row r="17" spans="1:6" s="772" customFormat="1" ht="30" customHeight="1">
      <c r="A17" s="164"/>
      <c r="B17" s="167" t="s">
        <v>307</v>
      </c>
      <c r="C17" s="770"/>
      <c r="D17" s="771">
        <v>0.1</v>
      </c>
      <c r="E17" s="123"/>
      <c r="F17" s="123"/>
    </row>
    <row r="18" spans="1:6" ht="30" customHeight="1">
      <c r="A18" s="164"/>
      <c r="B18" s="167" t="s">
        <v>308</v>
      </c>
      <c r="C18" s="167"/>
      <c r="D18" s="356"/>
      <c r="E18" s="123"/>
      <c r="F18" s="123"/>
    </row>
    <row r="19" spans="1:6" s="772" customFormat="1" ht="25.5" customHeight="1">
      <c r="A19" s="164"/>
      <c r="B19" s="167" t="s">
        <v>239</v>
      </c>
      <c r="C19" s="770"/>
      <c r="D19" s="771">
        <v>0.08</v>
      </c>
      <c r="E19" s="123"/>
      <c r="F19" s="123"/>
    </row>
    <row r="20" spans="1:6" ht="33.75" customHeight="1">
      <c r="A20" s="166"/>
      <c r="B20" s="143" t="s">
        <v>790</v>
      </c>
      <c r="C20" s="143"/>
      <c r="D20" s="299"/>
      <c r="E20" s="176"/>
      <c r="F20" s="178"/>
    </row>
    <row r="21" spans="1:6" ht="31.5" customHeight="1">
      <c r="A21" s="305"/>
      <c r="B21" s="143" t="s">
        <v>337</v>
      </c>
      <c r="C21" s="146"/>
      <c r="D21" s="120"/>
      <c r="E21" s="120"/>
      <c r="F21" s="124"/>
    </row>
    <row r="22" spans="1:6" ht="84" customHeight="1">
      <c r="A22" s="164" t="s">
        <v>1</v>
      </c>
      <c r="B22" s="167" t="s">
        <v>760</v>
      </c>
      <c r="C22" s="257" t="s">
        <v>170</v>
      </c>
      <c r="D22" s="123">
        <v>2</v>
      </c>
      <c r="E22" s="123"/>
      <c r="F22" s="170"/>
    </row>
    <row r="23" spans="1:6" ht="27" customHeight="1">
      <c r="A23" s="139"/>
      <c r="B23" s="134" t="s">
        <v>83</v>
      </c>
      <c r="C23" s="134" t="s">
        <v>84</v>
      </c>
      <c r="D23" s="165">
        <v>34.4</v>
      </c>
      <c r="E23" s="179"/>
      <c r="F23" s="165"/>
    </row>
    <row r="24" spans="1:6" ht="42.75" customHeight="1">
      <c r="A24" s="139"/>
      <c r="B24" s="134" t="s">
        <v>684</v>
      </c>
      <c r="C24" s="134" t="s">
        <v>170</v>
      </c>
      <c r="D24" s="165">
        <v>2</v>
      </c>
      <c r="E24" s="165"/>
      <c r="F24" s="165"/>
    </row>
    <row r="25" spans="1:6" ht="32.25" customHeight="1">
      <c r="A25" s="305"/>
      <c r="B25" s="146" t="s">
        <v>686</v>
      </c>
      <c r="C25" s="132" t="s">
        <v>106</v>
      </c>
      <c r="D25" s="120">
        <v>2</v>
      </c>
      <c r="E25" s="124"/>
      <c r="F25" s="124"/>
    </row>
    <row r="26" spans="1:6" ht="75.75" customHeight="1">
      <c r="A26" s="164" t="s">
        <v>2</v>
      </c>
      <c r="B26" s="167" t="s">
        <v>759</v>
      </c>
      <c r="C26" s="257" t="s">
        <v>170</v>
      </c>
      <c r="D26" s="123">
        <v>2</v>
      </c>
      <c r="E26" s="123"/>
      <c r="F26" s="170"/>
    </row>
    <row r="27" spans="1:6" ht="32.25" customHeight="1">
      <c r="A27" s="139"/>
      <c r="B27" s="134" t="s">
        <v>83</v>
      </c>
      <c r="C27" s="134" t="s">
        <v>84</v>
      </c>
      <c r="D27" s="165">
        <v>34.4</v>
      </c>
      <c r="E27" s="179"/>
      <c r="F27" s="165"/>
    </row>
    <row r="28" spans="1:6" ht="51" customHeight="1">
      <c r="A28" s="139"/>
      <c r="B28" s="134" t="s">
        <v>685</v>
      </c>
      <c r="C28" s="134" t="s">
        <v>170</v>
      </c>
      <c r="D28" s="165">
        <v>2</v>
      </c>
      <c r="E28" s="165"/>
      <c r="F28" s="165"/>
    </row>
    <row r="29" spans="1:6" ht="34.5" customHeight="1">
      <c r="A29" s="305"/>
      <c r="B29" s="146" t="s">
        <v>686</v>
      </c>
      <c r="C29" s="132" t="s">
        <v>106</v>
      </c>
      <c r="D29" s="120">
        <v>2</v>
      </c>
      <c r="E29" s="124"/>
      <c r="F29" s="124"/>
    </row>
    <row r="30" spans="1:6" ht="80.25" customHeight="1">
      <c r="A30" s="164" t="s">
        <v>10</v>
      </c>
      <c r="B30" s="167" t="s">
        <v>758</v>
      </c>
      <c r="C30" s="257" t="s">
        <v>170</v>
      </c>
      <c r="D30" s="123">
        <v>2</v>
      </c>
      <c r="E30" s="123"/>
      <c r="F30" s="170"/>
    </row>
    <row r="31" spans="1:6" ht="33.75" customHeight="1">
      <c r="A31" s="139"/>
      <c r="B31" s="134" t="s">
        <v>83</v>
      </c>
      <c r="C31" s="134" t="s">
        <v>84</v>
      </c>
      <c r="D31" s="165">
        <v>34.4</v>
      </c>
      <c r="E31" s="179"/>
      <c r="F31" s="165"/>
    </row>
    <row r="32" spans="1:6" ht="41.25" customHeight="1">
      <c r="A32" s="139"/>
      <c r="B32" s="134" t="s">
        <v>681</v>
      </c>
      <c r="C32" s="134" t="s">
        <v>170</v>
      </c>
      <c r="D32" s="165">
        <v>2</v>
      </c>
      <c r="E32" s="165"/>
      <c r="F32" s="165"/>
    </row>
    <row r="33" spans="1:6" ht="30" customHeight="1">
      <c r="A33" s="305"/>
      <c r="B33" s="146" t="s">
        <v>686</v>
      </c>
      <c r="C33" s="132" t="s">
        <v>106</v>
      </c>
      <c r="D33" s="120">
        <v>2</v>
      </c>
      <c r="E33" s="124"/>
      <c r="F33" s="124"/>
    </row>
    <row r="34" spans="1:6" ht="24.75" customHeight="1">
      <c r="A34" s="256"/>
      <c r="B34" s="167" t="s">
        <v>682</v>
      </c>
      <c r="C34" s="167"/>
      <c r="D34" s="177"/>
      <c r="E34" s="177"/>
      <c r="F34" s="178"/>
    </row>
    <row r="35" spans="1:6" s="772" customFormat="1" ht="24.75" customHeight="1">
      <c r="A35" s="285"/>
      <c r="B35" s="285" t="s">
        <v>244</v>
      </c>
      <c r="C35" s="284"/>
      <c r="D35" s="773"/>
      <c r="E35" s="773"/>
      <c r="F35" s="774"/>
    </row>
    <row r="36" spans="1:6" s="772" customFormat="1" ht="33" customHeight="1">
      <c r="A36" s="285"/>
      <c r="B36" s="285" t="s">
        <v>246</v>
      </c>
      <c r="C36" s="284"/>
      <c r="D36" s="775">
        <v>0.68</v>
      </c>
      <c r="E36" s="773"/>
      <c r="F36" s="776"/>
    </row>
    <row r="37" spans="1:6" ht="32.25" customHeight="1">
      <c r="A37" s="282"/>
      <c r="B37" s="284" t="s">
        <v>173</v>
      </c>
      <c r="C37" s="284"/>
      <c r="D37" s="263"/>
      <c r="E37" s="264"/>
      <c r="F37" s="269"/>
    </row>
    <row r="38" spans="1:6" s="772" customFormat="1" ht="29.25" customHeight="1">
      <c r="A38" s="284"/>
      <c r="B38" s="284" t="s">
        <v>239</v>
      </c>
      <c r="C38" s="284"/>
      <c r="D38" s="777">
        <v>0.08</v>
      </c>
      <c r="E38" s="264"/>
      <c r="F38" s="269"/>
    </row>
    <row r="39" spans="1:6" ht="46.5" customHeight="1">
      <c r="A39" s="282"/>
      <c r="B39" s="279" t="s">
        <v>338</v>
      </c>
      <c r="C39" s="284"/>
      <c r="D39" s="263"/>
      <c r="E39" s="264"/>
      <c r="F39" s="311"/>
    </row>
    <row r="40" spans="1:6" ht="51">
      <c r="A40" s="166"/>
      <c r="B40" s="143" t="s">
        <v>339</v>
      </c>
      <c r="C40" s="143"/>
      <c r="D40" s="299"/>
      <c r="E40" s="176"/>
      <c r="F40" s="178"/>
    </row>
    <row r="41" spans="1:6" ht="15">
      <c r="A41" s="254"/>
      <c r="B41" s="254"/>
      <c r="C41" s="254"/>
      <c r="D41" s="254"/>
      <c r="E41" s="254"/>
      <c r="F41" s="254"/>
    </row>
    <row r="42" spans="1:6" ht="15">
      <c r="A42" s="300"/>
      <c r="B42" s="241"/>
      <c r="C42" s="183"/>
      <c r="D42" s="301"/>
      <c r="E42" s="301"/>
      <c r="F42" s="302"/>
    </row>
    <row r="43" spans="1:6" ht="15">
      <c r="A43" s="300"/>
      <c r="B43" s="241"/>
      <c r="C43" s="183"/>
      <c r="D43" s="301"/>
      <c r="E43" s="301"/>
      <c r="F43" s="302"/>
    </row>
    <row r="44" spans="1:6" ht="15">
      <c r="A44" s="155"/>
      <c r="B44" s="154"/>
      <c r="C44" s="154"/>
      <c r="D44" s="154"/>
      <c r="E44" s="241"/>
      <c r="F44" s="312"/>
    </row>
    <row r="45" spans="1:6" ht="15">
      <c r="A45" s="155"/>
      <c r="B45" s="154"/>
      <c r="C45" s="154"/>
      <c r="D45" s="154"/>
      <c r="E45" s="241"/>
      <c r="F45" s="312"/>
    </row>
    <row r="46" spans="1:6" ht="15">
      <c r="A46" s="155"/>
      <c r="B46" s="154"/>
      <c r="C46" s="154"/>
      <c r="D46" s="154"/>
      <c r="E46" s="241"/>
      <c r="F46" s="312"/>
    </row>
    <row r="47" spans="1:6" ht="13.5">
      <c r="A47" s="64"/>
      <c r="B47" s="58"/>
      <c r="C47" s="58"/>
      <c r="D47" s="58"/>
      <c r="E47" s="65"/>
      <c r="F47" s="66"/>
    </row>
  </sheetData>
  <sheetProtection/>
  <mergeCells count="9">
    <mergeCell ref="D5:D6"/>
    <mergeCell ref="A5:A6"/>
    <mergeCell ref="B5:B6"/>
    <mergeCell ref="C5:C6"/>
    <mergeCell ref="E5:F5"/>
    <mergeCell ref="A1:F1"/>
    <mergeCell ref="A2:F2"/>
    <mergeCell ref="A3:F3"/>
    <mergeCell ref="A4:F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50"/>
  </sheetPr>
  <dimension ref="A1:G24"/>
  <sheetViews>
    <sheetView zoomScalePageLayoutView="0" workbookViewId="0" topLeftCell="A4">
      <selection activeCell="A15" sqref="A15:IV15"/>
    </sheetView>
  </sheetViews>
  <sheetFormatPr defaultColWidth="9.140625" defaultRowHeight="12.75"/>
  <cols>
    <col min="1" max="1" width="7.7109375" style="60" customWidth="1"/>
    <col min="2" max="2" width="32.421875" style="60" customWidth="1"/>
    <col min="3" max="3" width="9.140625" style="60" customWidth="1"/>
    <col min="4" max="4" width="11.140625" style="60" bestFit="1" customWidth="1"/>
    <col min="5" max="5" width="9.140625" style="60" customWidth="1"/>
    <col min="6" max="6" width="12.140625" style="60" customWidth="1"/>
    <col min="7" max="7" width="9.140625" style="60" customWidth="1"/>
    <col min="8" max="8" width="12.00390625" style="60" customWidth="1"/>
    <col min="9" max="16384" width="9.140625" style="60" customWidth="1"/>
  </cols>
  <sheetData>
    <row r="1" spans="1:6" ht="24.75" customHeight="1">
      <c r="A1" s="885" t="str">
        <f>'ლ.რ.#2-6'!A1:F1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799</v>
      </c>
      <c r="B2" s="886"/>
      <c r="C2" s="886"/>
      <c r="D2" s="886"/>
      <c r="E2" s="886"/>
      <c r="F2" s="886"/>
    </row>
    <row r="3" spans="1:6" ht="21.75" customHeight="1">
      <c r="A3" s="886" t="s">
        <v>762</v>
      </c>
      <c r="B3" s="886"/>
      <c r="C3" s="886"/>
      <c r="D3" s="886"/>
      <c r="E3" s="886"/>
      <c r="F3" s="886"/>
    </row>
    <row r="4" spans="1:6" ht="21.75" customHeight="1">
      <c r="A4" s="887" t="s">
        <v>689</v>
      </c>
      <c r="B4" s="887"/>
      <c r="C4" s="887"/>
      <c r="D4" s="887"/>
      <c r="E4" s="887"/>
      <c r="F4" s="887"/>
    </row>
    <row r="5" spans="1:6" ht="32.25" customHeight="1">
      <c r="A5" s="846" t="s">
        <v>0</v>
      </c>
      <c r="B5" s="848" t="s">
        <v>76</v>
      </c>
      <c r="C5" s="850" t="s">
        <v>77</v>
      </c>
      <c r="D5" s="850" t="s">
        <v>78</v>
      </c>
      <c r="E5" s="852" t="s">
        <v>79</v>
      </c>
      <c r="F5" s="853"/>
    </row>
    <row r="6" spans="1:6" ht="56.25" customHeight="1">
      <c r="A6" s="847"/>
      <c r="B6" s="849"/>
      <c r="C6" s="851"/>
      <c r="D6" s="851"/>
      <c r="E6" s="162" t="s">
        <v>769</v>
      </c>
      <c r="F6" s="163" t="s">
        <v>56</v>
      </c>
    </row>
    <row r="7" spans="1:6" ht="21" customHeight="1">
      <c r="A7" s="487" t="s">
        <v>1</v>
      </c>
      <c r="B7" s="488">
        <v>2</v>
      </c>
      <c r="C7" s="488">
        <v>3</v>
      </c>
      <c r="D7" s="488">
        <v>4</v>
      </c>
      <c r="E7" s="489">
        <v>5</v>
      </c>
      <c r="F7" s="489">
        <v>6</v>
      </c>
    </row>
    <row r="8" spans="1:7" ht="51.75" customHeight="1">
      <c r="A8" s="164" t="s">
        <v>1</v>
      </c>
      <c r="B8" s="167" t="s">
        <v>692</v>
      </c>
      <c r="C8" s="257" t="s">
        <v>106</v>
      </c>
      <c r="D8" s="123">
        <v>174</v>
      </c>
      <c r="E8" s="123"/>
      <c r="F8" s="170"/>
      <c r="G8" s="685"/>
    </row>
    <row r="9" spans="1:7" ht="55.5" customHeight="1">
      <c r="A9" s="295" t="s">
        <v>2</v>
      </c>
      <c r="B9" s="167" t="s">
        <v>691</v>
      </c>
      <c r="C9" s="257" t="s">
        <v>106</v>
      </c>
      <c r="D9" s="123">
        <v>162</v>
      </c>
      <c r="E9" s="123"/>
      <c r="F9" s="170"/>
      <c r="G9" s="685"/>
    </row>
    <row r="10" spans="1:7" ht="60" customHeight="1">
      <c r="A10" s="650" t="s">
        <v>10</v>
      </c>
      <c r="B10" s="412" t="s">
        <v>747</v>
      </c>
      <c r="C10" s="651" t="s">
        <v>106</v>
      </c>
      <c r="D10" s="652">
        <v>174</v>
      </c>
      <c r="E10" s="652"/>
      <c r="F10" s="653"/>
      <c r="G10" s="685"/>
    </row>
    <row r="11" spans="1:7" ht="55.5" customHeight="1">
      <c r="A11" s="654" t="s">
        <v>11</v>
      </c>
      <c r="B11" s="654" t="s">
        <v>330</v>
      </c>
      <c r="C11" s="654" t="s">
        <v>101</v>
      </c>
      <c r="D11" s="655">
        <v>1800</v>
      </c>
      <c r="E11" s="656"/>
      <c r="F11" s="414"/>
      <c r="G11" s="685"/>
    </row>
    <row r="12" spans="1:6" ht="37.5" customHeight="1">
      <c r="A12" s="139"/>
      <c r="B12" s="167" t="s">
        <v>308</v>
      </c>
      <c r="C12" s="167"/>
      <c r="D12" s="122"/>
      <c r="E12" s="124"/>
      <c r="F12" s="170"/>
    </row>
    <row r="13" spans="1:6" s="772" customFormat="1" ht="30" customHeight="1">
      <c r="A13" s="164"/>
      <c r="B13" s="167" t="s">
        <v>307</v>
      </c>
      <c r="C13" s="770"/>
      <c r="D13" s="771">
        <v>0.1</v>
      </c>
      <c r="E13" s="123"/>
      <c r="F13" s="123"/>
    </row>
    <row r="14" spans="1:6" ht="30" customHeight="1">
      <c r="A14" s="164"/>
      <c r="B14" s="167" t="s">
        <v>308</v>
      </c>
      <c r="C14" s="167"/>
      <c r="D14" s="356"/>
      <c r="E14" s="123"/>
      <c r="F14" s="123"/>
    </row>
    <row r="15" spans="1:6" s="772" customFormat="1" ht="25.5" customHeight="1">
      <c r="A15" s="164"/>
      <c r="B15" s="167" t="s">
        <v>239</v>
      </c>
      <c r="C15" s="770"/>
      <c r="D15" s="771">
        <v>0.08</v>
      </c>
      <c r="E15" s="123"/>
      <c r="F15" s="123"/>
    </row>
    <row r="16" spans="1:6" ht="33.75" customHeight="1">
      <c r="A16" s="166"/>
      <c r="B16" s="143" t="s">
        <v>682</v>
      </c>
      <c r="C16" s="143"/>
      <c r="D16" s="299"/>
      <c r="E16" s="176"/>
      <c r="F16" s="178"/>
    </row>
    <row r="17" spans="1:6" ht="15">
      <c r="A17" s="254"/>
      <c r="B17" s="254"/>
      <c r="C17" s="254"/>
      <c r="D17" s="254"/>
      <c r="E17" s="254"/>
      <c r="F17" s="254"/>
    </row>
    <row r="18" spans="1:6" ht="15">
      <c r="A18" s="300"/>
      <c r="B18" s="241"/>
      <c r="C18" s="183"/>
      <c r="D18" s="301"/>
      <c r="E18" s="301"/>
      <c r="F18" s="302"/>
    </row>
    <row r="19" spans="1:6" ht="15">
      <c r="A19" s="300"/>
      <c r="B19" s="241"/>
      <c r="C19" s="183"/>
      <c r="D19" s="301"/>
      <c r="E19" s="301"/>
      <c r="F19" s="302"/>
    </row>
    <row r="20" spans="1:6" ht="15">
      <c r="A20" s="844"/>
      <c r="B20" s="844"/>
      <c r="C20" s="844"/>
      <c r="D20" s="844"/>
      <c r="E20" s="844"/>
      <c r="F20" s="844"/>
    </row>
    <row r="21" spans="1:6" ht="15">
      <c r="A21" s="155"/>
      <c r="B21" s="154"/>
      <c r="C21" s="154"/>
      <c r="D21" s="154"/>
      <c r="E21" s="241"/>
      <c r="F21" s="312"/>
    </row>
    <row r="22" spans="1:6" ht="15">
      <c r="A22" s="155"/>
      <c r="B22" s="154"/>
      <c r="C22" s="154"/>
      <c r="D22" s="154"/>
      <c r="E22" s="241"/>
      <c r="F22" s="312"/>
    </row>
    <row r="23" spans="1:6" ht="15">
      <c r="A23" s="155"/>
      <c r="B23" s="154"/>
      <c r="C23" s="154"/>
      <c r="D23" s="154"/>
      <c r="E23" s="241"/>
      <c r="F23" s="312"/>
    </row>
    <row r="24" spans="1:6" ht="13.5">
      <c r="A24" s="64"/>
      <c r="B24" s="58"/>
      <c r="C24" s="58"/>
      <c r="D24" s="58"/>
      <c r="E24" s="65"/>
      <c r="F24" s="66"/>
    </row>
  </sheetData>
  <sheetProtection/>
  <mergeCells count="10">
    <mergeCell ref="A1:F1"/>
    <mergeCell ref="A2:F2"/>
    <mergeCell ref="A3:F3"/>
    <mergeCell ref="A4:F4"/>
    <mergeCell ref="D5:D6"/>
    <mergeCell ref="A20:F20"/>
    <mergeCell ref="A5:A6"/>
    <mergeCell ref="B5:B6"/>
    <mergeCell ref="C5:C6"/>
    <mergeCell ref="E5:F5"/>
  </mergeCells>
  <printOption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F21"/>
  <sheetViews>
    <sheetView zoomScalePageLayoutView="0" workbookViewId="0" topLeftCell="A10">
      <selection activeCell="A17" sqref="A17:IV17"/>
    </sheetView>
  </sheetViews>
  <sheetFormatPr defaultColWidth="9.140625" defaultRowHeight="12.75"/>
  <cols>
    <col min="1" max="1" width="7.7109375" style="254" customWidth="1"/>
    <col min="2" max="2" width="32.421875" style="254" customWidth="1"/>
    <col min="3" max="3" width="9.28125" style="254" bestFit="1" customWidth="1"/>
    <col min="4" max="4" width="9.8515625" style="254" bestFit="1" customWidth="1"/>
    <col min="5" max="5" width="9.28125" style="254" bestFit="1" customWidth="1"/>
    <col min="6" max="6" width="10.57421875" style="254" customWidth="1"/>
    <col min="7" max="7" width="9.28125" style="254" bestFit="1" customWidth="1"/>
    <col min="8" max="8" width="11.8515625" style="254" bestFit="1" customWidth="1"/>
    <col min="9" max="10" width="9.140625" style="254" customWidth="1"/>
    <col min="11" max="11" width="18.28125" style="254" customWidth="1"/>
    <col min="12" max="16384" width="9.140625" style="254" customWidth="1"/>
  </cols>
  <sheetData>
    <row r="1" spans="1:6" ht="31.5" customHeight="1">
      <c r="A1" s="885" t="str">
        <f>'ლ.რ.ხ #2-11'!A1:F1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798</v>
      </c>
      <c r="B2" s="886"/>
      <c r="C2" s="886"/>
      <c r="D2" s="886"/>
      <c r="E2" s="886"/>
      <c r="F2" s="886"/>
    </row>
    <row r="3" spans="1:6" ht="21.75" customHeight="1">
      <c r="A3" s="886" t="s">
        <v>762</v>
      </c>
      <c r="B3" s="886"/>
      <c r="C3" s="886"/>
      <c r="D3" s="886"/>
      <c r="E3" s="886"/>
      <c r="F3" s="886"/>
    </row>
    <row r="4" spans="1:6" ht="26.25" customHeight="1">
      <c r="A4" s="887" t="s">
        <v>425</v>
      </c>
      <c r="B4" s="887"/>
      <c r="C4" s="887"/>
      <c r="D4" s="887"/>
      <c r="E4" s="887"/>
      <c r="F4" s="887"/>
    </row>
    <row r="5" spans="1:6" ht="32.25" customHeight="1">
      <c r="A5" s="890" t="s">
        <v>0</v>
      </c>
      <c r="B5" s="892" t="s">
        <v>76</v>
      </c>
      <c r="C5" s="888" t="s">
        <v>77</v>
      </c>
      <c r="D5" s="888" t="s">
        <v>78</v>
      </c>
      <c r="E5" s="894" t="s">
        <v>79</v>
      </c>
      <c r="F5" s="895"/>
    </row>
    <row r="6" spans="1:6" ht="54.75" customHeight="1">
      <c r="A6" s="891"/>
      <c r="B6" s="893"/>
      <c r="C6" s="889"/>
      <c r="D6" s="889"/>
      <c r="E6" s="360" t="s">
        <v>769</v>
      </c>
      <c r="F6" s="361" t="s">
        <v>56</v>
      </c>
    </row>
    <row r="7" spans="1:6" ht="21" customHeight="1">
      <c r="A7" s="362" t="s">
        <v>1</v>
      </c>
      <c r="B7" s="176">
        <v>2</v>
      </c>
      <c r="C7" s="176">
        <v>3</v>
      </c>
      <c r="D7" s="176">
        <v>4</v>
      </c>
      <c r="E7" s="296">
        <v>5</v>
      </c>
      <c r="F7" s="296">
        <v>6</v>
      </c>
    </row>
    <row r="8" spans="1:6" s="333" customFormat="1" ht="65.25" customHeight="1">
      <c r="A8" s="164" t="s">
        <v>1</v>
      </c>
      <c r="B8" s="659" t="s">
        <v>426</v>
      </c>
      <c r="C8" s="167" t="s">
        <v>106</v>
      </c>
      <c r="D8" s="135">
        <v>486</v>
      </c>
      <c r="E8" s="257"/>
      <c r="F8" s="339"/>
    </row>
    <row r="9" spans="1:6" ht="126.75" customHeight="1">
      <c r="A9" s="295" t="s">
        <v>2</v>
      </c>
      <c r="B9" s="143" t="s">
        <v>671</v>
      </c>
      <c r="C9" s="143" t="s">
        <v>112</v>
      </c>
      <c r="D9" s="303">
        <v>1500</v>
      </c>
      <c r="E9" s="303"/>
      <c r="F9" s="319"/>
    </row>
    <row r="10" spans="1:6" ht="120" customHeight="1">
      <c r="A10" s="295" t="s">
        <v>10</v>
      </c>
      <c r="B10" s="143" t="s">
        <v>701</v>
      </c>
      <c r="C10" s="143" t="s">
        <v>112</v>
      </c>
      <c r="D10" s="303">
        <v>1780</v>
      </c>
      <c r="E10" s="303"/>
      <c r="F10" s="319"/>
    </row>
    <row r="11" spans="1:6" ht="43.5" customHeight="1">
      <c r="A11" s="235">
        <v>4</v>
      </c>
      <c r="B11" s="167" t="s">
        <v>427</v>
      </c>
      <c r="C11" s="167" t="s">
        <v>106</v>
      </c>
      <c r="D11" s="135">
        <v>162</v>
      </c>
      <c r="E11" s="135"/>
      <c r="F11" s="319"/>
    </row>
    <row r="12" spans="1:6" ht="42.75" customHeight="1">
      <c r="A12" s="295" t="s">
        <v>3</v>
      </c>
      <c r="B12" s="167" t="s">
        <v>428</v>
      </c>
      <c r="C12" s="257" t="s">
        <v>106</v>
      </c>
      <c r="D12" s="135">
        <v>162</v>
      </c>
      <c r="E12" s="135"/>
      <c r="F12" s="319"/>
    </row>
    <row r="13" spans="1:6" ht="42" customHeight="1">
      <c r="A13" s="295" t="s">
        <v>4</v>
      </c>
      <c r="B13" s="167" t="s">
        <v>429</v>
      </c>
      <c r="C13" s="257" t="s">
        <v>106</v>
      </c>
      <c r="D13" s="135">
        <v>162</v>
      </c>
      <c r="E13" s="135"/>
      <c r="F13" s="319"/>
    </row>
    <row r="14" spans="1:6" ht="22.5" customHeight="1">
      <c r="A14" s="164"/>
      <c r="B14" s="167" t="s">
        <v>173</v>
      </c>
      <c r="C14" s="167"/>
      <c r="D14" s="167"/>
      <c r="E14" s="135"/>
      <c r="F14" s="135"/>
    </row>
    <row r="15" spans="1:6" s="751" customFormat="1" ht="25.5" customHeight="1">
      <c r="A15" s="363"/>
      <c r="B15" s="412" t="s">
        <v>307</v>
      </c>
      <c r="C15" s="778"/>
      <c r="D15" s="779">
        <v>0.1</v>
      </c>
      <c r="E15" s="413"/>
      <c r="F15" s="413"/>
    </row>
    <row r="16" spans="1:6" ht="30" customHeight="1">
      <c r="A16" s="164"/>
      <c r="B16" s="167" t="s">
        <v>308</v>
      </c>
      <c r="C16" s="167"/>
      <c r="D16" s="167"/>
      <c r="E16" s="135"/>
      <c r="F16" s="135"/>
    </row>
    <row r="17" spans="1:6" s="751" customFormat="1" ht="25.5" customHeight="1">
      <c r="A17" s="363"/>
      <c r="B17" s="412" t="s">
        <v>239</v>
      </c>
      <c r="C17" s="778"/>
      <c r="D17" s="779">
        <v>0.08</v>
      </c>
      <c r="E17" s="413"/>
      <c r="F17" s="413"/>
    </row>
    <row r="18" spans="1:6" ht="29.25" customHeight="1">
      <c r="A18" s="166"/>
      <c r="B18" s="143" t="s">
        <v>682</v>
      </c>
      <c r="C18" s="143"/>
      <c r="D18" s="657"/>
      <c r="E18" s="143"/>
      <c r="F18" s="658"/>
    </row>
    <row r="19" spans="1:6" ht="15">
      <c r="A19" s="300"/>
      <c r="B19" s="241"/>
      <c r="C19" s="183"/>
      <c r="D19" s="301"/>
      <c r="E19" s="301"/>
      <c r="F19" s="302"/>
    </row>
    <row r="20" spans="1:6" ht="15">
      <c r="A20" s="300"/>
      <c r="B20" s="241"/>
      <c r="C20" s="183"/>
      <c r="D20" s="301"/>
      <c r="E20" s="301"/>
      <c r="F20" s="302"/>
    </row>
    <row r="21" spans="1:6" ht="19.5" customHeight="1">
      <c r="A21" s="844"/>
      <c r="B21" s="844"/>
      <c r="C21" s="844"/>
      <c r="D21" s="844"/>
      <c r="E21" s="844"/>
      <c r="F21" s="844"/>
    </row>
  </sheetData>
  <sheetProtection/>
  <mergeCells count="10">
    <mergeCell ref="D5:D6"/>
    <mergeCell ref="A1:F1"/>
    <mergeCell ref="A2:F2"/>
    <mergeCell ref="A3:F3"/>
    <mergeCell ref="A4:F4"/>
    <mergeCell ref="A21:F21"/>
    <mergeCell ref="A5:A6"/>
    <mergeCell ref="B5:B6"/>
    <mergeCell ref="C5:C6"/>
    <mergeCell ref="E5:F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rgb="FF00B050"/>
  </sheetPr>
  <dimension ref="A1:F49"/>
  <sheetViews>
    <sheetView zoomScalePageLayoutView="0" workbookViewId="0" topLeftCell="A16">
      <selection activeCell="A31" sqref="A31:IV31"/>
    </sheetView>
  </sheetViews>
  <sheetFormatPr defaultColWidth="9.140625" defaultRowHeight="12.75"/>
  <cols>
    <col min="1" max="1" width="9.140625" style="34" customWidth="1"/>
    <col min="2" max="2" width="29.7109375" style="34" customWidth="1"/>
    <col min="3" max="16384" width="9.140625" style="34" customWidth="1"/>
  </cols>
  <sheetData>
    <row r="1" spans="1:6" ht="24" customHeight="1">
      <c r="A1" s="896" t="str">
        <f>'ლ.რ.ხ #2-5'!A1:F1</f>
        <v>ქალაქ ბათუმში ე.წ. ,,შანხაი''-ს დასახლებაში სოციალური სახლის მშენებლობა  </v>
      </c>
      <c r="B1" s="897"/>
      <c r="C1" s="897"/>
      <c r="D1" s="897"/>
      <c r="E1" s="897"/>
      <c r="F1" s="897"/>
    </row>
    <row r="2" spans="1:6" ht="33.75" customHeight="1">
      <c r="A2" s="886" t="s">
        <v>797</v>
      </c>
      <c r="B2" s="886"/>
      <c r="C2" s="886"/>
      <c r="D2" s="886"/>
      <c r="E2" s="886"/>
      <c r="F2" s="886"/>
    </row>
    <row r="3" spans="1:6" ht="13.5">
      <c r="A3" s="897" t="s">
        <v>762</v>
      </c>
      <c r="B3" s="897"/>
      <c r="C3" s="897"/>
      <c r="D3" s="897"/>
      <c r="E3" s="897"/>
      <c r="F3" s="897"/>
    </row>
    <row r="4" spans="1:6" ht="21.75" customHeight="1">
      <c r="A4" s="898" t="s">
        <v>700</v>
      </c>
      <c r="B4" s="898"/>
      <c r="C4" s="898"/>
      <c r="D4" s="898"/>
      <c r="E4" s="898"/>
      <c r="F4" s="898"/>
    </row>
    <row r="5" spans="1:6" ht="26.25" customHeight="1">
      <c r="A5" s="846" t="s">
        <v>0</v>
      </c>
      <c r="B5" s="848" t="s">
        <v>76</v>
      </c>
      <c r="C5" s="850" t="s">
        <v>77</v>
      </c>
      <c r="D5" s="850" t="s">
        <v>78</v>
      </c>
      <c r="E5" s="852" t="s">
        <v>79</v>
      </c>
      <c r="F5" s="853"/>
    </row>
    <row r="6" spans="1:6" ht="57.75" customHeight="1">
      <c r="A6" s="847"/>
      <c r="B6" s="849"/>
      <c r="C6" s="851"/>
      <c r="D6" s="851"/>
      <c r="E6" s="162" t="s">
        <v>769</v>
      </c>
      <c r="F6" s="163" t="s">
        <v>56</v>
      </c>
    </row>
    <row r="7" spans="1:6" ht="15">
      <c r="A7" s="487" t="s">
        <v>1</v>
      </c>
      <c r="B7" s="488">
        <v>2</v>
      </c>
      <c r="C7" s="488">
        <v>3</v>
      </c>
      <c r="D7" s="488">
        <v>4</v>
      </c>
      <c r="E7" s="489">
        <v>5</v>
      </c>
      <c r="F7" s="489">
        <v>6</v>
      </c>
    </row>
    <row r="8" spans="1:6" ht="25.5">
      <c r="A8" s="371">
        <v>1</v>
      </c>
      <c r="B8" s="372" t="s">
        <v>735</v>
      </c>
      <c r="C8" s="373" t="s">
        <v>777</v>
      </c>
      <c r="D8" s="375">
        <v>1</v>
      </c>
      <c r="E8" s="374"/>
      <c r="F8" s="376"/>
    </row>
    <row r="9" spans="1:6" ht="25.5" customHeight="1">
      <c r="A9" s="371"/>
      <c r="B9" s="131" t="s">
        <v>83</v>
      </c>
      <c r="C9" s="131" t="s">
        <v>84</v>
      </c>
      <c r="D9" s="377">
        <v>56</v>
      </c>
      <c r="E9" s="377"/>
      <c r="F9" s="378"/>
    </row>
    <row r="10" spans="1:6" ht="26.25" customHeight="1">
      <c r="A10" s="371"/>
      <c r="B10" s="379" t="s">
        <v>729</v>
      </c>
      <c r="C10" s="379" t="s">
        <v>106</v>
      </c>
      <c r="D10" s="377">
        <v>1</v>
      </c>
      <c r="E10" s="377"/>
      <c r="F10" s="378"/>
    </row>
    <row r="11" spans="1:6" ht="43.5" customHeight="1">
      <c r="A11" s="371"/>
      <c r="B11" s="379" t="s">
        <v>738</v>
      </c>
      <c r="C11" s="379" t="s">
        <v>106</v>
      </c>
      <c r="D11" s="377">
        <v>1</v>
      </c>
      <c r="E11" s="377"/>
      <c r="F11" s="378"/>
    </row>
    <row r="12" spans="1:6" ht="31.5" customHeight="1">
      <c r="A12" s="371"/>
      <c r="B12" s="379" t="s">
        <v>730</v>
      </c>
      <c r="C12" s="379" t="s">
        <v>106</v>
      </c>
      <c r="D12" s="377">
        <v>1</v>
      </c>
      <c r="E12" s="377"/>
      <c r="F12" s="378"/>
    </row>
    <row r="13" spans="1:6" ht="25.5">
      <c r="A13" s="371"/>
      <c r="B13" s="379" t="s">
        <v>731</v>
      </c>
      <c r="C13" s="379" t="s">
        <v>112</v>
      </c>
      <c r="D13" s="377">
        <v>80</v>
      </c>
      <c r="E13" s="377"/>
      <c r="F13" s="378"/>
    </row>
    <row r="14" spans="1:6" ht="30" customHeight="1">
      <c r="A14" s="371"/>
      <c r="B14" s="379" t="s">
        <v>732</v>
      </c>
      <c r="C14" s="379" t="s">
        <v>434</v>
      </c>
      <c r="D14" s="377">
        <v>1</v>
      </c>
      <c r="E14" s="377"/>
      <c r="F14" s="378"/>
    </row>
    <row r="15" spans="1:6" ht="60" customHeight="1">
      <c r="A15" s="419">
        <v>2</v>
      </c>
      <c r="B15" s="412" t="s">
        <v>736</v>
      </c>
      <c r="C15" s="412" t="s">
        <v>106</v>
      </c>
      <c r="D15" s="413">
        <v>4</v>
      </c>
      <c r="E15" s="661"/>
      <c r="F15" s="414"/>
    </row>
    <row r="16" spans="1:6" ht="30" customHeight="1">
      <c r="A16" s="415"/>
      <c r="B16" s="368" t="s">
        <v>83</v>
      </c>
      <c r="C16" s="368" t="s">
        <v>84</v>
      </c>
      <c r="D16" s="367">
        <v>2.4</v>
      </c>
      <c r="E16" s="367"/>
      <c r="F16" s="367"/>
    </row>
    <row r="17" spans="1:6" ht="33" customHeight="1">
      <c r="A17" s="415"/>
      <c r="B17" s="368" t="s">
        <v>748</v>
      </c>
      <c r="C17" s="368" t="s">
        <v>106</v>
      </c>
      <c r="D17" s="367">
        <v>8</v>
      </c>
      <c r="E17" s="367"/>
      <c r="F17" s="367"/>
    </row>
    <row r="18" spans="1:6" ht="31.5" customHeight="1">
      <c r="A18" s="415"/>
      <c r="B18" s="368" t="s">
        <v>213</v>
      </c>
      <c r="C18" s="368" t="s">
        <v>106</v>
      </c>
      <c r="D18" s="367">
        <v>4</v>
      </c>
      <c r="E18" s="367"/>
      <c r="F18" s="367"/>
    </row>
    <row r="19" spans="1:6" ht="39.75" customHeight="1">
      <c r="A19" s="415"/>
      <c r="B19" s="368" t="s">
        <v>214</v>
      </c>
      <c r="C19" s="368" t="s">
        <v>106</v>
      </c>
      <c r="D19" s="367">
        <v>4</v>
      </c>
      <c r="E19" s="367"/>
      <c r="F19" s="367"/>
    </row>
    <row r="20" spans="1:6" ht="29.25" customHeight="1">
      <c r="A20" s="415"/>
      <c r="B20" s="368" t="s">
        <v>215</v>
      </c>
      <c r="C20" s="368" t="s">
        <v>106</v>
      </c>
      <c r="D20" s="367">
        <v>1</v>
      </c>
      <c r="E20" s="367"/>
      <c r="F20" s="367"/>
    </row>
    <row r="21" spans="1:6" ht="51">
      <c r="A21" s="419">
        <v>3</v>
      </c>
      <c r="B21" s="412" t="s">
        <v>216</v>
      </c>
      <c r="C21" s="412" t="s">
        <v>112</v>
      </c>
      <c r="D21" s="413">
        <v>12</v>
      </c>
      <c r="E21" s="661"/>
      <c r="F21" s="414"/>
    </row>
    <row r="22" spans="1:6" ht="24.75" customHeight="1">
      <c r="A22" s="415"/>
      <c r="B22" s="368" t="s">
        <v>83</v>
      </c>
      <c r="C22" s="368" t="s">
        <v>84</v>
      </c>
      <c r="D22" s="367">
        <v>4.68</v>
      </c>
      <c r="E22" s="367"/>
      <c r="F22" s="367"/>
    </row>
    <row r="23" spans="1:6" ht="31.5" customHeight="1">
      <c r="A23" s="415"/>
      <c r="B23" s="368" t="s">
        <v>217</v>
      </c>
      <c r="C23" s="368" t="s">
        <v>112</v>
      </c>
      <c r="D23" s="367">
        <v>12</v>
      </c>
      <c r="E23" s="367"/>
      <c r="F23" s="367"/>
    </row>
    <row r="24" spans="1:6" ht="36" customHeight="1">
      <c r="A24" s="415"/>
      <c r="B24" s="368" t="s">
        <v>218</v>
      </c>
      <c r="C24" s="368" t="s">
        <v>106</v>
      </c>
      <c r="D24" s="367">
        <v>4</v>
      </c>
      <c r="E24" s="367"/>
      <c r="F24" s="367"/>
    </row>
    <row r="25" spans="1:6" ht="27" customHeight="1">
      <c r="A25" s="380" t="s">
        <v>11</v>
      </c>
      <c r="B25" s="381" t="s">
        <v>737</v>
      </c>
      <c r="C25" s="382" t="s">
        <v>106</v>
      </c>
      <c r="D25" s="660">
        <v>1</v>
      </c>
      <c r="E25" s="383"/>
      <c r="F25" s="384"/>
    </row>
    <row r="26" spans="1:6" ht="20.25" customHeight="1">
      <c r="A26" s="415"/>
      <c r="B26" s="368" t="s">
        <v>83</v>
      </c>
      <c r="C26" s="368" t="s">
        <v>106</v>
      </c>
      <c r="D26" s="385">
        <v>1</v>
      </c>
      <c r="E26" s="378"/>
      <c r="F26" s="378"/>
    </row>
    <row r="27" spans="1:6" ht="12.75">
      <c r="A27" s="139"/>
      <c r="B27" s="167" t="s">
        <v>173</v>
      </c>
      <c r="C27" s="167"/>
      <c r="D27" s="136"/>
      <c r="E27" s="378"/>
      <c r="F27" s="319"/>
    </row>
    <row r="28" spans="1:6" s="781" customFormat="1" ht="27.75" customHeight="1">
      <c r="A28" s="164"/>
      <c r="B28" s="167" t="s">
        <v>178</v>
      </c>
      <c r="C28" s="167"/>
      <c r="D28" s="135"/>
      <c r="E28" s="780"/>
      <c r="F28" s="389"/>
    </row>
    <row r="29" spans="1:6" s="781" customFormat="1" ht="25.5">
      <c r="A29" s="164"/>
      <c r="B29" s="142" t="s">
        <v>221</v>
      </c>
      <c r="C29" s="142"/>
      <c r="D29" s="342">
        <v>0.75</v>
      </c>
      <c r="E29" s="387"/>
      <c r="F29" s="133"/>
    </row>
    <row r="30" spans="1:6" ht="23.25" customHeight="1">
      <c r="A30" s="164"/>
      <c r="B30" s="142" t="s">
        <v>222</v>
      </c>
      <c r="C30" s="142"/>
      <c r="D30" s="142"/>
      <c r="E30" s="387"/>
      <c r="F30" s="133"/>
    </row>
    <row r="31" spans="1:6" s="781" customFormat="1" ht="28.5" customHeight="1">
      <c r="A31" s="164"/>
      <c r="B31" s="142" t="s">
        <v>172</v>
      </c>
      <c r="C31" s="142"/>
      <c r="D31" s="342">
        <v>0.08</v>
      </c>
      <c r="E31" s="387"/>
      <c r="F31" s="133"/>
    </row>
    <row r="32" spans="1:6" ht="24" customHeight="1">
      <c r="A32" s="139"/>
      <c r="B32" s="142" t="s">
        <v>682</v>
      </c>
      <c r="C32" s="167"/>
      <c r="D32" s="134"/>
      <c r="E32" s="388"/>
      <c r="F32" s="389"/>
    </row>
    <row r="33" spans="1:6" ht="13.5">
      <c r="A33" s="351"/>
      <c r="B33" s="33"/>
      <c r="C33" s="352"/>
      <c r="D33" s="353"/>
      <c r="E33" s="354"/>
      <c r="F33" s="355"/>
    </row>
    <row r="34" spans="1:6" ht="17.25" customHeight="1">
      <c r="A34" s="906"/>
      <c r="B34" s="906"/>
      <c r="C34" s="906"/>
      <c r="D34" s="906"/>
      <c r="E34" s="906"/>
      <c r="F34" s="906"/>
    </row>
    <row r="35" spans="1:5" ht="13.5">
      <c r="A35" s="350"/>
      <c r="B35" s="4"/>
      <c r="C35" s="343"/>
      <c r="D35" s="349"/>
      <c r="E35" s="344"/>
    </row>
    <row r="36" spans="1:5" ht="13.5">
      <c r="A36" s="350"/>
      <c r="B36" s="4"/>
      <c r="C36" s="343"/>
      <c r="D36" s="349"/>
      <c r="E36" s="344"/>
    </row>
    <row r="37" spans="1:5" ht="13.5">
      <c r="A37" s="350"/>
      <c r="B37" s="4"/>
      <c r="C37" s="343"/>
      <c r="D37" s="349"/>
      <c r="E37" s="344"/>
    </row>
    <row r="38" spans="1:6" ht="13.5">
      <c r="A38" s="345"/>
      <c r="B38" s="58"/>
      <c r="C38" s="346"/>
      <c r="D38" s="347"/>
      <c r="E38" s="59"/>
      <c r="F38" s="348"/>
    </row>
    <row r="39" spans="1:6" ht="13.5">
      <c r="A39" s="345"/>
      <c r="B39" s="58"/>
      <c r="C39" s="346"/>
      <c r="D39" s="347"/>
      <c r="E39" s="59"/>
      <c r="F39" s="348"/>
    </row>
    <row r="40" spans="1:6" ht="13.5">
      <c r="A40" s="345"/>
      <c r="B40" s="58"/>
      <c r="C40" s="346"/>
      <c r="D40" s="347"/>
      <c r="E40" s="59"/>
      <c r="F40" s="348"/>
    </row>
    <row r="41" spans="1:6" ht="13.5">
      <c r="A41" s="345"/>
      <c r="B41" s="58"/>
      <c r="C41" s="346"/>
      <c r="D41" s="347"/>
      <c r="E41" s="59"/>
      <c r="F41" s="348"/>
    </row>
    <row r="42" ht="13.5">
      <c r="A42" s="41"/>
    </row>
    <row r="43" ht="13.5">
      <c r="A43" s="41"/>
    </row>
    <row r="44" ht="13.5">
      <c r="A44" s="41"/>
    </row>
    <row r="45" ht="13.5">
      <c r="A45" s="41"/>
    </row>
    <row r="46" ht="13.5">
      <c r="A46" s="41"/>
    </row>
    <row r="47" ht="13.5">
      <c r="A47" s="41"/>
    </row>
    <row r="48" ht="13.5">
      <c r="A48" s="41"/>
    </row>
    <row r="49" ht="13.5">
      <c r="A49" s="41"/>
    </row>
  </sheetData>
  <sheetProtection/>
  <mergeCells count="10">
    <mergeCell ref="A1:F1"/>
    <mergeCell ref="A2:F2"/>
    <mergeCell ref="A3:F3"/>
    <mergeCell ref="A4:F4"/>
    <mergeCell ref="A34:F34"/>
    <mergeCell ref="A5:A6"/>
    <mergeCell ref="B5:B6"/>
    <mergeCell ref="C5:C6"/>
    <mergeCell ref="E5:F5"/>
    <mergeCell ref="D5:D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00B050"/>
  </sheetPr>
  <dimension ref="A1:I24"/>
  <sheetViews>
    <sheetView zoomScalePageLayoutView="0" workbookViewId="0" topLeftCell="A1">
      <selection activeCell="A22" sqref="A22:F22"/>
    </sheetView>
  </sheetViews>
  <sheetFormatPr defaultColWidth="9.140625" defaultRowHeight="12.75"/>
  <cols>
    <col min="1" max="1" width="4.8515625" style="60" customWidth="1"/>
    <col min="2" max="2" width="33.140625" style="60" customWidth="1"/>
    <col min="3" max="3" width="7.8515625" style="60" customWidth="1"/>
    <col min="4" max="4" width="8.57421875" style="60" customWidth="1"/>
    <col min="5" max="5" width="11.00390625" style="60" customWidth="1"/>
    <col min="6" max="6" width="10.8515625" style="60" customWidth="1"/>
    <col min="7" max="9" width="9.140625" style="60" customWidth="1"/>
    <col min="10" max="11" width="8.8515625" style="34" customWidth="1"/>
    <col min="12" max="12" width="9.140625" style="60" customWidth="1"/>
    <col min="13" max="14" width="8.8515625" style="34" customWidth="1"/>
    <col min="15" max="16384" width="9.140625" style="60" customWidth="1"/>
  </cols>
  <sheetData>
    <row r="1" spans="1:6" ht="45.75" customHeight="1">
      <c r="A1" s="899" t="str">
        <f>'ლრ.ხ #2-10'!A1:F1</f>
        <v>ქალაქ ბათუმში ე.წ. ,,შანხაი''-ს დასახლებაში სოციალური სახლის მშენებლობა </v>
      </c>
      <c r="B1" s="900"/>
      <c r="C1" s="900"/>
      <c r="D1" s="900"/>
      <c r="E1" s="900"/>
      <c r="F1" s="900"/>
    </row>
    <row r="2" spans="1:7" ht="23.25" customHeight="1">
      <c r="A2" s="869" t="s">
        <v>796</v>
      </c>
      <c r="B2" s="869"/>
      <c r="C2" s="869"/>
      <c r="D2" s="869"/>
      <c r="E2" s="869"/>
      <c r="F2" s="869"/>
      <c r="G2" s="254"/>
    </row>
    <row r="3" spans="1:7" ht="19.5" customHeight="1">
      <c r="A3" s="869" t="s">
        <v>762</v>
      </c>
      <c r="B3" s="869"/>
      <c r="C3" s="869"/>
      <c r="D3" s="869"/>
      <c r="E3" s="869"/>
      <c r="F3" s="869"/>
      <c r="G3" s="254"/>
    </row>
    <row r="4" spans="1:7" ht="41.25" customHeight="1">
      <c r="A4" s="887" t="s">
        <v>699</v>
      </c>
      <c r="B4" s="887"/>
      <c r="C4" s="887"/>
      <c r="D4" s="887"/>
      <c r="E4" s="887"/>
      <c r="F4" s="887"/>
      <c r="G4" s="254"/>
    </row>
    <row r="5" spans="1:7" ht="26.25" customHeight="1">
      <c r="A5" s="846" t="s">
        <v>0</v>
      </c>
      <c r="B5" s="848" t="s">
        <v>76</v>
      </c>
      <c r="C5" s="850" t="s">
        <v>77</v>
      </c>
      <c r="D5" s="850" t="s">
        <v>78</v>
      </c>
      <c r="E5" s="852" t="s">
        <v>79</v>
      </c>
      <c r="F5" s="853"/>
      <c r="G5" s="254"/>
    </row>
    <row r="6" spans="1:7" ht="61.5" customHeight="1">
      <c r="A6" s="847"/>
      <c r="B6" s="849"/>
      <c r="C6" s="851"/>
      <c r="D6" s="851"/>
      <c r="E6" s="162" t="s">
        <v>769</v>
      </c>
      <c r="F6" s="163" t="s">
        <v>56</v>
      </c>
      <c r="G6" s="254"/>
    </row>
    <row r="7" spans="1:7" ht="15">
      <c r="A7" s="245" t="s">
        <v>1</v>
      </c>
      <c r="B7" s="246">
        <v>2</v>
      </c>
      <c r="C7" s="246">
        <v>3</v>
      </c>
      <c r="D7" s="246">
        <v>4</v>
      </c>
      <c r="E7" s="247">
        <v>5</v>
      </c>
      <c r="F7" s="247">
        <v>6</v>
      </c>
      <c r="G7" s="254"/>
    </row>
    <row r="8" spans="1:7" ht="29.25" customHeight="1">
      <c r="A8" s="277"/>
      <c r="B8" s="278" t="s">
        <v>245</v>
      </c>
      <c r="C8" s="277"/>
      <c r="D8" s="258"/>
      <c r="E8" s="258"/>
      <c r="F8" s="258"/>
      <c r="G8" s="254"/>
    </row>
    <row r="9" spans="1:7" ht="67.5" customHeight="1">
      <c r="A9" s="279">
        <v>1</v>
      </c>
      <c r="B9" s="280" t="s">
        <v>628</v>
      </c>
      <c r="C9" s="281" t="s">
        <v>225</v>
      </c>
      <c r="D9" s="259">
        <v>2</v>
      </c>
      <c r="E9" s="260"/>
      <c r="F9" s="359"/>
      <c r="G9" s="254"/>
    </row>
    <row r="10" spans="1:7" ht="27" customHeight="1">
      <c r="A10" s="282"/>
      <c r="B10" s="283" t="s">
        <v>629</v>
      </c>
      <c r="C10" s="282" t="s">
        <v>109</v>
      </c>
      <c r="D10" s="261">
        <v>1458</v>
      </c>
      <c r="E10" s="262"/>
      <c r="F10" s="118"/>
      <c r="G10" s="254"/>
    </row>
    <row r="11" spans="1:7" ht="27" customHeight="1">
      <c r="A11" s="284"/>
      <c r="B11" s="279" t="s">
        <v>173</v>
      </c>
      <c r="C11" s="284"/>
      <c r="D11" s="263"/>
      <c r="E11" s="263"/>
      <c r="F11" s="269"/>
      <c r="G11" s="254"/>
    </row>
    <row r="12" spans="1:7" ht="24" customHeight="1">
      <c r="A12" s="285"/>
      <c r="B12" s="286" t="s">
        <v>244</v>
      </c>
      <c r="C12" s="282"/>
      <c r="D12" s="265"/>
      <c r="E12" s="265"/>
      <c r="F12" s="266"/>
      <c r="G12" s="254"/>
    </row>
    <row r="13" spans="1:9" ht="30.75" customHeight="1">
      <c r="A13" s="286"/>
      <c r="B13" s="286" t="s">
        <v>246</v>
      </c>
      <c r="C13" s="282"/>
      <c r="D13" s="267">
        <v>0.68</v>
      </c>
      <c r="E13" s="265"/>
      <c r="F13" s="268"/>
      <c r="G13" s="254"/>
      <c r="H13" s="34"/>
      <c r="I13" s="34"/>
    </row>
    <row r="14" spans="1:9" ht="26.25" customHeight="1">
      <c r="A14" s="282"/>
      <c r="B14" s="284" t="s">
        <v>173</v>
      </c>
      <c r="C14" s="284"/>
      <c r="D14" s="263"/>
      <c r="E14" s="264"/>
      <c r="F14" s="269"/>
      <c r="G14" s="254"/>
      <c r="H14" s="34"/>
      <c r="I14" s="34"/>
    </row>
    <row r="15" spans="1:9" ht="24" customHeight="1">
      <c r="A15" s="282"/>
      <c r="B15" s="282" t="s">
        <v>239</v>
      </c>
      <c r="C15" s="282"/>
      <c r="D15" s="270">
        <v>0.08</v>
      </c>
      <c r="E15" s="271"/>
      <c r="F15" s="272"/>
      <c r="G15" s="254"/>
      <c r="H15" s="34"/>
      <c r="I15" s="34"/>
    </row>
    <row r="16" spans="1:7" ht="27" customHeight="1">
      <c r="A16" s="282"/>
      <c r="B16" s="284" t="s">
        <v>247</v>
      </c>
      <c r="C16" s="284"/>
      <c r="D16" s="263"/>
      <c r="E16" s="264"/>
      <c r="F16" s="269"/>
      <c r="G16" s="254"/>
    </row>
    <row r="17" spans="1:7" ht="27.75" customHeight="1">
      <c r="A17" s="277"/>
      <c r="B17" s="278" t="s">
        <v>248</v>
      </c>
      <c r="C17" s="284"/>
      <c r="D17" s="258"/>
      <c r="E17" s="258"/>
      <c r="F17" s="258"/>
      <c r="G17" s="254"/>
    </row>
    <row r="18" spans="1:7" ht="66" customHeight="1">
      <c r="A18" s="287">
        <v>1</v>
      </c>
      <c r="B18" s="287" t="s">
        <v>630</v>
      </c>
      <c r="C18" s="282"/>
      <c r="D18" s="273">
        <v>2</v>
      </c>
      <c r="E18" s="274"/>
      <c r="F18" s="275"/>
      <c r="G18" s="254"/>
    </row>
    <row r="19" spans="1:7" ht="25.5" customHeight="1">
      <c r="A19" s="282"/>
      <c r="B19" s="284" t="s">
        <v>249</v>
      </c>
      <c r="C19" s="284"/>
      <c r="D19" s="259"/>
      <c r="E19" s="269"/>
      <c r="F19" s="269"/>
      <c r="G19" s="254"/>
    </row>
    <row r="20" spans="1:7" ht="54.75" customHeight="1">
      <c r="A20" s="288"/>
      <c r="B20" s="288" t="s">
        <v>250</v>
      </c>
      <c r="C20" s="289"/>
      <c r="D20" s="174"/>
      <c r="E20" s="174"/>
      <c r="F20" s="276"/>
      <c r="G20" s="254"/>
    </row>
    <row r="21" spans="1:7" ht="15">
      <c r="A21" s="249"/>
      <c r="B21" s="249"/>
      <c r="C21" s="249"/>
      <c r="D21" s="249"/>
      <c r="E21" s="249"/>
      <c r="F21" s="254"/>
      <c r="G21" s="254"/>
    </row>
    <row r="22" spans="1:7" ht="21.75" customHeight="1">
      <c r="A22" s="901"/>
      <c r="B22" s="901"/>
      <c r="C22" s="901"/>
      <c r="D22" s="901"/>
      <c r="E22" s="901"/>
      <c r="F22" s="901"/>
      <c r="G22" s="254"/>
    </row>
    <row r="23" spans="1:7" ht="15">
      <c r="A23" s="254"/>
      <c r="B23" s="254"/>
      <c r="C23" s="254"/>
      <c r="D23" s="254"/>
      <c r="E23" s="254"/>
      <c r="F23" s="254"/>
      <c r="G23" s="254"/>
    </row>
    <row r="24" spans="1:7" ht="15">
      <c r="A24" s="254"/>
      <c r="B24" s="254"/>
      <c r="C24" s="254"/>
      <c r="D24" s="254"/>
      <c r="E24" s="254"/>
      <c r="F24" s="254"/>
      <c r="G24" s="254"/>
    </row>
  </sheetData>
  <sheetProtection/>
  <protectedRanges>
    <protectedRange sqref="E8:E9" name="Range1"/>
    <protectedRange sqref="E18" name="Range1_1"/>
    <protectedRange sqref="E10" name="Range1_2_1"/>
  </protectedRanges>
  <mergeCells count="10">
    <mergeCell ref="A1:F1"/>
    <mergeCell ref="A2:F2"/>
    <mergeCell ref="A3:F3"/>
    <mergeCell ref="A4:F4"/>
    <mergeCell ref="A22:F22"/>
    <mergeCell ref="A5:A6"/>
    <mergeCell ref="B5:B6"/>
    <mergeCell ref="C5:C6"/>
    <mergeCell ref="E5:F5"/>
    <mergeCell ref="D5:D6"/>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00B050"/>
  </sheetPr>
  <dimension ref="A1:I40"/>
  <sheetViews>
    <sheetView zoomScalePageLayoutView="0" workbookViewId="0" topLeftCell="A25">
      <selection activeCell="M8" sqref="M8"/>
    </sheetView>
  </sheetViews>
  <sheetFormatPr defaultColWidth="9.140625" defaultRowHeight="12.75"/>
  <cols>
    <col min="1" max="1" width="4.140625" style="52" customWidth="1"/>
    <col min="2" max="2" width="41.421875" style="56" customWidth="1"/>
    <col min="3" max="3" width="6.7109375" style="56" customWidth="1"/>
    <col min="4" max="4" width="7.140625" style="56" customWidth="1"/>
    <col min="5" max="5" width="8.57421875" style="56" customWidth="1"/>
    <col min="6" max="6" width="9.421875" style="55" customWidth="1"/>
    <col min="7" max="7" width="9.00390625" style="55" hidden="1" customWidth="1"/>
    <col min="8" max="8" width="10.57421875" style="61" hidden="1" customWidth="1"/>
    <col min="9" max="9" width="7.57421875" style="56" hidden="1" customWidth="1"/>
    <col min="10" max="12" width="9.140625" style="56" hidden="1" customWidth="1"/>
    <col min="13" max="13" width="13.00390625" style="56" customWidth="1"/>
    <col min="14" max="16384" width="9.140625" style="56" customWidth="1"/>
  </cols>
  <sheetData>
    <row r="1" spans="1:8" ht="31.5" customHeight="1">
      <c r="A1" s="907" t="s">
        <v>693</v>
      </c>
      <c r="B1" s="887"/>
      <c r="C1" s="887"/>
      <c r="D1" s="887"/>
      <c r="E1" s="887"/>
      <c r="F1" s="887"/>
      <c r="G1" s="56"/>
      <c r="H1" s="62"/>
    </row>
    <row r="2" spans="1:8" ht="24" customHeight="1">
      <c r="A2" s="886" t="s">
        <v>795</v>
      </c>
      <c r="B2" s="886"/>
      <c r="C2" s="886"/>
      <c r="D2" s="886"/>
      <c r="E2" s="886"/>
      <c r="F2" s="886"/>
      <c r="G2" s="56"/>
      <c r="H2" s="62"/>
    </row>
    <row r="3" spans="1:8" ht="20.25" customHeight="1">
      <c r="A3" s="887" t="s">
        <v>255</v>
      </c>
      <c r="B3" s="887"/>
      <c r="C3" s="887"/>
      <c r="D3" s="887"/>
      <c r="E3" s="887"/>
      <c r="F3" s="887"/>
      <c r="G3" s="56"/>
      <c r="H3" s="62"/>
    </row>
    <row r="4" spans="1:9" ht="31.5" customHeight="1">
      <c r="A4" s="846" t="s">
        <v>0</v>
      </c>
      <c r="B4" s="848" t="s">
        <v>76</v>
      </c>
      <c r="C4" s="850" t="s">
        <v>77</v>
      </c>
      <c r="D4" s="850" t="s">
        <v>78</v>
      </c>
      <c r="E4" s="852" t="s">
        <v>79</v>
      </c>
      <c r="F4" s="853"/>
      <c r="G4" s="38"/>
      <c r="H4" s="63"/>
      <c r="I4" s="38"/>
    </row>
    <row r="5" spans="1:9" ht="54" customHeight="1">
      <c r="A5" s="847"/>
      <c r="B5" s="849"/>
      <c r="C5" s="851"/>
      <c r="D5" s="851"/>
      <c r="E5" s="162" t="s">
        <v>769</v>
      </c>
      <c r="F5" s="163" t="s">
        <v>56</v>
      </c>
      <c r="G5" s="50"/>
      <c r="H5" s="40"/>
      <c r="I5" s="38"/>
    </row>
    <row r="6" spans="1:9" s="51" customFormat="1" ht="24" customHeight="1">
      <c r="A6" s="487" t="s">
        <v>1</v>
      </c>
      <c r="B6" s="488">
        <v>2</v>
      </c>
      <c r="C6" s="488">
        <v>3</v>
      </c>
      <c r="D6" s="488">
        <v>4</v>
      </c>
      <c r="E6" s="489">
        <v>5</v>
      </c>
      <c r="F6" s="489">
        <v>6</v>
      </c>
      <c r="G6" s="39"/>
      <c r="H6" s="39"/>
      <c r="I6" s="37"/>
    </row>
    <row r="7" spans="1:9" s="51" customFormat="1" ht="30.75" customHeight="1">
      <c r="A7" s="139"/>
      <c r="B7" s="326" t="s">
        <v>342</v>
      </c>
      <c r="C7" s="134"/>
      <c r="D7" s="122"/>
      <c r="E7" s="124"/>
      <c r="F7" s="324"/>
      <c r="G7" s="39"/>
      <c r="H7" s="39"/>
      <c r="I7" s="37"/>
    </row>
    <row r="8" spans="1:9" s="51" customFormat="1" ht="35.25" customHeight="1">
      <c r="A8" s="235">
        <v>1</v>
      </c>
      <c r="B8" s="167" t="s">
        <v>251</v>
      </c>
      <c r="C8" s="167" t="s">
        <v>87</v>
      </c>
      <c r="D8" s="123">
        <v>10.5</v>
      </c>
      <c r="E8" s="123"/>
      <c r="F8" s="170"/>
      <c r="G8" s="39"/>
      <c r="H8" s="39"/>
      <c r="I8" s="37"/>
    </row>
    <row r="9" spans="1:9" s="51" customFormat="1" ht="48.75" customHeight="1">
      <c r="A9" s="164" t="s">
        <v>2</v>
      </c>
      <c r="B9" s="167" t="s">
        <v>252</v>
      </c>
      <c r="C9" s="167" t="s">
        <v>87</v>
      </c>
      <c r="D9" s="123">
        <f>D8</f>
        <v>10.5</v>
      </c>
      <c r="E9" s="123"/>
      <c r="F9" s="170"/>
      <c r="G9" s="39"/>
      <c r="H9" s="39"/>
      <c r="I9" s="37"/>
    </row>
    <row r="10" spans="1:9" s="51" customFormat="1" ht="46.5" customHeight="1">
      <c r="A10" s="291">
        <v>3</v>
      </c>
      <c r="B10" s="292" t="s">
        <v>253</v>
      </c>
      <c r="C10" s="292" t="s">
        <v>87</v>
      </c>
      <c r="D10" s="429">
        <f>D9</f>
        <v>10.5</v>
      </c>
      <c r="E10" s="482"/>
      <c r="F10" s="662"/>
      <c r="G10" s="39"/>
      <c r="H10" s="39"/>
      <c r="I10" s="37"/>
    </row>
    <row r="11" spans="1:9" s="51" customFormat="1" ht="30.75" customHeight="1">
      <c r="A11" s="164"/>
      <c r="B11" s="167" t="s">
        <v>243</v>
      </c>
      <c r="C11" s="167"/>
      <c r="D11" s="123"/>
      <c r="E11" s="123"/>
      <c r="F11" s="123"/>
      <c r="G11" s="39"/>
      <c r="H11" s="39"/>
      <c r="I11" s="37"/>
    </row>
    <row r="12" spans="1:9" s="51" customFormat="1" ht="30" customHeight="1">
      <c r="A12" s="144"/>
      <c r="B12" s="131" t="s">
        <v>179</v>
      </c>
      <c r="C12" s="131"/>
      <c r="D12" s="181">
        <v>0.1</v>
      </c>
      <c r="E12" s="118"/>
      <c r="F12" s="172"/>
      <c r="G12" s="39"/>
      <c r="H12" s="39"/>
      <c r="I12" s="37"/>
    </row>
    <row r="13" spans="1:9" s="51" customFormat="1" ht="30" customHeight="1">
      <c r="A13" s="144"/>
      <c r="B13" s="142" t="s">
        <v>180</v>
      </c>
      <c r="C13" s="142"/>
      <c r="D13" s="138"/>
      <c r="E13" s="121"/>
      <c r="F13" s="180"/>
      <c r="G13" s="39"/>
      <c r="H13" s="39"/>
      <c r="I13" s="37"/>
    </row>
    <row r="14" spans="1:9" s="51" customFormat="1" ht="31.5" customHeight="1">
      <c r="A14" s="144"/>
      <c r="B14" s="131" t="s">
        <v>172</v>
      </c>
      <c r="C14" s="131"/>
      <c r="D14" s="181">
        <v>0.08</v>
      </c>
      <c r="E14" s="118"/>
      <c r="F14" s="172"/>
      <c r="G14" s="39"/>
      <c r="H14" s="39"/>
      <c r="I14" s="37"/>
    </row>
    <row r="15" spans="1:9" s="51" customFormat="1" ht="30.75" customHeight="1">
      <c r="A15" s="139"/>
      <c r="B15" s="167" t="s">
        <v>343</v>
      </c>
      <c r="C15" s="167"/>
      <c r="D15" s="124"/>
      <c r="E15" s="124"/>
      <c r="F15" s="123"/>
      <c r="G15" s="39"/>
      <c r="H15" s="39"/>
      <c r="I15" s="37"/>
    </row>
    <row r="16" spans="1:9" s="51" customFormat="1" ht="27.75" customHeight="1">
      <c r="A16" s="135"/>
      <c r="B16" s="167" t="s">
        <v>344</v>
      </c>
      <c r="C16" s="167"/>
      <c r="D16" s="356"/>
      <c r="E16" s="123"/>
      <c r="F16" s="169"/>
      <c r="G16" s="39"/>
      <c r="H16" s="39"/>
      <c r="I16" s="37"/>
    </row>
    <row r="17" spans="1:9" s="51" customFormat="1" ht="54" customHeight="1">
      <c r="A17" s="235">
        <v>1</v>
      </c>
      <c r="B17" s="167" t="s">
        <v>358</v>
      </c>
      <c r="C17" s="167" t="s">
        <v>345</v>
      </c>
      <c r="D17" s="499">
        <v>60</v>
      </c>
      <c r="E17" s="123"/>
      <c r="F17" s="170"/>
      <c r="G17" s="39"/>
      <c r="H17" s="39"/>
      <c r="I17" s="37"/>
    </row>
    <row r="18" spans="1:9" s="51" customFormat="1" ht="30" customHeight="1">
      <c r="A18" s="144"/>
      <c r="B18" s="131" t="s">
        <v>346</v>
      </c>
      <c r="C18" s="131" t="s">
        <v>84</v>
      </c>
      <c r="D18" s="118">
        <v>6</v>
      </c>
      <c r="E18" s="124"/>
      <c r="F18" s="124"/>
      <c r="G18" s="39"/>
      <c r="H18" s="39"/>
      <c r="I18" s="37"/>
    </row>
    <row r="19" spans="1:9" s="51" customFormat="1" ht="27.75" customHeight="1">
      <c r="A19" s="144"/>
      <c r="B19" s="131" t="s">
        <v>258</v>
      </c>
      <c r="C19" s="131" t="s">
        <v>29</v>
      </c>
      <c r="D19" s="172">
        <v>2.5</v>
      </c>
      <c r="E19" s="124"/>
      <c r="F19" s="172"/>
      <c r="G19" s="39"/>
      <c r="H19" s="39"/>
      <c r="I19" s="37"/>
    </row>
    <row r="20" spans="1:9" s="51" customFormat="1" ht="62.25" customHeight="1">
      <c r="A20" s="235">
        <v>2</v>
      </c>
      <c r="B20" s="167" t="s">
        <v>439</v>
      </c>
      <c r="C20" s="167" t="s">
        <v>345</v>
      </c>
      <c r="D20" s="499">
        <f>D17</f>
        <v>60</v>
      </c>
      <c r="E20" s="123"/>
      <c r="F20" s="170"/>
      <c r="G20" s="39"/>
      <c r="H20" s="39"/>
      <c r="I20" s="37"/>
    </row>
    <row r="21" spans="1:9" s="51" customFormat="1" ht="26.25" customHeight="1">
      <c r="A21" s="139"/>
      <c r="B21" s="134" t="s">
        <v>83</v>
      </c>
      <c r="C21" s="134" t="s">
        <v>84</v>
      </c>
      <c r="D21" s="165">
        <v>1.2</v>
      </c>
      <c r="E21" s="124"/>
      <c r="F21" s="165"/>
      <c r="G21" s="39"/>
      <c r="H21" s="39"/>
      <c r="I21" s="37"/>
    </row>
    <row r="22" spans="1:9" s="51" customFormat="1" ht="27" customHeight="1">
      <c r="A22" s="139"/>
      <c r="B22" s="134" t="s">
        <v>347</v>
      </c>
      <c r="C22" s="134" t="s">
        <v>112</v>
      </c>
      <c r="D22" s="165">
        <v>60</v>
      </c>
      <c r="E22" s="124"/>
      <c r="F22" s="165"/>
      <c r="G22" s="39"/>
      <c r="H22" s="39"/>
      <c r="I22" s="37"/>
    </row>
    <row r="23" spans="1:6" ht="78.75" customHeight="1">
      <c r="A23" s="236">
        <v>3</v>
      </c>
      <c r="B23" s="142" t="s">
        <v>440</v>
      </c>
      <c r="C23" s="237" t="s">
        <v>112</v>
      </c>
      <c r="D23" s="663">
        <v>60</v>
      </c>
      <c r="E23" s="180"/>
      <c r="F23" s="170"/>
    </row>
    <row r="24" spans="1:6" ht="27.75" customHeight="1">
      <c r="A24" s="144"/>
      <c r="B24" s="131" t="s">
        <v>83</v>
      </c>
      <c r="C24" s="238" t="s">
        <v>84</v>
      </c>
      <c r="D24" s="118">
        <v>9.6</v>
      </c>
      <c r="E24" s="124"/>
      <c r="F24" s="124"/>
    </row>
    <row r="25" spans="1:6" ht="36" customHeight="1">
      <c r="A25" s="144"/>
      <c r="B25" s="131" t="s">
        <v>443</v>
      </c>
      <c r="C25" s="238" t="s">
        <v>112</v>
      </c>
      <c r="D25" s="172">
        <v>61.2</v>
      </c>
      <c r="E25" s="172"/>
      <c r="F25" s="124"/>
    </row>
    <row r="26" spans="1:6" ht="94.5" customHeight="1">
      <c r="A26" s="236">
        <v>4</v>
      </c>
      <c r="B26" s="142" t="s">
        <v>441</v>
      </c>
      <c r="C26" s="237" t="s">
        <v>175</v>
      </c>
      <c r="D26" s="663">
        <v>1</v>
      </c>
      <c r="E26" s="397"/>
      <c r="F26" s="168"/>
    </row>
    <row r="27" spans="1:6" ht="27" customHeight="1">
      <c r="A27" s="144"/>
      <c r="B27" s="131" t="s">
        <v>83</v>
      </c>
      <c r="C27" s="238" t="s">
        <v>84</v>
      </c>
      <c r="D27" s="172">
        <v>135.7</v>
      </c>
      <c r="E27" s="124"/>
      <c r="F27" s="172"/>
    </row>
    <row r="28" spans="1:6" ht="31.5" customHeight="1">
      <c r="A28" s="139"/>
      <c r="B28" s="167" t="s">
        <v>792</v>
      </c>
      <c r="C28" s="167"/>
      <c r="D28" s="124"/>
      <c r="E28" s="124"/>
      <c r="F28" s="170"/>
    </row>
    <row r="29" spans="1:6" ht="28.5" customHeight="1">
      <c r="A29" s="139"/>
      <c r="B29" s="134" t="s">
        <v>238</v>
      </c>
      <c r="C29" s="134"/>
      <c r="D29" s="124"/>
      <c r="E29" s="124"/>
      <c r="F29" s="165"/>
    </row>
    <row r="30" spans="1:6" ht="27" customHeight="1">
      <c r="A30" s="139"/>
      <c r="B30" s="131" t="s">
        <v>221</v>
      </c>
      <c r="C30" s="131"/>
      <c r="D30" s="181">
        <v>0.75</v>
      </c>
      <c r="E30" s="118"/>
      <c r="F30" s="118"/>
    </row>
    <row r="31" spans="1:6" ht="36.75" customHeight="1">
      <c r="A31" s="164"/>
      <c r="B31" s="142" t="s">
        <v>222</v>
      </c>
      <c r="C31" s="142"/>
      <c r="D31" s="138"/>
      <c r="E31" s="121"/>
      <c r="F31" s="121"/>
    </row>
    <row r="32" spans="1:6" ht="32.25" customHeight="1">
      <c r="A32" s="139"/>
      <c r="B32" s="131" t="s">
        <v>172</v>
      </c>
      <c r="C32" s="131"/>
      <c r="D32" s="181">
        <v>0.08</v>
      </c>
      <c r="E32" s="119"/>
      <c r="F32" s="118"/>
    </row>
    <row r="33" spans="1:6" ht="37.5" customHeight="1">
      <c r="A33" s="139"/>
      <c r="B33" s="167" t="s">
        <v>348</v>
      </c>
      <c r="C33" s="167"/>
      <c r="D33" s="122"/>
      <c r="E33" s="122"/>
      <c r="F33" s="171"/>
    </row>
    <row r="34" spans="1:6" ht="31.5" customHeight="1">
      <c r="A34" s="139"/>
      <c r="B34" s="167" t="s">
        <v>349</v>
      </c>
      <c r="C34" s="167"/>
      <c r="D34" s="122"/>
      <c r="E34" s="122"/>
      <c r="F34" s="171"/>
    </row>
    <row r="35" spans="1:6" ht="38.25" customHeight="1">
      <c r="A35" s="282"/>
      <c r="B35" s="284" t="s">
        <v>350</v>
      </c>
      <c r="C35" s="284"/>
      <c r="D35" s="263"/>
      <c r="E35" s="264"/>
      <c r="F35" s="269"/>
    </row>
    <row r="36" spans="1:6" ht="47.25" customHeight="1">
      <c r="A36" s="144"/>
      <c r="B36" s="131" t="s">
        <v>442</v>
      </c>
      <c r="C36" s="238" t="s">
        <v>170</v>
      </c>
      <c r="D36" s="172">
        <v>1</v>
      </c>
      <c r="E36" s="172"/>
      <c r="F36" s="172"/>
    </row>
    <row r="37" spans="1:6" ht="30" customHeight="1">
      <c r="A37" s="139"/>
      <c r="B37" s="167" t="s">
        <v>351</v>
      </c>
      <c r="C37" s="167"/>
      <c r="D37" s="122"/>
      <c r="E37" s="122"/>
      <c r="F37" s="171"/>
    </row>
    <row r="38" spans="1:6" ht="41.25" customHeight="1">
      <c r="A38" s="240"/>
      <c r="B38" s="142" t="s">
        <v>352</v>
      </c>
      <c r="C38" s="142"/>
      <c r="D38" s="118"/>
      <c r="E38" s="119"/>
      <c r="F38" s="180"/>
    </row>
    <row r="39" spans="1:6" ht="15.75">
      <c r="A39" s="325"/>
      <c r="B39" s="290"/>
      <c r="C39" s="315"/>
      <c r="D39" s="390"/>
      <c r="E39" s="390"/>
      <c r="F39" s="316"/>
    </row>
    <row r="40" spans="1:6" ht="15.75">
      <c r="A40" s="314"/>
      <c r="B40" s="294"/>
      <c r="C40" s="294"/>
      <c r="D40" s="294"/>
      <c r="E40" s="294"/>
      <c r="F40" s="310"/>
    </row>
  </sheetData>
  <sheetProtection/>
  <autoFilter ref="A6:F38"/>
  <mergeCells count="8">
    <mergeCell ref="A1:F1"/>
    <mergeCell ref="A2:F2"/>
    <mergeCell ref="A3:F3"/>
    <mergeCell ref="A4:A5"/>
    <mergeCell ref="B4:B5"/>
    <mergeCell ref="C4:C5"/>
    <mergeCell ref="E4:F4"/>
    <mergeCell ref="D4:D5"/>
  </mergeCell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tabColor rgb="FF00B050"/>
  </sheetPr>
  <dimension ref="A1:F54"/>
  <sheetViews>
    <sheetView zoomScalePageLayoutView="0" workbookViewId="0" topLeftCell="A37">
      <selection activeCell="A49" sqref="A49:IV49"/>
    </sheetView>
  </sheetViews>
  <sheetFormatPr defaultColWidth="9.140625" defaultRowHeight="12.75"/>
  <cols>
    <col min="1" max="1" width="4.7109375" style="254" customWidth="1"/>
    <col min="2" max="2" width="33.28125" style="254" customWidth="1"/>
    <col min="3" max="3" width="9.140625" style="254" customWidth="1"/>
    <col min="4" max="4" width="8.28125" style="254" customWidth="1"/>
    <col min="5" max="5" width="6.8515625" style="254" customWidth="1"/>
    <col min="6" max="6" width="10.28125" style="254" bestFit="1" customWidth="1"/>
    <col min="7" max="16384" width="9.140625" style="254" customWidth="1"/>
  </cols>
  <sheetData>
    <row r="1" spans="1:6" ht="30" customHeight="1">
      <c r="A1" s="839" t="s">
        <v>693</v>
      </c>
      <c r="B1" s="839"/>
      <c r="C1" s="839"/>
      <c r="D1" s="839"/>
      <c r="E1" s="839"/>
      <c r="F1" s="839"/>
    </row>
    <row r="2" spans="1:6" ht="19.5" customHeight="1">
      <c r="A2" s="886" t="s">
        <v>794</v>
      </c>
      <c r="B2" s="886"/>
      <c r="C2" s="886"/>
      <c r="D2" s="886"/>
      <c r="E2" s="886"/>
      <c r="F2" s="886"/>
    </row>
    <row r="3" spans="1:6" ht="27.75" customHeight="1">
      <c r="A3" s="886" t="s">
        <v>713</v>
      </c>
      <c r="B3" s="886"/>
      <c r="C3" s="886"/>
      <c r="D3" s="886"/>
      <c r="E3" s="886"/>
      <c r="F3" s="886"/>
    </row>
    <row r="4" spans="1:6" ht="31.5" customHeight="1">
      <c r="A4" s="890" t="s">
        <v>0</v>
      </c>
      <c r="B4" s="892" t="s">
        <v>76</v>
      </c>
      <c r="C4" s="888" t="s">
        <v>77</v>
      </c>
      <c r="D4" s="888" t="s">
        <v>78</v>
      </c>
      <c r="E4" s="894" t="s">
        <v>79</v>
      </c>
      <c r="F4" s="895"/>
    </row>
    <row r="5" spans="1:6" ht="48" customHeight="1">
      <c r="A5" s="891"/>
      <c r="B5" s="893"/>
      <c r="C5" s="889"/>
      <c r="D5" s="889"/>
      <c r="E5" s="360" t="s">
        <v>769</v>
      </c>
      <c r="F5" s="361" t="s">
        <v>56</v>
      </c>
    </row>
    <row r="6" spans="1:6" ht="19.5" customHeight="1">
      <c r="A6" s="362" t="s">
        <v>1</v>
      </c>
      <c r="B6" s="176">
        <v>2</v>
      </c>
      <c r="C6" s="176">
        <v>3</v>
      </c>
      <c r="D6" s="176">
        <v>4</v>
      </c>
      <c r="E6" s="296">
        <v>5</v>
      </c>
      <c r="F6" s="296">
        <v>6</v>
      </c>
    </row>
    <row r="7" spans="2:6" ht="27.75" customHeight="1">
      <c r="B7" s="145" t="s">
        <v>353</v>
      </c>
      <c r="C7" s="131"/>
      <c r="D7" s="119"/>
      <c r="E7" s="119"/>
      <c r="F7" s="313"/>
    </row>
    <row r="8" spans="1:6" ht="50.25" customHeight="1">
      <c r="A8" s="235">
        <v>1</v>
      </c>
      <c r="B8" s="167" t="s">
        <v>251</v>
      </c>
      <c r="C8" s="167" t="s">
        <v>87</v>
      </c>
      <c r="D8" s="123">
        <v>78</v>
      </c>
      <c r="E8" s="123"/>
      <c r="F8" s="170"/>
    </row>
    <row r="9" spans="1:6" ht="95.25" customHeight="1">
      <c r="A9" s="236">
        <v>2</v>
      </c>
      <c r="B9" s="142" t="s">
        <v>714</v>
      </c>
      <c r="C9" s="237" t="s">
        <v>106</v>
      </c>
      <c r="D9" s="180">
        <v>20</v>
      </c>
      <c r="E9" s="180"/>
      <c r="F9" s="168"/>
    </row>
    <row r="10" spans="1:6" ht="88.5" customHeight="1">
      <c r="A10" s="236">
        <v>3</v>
      </c>
      <c r="B10" s="142" t="s">
        <v>435</v>
      </c>
      <c r="C10" s="237" t="s">
        <v>106</v>
      </c>
      <c r="D10" s="180">
        <v>4</v>
      </c>
      <c r="E10" s="180"/>
      <c r="F10" s="168"/>
    </row>
    <row r="11" spans="1:6" ht="48" customHeight="1">
      <c r="A11" s="145" t="s">
        <v>5</v>
      </c>
      <c r="B11" s="142" t="s">
        <v>252</v>
      </c>
      <c r="C11" s="142" t="s">
        <v>87</v>
      </c>
      <c r="D11" s="121">
        <f>D8</f>
        <v>78</v>
      </c>
      <c r="E11" s="121"/>
      <c r="F11" s="170"/>
    </row>
    <row r="12" spans="1:6" ht="35.25" customHeight="1">
      <c r="A12" s="139"/>
      <c r="B12" s="142" t="s">
        <v>366</v>
      </c>
      <c r="C12" s="142"/>
      <c r="D12" s="118"/>
      <c r="E12" s="119"/>
      <c r="F12" s="123"/>
    </row>
    <row r="13" spans="1:6" s="751" customFormat="1" ht="35.25" customHeight="1">
      <c r="A13" s="363"/>
      <c r="B13" s="411" t="s">
        <v>307</v>
      </c>
      <c r="C13" s="411"/>
      <c r="D13" s="782">
        <v>0.1</v>
      </c>
      <c r="E13" s="783"/>
      <c r="F13" s="652"/>
    </row>
    <row r="14" spans="1:6" ht="35.25" customHeight="1">
      <c r="A14" s="164"/>
      <c r="B14" s="142" t="s">
        <v>222</v>
      </c>
      <c r="C14" s="142"/>
      <c r="D14" s="138"/>
      <c r="E14" s="138"/>
      <c r="F14" s="121"/>
    </row>
    <row r="15" spans="1:6" s="751" customFormat="1" ht="32.25" customHeight="1">
      <c r="A15" s="784"/>
      <c r="B15" s="411" t="s">
        <v>172</v>
      </c>
      <c r="C15" s="411"/>
      <c r="D15" s="782">
        <v>0.08</v>
      </c>
      <c r="E15" s="783"/>
      <c r="F15" s="785"/>
    </row>
    <row r="16" spans="1:6" ht="33.75" customHeight="1">
      <c r="A16" s="240"/>
      <c r="B16" s="332" t="s">
        <v>354</v>
      </c>
      <c r="C16" s="142"/>
      <c r="D16" s="137"/>
      <c r="E16" s="138"/>
      <c r="F16" s="180"/>
    </row>
    <row r="17" spans="1:6" ht="41.25" customHeight="1">
      <c r="A17" s="145"/>
      <c r="B17" s="143" t="s">
        <v>355</v>
      </c>
      <c r="C17" s="143"/>
      <c r="D17" s="176"/>
      <c r="E17" s="176"/>
      <c r="F17" s="121"/>
    </row>
    <row r="18" spans="1:6" ht="51" customHeight="1">
      <c r="A18" s="235">
        <v>1</v>
      </c>
      <c r="B18" s="167" t="s">
        <v>356</v>
      </c>
      <c r="C18" s="167" t="s">
        <v>112</v>
      </c>
      <c r="D18" s="499">
        <v>10</v>
      </c>
      <c r="E18" s="123"/>
      <c r="F18" s="170"/>
    </row>
    <row r="19" spans="1:6" ht="33.75" customHeight="1">
      <c r="A19" s="144"/>
      <c r="B19" s="134" t="s">
        <v>83</v>
      </c>
      <c r="C19" s="131" t="s">
        <v>84</v>
      </c>
      <c r="D19" s="172">
        <v>3</v>
      </c>
      <c r="E19" s="124"/>
      <c r="F19" s="165"/>
    </row>
    <row r="20" spans="1:6" ht="30.75" customHeight="1">
      <c r="A20" s="139"/>
      <c r="B20" s="134" t="s">
        <v>357</v>
      </c>
      <c r="C20" s="134" t="s">
        <v>112</v>
      </c>
      <c r="D20" s="165">
        <v>10.1</v>
      </c>
      <c r="E20" s="165"/>
      <c r="F20" s="165"/>
    </row>
    <row r="21" spans="1:6" ht="55.5" customHeight="1">
      <c r="A21" s="236">
        <v>2</v>
      </c>
      <c r="B21" s="142" t="s">
        <v>358</v>
      </c>
      <c r="C21" s="142" t="s">
        <v>345</v>
      </c>
      <c r="D21" s="121">
        <v>450</v>
      </c>
      <c r="E21" s="121"/>
      <c r="F21" s="170"/>
    </row>
    <row r="22" spans="1:6" ht="33.75" customHeight="1">
      <c r="A22" s="144"/>
      <c r="B22" s="131" t="s">
        <v>346</v>
      </c>
      <c r="C22" s="131" t="s">
        <v>84</v>
      </c>
      <c r="D22" s="118">
        <v>45</v>
      </c>
      <c r="E22" s="124"/>
      <c r="F22" s="124"/>
    </row>
    <row r="23" spans="1:6" ht="28.5" customHeight="1">
      <c r="A23" s="144"/>
      <c r="B23" s="131" t="s">
        <v>258</v>
      </c>
      <c r="C23" s="131" t="s">
        <v>29</v>
      </c>
      <c r="D23" s="172">
        <v>18</v>
      </c>
      <c r="E23" s="124"/>
      <c r="F23" s="172"/>
    </row>
    <row r="24" spans="1:6" ht="48.75" customHeight="1">
      <c r="A24" s="236">
        <v>3</v>
      </c>
      <c r="B24" s="167" t="s">
        <v>359</v>
      </c>
      <c r="C24" s="167" t="s">
        <v>345</v>
      </c>
      <c r="D24" s="499">
        <f>D21</f>
        <v>450</v>
      </c>
      <c r="E24" s="123"/>
      <c r="F24" s="170"/>
    </row>
    <row r="25" spans="1:6" ht="36.75" customHeight="1">
      <c r="A25" s="144"/>
      <c r="B25" s="134" t="s">
        <v>83</v>
      </c>
      <c r="C25" s="134" t="s">
        <v>84</v>
      </c>
      <c r="D25" s="165">
        <v>9</v>
      </c>
      <c r="E25" s="124"/>
      <c r="F25" s="165"/>
    </row>
    <row r="26" spans="1:6" ht="39.75" customHeight="1">
      <c r="A26" s="144"/>
      <c r="B26" s="131" t="s">
        <v>347</v>
      </c>
      <c r="C26" s="134" t="s">
        <v>112</v>
      </c>
      <c r="D26" s="165">
        <v>450</v>
      </c>
      <c r="E26" s="124"/>
      <c r="F26" s="165"/>
    </row>
    <row r="27" spans="1:6" ht="61.5" customHeight="1">
      <c r="A27" s="236">
        <v>4</v>
      </c>
      <c r="B27" s="142" t="s">
        <v>360</v>
      </c>
      <c r="C27" s="237" t="s">
        <v>112</v>
      </c>
      <c r="D27" s="180">
        <v>500</v>
      </c>
      <c r="E27" s="180"/>
      <c r="F27" s="170"/>
    </row>
    <row r="28" spans="1:6" ht="33.75" customHeight="1">
      <c r="A28" s="144"/>
      <c r="B28" s="131" t="s">
        <v>83</v>
      </c>
      <c r="C28" s="238" t="s">
        <v>84</v>
      </c>
      <c r="D28" s="118">
        <v>55</v>
      </c>
      <c r="E28" s="124"/>
      <c r="F28" s="124"/>
    </row>
    <row r="29" spans="1:6" ht="33.75" customHeight="1">
      <c r="A29" s="144"/>
      <c r="B29" s="131" t="s">
        <v>361</v>
      </c>
      <c r="C29" s="238" t="s">
        <v>112</v>
      </c>
      <c r="D29" s="172">
        <v>510</v>
      </c>
      <c r="E29" s="172"/>
      <c r="F29" s="124"/>
    </row>
    <row r="30" spans="1:6" ht="59.25" customHeight="1">
      <c r="A30" s="145" t="s">
        <v>3</v>
      </c>
      <c r="B30" s="142" t="s">
        <v>362</v>
      </c>
      <c r="C30" s="237" t="s">
        <v>112</v>
      </c>
      <c r="D30" s="180">
        <v>60</v>
      </c>
      <c r="E30" s="180"/>
      <c r="F30" s="168"/>
    </row>
    <row r="31" spans="1:6" ht="33.75" customHeight="1">
      <c r="A31" s="144"/>
      <c r="B31" s="131" t="s">
        <v>83</v>
      </c>
      <c r="C31" s="238" t="s">
        <v>84</v>
      </c>
      <c r="D31" s="172">
        <v>3.04</v>
      </c>
      <c r="E31" s="124"/>
      <c r="F31" s="165"/>
    </row>
    <row r="32" spans="1:6" ht="33.75" customHeight="1">
      <c r="A32" s="144"/>
      <c r="B32" s="131" t="s">
        <v>363</v>
      </c>
      <c r="C32" s="238" t="s">
        <v>112</v>
      </c>
      <c r="D32" s="172">
        <v>61.8</v>
      </c>
      <c r="E32" s="165"/>
      <c r="F32" s="165"/>
    </row>
    <row r="33" spans="1:6" ht="61.5" customHeight="1">
      <c r="A33" s="236">
        <v>6</v>
      </c>
      <c r="B33" s="142" t="s">
        <v>436</v>
      </c>
      <c r="C33" s="237" t="s">
        <v>106</v>
      </c>
      <c r="D33" s="180">
        <v>4</v>
      </c>
      <c r="E33" s="180"/>
      <c r="F33" s="170"/>
    </row>
    <row r="34" spans="1:6" ht="27.75" customHeight="1">
      <c r="A34" s="144"/>
      <c r="B34" s="131" t="s">
        <v>103</v>
      </c>
      <c r="C34" s="238" t="s">
        <v>84</v>
      </c>
      <c r="D34" s="118">
        <v>8</v>
      </c>
      <c r="E34" s="124"/>
      <c r="F34" s="124"/>
    </row>
    <row r="35" spans="1:6" ht="33.75" customHeight="1">
      <c r="A35" s="144"/>
      <c r="B35" s="131" t="s">
        <v>437</v>
      </c>
      <c r="C35" s="238" t="s">
        <v>106</v>
      </c>
      <c r="D35" s="172">
        <v>4</v>
      </c>
      <c r="E35" s="165"/>
      <c r="F35" s="124"/>
    </row>
    <row r="36" spans="1:6" ht="52.5" customHeight="1">
      <c r="A36" s="236">
        <v>7</v>
      </c>
      <c r="B36" s="142" t="s">
        <v>749</v>
      </c>
      <c r="C36" s="237" t="s">
        <v>106</v>
      </c>
      <c r="D36" s="180">
        <v>20</v>
      </c>
      <c r="E36" s="180"/>
      <c r="F36" s="170"/>
    </row>
    <row r="37" spans="1:6" ht="32.25" customHeight="1">
      <c r="A37" s="144"/>
      <c r="B37" s="131" t="s">
        <v>103</v>
      </c>
      <c r="C37" s="238" t="s">
        <v>84</v>
      </c>
      <c r="D37" s="118">
        <v>40</v>
      </c>
      <c r="E37" s="124"/>
      <c r="F37" s="124"/>
    </row>
    <row r="38" spans="1:6" ht="36" customHeight="1">
      <c r="A38" s="144"/>
      <c r="B38" s="131" t="s">
        <v>715</v>
      </c>
      <c r="C38" s="238" t="s">
        <v>106</v>
      </c>
      <c r="D38" s="172">
        <v>20</v>
      </c>
      <c r="E38" s="165"/>
      <c r="F38" s="124"/>
    </row>
    <row r="39" spans="1:6" ht="56.25" customHeight="1">
      <c r="A39" s="235">
        <v>8</v>
      </c>
      <c r="B39" s="167" t="s">
        <v>438</v>
      </c>
      <c r="C39" s="142" t="s">
        <v>106</v>
      </c>
      <c r="D39" s="123">
        <v>20</v>
      </c>
      <c r="E39" s="121"/>
      <c r="F39" s="170"/>
    </row>
    <row r="40" spans="1:6" ht="36" customHeight="1">
      <c r="A40" s="139"/>
      <c r="B40" s="134" t="s">
        <v>83</v>
      </c>
      <c r="C40" s="131" t="s">
        <v>84</v>
      </c>
      <c r="D40" s="118">
        <v>18</v>
      </c>
      <c r="E40" s="124"/>
      <c r="F40" s="124"/>
    </row>
    <row r="41" spans="1:6" ht="32.25" customHeight="1">
      <c r="A41" s="144"/>
      <c r="B41" s="131" t="s">
        <v>364</v>
      </c>
      <c r="C41" s="238" t="s">
        <v>112</v>
      </c>
      <c r="D41" s="118">
        <v>30</v>
      </c>
      <c r="E41" s="172"/>
      <c r="F41" s="124"/>
    </row>
    <row r="42" spans="1:6" ht="63.75" customHeight="1">
      <c r="A42" s="236">
        <v>9</v>
      </c>
      <c r="B42" s="142" t="s">
        <v>528</v>
      </c>
      <c r="C42" s="142" t="s">
        <v>170</v>
      </c>
      <c r="D42" s="123">
        <v>1</v>
      </c>
      <c r="E42" s="121"/>
      <c r="F42" s="170"/>
    </row>
    <row r="43" spans="1:6" ht="30" customHeight="1">
      <c r="A43" s="144"/>
      <c r="B43" s="131" t="s">
        <v>83</v>
      </c>
      <c r="C43" s="131" t="s">
        <v>84</v>
      </c>
      <c r="D43" s="118">
        <v>1</v>
      </c>
      <c r="E43" s="124"/>
      <c r="F43" s="124"/>
    </row>
    <row r="44" spans="1:6" ht="35.25" customHeight="1">
      <c r="A44" s="144"/>
      <c r="B44" s="131" t="s">
        <v>365</v>
      </c>
      <c r="C44" s="131" t="s">
        <v>106</v>
      </c>
      <c r="D44" s="172">
        <v>1</v>
      </c>
      <c r="E44" s="172"/>
      <c r="F44" s="172"/>
    </row>
    <row r="45" spans="1:6" ht="38.25" customHeight="1">
      <c r="A45" s="139"/>
      <c r="B45" s="142" t="s">
        <v>366</v>
      </c>
      <c r="C45" s="142"/>
      <c r="D45" s="118"/>
      <c r="E45" s="119"/>
      <c r="F45" s="170"/>
    </row>
    <row r="46" spans="1:6" s="751" customFormat="1" ht="25.5" customHeight="1">
      <c r="A46" s="363"/>
      <c r="B46" s="411" t="s">
        <v>238</v>
      </c>
      <c r="C46" s="411"/>
      <c r="D46" s="786"/>
      <c r="E46" s="783"/>
      <c r="F46" s="690"/>
    </row>
    <row r="47" spans="1:6" s="751" customFormat="1" ht="25.5">
      <c r="A47" s="363"/>
      <c r="B47" s="411" t="s">
        <v>221</v>
      </c>
      <c r="C47" s="411"/>
      <c r="D47" s="782">
        <v>0.75</v>
      </c>
      <c r="E47" s="783"/>
      <c r="F47" s="652"/>
    </row>
    <row r="48" spans="1:6" ht="24" customHeight="1">
      <c r="A48" s="164"/>
      <c r="B48" s="142" t="s">
        <v>222</v>
      </c>
      <c r="C48" s="142"/>
      <c r="D48" s="138"/>
      <c r="E48" s="138"/>
      <c r="F48" s="121"/>
    </row>
    <row r="49" spans="1:6" s="751" customFormat="1" ht="25.5" customHeight="1">
      <c r="A49" s="363"/>
      <c r="B49" s="411" t="s">
        <v>239</v>
      </c>
      <c r="C49" s="411"/>
      <c r="D49" s="782">
        <v>0.08</v>
      </c>
      <c r="E49" s="783"/>
      <c r="F49" s="786"/>
    </row>
    <row r="50" spans="1:6" ht="30" customHeight="1">
      <c r="A50" s="164"/>
      <c r="B50" s="142" t="s">
        <v>366</v>
      </c>
      <c r="C50" s="142"/>
      <c r="D50" s="121"/>
      <c r="E50" s="138"/>
      <c r="F50" s="121"/>
    </row>
    <row r="51" spans="1:6" ht="38.25">
      <c r="A51" s="145"/>
      <c r="B51" s="142" t="s">
        <v>367</v>
      </c>
      <c r="C51" s="142"/>
      <c r="D51" s="121"/>
      <c r="E51" s="121"/>
      <c r="F51" s="123"/>
    </row>
    <row r="52" spans="1:6" ht="15">
      <c r="A52" s="244"/>
      <c r="B52" s="248"/>
      <c r="C52" s="248"/>
      <c r="D52" s="327"/>
      <c r="E52" s="327"/>
      <c r="F52" s="328"/>
    </row>
    <row r="53" spans="1:6" ht="15">
      <c r="A53" s="329"/>
      <c r="B53" s="330"/>
      <c r="C53" s="228"/>
      <c r="D53" s="229"/>
      <c r="E53" s="228"/>
      <c r="F53" s="331"/>
    </row>
    <row r="54" spans="1:6" ht="15">
      <c r="A54" s="255"/>
      <c r="B54" s="154"/>
      <c r="C54" s="249"/>
      <c r="D54" s="250"/>
      <c r="E54" s="251"/>
      <c r="F54" s="252"/>
    </row>
  </sheetData>
  <sheetProtection/>
  <autoFilter ref="A6:F51"/>
  <mergeCells count="8">
    <mergeCell ref="E4:F4"/>
    <mergeCell ref="D4:D5"/>
    <mergeCell ref="A3:F3"/>
    <mergeCell ref="A2:F2"/>
    <mergeCell ref="A1:F1"/>
    <mergeCell ref="A4:A5"/>
    <mergeCell ref="B4:B5"/>
    <mergeCell ref="C4:C5"/>
  </mergeCells>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00B050"/>
  </sheetPr>
  <dimension ref="A1:F34"/>
  <sheetViews>
    <sheetView zoomScalePageLayoutView="0" workbookViewId="0" topLeftCell="A19">
      <selection activeCell="A30" sqref="A30:IV30"/>
    </sheetView>
  </sheetViews>
  <sheetFormatPr defaultColWidth="9.140625" defaultRowHeight="12.75"/>
  <cols>
    <col min="1" max="1" width="7.7109375" style="254" customWidth="1"/>
    <col min="2" max="2" width="32.421875" style="254" customWidth="1"/>
    <col min="3" max="3" width="9.28125" style="254" bestFit="1" customWidth="1"/>
    <col min="4" max="4" width="9.8515625" style="254" bestFit="1" customWidth="1"/>
    <col min="5" max="5" width="9.28125" style="254" bestFit="1" customWidth="1"/>
    <col min="6" max="6" width="10.57421875" style="254" customWidth="1"/>
    <col min="7" max="16384" width="9.140625" style="254" customWidth="1"/>
  </cols>
  <sheetData>
    <row r="1" spans="1:6" ht="36.75" customHeight="1">
      <c r="A1" s="885" t="str">
        <f>'ლ.რ.ხ#4'!A1:F1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793</v>
      </c>
      <c r="B2" s="886"/>
      <c r="C2" s="886"/>
      <c r="D2" s="886"/>
      <c r="E2" s="886"/>
      <c r="F2" s="886"/>
    </row>
    <row r="3" spans="1:6" ht="26.25" customHeight="1">
      <c r="A3" s="887" t="s">
        <v>642</v>
      </c>
      <c r="B3" s="887"/>
      <c r="C3" s="887"/>
      <c r="D3" s="887"/>
      <c r="E3" s="887"/>
      <c r="F3" s="887"/>
    </row>
    <row r="4" spans="1:6" ht="32.25" customHeight="1">
      <c r="A4" s="890" t="s">
        <v>0</v>
      </c>
      <c r="B4" s="892" t="s">
        <v>76</v>
      </c>
      <c r="C4" s="888" t="s">
        <v>77</v>
      </c>
      <c r="D4" s="888" t="s">
        <v>78</v>
      </c>
      <c r="E4" s="894" t="s">
        <v>79</v>
      </c>
      <c r="F4" s="895"/>
    </row>
    <row r="5" spans="1:6" ht="60" customHeight="1">
      <c r="A5" s="891"/>
      <c r="B5" s="893"/>
      <c r="C5" s="889"/>
      <c r="D5" s="889"/>
      <c r="E5" s="360" t="s">
        <v>769</v>
      </c>
      <c r="F5" s="361" t="s">
        <v>56</v>
      </c>
    </row>
    <row r="6" spans="1:6" ht="21" customHeight="1">
      <c r="A6" s="362" t="s">
        <v>1</v>
      </c>
      <c r="B6" s="176">
        <v>2</v>
      </c>
      <c r="C6" s="176">
        <v>3</v>
      </c>
      <c r="D6" s="176">
        <v>4</v>
      </c>
      <c r="E6" s="296">
        <v>5</v>
      </c>
      <c r="F6" s="296">
        <v>6</v>
      </c>
    </row>
    <row r="7" spans="1:6" ht="28.5" customHeight="1">
      <c r="A7" s="362"/>
      <c r="B7" s="176" t="s">
        <v>632</v>
      </c>
      <c r="C7" s="176"/>
      <c r="D7" s="176"/>
      <c r="E7" s="296"/>
      <c r="F7" s="296"/>
    </row>
    <row r="8" spans="1:6" ht="45.75" customHeight="1">
      <c r="A8" s="166">
        <v>1</v>
      </c>
      <c r="B8" s="143" t="s">
        <v>256</v>
      </c>
      <c r="C8" s="256" t="s">
        <v>87</v>
      </c>
      <c r="D8" s="178">
        <v>236</v>
      </c>
      <c r="E8" s="178"/>
      <c r="F8" s="168"/>
    </row>
    <row r="9" spans="1:6" ht="45.75" customHeight="1">
      <c r="A9" s="235">
        <v>2</v>
      </c>
      <c r="B9" s="167" t="s">
        <v>257</v>
      </c>
      <c r="C9" s="167" t="s">
        <v>87</v>
      </c>
      <c r="D9" s="123">
        <v>61</v>
      </c>
      <c r="E9" s="123"/>
      <c r="F9" s="170"/>
    </row>
    <row r="10" spans="1:6" ht="46.5" customHeight="1">
      <c r="A10" s="295" t="s">
        <v>10</v>
      </c>
      <c r="B10" s="143" t="s">
        <v>252</v>
      </c>
      <c r="C10" s="143" t="s">
        <v>87</v>
      </c>
      <c r="D10" s="123">
        <v>175</v>
      </c>
      <c r="E10" s="242"/>
      <c r="F10" s="170"/>
    </row>
    <row r="11" spans="1:6" ht="47.25" customHeight="1">
      <c r="A11" s="291">
        <v>4</v>
      </c>
      <c r="B11" s="292" t="s">
        <v>253</v>
      </c>
      <c r="C11" s="292" t="s">
        <v>87</v>
      </c>
      <c r="D11" s="429">
        <f>D10</f>
        <v>175</v>
      </c>
      <c r="E11" s="482"/>
      <c r="F11" s="662"/>
    </row>
    <row r="12" spans="1:6" ht="44.25" customHeight="1">
      <c r="A12" s="167">
        <v>5</v>
      </c>
      <c r="B12" s="167" t="s">
        <v>633</v>
      </c>
      <c r="C12" s="167" t="s">
        <v>87</v>
      </c>
      <c r="D12" s="123">
        <v>61</v>
      </c>
      <c r="E12" s="356"/>
      <c r="F12" s="170"/>
    </row>
    <row r="13" spans="1:6" ht="21" customHeight="1">
      <c r="A13" s="401">
        <v>6</v>
      </c>
      <c r="B13" s="191" t="s">
        <v>88</v>
      </c>
      <c r="C13" s="402" t="s">
        <v>82</v>
      </c>
      <c r="D13" s="403">
        <f>D12*1.75</f>
        <v>106.75</v>
      </c>
      <c r="E13" s="403"/>
      <c r="F13" s="404"/>
    </row>
    <row r="14" spans="1:6" ht="27.75" customHeight="1">
      <c r="A14" s="295"/>
      <c r="B14" s="167" t="s">
        <v>259</v>
      </c>
      <c r="C14" s="143"/>
      <c r="D14" s="176"/>
      <c r="E14" s="176"/>
      <c r="F14" s="123"/>
    </row>
    <row r="15" spans="1:6" ht="32.25" customHeight="1">
      <c r="A15" s="303"/>
      <c r="B15" s="304" t="s">
        <v>636</v>
      </c>
      <c r="C15" s="143"/>
      <c r="D15" s="176"/>
      <c r="E15" s="176"/>
      <c r="F15" s="296"/>
    </row>
    <row r="16" spans="1:6" ht="67.5" customHeight="1">
      <c r="A16" s="166">
        <v>1</v>
      </c>
      <c r="B16" s="143" t="s">
        <v>634</v>
      </c>
      <c r="C16" s="143" t="s">
        <v>112</v>
      </c>
      <c r="D16" s="242">
        <v>132</v>
      </c>
      <c r="E16" s="176"/>
      <c r="F16" s="170"/>
    </row>
    <row r="17" spans="1:6" ht="83.25" customHeight="1">
      <c r="A17" s="166">
        <v>2</v>
      </c>
      <c r="B17" s="143" t="s">
        <v>635</v>
      </c>
      <c r="C17" s="143" t="s">
        <v>112</v>
      </c>
      <c r="D17" s="242">
        <v>44</v>
      </c>
      <c r="E17" s="176"/>
      <c r="F17" s="170"/>
    </row>
    <row r="18" spans="1:6" ht="51.75" customHeight="1">
      <c r="A18" s="167">
        <v>3</v>
      </c>
      <c r="B18" s="167" t="s">
        <v>637</v>
      </c>
      <c r="C18" s="167" t="s">
        <v>242</v>
      </c>
      <c r="D18" s="123">
        <f>D16</f>
        <v>132</v>
      </c>
      <c r="E18" s="356"/>
      <c r="F18" s="170"/>
    </row>
    <row r="19" spans="1:6" ht="42" customHeight="1">
      <c r="A19" s="167">
        <v>4</v>
      </c>
      <c r="B19" s="167" t="s">
        <v>638</v>
      </c>
      <c r="C19" s="167" t="s">
        <v>242</v>
      </c>
      <c r="D19" s="123">
        <f>D17</f>
        <v>44</v>
      </c>
      <c r="E19" s="356"/>
      <c r="F19" s="170"/>
    </row>
    <row r="20" spans="1:6" ht="53.25" customHeight="1">
      <c r="A20" s="295" t="s">
        <v>3</v>
      </c>
      <c r="B20" s="295" t="s">
        <v>639</v>
      </c>
      <c r="C20" s="295" t="s">
        <v>87</v>
      </c>
      <c r="D20" s="175">
        <v>0.366</v>
      </c>
      <c r="E20" s="242"/>
      <c r="F20" s="170"/>
    </row>
    <row r="21" spans="1:6" ht="54" customHeight="1">
      <c r="A21" s="295" t="s">
        <v>4</v>
      </c>
      <c r="B21" s="295" t="s">
        <v>640</v>
      </c>
      <c r="C21" s="295" t="s">
        <v>87</v>
      </c>
      <c r="D21" s="175">
        <v>0.153</v>
      </c>
      <c r="E21" s="242"/>
      <c r="F21" s="170"/>
    </row>
    <row r="22" spans="1:6" ht="36.75" customHeight="1">
      <c r="A22" s="295"/>
      <c r="B22" s="167" t="s">
        <v>641</v>
      </c>
      <c r="C22" s="143"/>
      <c r="D22" s="178"/>
      <c r="E22" s="178"/>
      <c r="F22" s="168"/>
    </row>
    <row r="23" spans="1:6" ht="19.5" customHeight="1">
      <c r="A23" s="306"/>
      <c r="B23" s="307" t="s">
        <v>294</v>
      </c>
      <c r="C23" s="308"/>
      <c r="D23" s="297"/>
      <c r="E23" s="297"/>
      <c r="F23" s="297"/>
    </row>
    <row r="24" spans="1:6" ht="57" customHeight="1">
      <c r="A24" s="166">
        <v>1</v>
      </c>
      <c r="B24" s="143" t="s">
        <v>647</v>
      </c>
      <c r="C24" s="143" t="s">
        <v>112</v>
      </c>
      <c r="D24" s="123">
        <v>182</v>
      </c>
      <c r="E24" s="242"/>
      <c r="F24" s="170"/>
    </row>
    <row r="25" spans="1:6" ht="72" customHeight="1">
      <c r="A25" s="164" t="s">
        <v>2</v>
      </c>
      <c r="B25" s="167" t="s">
        <v>631</v>
      </c>
      <c r="C25" s="167" t="s">
        <v>87</v>
      </c>
      <c r="D25" s="123">
        <v>7.9</v>
      </c>
      <c r="E25" s="123"/>
      <c r="F25" s="170"/>
    </row>
    <row r="26" spans="1:6" ht="33.75" customHeight="1">
      <c r="A26" s="139"/>
      <c r="B26" s="167" t="s">
        <v>306</v>
      </c>
      <c r="C26" s="167"/>
      <c r="D26" s="122"/>
      <c r="E26" s="124"/>
      <c r="F26" s="170"/>
    </row>
    <row r="27" spans="1:6" ht="30.75" customHeight="1">
      <c r="A27" s="139"/>
      <c r="B27" s="167" t="s">
        <v>173</v>
      </c>
      <c r="C27" s="167"/>
      <c r="D27" s="122"/>
      <c r="E27" s="124"/>
      <c r="F27" s="170"/>
    </row>
    <row r="28" spans="1:6" s="751" customFormat="1" ht="25.5" customHeight="1">
      <c r="A28" s="363"/>
      <c r="B28" s="412" t="s">
        <v>307</v>
      </c>
      <c r="C28" s="778"/>
      <c r="D28" s="787">
        <v>0.1</v>
      </c>
      <c r="E28" s="652"/>
      <c r="F28" s="652"/>
    </row>
    <row r="29" spans="1:6" ht="30" customHeight="1">
      <c r="A29" s="164"/>
      <c r="B29" s="167" t="s">
        <v>308</v>
      </c>
      <c r="C29" s="167"/>
      <c r="D29" s="356"/>
      <c r="E29" s="123"/>
      <c r="F29" s="123"/>
    </row>
    <row r="30" spans="1:6" s="751" customFormat="1" ht="32.25" customHeight="1">
      <c r="A30" s="363"/>
      <c r="B30" s="412" t="s">
        <v>239</v>
      </c>
      <c r="C30" s="778"/>
      <c r="D30" s="787">
        <v>0.08</v>
      </c>
      <c r="E30" s="652"/>
      <c r="F30" s="652"/>
    </row>
    <row r="31" spans="1:6" ht="32.25" customHeight="1">
      <c r="A31" s="166"/>
      <c r="B31" s="143" t="s">
        <v>682</v>
      </c>
      <c r="C31" s="143"/>
      <c r="D31" s="299"/>
      <c r="E31" s="176"/>
      <c r="F31" s="178"/>
    </row>
    <row r="32" spans="1:6" ht="15">
      <c r="A32" s="300"/>
      <c r="B32" s="241"/>
      <c r="C32" s="183"/>
      <c r="D32" s="301"/>
      <c r="E32" s="301"/>
      <c r="F32" s="302"/>
    </row>
    <row r="33" spans="1:6" ht="15">
      <c r="A33" s="300"/>
      <c r="B33" s="241"/>
      <c r="C33" s="183"/>
      <c r="D33" s="301"/>
      <c r="E33" s="301"/>
      <c r="F33" s="302"/>
    </row>
    <row r="34" spans="1:6" ht="19.5" customHeight="1">
      <c r="A34" s="844"/>
      <c r="B34" s="844"/>
      <c r="C34" s="844"/>
      <c r="D34" s="844"/>
      <c r="E34" s="844"/>
      <c r="F34" s="844"/>
    </row>
  </sheetData>
  <sheetProtection/>
  <autoFilter ref="A6:F31"/>
  <mergeCells count="9">
    <mergeCell ref="A34:F34"/>
    <mergeCell ref="A4:A5"/>
    <mergeCell ref="D4:D5"/>
    <mergeCell ref="A1:F1"/>
    <mergeCell ref="A2:F2"/>
    <mergeCell ref="A3:F3"/>
    <mergeCell ref="B4:B5"/>
    <mergeCell ref="C4:C5"/>
    <mergeCell ref="E4:F4"/>
  </mergeCell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tabColor rgb="FF00B050"/>
  </sheetPr>
  <dimension ref="A1:F31"/>
  <sheetViews>
    <sheetView zoomScalePageLayoutView="0" workbookViewId="0" topLeftCell="A16">
      <selection activeCell="A27" sqref="A27:IV27"/>
    </sheetView>
  </sheetViews>
  <sheetFormatPr defaultColWidth="9.140625" defaultRowHeight="12.75"/>
  <cols>
    <col min="1" max="1" width="7.7109375" style="254" customWidth="1"/>
    <col min="2" max="2" width="32.421875" style="254" customWidth="1"/>
    <col min="3" max="3" width="9.28125" style="254" bestFit="1" customWidth="1"/>
    <col min="4" max="4" width="9.8515625" style="254" bestFit="1" customWidth="1"/>
    <col min="5" max="5" width="9.28125" style="254" bestFit="1" customWidth="1"/>
    <col min="6" max="6" width="10.57421875" style="254" customWidth="1"/>
    <col min="7" max="7" width="13.140625" style="254" customWidth="1"/>
    <col min="8" max="8" width="9.28125" style="254" bestFit="1" customWidth="1"/>
    <col min="9" max="9" width="11.8515625" style="254" bestFit="1" customWidth="1"/>
    <col min="10" max="11" width="9.140625" style="254" customWidth="1"/>
    <col min="12" max="12" width="18.28125" style="254" customWidth="1"/>
    <col min="13" max="16384" width="9.140625" style="254" customWidth="1"/>
  </cols>
  <sheetData>
    <row r="1" spans="1:6" ht="36.75" customHeight="1">
      <c r="A1" s="885" t="str">
        <f>'ლ.რ.ხ 6'!A1:F1</f>
        <v>ქალაქ ბათუმში ე.წ. ,,შანხაი''-ს დასახლებაში სოციალური სახლის მშენებლობა  </v>
      </c>
      <c r="B1" s="839"/>
      <c r="C1" s="839"/>
      <c r="D1" s="839"/>
      <c r="E1" s="839"/>
      <c r="F1" s="839"/>
    </row>
    <row r="2" spans="1:6" ht="21.75" customHeight="1">
      <c r="A2" s="886" t="s">
        <v>804</v>
      </c>
      <c r="B2" s="886"/>
      <c r="C2" s="886"/>
      <c r="D2" s="886"/>
      <c r="E2" s="886"/>
      <c r="F2" s="886"/>
    </row>
    <row r="3" spans="1:6" ht="26.25" customHeight="1">
      <c r="A3" s="887" t="s">
        <v>643</v>
      </c>
      <c r="B3" s="887"/>
      <c r="C3" s="887"/>
      <c r="D3" s="887"/>
      <c r="E3" s="887"/>
      <c r="F3" s="887"/>
    </row>
    <row r="4" spans="1:6" ht="32.25" customHeight="1">
      <c r="A4" s="890" t="s">
        <v>0</v>
      </c>
      <c r="B4" s="892" t="s">
        <v>76</v>
      </c>
      <c r="C4" s="888" t="s">
        <v>77</v>
      </c>
      <c r="D4" s="888" t="s">
        <v>78</v>
      </c>
      <c r="E4" s="894" t="s">
        <v>79</v>
      </c>
      <c r="F4" s="895"/>
    </row>
    <row r="5" spans="1:6" ht="48.75">
      <c r="A5" s="891"/>
      <c r="B5" s="893"/>
      <c r="C5" s="889"/>
      <c r="D5" s="889"/>
      <c r="E5" s="360" t="s">
        <v>769</v>
      </c>
      <c r="F5" s="361" t="s">
        <v>56</v>
      </c>
    </row>
    <row r="6" spans="1:6" ht="21" customHeight="1">
      <c r="A6" s="362" t="s">
        <v>1</v>
      </c>
      <c r="B6" s="176">
        <v>2</v>
      </c>
      <c r="C6" s="176">
        <v>3</v>
      </c>
      <c r="D6" s="176">
        <v>4</v>
      </c>
      <c r="E6" s="296">
        <v>5</v>
      </c>
      <c r="F6" s="296">
        <v>6</v>
      </c>
    </row>
    <row r="7" spans="1:6" ht="28.5" customHeight="1">
      <c r="A7" s="362"/>
      <c r="B7" s="176" t="s">
        <v>632</v>
      </c>
      <c r="C7" s="176"/>
      <c r="D7" s="176"/>
      <c r="E7" s="296"/>
      <c r="F7" s="296"/>
    </row>
    <row r="8" spans="1:6" ht="45.75" customHeight="1">
      <c r="A8" s="166">
        <v>1</v>
      </c>
      <c r="B8" s="143" t="s">
        <v>256</v>
      </c>
      <c r="C8" s="256" t="s">
        <v>87</v>
      </c>
      <c r="D8" s="178">
        <v>276</v>
      </c>
      <c r="E8" s="178"/>
      <c r="F8" s="168"/>
    </row>
    <row r="9" spans="1:6" ht="45.75" customHeight="1">
      <c r="A9" s="235">
        <v>2</v>
      </c>
      <c r="B9" s="167" t="s">
        <v>257</v>
      </c>
      <c r="C9" s="167" t="s">
        <v>87</v>
      </c>
      <c r="D9" s="123">
        <v>150</v>
      </c>
      <c r="E9" s="123"/>
      <c r="F9" s="170"/>
    </row>
    <row r="10" spans="1:6" ht="46.5" customHeight="1">
      <c r="A10" s="295" t="s">
        <v>10</v>
      </c>
      <c r="B10" s="143" t="s">
        <v>644</v>
      </c>
      <c r="C10" s="143" t="s">
        <v>87</v>
      </c>
      <c r="D10" s="123">
        <v>126</v>
      </c>
      <c r="E10" s="242"/>
      <c r="F10" s="170"/>
    </row>
    <row r="11" spans="1:6" ht="47.25" customHeight="1">
      <c r="A11" s="291">
        <v>4</v>
      </c>
      <c r="B11" s="292" t="s">
        <v>253</v>
      </c>
      <c r="C11" s="292" t="s">
        <v>87</v>
      </c>
      <c r="D11" s="429">
        <f>D10</f>
        <v>126</v>
      </c>
      <c r="E11" s="482"/>
      <c r="F11" s="662"/>
    </row>
    <row r="12" spans="1:6" ht="44.25" customHeight="1">
      <c r="A12" s="167">
        <v>5</v>
      </c>
      <c r="B12" s="167" t="s">
        <v>633</v>
      </c>
      <c r="C12" s="167" t="s">
        <v>87</v>
      </c>
      <c r="D12" s="123">
        <v>150</v>
      </c>
      <c r="E12" s="356"/>
      <c r="F12" s="170"/>
    </row>
    <row r="13" spans="1:6" ht="29.25" customHeight="1">
      <c r="A13" s="401">
        <v>6</v>
      </c>
      <c r="B13" s="191" t="s">
        <v>88</v>
      </c>
      <c r="C13" s="402" t="s">
        <v>82</v>
      </c>
      <c r="D13" s="403">
        <f>D12*1.75</f>
        <v>262.5</v>
      </c>
      <c r="E13" s="403"/>
      <c r="F13" s="404"/>
    </row>
    <row r="14" spans="1:6" ht="27.75" customHeight="1">
      <c r="A14" s="295"/>
      <c r="B14" s="167" t="s">
        <v>259</v>
      </c>
      <c r="C14" s="143"/>
      <c r="D14" s="176"/>
      <c r="E14" s="176"/>
      <c r="F14" s="123"/>
    </row>
    <row r="15" spans="1:6" ht="19.5" customHeight="1">
      <c r="A15" s="306"/>
      <c r="B15" s="307" t="s">
        <v>650</v>
      </c>
      <c r="C15" s="308"/>
      <c r="D15" s="297"/>
      <c r="E15" s="297"/>
      <c r="F15" s="297"/>
    </row>
    <row r="16" spans="1:6" ht="57" customHeight="1">
      <c r="A16" s="166">
        <v>1</v>
      </c>
      <c r="B16" s="143" t="s">
        <v>645</v>
      </c>
      <c r="C16" s="143" t="s">
        <v>112</v>
      </c>
      <c r="D16" s="123">
        <v>161</v>
      </c>
      <c r="E16" s="242"/>
      <c r="F16" s="170"/>
    </row>
    <row r="17" spans="1:6" ht="45.75" customHeight="1">
      <c r="A17" s="166">
        <v>2</v>
      </c>
      <c r="B17" s="143" t="s">
        <v>646</v>
      </c>
      <c r="C17" s="143" t="s">
        <v>112</v>
      </c>
      <c r="D17" s="123">
        <v>172</v>
      </c>
      <c r="E17" s="242"/>
      <c r="F17" s="170"/>
    </row>
    <row r="18" spans="1:6" ht="72" customHeight="1">
      <c r="A18" s="164" t="s">
        <v>10</v>
      </c>
      <c r="B18" s="167" t="s">
        <v>648</v>
      </c>
      <c r="C18" s="167" t="s">
        <v>87</v>
      </c>
      <c r="D18" s="123">
        <v>12.95</v>
      </c>
      <c r="E18" s="123"/>
      <c r="F18" s="170"/>
    </row>
    <row r="19" spans="1:6" ht="36" customHeight="1">
      <c r="A19" s="139"/>
      <c r="B19" s="134" t="s">
        <v>303</v>
      </c>
      <c r="C19" s="134" t="s">
        <v>106</v>
      </c>
      <c r="D19" s="165">
        <v>24</v>
      </c>
      <c r="E19" s="165"/>
      <c r="F19" s="165"/>
    </row>
    <row r="20" spans="1:6" ht="31.5" customHeight="1">
      <c r="A20" s="139"/>
      <c r="B20" s="134" t="s">
        <v>304</v>
      </c>
      <c r="C20" s="134" t="s">
        <v>106</v>
      </c>
      <c r="D20" s="165">
        <v>4</v>
      </c>
      <c r="E20" s="165"/>
      <c r="F20" s="165"/>
    </row>
    <row r="21" spans="1:6" ht="45.75" customHeight="1">
      <c r="A21" s="139"/>
      <c r="B21" s="134" t="s">
        <v>649</v>
      </c>
      <c r="C21" s="134" t="s">
        <v>106</v>
      </c>
      <c r="D21" s="165">
        <v>14</v>
      </c>
      <c r="E21" s="165"/>
      <c r="F21" s="165"/>
    </row>
    <row r="22" spans="1:6" ht="42.75" customHeight="1">
      <c r="A22" s="139"/>
      <c r="B22" s="134" t="s">
        <v>305</v>
      </c>
      <c r="C22" s="134" t="s">
        <v>106</v>
      </c>
      <c r="D22" s="165">
        <v>10</v>
      </c>
      <c r="E22" s="165"/>
      <c r="F22" s="165"/>
    </row>
    <row r="23" spans="1:6" ht="33.75" customHeight="1">
      <c r="A23" s="139"/>
      <c r="B23" s="167" t="s">
        <v>306</v>
      </c>
      <c r="C23" s="167"/>
      <c r="D23" s="122"/>
      <c r="E23" s="124"/>
      <c r="F23" s="170"/>
    </row>
    <row r="24" spans="1:6" ht="30.75" customHeight="1">
      <c r="A24" s="139"/>
      <c r="B24" s="167" t="s">
        <v>173</v>
      </c>
      <c r="C24" s="167"/>
      <c r="D24" s="122"/>
      <c r="E24" s="124"/>
      <c r="F24" s="170"/>
    </row>
    <row r="25" spans="1:6" s="751" customFormat="1" ht="25.5" customHeight="1">
      <c r="A25" s="363"/>
      <c r="B25" s="412" t="s">
        <v>307</v>
      </c>
      <c r="C25" s="778"/>
      <c r="D25" s="787">
        <v>0.1</v>
      </c>
      <c r="E25" s="652"/>
      <c r="F25" s="652"/>
    </row>
    <row r="26" spans="1:6" ht="30" customHeight="1">
      <c r="A26" s="164"/>
      <c r="B26" s="167" t="s">
        <v>308</v>
      </c>
      <c r="C26" s="167"/>
      <c r="D26" s="356"/>
      <c r="E26" s="123"/>
      <c r="F26" s="123"/>
    </row>
    <row r="27" spans="1:6" s="751" customFormat="1" ht="34.5" customHeight="1">
      <c r="A27" s="363"/>
      <c r="B27" s="412" t="s">
        <v>239</v>
      </c>
      <c r="C27" s="778"/>
      <c r="D27" s="787">
        <v>0.08</v>
      </c>
      <c r="E27" s="652"/>
      <c r="F27" s="652"/>
    </row>
    <row r="28" spans="1:6" ht="32.25" customHeight="1">
      <c r="A28" s="166"/>
      <c r="B28" s="143" t="s">
        <v>682</v>
      </c>
      <c r="C28" s="143"/>
      <c r="D28" s="299"/>
      <c r="E28" s="176"/>
      <c r="F28" s="178"/>
    </row>
    <row r="29" spans="1:6" ht="15">
      <c r="A29" s="300"/>
      <c r="B29" s="241"/>
      <c r="C29" s="183"/>
      <c r="D29" s="301"/>
      <c r="E29" s="301"/>
      <c r="F29" s="302"/>
    </row>
    <row r="30" spans="1:6" ht="15">
      <c r="A30" s="300"/>
      <c r="B30" s="241"/>
      <c r="C30" s="183"/>
      <c r="D30" s="301"/>
      <c r="E30" s="301"/>
      <c r="F30" s="302"/>
    </row>
    <row r="31" spans="1:6" ht="19.5" customHeight="1">
      <c r="A31" s="844"/>
      <c r="B31" s="844"/>
      <c r="C31" s="844"/>
      <c r="D31" s="844"/>
      <c r="E31" s="844"/>
      <c r="F31" s="844"/>
    </row>
  </sheetData>
  <sheetProtection/>
  <mergeCells count="9">
    <mergeCell ref="A1:F1"/>
    <mergeCell ref="A2:F2"/>
    <mergeCell ref="A3:F3"/>
    <mergeCell ref="A31:F31"/>
    <mergeCell ref="A4:A5"/>
    <mergeCell ref="B4:B5"/>
    <mergeCell ref="C4:C5"/>
    <mergeCell ref="E4:F4"/>
    <mergeCell ref="D4:D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G25"/>
  <sheetViews>
    <sheetView zoomScalePageLayoutView="0" workbookViewId="0" topLeftCell="A1">
      <selection activeCell="C9" sqref="C9:D9"/>
    </sheetView>
  </sheetViews>
  <sheetFormatPr defaultColWidth="9.140625" defaultRowHeight="12.75"/>
  <cols>
    <col min="1" max="1" width="4.57421875" style="45" customWidth="1"/>
    <col min="2" max="2" width="20.00390625" style="46" customWidth="1"/>
    <col min="3" max="3" width="28.8515625" style="42" customWidth="1"/>
    <col min="4" max="4" width="8.57421875" style="42" customWidth="1"/>
    <col min="5" max="5" width="16.7109375" style="42" customWidth="1"/>
    <col min="6" max="6" width="10.57421875" style="42" customWidth="1"/>
    <col min="7" max="16384" width="9.140625" style="42" customWidth="1"/>
  </cols>
  <sheetData>
    <row r="1" spans="1:7" s="36" customFormat="1" ht="21.75" customHeight="1">
      <c r="A1" s="838" t="s">
        <v>70</v>
      </c>
      <c r="B1" s="838"/>
      <c r="C1" s="838"/>
      <c r="D1" s="838"/>
      <c r="E1" s="838"/>
      <c r="G1" s="42"/>
    </row>
    <row r="2" spans="1:5" s="36" customFormat="1" ht="31.5" customHeight="1">
      <c r="A2" s="839" t="s">
        <v>693</v>
      </c>
      <c r="B2" s="839"/>
      <c r="C2" s="839"/>
      <c r="D2" s="839"/>
      <c r="E2" s="839"/>
    </row>
    <row r="3" spans="1:5" ht="30" customHeight="1">
      <c r="A3" s="833" t="s">
        <v>0</v>
      </c>
      <c r="B3" s="840" t="s">
        <v>54</v>
      </c>
      <c r="C3" s="836" t="s">
        <v>55</v>
      </c>
      <c r="D3" s="842"/>
      <c r="E3" s="836" t="s">
        <v>815</v>
      </c>
    </row>
    <row r="4" spans="1:5" ht="45" customHeight="1">
      <c r="A4" s="834"/>
      <c r="B4" s="841"/>
      <c r="C4" s="837"/>
      <c r="D4" s="843"/>
      <c r="E4" s="837"/>
    </row>
    <row r="5" spans="1:5" ht="15">
      <c r="A5" s="147" t="s">
        <v>1</v>
      </c>
      <c r="B5" s="119" t="s">
        <v>58</v>
      </c>
      <c r="C5" s="826" t="s">
        <v>59</v>
      </c>
      <c r="D5" s="827"/>
      <c r="E5" s="118"/>
    </row>
    <row r="6" spans="1:7" ht="30">
      <c r="A6" s="147" t="s">
        <v>2</v>
      </c>
      <c r="B6" s="119" t="s">
        <v>60</v>
      </c>
      <c r="C6" s="826" t="s">
        <v>702</v>
      </c>
      <c r="D6" s="827"/>
      <c r="E6" s="118"/>
      <c r="G6" s="682"/>
    </row>
    <row r="7" spans="1:6" ht="30">
      <c r="A7" s="147" t="s">
        <v>10</v>
      </c>
      <c r="B7" s="119" t="s">
        <v>61</v>
      </c>
      <c r="C7" s="826" t="s">
        <v>703</v>
      </c>
      <c r="D7" s="827"/>
      <c r="E7" s="118"/>
      <c r="F7" s="682"/>
    </row>
    <row r="8" spans="1:5" ht="30">
      <c r="A8" s="147" t="s">
        <v>11</v>
      </c>
      <c r="B8" s="119" t="s">
        <v>62</v>
      </c>
      <c r="C8" s="826" t="s">
        <v>255</v>
      </c>
      <c r="D8" s="827"/>
      <c r="E8" s="118"/>
    </row>
    <row r="9" spans="1:5" ht="30">
      <c r="A9" s="147" t="s">
        <v>3</v>
      </c>
      <c r="B9" s="119" t="s">
        <v>704</v>
      </c>
      <c r="C9" s="826" t="s">
        <v>746</v>
      </c>
      <c r="D9" s="827"/>
      <c r="E9" s="118"/>
    </row>
    <row r="10" spans="1:5" ht="30">
      <c r="A10" s="147" t="s">
        <v>4</v>
      </c>
      <c r="B10" s="119" t="s">
        <v>705</v>
      </c>
      <c r="C10" s="826" t="s">
        <v>642</v>
      </c>
      <c r="D10" s="827"/>
      <c r="E10" s="118"/>
    </row>
    <row r="11" spans="1:5" ht="30">
      <c r="A11" s="147" t="s">
        <v>5</v>
      </c>
      <c r="B11" s="119" t="s">
        <v>706</v>
      </c>
      <c r="C11" s="826" t="s">
        <v>710</v>
      </c>
      <c r="D11" s="827"/>
      <c r="E11" s="118"/>
    </row>
    <row r="12" spans="1:5" ht="30">
      <c r="A12" s="147" t="s">
        <v>16</v>
      </c>
      <c r="B12" s="119" t="s">
        <v>707</v>
      </c>
      <c r="C12" s="826" t="s">
        <v>711</v>
      </c>
      <c r="D12" s="827"/>
      <c r="E12" s="118"/>
    </row>
    <row r="13" spans="1:5" ht="30">
      <c r="A13" s="147" t="s">
        <v>12</v>
      </c>
      <c r="B13" s="119" t="s">
        <v>708</v>
      </c>
      <c r="C13" s="826" t="s">
        <v>556</v>
      </c>
      <c r="D13" s="827"/>
      <c r="E13" s="118"/>
    </row>
    <row r="14" spans="1:5" ht="30">
      <c r="A14" s="147" t="s">
        <v>13</v>
      </c>
      <c r="B14" s="119" t="s">
        <v>709</v>
      </c>
      <c r="C14" s="830" t="s">
        <v>712</v>
      </c>
      <c r="D14" s="831"/>
      <c r="E14" s="118"/>
    </row>
    <row r="15" spans="1:5" ht="28.5" customHeight="1">
      <c r="A15" s="147"/>
      <c r="B15" s="119"/>
      <c r="C15" s="824" t="s">
        <v>63</v>
      </c>
      <c r="D15" s="825"/>
      <c r="E15" s="121"/>
    </row>
    <row r="16" spans="1:5" ht="43.5" customHeight="1">
      <c r="A16" s="147"/>
      <c r="B16" s="119"/>
      <c r="C16" s="119" t="s">
        <v>64</v>
      </c>
      <c r="D16" s="137">
        <v>0.03</v>
      </c>
      <c r="E16" s="118"/>
    </row>
    <row r="17" spans="1:5" ht="34.5" customHeight="1">
      <c r="A17" s="149"/>
      <c r="B17" s="138"/>
      <c r="C17" s="824" t="s">
        <v>63</v>
      </c>
      <c r="D17" s="825"/>
      <c r="E17" s="121"/>
    </row>
    <row r="18" spans="1:5" ht="33" customHeight="1">
      <c r="A18" s="147"/>
      <c r="B18" s="119"/>
      <c r="C18" s="119" t="s">
        <v>69</v>
      </c>
      <c r="D18" s="137">
        <v>0.18</v>
      </c>
      <c r="E18" s="118"/>
    </row>
    <row r="19" spans="1:5" ht="32.25" customHeight="1">
      <c r="A19" s="147"/>
      <c r="B19" s="119"/>
      <c r="C19" s="824" t="s">
        <v>65</v>
      </c>
      <c r="D19" s="825"/>
      <c r="E19" s="121"/>
    </row>
    <row r="20" spans="1:5" ht="87" customHeight="1">
      <c r="A20" s="150" t="s">
        <v>1</v>
      </c>
      <c r="B20" s="720" t="s">
        <v>66</v>
      </c>
      <c r="C20" s="828" t="s">
        <v>739</v>
      </c>
      <c r="D20" s="829"/>
      <c r="E20" s="124"/>
    </row>
    <row r="21" spans="1:5" ht="62.25" customHeight="1">
      <c r="A21" s="151" t="s">
        <v>2</v>
      </c>
      <c r="B21" s="721" t="s">
        <v>67</v>
      </c>
      <c r="C21" s="830" t="s">
        <v>740</v>
      </c>
      <c r="D21" s="831"/>
      <c r="E21" s="124"/>
    </row>
    <row r="22" spans="1:5" ht="36.75" customHeight="1">
      <c r="A22" s="147"/>
      <c r="B22" s="119"/>
      <c r="C22" s="824" t="s">
        <v>68</v>
      </c>
      <c r="D22" s="825"/>
      <c r="E22" s="121"/>
    </row>
    <row r="23" spans="1:5" ht="22.5" customHeight="1">
      <c r="A23" s="47"/>
      <c r="B23" s="48"/>
      <c r="C23" s="43"/>
      <c r="D23" s="43"/>
      <c r="E23" s="49"/>
    </row>
    <row r="24" spans="1:5" ht="23.25" customHeight="1">
      <c r="A24" s="47"/>
      <c r="B24" s="152"/>
      <c r="C24" s="835"/>
      <c r="D24" s="835"/>
      <c r="E24" s="153"/>
    </row>
    <row r="25" spans="2:6" ht="27" customHeight="1">
      <c r="B25" s="110"/>
      <c r="C25" s="832"/>
      <c r="D25" s="832"/>
      <c r="E25" s="110"/>
      <c r="F25" s="682"/>
    </row>
  </sheetData>
  <sheetProtection/>
  <mergeCells count="24">
    <mergeCell ref="E3:E4"/>
    <mergeCell ref="A1:E1"/>
    <mergeCell ref="A2:E2"/>
    <mergeCell ref="C7:D7"/>
    <mergeCell ref="C6:D6"/>
    <mergeCell ref="B3:B4"/>
    <mergeCell ref="C5:D5"/>
    <mergeCell ref="C3:D4"/>
    <mergeCell ref="C25:D25"/>
    <mergeCell ref="C9:D9"/>
    <mergeCell ref="C17:D17"/>
    <mergeCell ref="C15:D15"/>
    <mergeCell ref="A3:A4"/>
    <mergeCell ref="C19:D19"/>
    <mergeCell ref="C24:D24"/>
    <mergeCell ref="C8:D8"/>
    <mergeCell ref="C12:D12"/>
    <mergeCell ref="C21:D21"/>
    <mergeCell ref="C22:D22"/>
    <mergeCell ref="C13:D13"/>
    <mergeCell ref="C20:D20"/>
    <mergeCell ref="C14:D14"/>
    <mergeCell ref="C10:D10"/>
    <mergeCell ref="C11:D11"/>
  </mergeCells>
  <printOptions/>
  <pageMargins left="0.5511811023622047" right="0" top="0" bottom="0.3937007874015748" header="0" footer="0"/>
  <pageSetup horizontalDpi="600" verticalDpi="600" orientation="portrait" paperSize="9" r:id="rId1"/>
  <headerFooter>
    <oddFooter>&amp;L&amp;8&amp;A&amp;R&amp;8=&amp;P=</oddFooter>
  </headerFooter>
</worksheet>
</file>

<file path=xl/worksheets/sheet40.xml><?xml version="1.0" encoding="utf-8"?>
<worksheet xmlns="http://schemas.openxmlformats.org/spreadsheetml/2006/main" xmlns:r="http://schemas.openxmlformats.org/officeDocument/2006/relationships">
  <sheetPr>
    <tabColor rgb="FF00B050"/>
  </sheetPr>
  <dimension ref="A1:K24"/>
  <sheetViews>
    <sheetView zoomScalePageLayoutView="0" workbookViewId="0" topLeftCell="A16">
      <selection activeCell="A21" sqref="A21:IV21"/>
    </sheetView>
  </sheetViews>
  <sheetFormatPr defaultColWidth="9.140625" defaultRowHeight="12.75"/>
  <cols>
    <col min="1" max="1" width="5.00390625" style="335" customWidth="1"/>
    <col min="2" max="2" width="32.00390625" style="335" customWidth="1"/>
    <col min="3" max="3" width="8.57421875" style="335" customWidth="1"/>
    <col min="4" max="4" width="10.28125" style="335" customWidth="1"/>
    <col min="5" max="5" width="8.140625" style="335" customWidth="1"/>
    <col min="6" max="6" width="10.421875" style="336" customWidth="1"/>
    <col min="7" max="7" width="16.28125" style="254" customWidth="1"/>
    <col min="8" max="16384" width="9.140625" style="254" customWidth="1"/>
  </cols>
  <sheetData>
    <row r="1" spans="1:6" ht="36.75" customHeight="1">
      <c r="A1" s="839" t="str">
        <f>'ლხ#5'!A1:F1</f>
        <v>ქალაქ ბათუმში ე.წ. ,,შანხაი''-ს დასახლებაში სოციალური სახლის მშენებლობა  </v>
      </c>
      <c r="B1" s="839"/>
      <c r="C1" s="839"/>
      <c r="D1" s="839"/>
      <c r="E1" s="839"/>
      <c r="F1" s="839"/>
    </row>
    <row r="2" spans="1:6" ht="18.75" customHeight="1">
      <c r="A2" s="869" t="s">
        <v>805</v>
      </c>
      <c r="B2" s="869"/>
      <c r="C2" s="869"/>
      <c r="D2" s="869"/>
      <c r="E2" s="869"/>
      <c r="F2" s="869"/>
    </row>
    <row r="3" spans="1:6" ht="30" customHeight="1">
      <c r="A3" s="887" t="s">
        <v>582</v>
      </c>
      <c r="B3" s="887"/>
      <c r="C3" s="887"/>
      <c r="D3" s="887"/>
      <c r="E3" s="887"/>
      <c r="F3" s="887"/>
    </row>
    <row r="4" spans="1:11" s="333" customFormat="1" ht="42" customHeight="1">
      <c r="A4" s="846" t="s">
        <v>0</v>
      </c>
      <c r="B4" s="848" t="s">
        <v>76</v>
      </c>
      <c r="C4" s="850" t="s">
        <v>77</v>
      </c>
      <c r="D4" s="850" t="s">
        <v>78</v>
      </c>
      <c r="E4" s="852" t="s">
        <v>79</v>
      </c>
      <c r="F4" s="853"/>
      <c r="G4" s="254"/>
      <c r="H4" s="254"/>
      <c r="I4" s="254"/>
      <c r="J4" s="254"/>
      <c r="K4" s="254"/>
    </row>
    <row r="5" spans="1:11" s="333" customFormat="1" ht="61.5" customHeight="1">
      <c r="A5" s="847"/>
      <c r="B5" s="849"/>
      <c r="C5" s="851"/>
      <c r="D5" s="851"/>
      <c r="E5" s="162" t="s">
        <v>769</v>
      </c>
      <c r="F5" s="163" t="s">
        <v>56</v>
      </c>
      <c r="G5" s="254"/>
      <c r="H5" s="254"/>
      <c r="I5" s="254"/>
      <c r="J5" s="254"/>
      <c r="K5" s="254"/>
    </row>
    <row r="6" spans="1:6" ht="24" customHeight="1">
      <c r="A6" s="245" t="s">
        <v>1</v>
      </c>
      <c r="B6" s="246">
        <v>2</v>
      </c>
      <c r="C6" s="246">
        <v>3</v>
      </c>
      <c r="D6" s="246">
        <v>4</v>
      </c>
      <c r="E6" s="247">
        <v>5</v>
      </c>
      <c r="F6" s="247">
        <v>6</v>
      </c>
    </row>
    <row r="7" spans="1:6" ht="44.25" customHeight="1">
      <c r="A7" s="142">
        <v>1</v>
      </c>
      <c r="B7" s="142" t="s">
        <v>369</v>
      </c>
      <c r="C7" s="142" t="s">
        <v>87</v>
      </c>
      <c r="D7" s="133">
        <v>23.7</v>
      </c>
      <c r="E7" s="131"/>
      <c r="F7" s="319"/>
    </row>
    <row r="8" spans="1:6" ht="45.75" customHeight="1">
      <c r="A8" s="235">
        <v>2</v>
      </c>
      <c r="B8" s="167" t="s">
        <v>370</v>
      </c>
      <c r="C8" s="167" t="s">
        <v>87</v>
      </c>
      <c r="D8" s="135">
        <v>22.3</v>
      </c>
      <c r="E8" s="134"/>
      <c r="F8" s="319"/>
    </row>
    <row r="9" spans="1:6" ht="39" customHeight="1">
      <c r="A9" s="140" t="s">
        <v>10</v>
      </c>
      <c r="B9" s="141" t="s">
        <v>372</v>
      </c>
      <c r="C9" s="141" t="s">
        <v>87</v>
      </c>
      <c r="D9" s="317">
        <f>D7</f>
        <v>23.7</v>
      </c>
      <c r="E9" s="141"/>
      <c r="F9" s="319"/>
    </row>
    <row r="10" spans="1:6" ht="32.25" customHeight="1">
      <c r="A10" s="291">
        <v>4</v>
      </c>
      <c r="B10" s="292" t="s">
        <v>253</v>
      </c>
      <c r="C10" s="292" t="s">
        <v>87</v>
      </c>
      <c r="D10" s="292">
        <f>D9</f>
        <v>23.7</v>
      </c>
      <c r="E10" s="292"/>
      <c r="F10" s="338"/>
    </row>
    <row r="11" spans="1:6" ht="45.75" customHeight="1">
      <c r="A11" s="164" t="s">
        <v>3</v>
      </c>
      <c r="B11" s="167" t="s">
        <v>373</v>
      </c>
      <c r="C11" s="167" t="s">
        <v>87</v>
      </c>
      <c r="D11" s="135">
        <v>50</v>
      </c>
      <c r="E11" s="133"/>
      <c r="F11" s="319"/>
    </row>
    <row r="12" spans="1:6" ht="61.5" customHeight="1">
      <c r="A12" s="164" t="s">
        <v>4</v>
      </c>
      <c r="B12" s="142" t="s">
        <v>374</v>
      </c>
      <c r="C12" s="142" t="s">
        <v>87</v>
      </c>
      <c r="D12" s="135">
        <v>3.4</v>
      </c>
      <c r="E12" s="135"/>
      <c r="F12" s="339"/>
    </row>
    <row r="13" spans="1:6" ht="24" customHeight="1">
      <c r="A13" s="139"/>
      <c r="B13" s="131" t="s">
        <v>375</v>
      </c>
      <c r="C13" s="131" t="s">
        <v>29</v>
      </c>
      <c r="D13" s="322">
        <v>3.451</v>
      </c>
      <c r="E13" s="136"/>
      <c r="F13" s="130"/>
    </row>
    <row r="14" spans="1:6" ht="24" customHeight="1">
      <c r="A14" s="139"/>
      <c r="B14" s="131" t="s">
        <v>93</v>
      </c>
      <c r="C14" s="131" t="s">
        <v>82</v>
      </c>
      <c r="D14" s="320">
        <v>0.101</v>
      </c>
      <c r="E14" s="136"/>
      <c r="F14" s="130"/>
    </row>
    <row r="15" spans="1:6" ht="24" customHeight="1">
      <c r="A15" s="139"/>
      <c r="B15" s="131" t="s">
        <v>91</v>
      </c>
      <c r="C15" s="131" t="s">
        <v>82</v>
      </c>
      <c r="D15" s="320">
        <v>0.394</v>
      </c>
      <c r="E15" s="136"/>
      <c r="F15" s="130"/>
    </row>
    <row r="16" spans="1:6" ht="62.25" customHeight="1">
      <c r="A16" s="293">
        <v>7</v>
      </c>
      <c r="B16" s="293" t="s">
        <v>583</v>
      </c>
      <c r="C16" s="293" t="s">
        <v>108</v>
      </c>
      <c r="D16" s="135">
        <v>658</v>
      </c>
      <c r="E16" s="135"/>
      <c r="F16" s="319"/>
    </row>
    <row r="17" spans="1:6" ht="77.25" customHeight="1">
      <c r="A17" s="236">
        <v>8</v>
      </c>
      <c r="B17" s="142" t="s">
        <v>376</v>
      </c>
      <c r="C17" s="142" t="s">
        <v>101</v>
      </c>
      <c r="D17" s="135">
        <f>D16</f>
        <v>658</v>
      </c>
      <c r="E17" s="133"/>
      <c r="F17" s="319"/>
    </row>
    <row r="18" spans="1:6" ht="27" customHeight="1">
      <c r="A18" s="167"/>
      <c r="B18" s="167" t="s">
        <v>243</v>
      </c>
      <c r="C18" s="167"/>
      <c r="D18" s="135"/>
      <c r="E18" s="340"/>
      <c r="F18" s="319"/>
    </row>
    <row r="19" spans="1:6" s="751" customFormat="1" ht="24.75" customHeight="1">
      <c r="A19" s="363"/>
      <c r="B19" s="412" t="s">
        <v>307</v>
      </c>
      <c r="C19" s="778"/>
      <c r="D19" s="779">
        <v>0.1</v>
      </c>
      <c r="E19" s="413"/>
      <c r="F19" s="413"/>
    </row>
    <row r="20" spans="1:6" ht="27" customHeight="1">
      <c r="A20" s="164"/>
      <c r="B20" s="167" t="s">
        <v>308</v>
      </c>
      <c r="C20" s="167"/>
      <c r="D20" s="167"/>
      <c r="E20" s="135"/>
      <c r="F20" s="135"/>
    </row>
    <row r="21" spans="1:6" s="751" customFormat="1" ht="30.75" customHeight="1">
      <c r="A21" s="363"/>
      <c r="B21" s="412" t="s">
        <v>239</v>
      </c>
      <c r="C21" s="778"/>
      <c r="D21" s="779">
        <v>0.08</v>
      </c>
      <c r="E21" s="413"/>
      <c r="F21" s="413"/>
    </row>
    <row r="22" spans="1:6" ht="30.75" customHeight="1">
      <c r="A22" s="236"/>
      <c r="B22" s="142" t="s">
        <v>173</v>
      </c>
      <c r="C22" s="142"/>
      <c r="D22" s="342"/>
      <c r="E22" s="133"/>
      <c r="F22" s="323"/>
    </row>
    <row r="23" spans="1:6" ht="30.75" customHeight="1">
      <c r="A23" s="329"/>
      <c r="B23" s="228"/>
      <c r="C23" s="228"/>
      <c r="D23" s="229"/>
      <c r="E23" s="230"/>
      <c r="F23" s="231"/>
    </row>
    <row r="24" spans="1:6" ht="46.5" customHeight="1">
      <c r="A24" s="844"/>
      <c r="B24" s="844"/>
      <c r="C24" s="844"/>
      <c r="D24" s="844"/>
      <c r="E24" s="844"/>
      <c r="F24" s="844"/>
    </row>
  </sheetData>
  <sheetProtection/>
  <protectedRanges>
    <protectedRange sqref="E16" name="Range2_5_1_1"/>
  </protectedRanges>
  <autoFilter ref="A6:F24"/>
  <mergeCells count="9">
    <mergeCell ref="E4:F4"/>
    <mergeCell ref="D4:D5"/>
    <mergeCell ref="A4:A5"/>
    <mergeCell ref="A24:F24"/>
    <mergeCell ref="A1:F1"/>
    <mergeCell ref="A2:F2"/>
    <mergeCell ref="A3:F3"/>
    <mergeCell ref="B4:B5"/>
    <mergeCell ref="C4:C5"/>
  </mergeCells>
  <printOptions/>
  <pageMargins left="0.7" right="0.42" top="0.29" bottom="0.56"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sheetPr>
    <tabColor rgb="FF00B050"/>
  </sheetPr>
  <dimension ref="A1:G45"/>
  <sheetViews>
    <sheetView zoomScalePageLayoutView="0" workbookViewId="0" topLeftCell="A37">
      <selection activeCell="A44" sqref="A44:IV44"/>
    </sheetView>
  </sheetViews>
  <sheetFormatPr defaultColWidth="9.140625" defaultRowHeight="12.75"/>
  <cols>
    <col min="1" max="1" width="4.00390625" style="254" customWidth="1"/>
    <col min="2" max="2" width="31.140625" style="254" customWidth="1"/>
    <col min="3" max="3" width="9.140625" style="254" customWidth="1"/>
    <col min="4" max="4" width="9.8515625" style="333" bestFit="1" customWidth="1"/>
    <col min="5" max="5" width="7.7109375" style="254" customWidth="1"/>
    <col min="6" max="6" width="12.140625" style="337" customWidth="1"/>
    <col min="7" max="16384" width="9.140625" style="254" customWidth="1"/>
  </cols>
  <sheetData>
    <row r="1" spans="1:6" ht="38.25" customHeight="1">
      <c r="A1" s="885" t="str">
        <f>'ლ.რ.ხ. #8'!A1:F1</f>
        <v>ქალაქ ბათუმში ე.წ. ,,შანხაი''-ს დასახლებაში სოციალური სახლის მშენებლობა  </v>
      </c>
      <c r="B1" s="839"/>
      <c r="C1" s="839"/>
      <c r="D1" s="839"/>
      <c r="E1" s="839"/>
      <c r="F1" s="839"/>
    </row>
    <row r="2" spans="1:6" ht="23.25" customHeight="1">
      <c r="A2" s="886" t="s">
        <v>806</v>
      </c>
      <c r="B2" s="886"/>
      <c r="C2" s="886"/>
      <c r="D2" s="886"/>
      <c r="E2" s="886"/>
      <c r="F2" s="886"/>
    </row>
    <row r="3" spans="1:6" ht="24.75" customHeight="1">
      <c r="A3" s="908" t="s">
        <v>556</v>
      </c>
      <c r="B3" s="908"/>
      <c r="C3" s="908"/>
      <c r="D3" s="908"/>
      <c r="E3" s="908"/>
      <c r="F3" s="908"/>
    </row>
    <row r="4" spans="1:6" ht="32.25" customHeight="1">
      <c r="A4" s="890" t="s">
        <v>0</v>
      </c>
      <c r="B4" s="892" t="s">
        <v>76</v>
      </c>
      <c r="C4" s="888" t="s">
        <v>77</v>
      </c>
      <c r="D4" s="888" t="s">
        <v>78</v>
      </c>
      <c r="E4" s="894" t="s">
        <v>79</v>
      </c>
      <c r="F4" s="895"/>
    </row>
    <row r="5" spans="1:6" ht="57" customHeight="1">
      <c r="A5" s="891"/>
      <c r="B5" s="893"/>
      <c r="C5" s="889"/>
      <c r="D5" s="889"/>
      <c r="E5" s="360" t="s">
        <v>769</v>
      </c>
      <c r="F5" s="361" t="s">
        <v>56</v>
      </c>
    </row>
    <row r="6" spans="1:6" ht="25.5" customHeight="1">
      <c r="A6" s="362" t="s">
        <v>1</v>
      </c>
      <c r="B6" s="176">
        <v>3</v>
      </c>
      <c r="C6" s="176">
        <v>4</v>
      </c>
      <c r="D6" s="176">
        <v>6</v>
      </c>
      <c r="E6" s="296">
        <v>7</v>
      </c>
      <c r="F6" s="296">
        <v>8</v>
      </c>
    </row>
    <row r="7" spans="1:6" ht="52.5" customHeight="1">
      <c r="A7" s="236">
        <v>1</v>
      </c>
      <c r="B7" s="142" t="s">
        <v>557</v>
      </c>
      <c r="C7" s="237" t="s">
        <v>87</v>
      </c>
      <c r="D7" s="171">
        <v>11.7</v>
      </c>
      <c r="E7" s="180"/>
      <c r="F7" s="168"/>
    </row>
    <row r="8" spans="1:6" ht="72.75" customHeight="1">
      <c r="A8" s="145" t="s">
        <v>2</v>
      </c>
      <c r="B8" s="142" t="s">
        <v>558</v>
      </c>
      <c r="C8" s="237" t="s">
        <v>87</v>
      </c>
      <c r="D8" s="171">
        <v>5.1</v>
      </c>
      <c r="E8" s="180"/>
      <c r="F8" s="168"/>
    </row>
    <row r="9" spans="1:6" ht="36.75" customHeight="1">
      <c r="A9" s="145" t="s">
        <v>10</v>
      </c>
      <c r="B9" s="167" t="s">
        <v>252</v>
      </c>
      <c r="C9" s="142" t="s">
        <v>87</v>
      </c>
      <c r="D9" s="121">
        <f>D7</f>
        <v>11.7</v>
      </c>
      <c r="E9" s="138"/>
      <c r="F9" s="170"/>
    </row>
    <row r="10" spans="1:6" ht="191.25" customHeight="1">
      <c r="A10" s="236">
        <v>4</v>
      </c>
      <c r="B10" s="142" t="s">
        <v>559</v>
      </c>
      <c r="C10" s="167" t="s">
        <v>106</v>
      </c>
      <c r="D10" s="121">
        <v>26</v>
      </c>
      <c r="E10" s="121"/>
      <c r="F10" s="170"/>
    </row>
    <row r="11" spans="1:6" ht="36" customHeight="1">
      <c r="A11" s="139"/>
      <c r="B11" s="134" t="s">
        <v>560</v>
      </c>
      <c r="C11" s="134" t="s">
        <v>112</v>
      </c>
      <c r="D11" s="726">
        <f>24*3.6*1.02</f>
        <v>88.12800000000001</v>
      </c>
      <c r="E11" s="124"/>
      <c r="F11" s="124"/>
    </row>
    <row r="12" spans="1:6" ht="27.75" customHeight="1">
      <c r="A12" s="334"/>
      <c r="B12" s="664" t="s">
        <v>561</v>
      </c>
      <c r="C12" s="664" t="s">
        <v>112</v>
      </c>
      <c r="D12" s="665">
        <v>360.67</v>
      </c>
      <c r="E12" s="665"/>
      <c r="F12" s="124"/>
    </row>
    <row r="13" spans="1:6" ht="45.75" customHeight="1">
      <c r="A13" s="144"/>
      <c r="B13" s="131" t="s">
        <v>377</v>
      </c>
      <c r="C13" s="131" t="s">
        <v>101</v>
      </c>
      <c r="D13" s="118">
        <v>151.32</v>
      </c>
      <c r="E13" s="118"/>
      <c r="F13" s="124"/>
    </row>
    <row r="14" spans="1:6" ht="25.5" customHeight="1">
      <c r="A14" s="144"/>
      <c r="B14" s="131" t="s">
        <v>562</v>
      </c>
      <c r="C14" s="131" t="s">
        <v>112</v>
      </c>
      <c r="D14" s="118">
        <v>360.67</v>
      </c>
      <c r="E14" s="118"/>
      <c r="F14" s="124"/>
    </row>
    <row r="15" spans="1:6" ht="178.5" customHeight="1">
      <c r="A15" s="145" t="s">
        <v>3</v>
      </c>
      <c r="B15" s="142" t="s">
        <v>563</v>
      </c>
      <c r="C15" s="167" t="s">
        <v>106</v>
      </c>
      <c r="D15" s="121">
        <v>14</v>
      </c>
      <c r="E15" s="121"/>
      <c r="F15" s="170"/>
    </row>
    <row r="16" spans="1:6" ht="37.5" customHeight="1">
      <c r="A16" s="144"/>
      <c r="B16" s="134" t="s">
        <v>564</v>
      </c>
      <c r="C16" s="134" t="s">
        <v>112</v>
      </c>
      <c r="D16" s="726">
        <f>4.6*16*1.02</f>
        <v>75.07199999999999</v>
      </c>
      <c r="E16" s="124"/>
      <c r="F16" s="124"/>
    </row>
    <row r="17" spans="1:6" ht="30" customHeight="1">
      <c r="A17" s="144"/>
      <c r="B17" s="664" t="s">
        <v>565</v>
      </c>
      <c r="C17" s="664" t="s">
        <v>112</v>
      </c>
      <c r="D17" s="665">
        <v>277.03</v>
      </c>
      <c r="E17" s="665"/>
      <c r="F17" s="124"/>
    </row>
    <row r="18" spans="1:6" ht="43.5" customHeight="1">
      <c r="A18" s="144"/>
      <c r="B18" s="131" t="s">
        <v>566</v>
      </c>
      <c r="C18" s="131" t="s">
        <v>101</v>
      </c>
      <c r="D18" s="118">
        <v>108.53</v>
      </c>
      <c r="E18" s="118"/>
      <c r="F18" s="124"/>
    </row>
    <row r="19" spans="1:6" ht="27.75" customHeight="1">
      <c r="A19" s="144"/>
      <c r="B19" s="131" t="s">
        <v>567</v>
      </c>
      <c r="C19" s="131" t="s">
        <v>112</v>
      </c>
      <c r="D19" s="118">
        <v>277.06</v>
      </c>
      <c r="E19" s="118"/>
      <c r="F19" s="124"/>
    </row>
    <row r="20" spans="1:6" ht="188.25" customHeight="1">
      <c r="A20" s="145" t="s">
        <v>4</v>
      </c>
      <c r="B20" s="142" t="s">
        <v>573</v>
      </c>
      <c r="C20" s="167" t="s">
        <v>106</v>
      </c>
      <c r="D20" s="121">
        <v>6</v>
      </c>
      <c r="E20" s="121"/>
      <c r="F20" s="170"/>
    </row>
    <row r="21" spans="1:6" ht="30.75" customHeight="1">
      <c r="A21" s="144"/>
      <c r="B21" s="134" t="s">
        <v>569</v>
      </c>
      <c r="C21" s="134" t="s">
        <v>112</v>
      </c>
      <c r="D21" s="726">
        <f>4.6*4*1.02</f>
        <v>18.767999999999997</v>
      </c>
      <c r="E21" s="124"/>
      <c r="F21" s="124"/>
    </row>
    <row r="22" spans="1:6" ht="29.25" customHeight="1">
      <c r="A22" s="144"/>
      <c r="B22" s="664" t="s">
        <v>570</v>
      </c>
      <c r="C22" s="664" t="s">
        <v>112</v>
      </c>
      <c r="D22" s="665">
        <v>137.09</v>
      </c>
      <c r="E22" s="665"/>
      <c r="F22" s="124"/>
    </row>
    <row r="23" spans="1:6" ht="46.5" customHeight="1">
      <c r="A23" s="144"/>
      <c r="B23" s="131" t="s">
        <v>571</v>
      </c>
      <c r="C23" s="131" t="s">
        <v>101</v>
      </c>
      <c r="D23" s="118">
        <v>58.75</v>
      </c>
      <c r="E23" s="118"/>
      <c r="F23" s="124"/>
    </row>
    <row r="24" spans="1:6" ht="25.5" customHeight="1">
      <c r="A24" s="144"/>
      <c r="B24" s="131" t="s">
        <v>572</v>
      </c>
      <c r="C24" s="131" t="s">
        <v>112</v>
      </c>
      <c r="D24" s="118">
        <v>137.09</v>
      </c>
      <c r="E24" s="118"/>
      <c r="F24" s="124"/>
    </row>
    <row r="25" spans="1:6" ht="177.75" customHeight="1">
      <c r="A25" s="145" t="s">
        <v>5</v>
      </c>
      <c r="B25" s="142" t="s">
        <v>568</v>
      </c>
      <c r="C25" s="167" t="s">
        <v>106</v>
      </c>
      <c r="D25" s="121">
        <v>2</v>
      </c>
      <c r="E25" s="121"/>
      <c r="F25" s="170"/>
    </row>
    <row r="26" spans="1:6" ht="32.25" customHeight="1">
      <c r="A26" s="144"/>
      <c r="B26" s="134" t="s">
        <v>569</v>
      </c>
      <c r="C26" s="134" t="s">
        <v>112</v>
      </c>
      <c r="D26" s="124">
        <v>18.77</v>
      </c>
      <c r="E26" s="124"/>
      <c r="F26" s="124"/>
    </row>
    <row r="27" spans="1:6" ht="31.5" customHeight="1">
      <c r="A27" s="144"/>
      <c r="B27" s="664" t="s">
        <v>574</v>
      </c>
      <c r="C27" s="664" t="s">
        <v>112</v>
      </c>
      <c r="D27" s="665">
        <v>50.59</v>
      </c>
      <c r="E27" s="665"/>
      <c r="F27" s="124"/>
    </row>
    <row r="28" spans="1:6" ht="45" customHeight="1">
      <c r="A28" s="144"/>
      <c r="B28" s="131" t="s">
        <v>571</v>
      </c>
      <c r="C28" s="131" t="s">
        <v>101</v>
      </c>
      <c r="D28" s="118">
        <v>19.58</v>
      </c>
      <c r="E28" s="118"/>
      <c r="F28" s="124"/>
    </row>
    <row r="29" spans="1:6" ht="25.5" customHeight="1">
      <c r="A29" s="144"/>
      <c r="B29" s="131" t="s">
        <v>575</v>
      </c>
      <c r="C29" s="131" t="s">
        <v>112</v>
      </c>
      <c r="D29" s="118">
        <v>50.59</v>
      </c>
      <c r="E29" s="118"/>
      <c r="F29" s="124"/>
    </row>
    <row r="30" spans="1:6" ht="48" customHeight="1">
      <c r="A30" s="145" t="s">
        <v>16</v>
      </c>
      <c r="B30" s="141" t="s">
        <v>378</v>
      </c>
      <c r="C30" s="237" t="s">
        <v>175</v>
      </c>
      <c r="D30" s="171">
        <v>2</v>
      </c>
      <c r="E30" s="180"/>
      <c r="F30" s="168"/>
    </row>
    <row r="31" spans="1:6" ht="25.5" customHeight="1">
      <c r="A31" s="666"/>
      <c r="B31" s="134" t="s">
        <v>576</v>
      </c>
      <c r="C31" s="134" t="s">
        <v>112</v>
      </c>
      <c r="D31" s="165">
        <v>15.91</v>
      </c>
      <c r="E31" s="165"/>
      <c r="F31" s="124"/>
    </row>
    <row r="32" spans="1:6" ht="25.5" customHeight="1">
      <c r="A32" s="666"/>
      <c r="B32" s="134" t="s">
        <v>577</v>
      </c>
      <c r="C32" s="134" t="s">
        <v>112</v>
      </c>
      <c r="D32" s="165">
        <v>25.7</v>
      </c>
      <c r="E32" s="165"/>
      <c r="F32" s="124"/>
    </row>
    <row r="33" spans="1:6" ht="25.5" customHeight="1">
      <c r="A33" s="666"/>
      <c r="B33" s="134" t="s">
        <v>379</v>
      </c>
      <c r="C33" s="134" t="s">
        <v>101</v>
      </c>
      <c r="D33" s="165">
        <v>21.6</v>
      </c>
      <c r="E33" s="165"/>
      <c r="F33" s="124"/>
    </row>
    <row r="34" spans="1:6" ht="63" customHeight="1">
      <c r="A34" s="236">
        <v>9</v>
      </c>
      <c r="B34" s="142" t="s">
        <v>578</v>
      </c>
      <c r="C34" s="142" t="s">
        <v>101</v>
      </c>
      <c r="D34" s="667">
        <v>594</v>
      </c>
      <c r="E34" s="121"/>
      <c r="F34" s="170"/>
    </row>
    <row r="35" spans="1:6" ht="58.5" customHeight="1">
      <c r="A35" s="236">
        <v>16</v>
      </c>
      <c r="B35" s="142" t="s">
        <v>579</v>
      </c>
      <c r="C35" s="167" t="s">
        <v>101</v>
      </c>
      <c r="D35" s="123">
        <v>615</v>
      </c>
      <c r="E35" s="121"/>
      <c r="F35" s="170"/>
    </row>
    <row r="36" spans="1:6" ht="51" customHeight="1">
      <c r="A36" s="164" t="s">
        <v>6</v>
      </c>
      <c r="B36" s="167" t="s">
        <v>549</v>
      </c>
      <c r="C36" s="668" t="s">
        <v>127</v>
      </c>
      <c r="D36" s="123">
        <f>D35</f>
        <v>615</v>
      </c>
      <c r="E36" s="123"/>
      <c r="F36" s="170"/>
    </row>
    <row r="37" spans="1:6" ht="60.75" customHeight="1">
      <c r="A37" s="236">
        <v>18</v>
      </c>
      <c r="B37" s="167" t="s">
        <v>381</v>
      </c>
      <c r="C37" s="167" t="s">
        <v>101</v>
      </c>
      <c r="D37" s="669">
        <f>D36</f>
        <v>615</v>
      </c>
      <c r="E37" s="121"/>
      <c r="F37" s="170"/>
    </row>
    <row r="38" spans="1:6" ht="96" customHeight="1">
      <c r="A38" s="145" t="s">
        <v>15</v>
      </c>
      <c r="B38" s="167" t="s">
        <v>382</v>
      </c>
      <c r="C38" s="237" t="s">
        <v>175</v>
      </c>
      <c r="D38" s="171">
        <v>2</v>
      </c>
      <c r="E38" s="180"/>
      <c r="F38" s="168"/>
    </row>
    <row r="39" spans="1:6" ht="61.5" customHeight="1">
      <c r="A39" s="164" t="s">
        <v>19</v>
      </c>
      <c r="B39" s="167" t="s">
        <v>383</v>
      </c>
      <c r="C39" s="257" t="s">
        <v>101</v>
      </c>
      <c r="D39" s="670">
        <v>248</v>
      </c>
      <c r="E39" s="171"/>
      <c r="F39" s="170"/>
    </row>
    <row r="40" spans="1:7" ht="72" customHeight="1">
      <c r="A40" s="164" t="s">
        <v>30</v>
      </c>
      <c r="B40" s="167" t="s">
        <v>384</v>
      </c>
      <c r="C40" s="167" t="s">
        <v>101</v>
      </c>
      <c r="D40" s="123">
        <f>D39</f>
        <v>248</v>
      </c>
      <c r="E40" s="121"/>
      <c r="F40" s="170"/>
      <c r="G40" s="254" t="s">
        <v>841</v>
      </c>
    </row>
    <row r="41" spans="1:6" ht="32.25" customHeight="1">
      <c r="A41" s="139"/>
      <c r="B41" s="167" t="s">
        <v>173</v>
      </c>
      <c r="C41" s="167"/>
      <c r="D41" s="122"/>
      <c r="E41" s="122"/>
      <c r="F41" s="170"/>
    </row>
    <row r="42" spans="1:6" s="751" customFormat="1" ht="33.75" customHeight="1">
      <c r="A42" s="363"/>
      <c r="B42" s="412" t="s">
        <v>307</v>
      </c>
      <c r="C42" s="412"/>
      <c r="D42" s="782">
        <v>0.1</v>
      </c>
      <c r="E42" s="652"/>
      <c r="F42" s="652"/>
    </row>
    <row r="43" spans="1:6" ht="32.25" customHeight="1">
      <c r="A43" s="164"/>
      <c r="B43" s="142" t="s">
        <v>173</v>
      </c>
      <c r="C43" s="142"/>
      <c r="D43" s="138"/>
      <c r="E43" s="123"/>
      <c r="F43" s="180"/>
    </row>
    <row r="44" spans="1:6" s="751" customFormat="1" ht="32.25" customHeight="1">
      <c r="A44" s="363"/>
      <c r="B44" s="412" t="s">
        <v>239</v>
      </c>
      <c r="C44" s="778"/>
      <c r="D44" s="787">
        <v>0.08</v>
      </c>
      <c r="E44" s="652"/>
      <c r="F44" s="652"/>
    </row>
    <row r="45" spans="1:6" ht="29.25" customHeight="1">
      <c r="A45" s="236"/>
      <c r="B45" s="142" t="s">
        <v>682</v>
      </c>
      <c r="C45" s="142"/>
      <c r="D45" s="137"/>
      <c r="E45" s="121"/>
      <c r="F45" s="180"/>
    </row>
  </sheetData>
  <sheetProtection/>
  <autoFilter ref="A6:F45"/>
  <mergeCells count="8">
    <mergeCell ref="A1:F1"/>
    <mergeCell ref="A2:F2"/>
    <mergeCell ref="A3:F3"/>
    <mergeCell ref="A4:A5"/>
    <mergeCell ref="B4:B5"/>
    <mergeCell ref="C4:C5"/>
    <mergeCell ref="E4:F4"/>
    <mergeCell ref="D4:D5"/>
  </mergeCell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sheetPr>
    <tabColor rgb="FF00B050"/>
    <pageSetUpPr fitToPage="1"/>
  </sheetPr>
  <dimension ref="A1:F27"/>
  <sheetViews>
    <sheetView zoomScalePageLayoutView="0" workbookViewId="0" topLeftCell="A16">
      <selection activeCell="A26" sqref="A26:IV26"/>
    </sheetView>
  </sheetViews>
  <sheetFormatPr defaultColWidth="9.140625" defaultRowHeight="32.25" customHeight="1"/>
  <cols>
    <col min="1" max="1" width="4.00390625" style="254" customWidth="1"/>
    <col min="2" max="2" width="31.140625" style="254" customWidth="1"/>
    <col min="3" max="3" width="9.140625" style="254" customWidth="1"/>
    <col min="4" max="4" width="9.8515625" style="333" bestFit="1" customWidth="1"/>
    <col min="5" max="5" width="7.7109375" style="254" customWidth="1"/>
    <col min="6" max="6" width="12.140625" style="337" customWidth="1"/>
    <col min="7" max="16384" width="9.140625" style="254" customWidth="1"/>
  </cols>
  <sheetData>
    <row r="1" spans="1:6" ht="38.25" customHeight="1">
      <c r="A1" s="885" t="str">
        <f>'ლ.რ.ხ #9'!A1:F1</f>
        <v>ქალაქ ბათუმში ე.წ. ,,შანხაი''-ს დასახლებაში სოციალური სახლის მშენებლობა  </v>
      </c>
      <c r="B1" s="839"/>
      <c r="C1" s="839"/>
      <c r="D1" s="839"/>
      <c r="E1" s="839"/>
      <c r="F1" s="839"/>
    </row>
    <row r="2" spans="1:6" ht="23.25" customHeight="1">
      <c r="A2" s="886" t="s">
        <v>807</v>
      </c>
      <c r="B2" s="886"/>
      <c r="C2" s="886"/>
      <c r="D2" s="886"/>
      <c r="E2" s="886"/>
      <c r="F2" s="886"/>
    </row>
    <row r="3" spans="1:6" ht="24.75" customHeight="1">
      <c r="A3" s="908" t="s">
        <v>368</v>
      </c>
      <c r="B3" s="908"/>
      <c r="C3" s="908"/>
      <c r="D3" s="908"/>
      <c r="E3" s="908"/>
      <c r="F3" s="908"/>
    </row>
    <row r="4" spans="1:6" ht="32.25" customHeight="1">
      <c r="A4" s="846" t="s">
        <v>0</v>
      </c>
      <c r="B4" s="848" t="s">
        <v>76</v>
      </c>
      <c r="C4" s="850" t="s">
        <v>77</v>
      </c>
      <c r="D4" s="850" t="s">
        <v>78</v>
      </c>
      <c r="E4" s="852" t="s">
        <v>79</v>
      </c>
      <c r="F4" s="853"/>
    </row>
    <row r="5" spans="1:6" ht="57.75" customHeight="1">
      <c r="A5" s="847"/>
      <c r="B5" s="849"/>
      <c r="C5" s="851"/>
      <c r="D5" s="851"/>
      <c r="E5" s="162" t="s">
        <v>769</v>
      </c>
      <c r="F5" s="163" t="s">
        <v>56</v>
      </c>
    </row>
    <row r="6" spans="1:6" ht="25.5" customHeight="1">
      <c r="A6" s="487" t="s">
        <v>1</v>
      </c>
      <c r="B6" s="488">
        <v>3</v>
      </c>
      <c r="C6" s="488">
        <v>4</v>
      </c>
      <c r="D6" s="488">
        <v>6</v>
      </c>
      <c r="E6" s="489">
        <v>7</v>
      </c>
      <c r="F6" s="489">
        <v>8</v>
      </c>
    </row>
    <row r="7" spans="1:6" ht="126.75" customHeight="1">
      <c r="A7" s="166">
        <v>1</v>
      </c>
      <c r="B7" s="142" t="s">
        <v>385</v>
      </c>
      <c r="C7" s="142" t="s">
        <v>101</v>
      </c>
      <c r="D7" s="242">
        <v>9413</v>
      </c>
      <c r="E7" s="176"/>
      <c r="F7" s="170"/>
    </row>
    <row r="8" spans="1:6" ht="56.25" customHeight="1">
      <c r="A8" s="166">
        <v>2</v>
      </c>
      <c r="B8" s="142" t="s">
        <v>547</v>
      </c>
      <c r="C8" s="142" t="s">
        <v>87</v>
      </c>
      <c r="D8" s="171">
        <v>4424</v>
      </c>
      <c r="E8" s="143"/>
      <c r="F8" s="168"/>
    </row>
    <row r="9" spans="1:6" ht="56.25" customHeight="1">
      <c r="A9" s="166">
        <v>3</v>
      </c>
      <c r="B9" s="142" t="s">
        <v>386</v>
      </c>
      <c r="C9" s="142" t="s">
        <v>87</v>
      </c>
      <c r="D9" s="171">
        <v>706.1</v>
      </c>
      <c r="E9" s="143"/>
      <c r="F9" s="168"/>
    </row>
    <row r="10" spans="1:6" ht="66.75" customHeight="1">
      <c r="A10" s="236">
        <v>4</v>
      </c>
      <c r="B10" s="142" t="s">
        <v>548</v>
      </c>
      <c r="C10" s="142" t="s">
        <v>101</v>
      </c>
      <c r="D10" s="667">
        <v>449</v>
      </c>
      <c r="E10" s="121"/>
      <c r="F10" s="170"/>
    </row>
    <row r="11" spans="1:6" ht="31.5" customHeight="1">
      <c r="A11" s="236">
        <v>5</v>
      </c>
      <c r="B11" s="142" t="s">
        <v>380</v>
      </c>
      <c r="C11" s="167" t="s">
        <v>101</v>
      </c>
      <c r="D11" s="123">
        <v>449</v>
      </c>
      <c r="E11" s="121"/>
      <c r="F11" s="170"/>
    </row>
    <row r="12" spans="1:6" ht="41.25" customHeight="1">
      <c r="A12" s="164" t="s">
        <v>4</v>
      </c>
      <c r="B12" s="167" t="s">
        <v>549</v>
      </c>
      <c r="C12" s="668" t="s">
        <v>127</v>
      </c>
      <c r="D12" s="123">
        <v>449</v>
      </c>
      <c r="E12" s="123"/>
      <c r="F12" s="170"/>
    </row>
    <row r="13" spans="1:6" ht="63.75" customHeight="1">
      <c r="A13" s="236">
        <v>7</v>
      </c>
      <c r="B13" s="167" t="s">
        <v>550</v>
      </c>
      <c r="C13" s="167" t="s">
        <v>101</v>
      </c>
      <c r="D13" s="669">
        <f>D12</f>
        <v>449</v>
      </c>
      <c r="E13" s="121"/>
      <c r="F13" s="170"/>
    </row>
    <row r="14" spans="1:6" ht="53.25" customHeight="1">
      <c r="A14" s="671">
        <v>8</v>
      </c>
      <c r="B14" s="672" t="s">
        <v>552</v>
      </c>
      <c r="C14" s="672" t="s">
        <v>101</v>
      </c>
      <c r="D14" s="674">
        <v>2702</v>
      </c>
      <c r="E14" s="673"/>
      <c r="F14" s="675"/>
    </row>
    <row r="15" spans="1:6" ht="73.5" customHeight="1">
      <c r="A15" s="676">
        <v>9</v>
      </c>
      <c r="B15" s="672" t="s">
        <v>554</v>
      </c>
      <c r="C15" s="677" t="s">
        <v>92</v>
      </c>
      <c r="D15" s="678">
        <f>D14</f>
        <v>2702</v>
      </c>
      <c r="E15" s="678"/>
      <c r="F15" s="679"/>
    </row>
    <row r="16" spans="1:6" ht="57.75" customHeight="1">
      <c r="A16" s="671">
        <v>10</v>
      </c>
      <c r="B16" s="672" t="s">
        <v>553</v>
      </c>
      <c r="C16" s="672" t="s">
        <v>101</v>
      </c>
      <c r="D16" s="674">
        <f>D15</f>
        <v>2702</v>
      </c>
      <c r="E16" s="680"/>
      <c r="F16" s="675"/>
    </row>
    <row r="17" spans="1:6" ht="63" customHeight="1">
      <c r="A17" s="676">
        <v>11</v>
      </c>
      <c r="B17" s="672" t="s">
        <v>555</v>
      </c>
      <c r="C17" s="677" t="s">
        <v>92</v>
      </c>
      <c r="D17" s="678">
        <f>D16</f>
        <v>2702</v>
      </c>
      <c r="E17" s="678"/>
      <c r="F17" s="679"/>
    </row>
    <row r="18" spans="1:6" ht="93.75" customHeight="1">
      <c r="A18" s="235">
        <v>12</v>
      </c>
      <c r="B18" s="167" t="s">
        <v>551</v>
      </c>
      <c r="C18" s="167" t="s">
        <v>101</v>
      </c>
      <c r="D18" s="499">
        <v>3295</v>
      </c>
      <c r="E18" s="123"/>
      <c r="F18" s="170"/>
    </row>
    <row r="19" spans="1:6" ht="61.5" customHeight="1">
      <c r="A19" s="235">
        <v>13</v>
      </c>
      <c r="B19" s="167" t="s">
        <v>387</v>
      </c>
      <c r="C19" s="167" t="s">
        <v>87</v>
      </c>
      <c r="D19" s="123">
        <v>470</v>
      </c>
      <c r="E19" s="123"/>
      <c r="F19" s="170"/>
    </row>
    <row r="20" spans="1:6" ht="32.25" customHeight="1">
      <c r="A20" s="236">
        <v>14</v>
      </c>
      <c r="B20" s="167" t="s">
        <v>388</v>
      </c>
      <c r="C20" s="237" t="s">
        <v>82</v>
      </c>
      <c r="D20" s="171">
        <f>D19*1.75</f>
        <v>822.5</v>
      </c>
      <c r="E20" s="397"/>
      <c r="F20" s="168"/>
    </row>
    <row r="21" spans="1:6" ht="60" customHeight="1">
      <c r="A21" s="164" t="s">
        <v>9</v>
      </c>
      <c r="B21" s="167" t="s">
        <v>389</v>
      </c>
      <c r="C21" s="257" t="s">
        <v>101</v>
      </c>
      <c r="D21" s="681">
        <v>2352</v>
      </c>
      <c r="E21" s="394"/>
      <c r="F21" s="168"/>
    </row>
    <row r="22" spans="1:6" ht="46.5" customHeight="1">
      <c r="A22" s="164" t="s">
        <v>7</v>
      </c>
      <c r="B22" s="167" t="s">
        <v>390</v>
      </c>
      <c r="C22" s="257" t="s">
        <v>101</v>
      </c>
      <c r="D22" s="681">
        <f>D21</f>
        <v>2352</v>
      </c>
      <c r="E22" s="394"/>
      <c r="F22" s="168"/>
    </row>
    <row r="23" spans="1:6" ht="39" customHeight="1">
      <c r="A23" s="139"/>
      <c r="B23" s="167" t="s">
        <v>308</v>
      </c>
      <c r="C23" s="167"/>
      <c r="D23" s="122"/>
      <c r="E23" s="122"/>
      <c r="F23" s="170"/>
    </row>
    <row r="24" spans="1:6" s="751" customFormat="1" ht="32.25" customHeight="1">
      <c r="A24" s="363"/>
      <c r="B24" s="412" t="s">
        <v>307</v>
      </c>
      <c r="C24" s="778"/>
      <c r="D24" s="787">
        <v>0.1</v>
      </c>
      <c r="E24" s="652"/>
      <c r="F24" s="652"/>
    </row>
    <row r="25" spans="1:6" ht="32.25" customHeight="1">
      <c r="A25" s="164"/>
      <c r="B25" s="167" t="s">
        <v>308</v>
      </c>
      <c r="C25" s="167"/>
      <c r="D25" s="356"/>
      <c r="E25" s="123"/>
      <c r="F25" s="123"/>
    </row>
    <row r="26" spans="1:6" s="751" customFormat="1" ht="29.25" customHeight="1">
      <c r="A26" s="363"/>
      <c r="B26" s="412" t="s">
        <v>239</v>
      </c>
      <c r="C26" s="778"/>
      <c r="D26" s="787">
        <v>0.08</v>
      </c>
      <c r="E26" s="652"/>
      <c r="F26" s="652"/>
    </row>
    <row r="27" spans="1:6" ht="32.25" customHeight="1">
      <c r="A27" s="236"/>
      <c r="B27" s="142" t="s">
        <v>56</v>
      </c>
      <c r="C27" s="142"/>
      <c r="D27" s="137"/>
      <c r="E27" s="121"/>
      <c r="F27" s="180"/>
    </row>
  </sheetData>
  <sheetProtection/>
  <protectedRanges>
    <protectedRange sqref="E19:E22" name="Range2_5_1_1"/>
  </protectedRanges>
  <autoFilter ref="A6:F27"/>
  <mergeCells count="8">
    <mergeCell ref="A1:F1"/>
    <mergeCell ref="A2:F2"/>
    <mergeCell ref="A3:F3"/>
    <mergeCell ref="B4:B5"/>
    <mergeCell ref="C4:C5"/>
    <mergeCell ref="E4:F4"/>
    <mergeCell ref="A4:A5"/>
    <mergeCell ref="D4:D5"/>
  </mergeCells>
  <printOptions/>
  <pageMargins left="0.56" right="0.62" top="0.33" bottom="0.42" header="0.3" footer="0.3"/>
  <pageSetup fitToHeight="0"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rgb="FF00B050"/>
  </sheetPr>
  <dimension ref="A1:P17"/>
  <sheetViews>
    <sheetView zoomScalePageLayoutView="0" workbookViewId="0" topLeftCell="A1">
      <selection activeCell="A1" sqref="A1:F1"/>
    </sheetView>
  </sheetViews>
  <sheetFormatPr defaultColWidth="9.140625" defaultRowHeight="12.75"/>
  <cols>
    <col min="1" max="1" width="5.140625" style="14" customWidth="1"/>
    <col min="2" max="2" width="38.140625" style="1" customWidth="1"/>
    <col min="3" max="3" width="7.140625" style="1" customWidth="1"/>
    <col min="4" max="4" width="10.140625" style="1" customWidth="1"/>
    <col min="5" max="5" width="8.140625" style="57" customWidth="1"/>
    <col min="6" max="6" width="10.8515625" style="53" customWidth="1"/>
    <col min="7" max="7" width="12.140625" style="1" customWidth="1"/>
    <col min="8" max="16384" width="9.140625" style="1" customWidth="1"/>
  </cols>
  <sheetData>
    <row r="1" spans="1:6" ht="41.25" customHeight="1">
      <c r="A1" s="838" t="str">
        <f>'[1]ნაკრები'!A9</f>
        <v>ქალაქ ბათუმში ე.წ. ,,შანხაი''-ს დასახლებაში სოციალური სახლის მშენებლობა  </v>
      </c>
      <c r="B1" s="838"/>
      <c r="C1" s="838"/>
      <c r="D1" s="838"/>
      <c r="E1" s="838"/>
      <c r="F1" s="838"/>
    </row>
    <row r="2" spans="1:6" ht="23.25" customHeight="1">
      <c r="A2" s="845" t="s">
        <v>59</v>
      </c>
      <c r="B2" s="845"/>
      <c r="C2" s="845"/>
      <c r="D2" s="845"/>
      <c r="E2" s="845"/>
      <c r="F2" s="845"/>
    </row>
    <row r="3" spans="1:6" ht="27.75" customHeight="1">
      <c r="A3" s="846" t="s">
        <v>0</v>
      </c>
      <c r="B3" s="848" t="s">
        <v>76</v>
      </c>
      <c r="C3" s="850" t="s">
        <v>77</v>
      </c>
      <c r="D3" s="850" t="s">
        <v>78</v>
      </c>
      <c r="E3" s="852" t="s">
        <v>79</v>
      </c>
      <c r="F3" s="853"/>
    </row>
    <row r="4" spans="1:6" ht="58.5" customHeight="1">
      <c r="A4" s="847"/>
      <c r="B4" s="849"/>
      <c r="C4" s="851"/>
      <c r="D4" s="851"/>
      <c r="E4" s="162" t="s">
        <v>769</v>
      </c>
      <c r="F4" s="163" t="s">
        <v>56</v>
      </c>
    </row>
    <row r="5" spans="1:16" s="5" customFormat="1" ht="16.5" customHeight="1">
      <c r="A5" s="391" t="s">
        <v>1</v>
      </c>
      <c r="B5" s="392">
        <v>3</v>
      </c>
      <c r="C5" s="392">
        <v>4</v>
      </c>
      <c r="D5" s="392">
        <v>6</v>
      </c>
      <c r="E5" s="393">
        <v>7</v>
      </c>
      <c r="F5" s="393">
        <v>8</v>
      </c>
      <c r="P5" s="1"/>
    </row>
    <row r="6" spans="1:16" s="5" customFormat="1" ht="106.5" customHeight="1">
      <c r="A6" s="235">
        <v>1</v>
      </c>
      <c r="B6" s="167" t="s">
        <v>174</v>
      </c>
      <c r="C6" s="167" t="s">
        <v>175</v>
      </c>
      <c r="D6" s="171">
        <v>1</v>
      </c>
      <c r="E6" s="171"/>
      <c r="F6" s="168"/>
      <c r="P6" s="1"/>
    </row>
    <row r="7" spans="1:16" s="5" customFormat="1" ht="72" customHeight="1">
      <c r="A7" s="235">
        <v>2</v>
      </c>
      <c r="B7" s="167" t="s">
        <v>742</v>
      </c>
      <c r="C7" s="167" t="s">
        <v>175</v>
      </c>
      <c r="D7" s="171">
        <v>1</v>
      </c>
      <c r="E7" s="171"/>
      <c r="F7" s="168"/>
      <c r="P7" s="1"/>
    </row>
    <row r="8" spans="1:6" s="5" customFormat="1" ht="86.25" customHeight="1">
      <c r="A8" s="395">
        <v>3</v>
      </c>
      <c r="B8" s="396" t="s">
        <v>741</v>
      </c>
      <c r="C8" s="396" t="s">
        <v>176</v>
      </c>
      <c r="D8" s="171">
        <v>36300</v>
      </c>
      <c r="E8" s="171"/>
      <c r="F8" s="168"/>
    </row>
    <row r="9" spans="1:6" s="2" customFormat="1" ht="35.25" customHeight="1">
      <c r="A9" s="236">
        <v>4</v>
      </c>
      <c r="B9" s="167" t="s">
        <v>177</v>
      </c>
      <c r="C9" s="237" t="s">
        <v>82</v>
      </c>
      <c r="D9" s="171">
        <f>D8*0.538</f>
        <v>19529.4</v>
      </c>
      <c r="E9" s="180"/>
      <c r="F9" s="168"/>
    </row>
    <row r="10" spans="1:7" ht="30" customHeight="1">
      <c r="A10" s="239"/>
      <c r="B10" s="167" t="s">
        <v>173</v>
      </c>
      <c r="C10" s="167" t="s">
        <v>28</v>
      </c>
      <c r="D10" s="124"/>
      <c r="E10" s="118"/>
      <c r="F10" s="168"/>
      <c r="G10" s="57"/>
    </row>
    <row r="11" spans="1:6" ht="30" customHeight="1">
      <c r="A11" s="144"/>
      <c r="B11" s="131" t="s">
        <v>179</v>
      </c>
      <c r="C11" s="131" t="s">
        <v>28</v>
      </c>
      <c r="D11" s="181">
        <v>0.1</v>
      </c>
      <c r="E11" s="118"/>
      <c r="F11" s="172"/>
    </row>
    <row r="12" spans="1:6" ht="28.5" customHeight="1">
      <c r="A12" s="144"/>
      <c r="B12" s="142" t="s">
        <v>180</v>
      </c>
      <c r="C12" s="142" t="s">
        <v>28</v>
      </c>
      <c r="D12" s="119"/>
      <c r="E12" s="121"/>
      <c r="F12" s="180"/>
    </row>
    <row r="13" spans="1:6" ht="27.75" customHeight="1">
      <c r="A13" s="144"/>
      <c r="B13" s="131" t="s">
        <v>172</v>
      </c>
      <c r="C13" s="131" t="s">
        <v>28</v>
      </c>
      <c r="D13" s="181">
        <v>0.08</v>
      </c>
      <c r="E13" s="118"/>
      <c r="F13" s="172"/>
    </row>
    <row r="14" spans="1:6" ht="36.75" customHeight="1">
      <c r="A14" s="240"/>
      <c r="B14" s="142" t="s">
        <v>682</v>
      </c>
      <c r="C14" s="142" t="s">
        <v>28</v>
      </c>
      <c r="D14" s="137"/>
      <c r="E14" s="121"/>
      <c r="F14" s="180"/>
    </row>
    <row r="15" spans="1:6" ht="15.75">
      <c r="A15" s="227"/>
      <c r="B15" s="228"/>
      <c r="C15" s="228"/>
      <c r="D15" s="229"/>
      <c r="E15" s="230"/>
      <c r="F15" s="231"/>
    </row>
    <row r="16" spans="1:6" ht="15.75">
      <c r="A16" s="232"/>
      <c r="B16" s="183"/>
      <c r="C16" s="234"/>
      <c r="D16" s="234"/>
      <c r="E16" s="185"/>
      <c r="F16" s="185"/>
    </row>
    <row r="17" spans="1:7" ht="18.75" customHeight="1">
      <c r="A17" s="844"/>
      <c r="B17" s="844"/>
      <c r="C17" s="844"/>
      <c r="D17" s="844"/>
      <c r="E17" s="844"/>
      <c r="F17" s="844"/>
      <c r="G17" s="241"/>
    </row>
  </sheetData>
  <sheetProtection/>
  <mergeCells count="8">
    <mergeCell ref="A17:F17"/>
    <mergeCell ref="A1:F1"/>
    <mergeCell ref="A2:F2"/>
    <mergeCell ref="A3:A4"/>
    <mergeCell ref="B3:B4"/>
    <mergeCell ref="C3:C4"/>
    <mergeCell ref="D3:D4"/>
    <mergeCell ref="E3:F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M26"/>
  <sheetViews>
    <sheetView zoomScalePageLayoutView="0" workbookViewId="0" topLeftCell="A1">
      <selection activeCell="A1" sqref="A1:D1"/>
    </sheetView>
  </sheetViews>
  <sheetFormatPr defaultColWidth="9.140625" defaultRowHeight="12.75"/>
  <cols>
    <col min="1" max="1" width="4.8515625" style="157" customWidth="1"/>
    <col min="2" max="2" width="27.421875" style="157" customWidth="1"/>
    <col min="3" max="4" width="30.7109375" style="157" customWidth="1"/>
    <col min="5" max="16384" width="9.140625" style="157" customWidth="1"/>
  </cols>
  <sheetData>
    <row r="1" spans="1:13" ht="33.75" customHeight="1">
      <c r="A1" s="838" t="s">
        <v>693</v>
      </c>
      <c r="B1" s="838"/>
      <c r="C1" s="838"/>
      <c r="D1" s="838"/>
      <c r="F1" s="838"/>
      <c r="G1" s="838"/>
      <c r="H1" s="838"/>
      <c r="I1" s="838"/>
      <c r="J1" s="838"/>
      <c r="K1" s="838"/>
      <c r="L1" s="838"/>
      <c r="M1" s="838"/>
    </row>
    <row r="2" spans="1:4" ht="27.75" customHeight="1">
      <c r="A2" s="838" t="s">
        <v>694</v>
      </c>
      <c r="B2" s="838"/>
      <c r="C2" s="838"/>
      <c r="D2" s="838"/>
    </row>
    <row r="3" spans="1:4" ht="20.25" customHeight="1">
      <c r="A3" s="838" t="s">
        <v>60</v>
      </c>
      <c r="B3" s="838"/>
      <c r="C3" s="838"/>
      <c r="D3" s="838"/>
    </row>
    <row r="4" spans="1:4" ht="19.5" customHeight="1">
      <c r="A4" s="838"/>
      <c r="B4" s="838"/>
      <c r="C4" s="838"/>
      <c r="D4" s="838"/>
    </row>
    <row r="5" spans="1:4" ht="22.5" customHeight="1">
      <c r="A5" s="840" t="s">
        <v>0</v>
      </c>
      <c r="B5" s="840" t="s">
        <v>71</v>
      </c>
      <c r="C5" s="840" t="s">
        <v>72</v>
      </c>
      <c r="D5" s="854" t="s">
        <v>815</v>
      </c>
    </row>
    <row r="6" spans="1:4" ht="66.75" customHeight="1">
      <c r="A6" s="841"/>
      <c r="B6" s="841"/>
      <c r="C6" s="841"/>
      <c r="D6" s="855"/>
    </row>
    <row r="7" spans="1:4" s="156" customFormat="1" ht="40.5" customHeight="1">
      <c r="A7" s="722">
        <v>1</v>
      </c>
      <c r="B7" s="722" t="s">
        <v>816</v>
      </c>
      <c r="C7" s="722" t="s">
        <v>73</v>
      </c>
      <c r="D7" s="723">
        <v>0</v>
      </c>
    </row>
    <row r="8" spans="1:4" s="156" customFormat="1" ht="44.25" customHeight="1">
      <c r="A8" s="722">
        <v>2</v>
      </c>
      <c r="B8" s="722" t="s">
        <v>817</v>
      </c>
      <c r="C8" s="722" t="s">
        <v>182</v>
      </c>
      <c r="D8" s="723">
        <f>'ლ.რ. #2-2'!F243</f>
        <v>0</v>
      </c>
    </row>
    <row r="9" spans="1:4" s="156" customFormat="1" ht="44.25" customHeight="1">
      <c r="A9" s="722">
        <v>3</v>
      </c>
      <c r="B9" s="722" t="s">
        <v>818</v>
      </c>
      <c r="C9" s="722" t="s">
        <v>223</v>
      </c>
      <c r="D9" s="723">
        <f>'ლრ. #2-3'!F40</f>
        <v>0</v>
      </c>
    </row>
    <row r="10" spans="1:4" s="156" customFormat="1" ht="45" customHeight="1">
      <c r="A10" s="722">
        <v>4</v>
      </c>
      <c r="B10" s="722" t="s">
        <v>819</v>
      </c>
      <c r="C10" s="722" t="s">
        <v>695</v>
      </c>
      <c r="D10" s="723">
        <f>'ლ.რ.ხ #2-4'!F32</f>
        <v>0</v>
      </c>
    </row>
    <row r="11" spans="1:4" s="156" customFormat="1" ht="45" customHeight="1">
      <c r="A11" s="722">
        <v>5</v>
      </c>
      <c r="B11" s="722" t="s">
        <v>820</v>
      </c>
      <c r="C11" s="722" t="s">
        <v>593</v>
      </c>
      <c r="D11" s="723">
        <f>'ლ.რ.ხ #2-5'!F75</f>
        <v>0</v>
      </c>
    </row>
    <row r="12" spans="1:4" s="156" customFormat="1" ht="45" customHeight="1">
      <c r="A12" s="722">
        <v>6</v>
      </c>
      <c r="B12" s="722" t="s">
        <v>74</v>
      </c>
      <c r="C12" s="722" t="s">
        <v>254</v>
      </c>
      <c r="D12" s="723">
        <f>'ლ.რ.#2-6'!F20</f>
        <v>0</v>
      </c>
    </row>
    <row r="13" spans="1:4" s="156" customFormat="1" ht="45" customHeight="1">
      <c r="A13" s="722">
        <v>7</v>
      </c>
      <c r="B13" s="722" t="s">
        <v>821</v>
      </c>
      <c r="C13" s="722" t="s">
        <v>652</v>
      </c>
      <c r="D13" s="723">
        <f>'ლ.რ.ხ # 2-7'!F32</f>
        <v>0</v>
      </c>
    </row>
    <row r="14" spans="1:4" s="156" customFormat="1" ht="43.5" customHeight="1">
      <c r="A14" s="722">
        <v>8</v>
      </c>
      <c r="B14" s="722" t="s">
        <v>822</v>
      </c>
      <c r="C14" s="722" t="s">
        <v>672</v>
      </c>
      <c r="D14" s="723">
        <f>'ლრ.ხ #2-8'!F19</f>
        <v>0</v>
      </c>
    </row>
    <row r="15" spans="1:4" s="156" customFormat="1" ht="42.75" customHeight="1">
      <c r="A15" s="722">
        <v>9</v>
      </c>
      <c r="B15" s="722" t="s">
        <v>696</v>
      </c>
      <c r="C15" s="722" t="s">
        <v>331</v>
      </c>
      <c r="D15" s="723">
        <f>'ლრ.ხ #2-9'!F19</f>
        <v>0</v>
      </c>
    </row>
    <row r="16" spans="1:9" s="156" customFormat="1" ht="45.75" customHeight="1">
      <c r="A16" s="722">
        <v>10</v>
      </c>
      <c r="B16" s="722" t="s">
        <v>697</v>
      </c>
      <c r="C16" s="722" t="s">
        <v>335</v>
      </c>
      <c r="D16" s="723">
        <f>'ლრ.ხ #2-10'!F20</f>
        <v>0</v>
      </c>
      <c r="I16" s="156" t="s">
        <v>23</v>
      </c>
    </row>
    <row r="17" spans="1:9" s="156" customFormat="1" ht="48" customHeight="1">
      <c r="A17" s="722">
        <v>11</v>
      </c>
      <c r="B17" s="722" t="s">
        <v>823</v>
      </c>
      <c r="C17" s="722" t="s">
        <v>689</v>
      </c>
      <c r="D17" s="723">
        <f>'ლ.რ.ხ #2-11'!F16</f>
        <v>0</v>
      </c>
      <c r="I17" s="156" t="s">
        <v>23</v>
      </c>
    </row>
    <row r="18" spans="1:4" s="156" customFormat="1" ht="48" customHeight="1">
      <c r="A18" s="722">
        <v>12</v>
      </c>
      <c r="B18" s="722" t="s">
        <v>824</v>
      </c>
      <c r="C18" s="722" t="s">
        <v>425</v>
      </c>
      <c r="D18" s="723">
        <f>'ლ.რ.ხ#2-12'!F18</f>
        <v>0</v>
      </c>
    </row>
    <row r="19" spans="1:4" s="156" customFormat="1" ht="48" customHeight="1">
      <c r="A19" s="722">
        <v>13</v>
      </c>
      <c r="B19" s="722" t="s">
        <v>825</v>
      </c>
      <c r="C19" s="722" t="s">
        <v>700</v>
      </c>
      <c r="D19" s="723">
        <f>'ლ.რ.ხ #2-13'!F33</f>
        <v>0</v>
      </c>
    </row>
    <row r="20" spans="1:4" s="156" customFormat="1" ht="48" customHeight="1">
      <c r="A20" s="722">
        <v>14</v>
      </c>
      <c r="B20" s="722" t="s">
        <v>826</v>
      </c>
      <c r="C20" s="722" t="s">
        <v>699</v>
      </c>
      <c r="D20" s="723">
        <f>'ლ.რ.ხ #2-14'!F16</f>
        <v>0</v>
      </c>
    </row>
    <row r="21" spans="1:4" s="158" customFormat="1" ht="32.25" customHeight="1">
      <c r="A21" s="724"/>
      <c r="B21" s="724"/>
      <c r="C21" s="724" t="s">
        <v>75</v>
      </c>
      <c r="D21" s="725">
        <f>SUM(D7:D20)</f>
        <v>0</v>
      </c>
    </row>
    <row r="22" spans="1:4" s="158" customFormat="1" ht="11.25" customHeight="1">
      <c r="A22" s="159"/>
      <c r="B22" s="159"/>
      <c r="C22" s="159"/>
      <c r="D22" s="160"/>
    </row>
    <row r="23" spans="1:4" s="158" customFormat="1" ht="1.5" customHeight="1" hidden="1">
      <c r="A23" s="159"/>
      <c r="B23" s="159"/>
      <c r="C23" s="159"/>
      <c r="D23" s="160"/>
    </row>
    <row r="24" spans="1:4" ht="29.25" customHeight="1">
      <c r="A24" s="158"/>
      <c r="B24" s="225"/>
      <c r="C24" s="225" t="s">
        <v>39</v>
      </c>
      <c r="D24" s="226"/>
    </row>
    <row r="25" spans="1:4" ht="15.75" customHeight="1">
      <c r="A25" s="158"/>
      <c r="B25" s="225"/>
      <c r="C25" s="225"/>
      <c r="D25" s="226"/>
    </row>
    <row r="26" spans="1:4" ht="18">
      <c r="A26" s="158"/>
      <c r="B26" s="225"/>
      <c r="C26" s="225" t="s">
        <v>40</v>
      </c>
      <c r="D26" s="226"/>
    </row>
  </sheetData>
  <sheetProtection/>
  <mergeCells count="9">
    <mergeCell ref="D5:D6"/>
    <mergeCell ref="F1:M1"/>
    <mergeCell ref="A2:D2"/>
    <mergeCell ref="A5:A6"/>
    <mergeCell ref="B5:B6"/>
    <mergeCell ref="C5:C6"/>
    <mergeCell ref="A1:D1"/>
    <mergeCell ref="A3:D3"/>
    <mergeCell ref="A4:D4"/>
  </mergeCells>
  <printOptions/>
  <pageMargins left="0.7086614173228347" right="0" top="0.1968503937007874" bottom="0.3937007874015748" header="0" footer="0"/>
  <pageSetup horizontalDpi="600" verticalDpi="600" orientation="portrait" paperSize="9" r:id="rId1"/>
  <headerFooter>
    <oddFooter>&amp;L&amp;8&amp;A&amp;R&amp;8&amp;P</oddFooter>
  </headerFooter>
</worksheet>
</file>

<file path=xl/worksheets/sheet7.xml><?xml version="1.0" encoding="utf-8"?>
<worksheet xmlns="http://schemas.openxmlformats.org/spreadsheetml/2006/main" xmlns:r="http://schemas.openxmlformats.org/officeDocument/2006/relationships">
  <sheetPr>
    <tabColor rgb="FF00B050"/>
  </sheetPr>
  <dimension ref="A1:I170"/>
  <sheetViews>
    <sheetView zoomScalePageLayoutView="0" workbookViewId="0" topLeftCell="A73">
      <selection activeCell="D156" sqref="D156"/>
    </sheetView>
  </sheetViews>
  <sheetFormatPr defaultColWidth="9.140625" defaultRowHeight="12.75"/>
  <cols>
    <col min="1" max="1" width="3.28125" style="14" customWidth="1"/>
    <col min="2" max="2" width="38.140625" style="1" customWidth="1"/>
    <col min="3" max="3" width="7.140625" style="1" customWidth="1"/>
    <col min="4" max="4" width="9.8515625" style="56" customWidth="1"/>
    <col min="5" max="5" width="8.140625" style="67" customWidth="1"/>
    <col min="6" max="6" width="11.28125" style="53" customWidth="1"/>
    <col min="7" max="7" width="24.140625" style="1" customWidth="1"/>
    <col min="8" max="8" width="11.140625" style="1" bestFit="1" customWidth="1"/>
    <col min="9" max="16384" width="9.140625" style="1" customWidth="1"/>
  </cols>
  <sheetData>
    <row r="1" spans="1:6" ht="41.25" customHeight="1">
      <c r="A1" s="856" t="str">
        <f>'[1]ობ.ხ.№2'!A1</f>
        <v>ქალაქ ბათუმში ე.წ. ,,შანხაი''-ს დასახლებაში სოციალური სახლის მშენებლობა  </v>
      </c>
      <c r="B1" s="856"/>
      <c r="C1" s="856"/>
      <c r="D1" s="856"/>
      <c r="E1" s="857"/>
      <c r="F1" s="856"/>
    </row>
    <row r="2" spans="1:6" ht="21" customHeight="1">
      <c r="A2" s="858" t="s">
        <v>791</v>
      </c>
      <c r="B2" s="858"/>
      <c r="C2" s="858"/>
      <c r="D2" s="858"/>
      <c r="E2" s="858"/>
      <c r="F2" s="858"/>
    </row>
    <row r="3" spans="1:6" ht="21.75" customHeight="1">
      <c r="A3" s="858" t="s">
        <v>694</v>
      </c>
      <c r="B3" s="858"/>
      <c r="C3" s="858"/>
      <c r="D3" s="858"/>
      <c r="E3" s="858"/>
      <c r="F3" s="858"/>
    </row>
    <row r="4" spans="1:6" ht="18.75" customHeight="1">
      <c r="A4" s="858" t="s">
        <v>73</v>
      </c>
      <c r="B4" s="858"/>
      <c r="C4" s="858"/>
      <c r="D4" s="858"/>
      <c r="E4" s="858"/>
      <c r="F4" s="858"/>
    </row>
    <row r="5" spans="1:6" ht="34.5" customHeight="1">
      <c r="A5" s="846" t="s">
        <v>0</v>
      </c>
      <c r="B5" s="848" t="s">
        <v>76</v>
      </c>
      <c r="C5" s="850" t="s">
        <v>77</v>
      </c>
      <c r="D5" s="859" t="s">
        <v>80</v>
      </c>
      <c r="E5" s="852" t="s">
        <v>79</v>
      </c>
      <c r="F5" s="853"/>
    </row>
    <row r="6" spans="1:6" ht="58.5" customHeight="1">
      <c r="A6" s="847"/>
      <c r="B6" s="849"/>
      <c r="C6" s="851"/>
      <c r="D6" s="860"/>
      <c r="E6" s="478" t="s">
        <v>769</v>
      </c>
      <c r="F6" s="163" t="s">
        <v>56</v>
      </c>
    </row>
    <row r="7" spans="1:6" s="5" customFormat="1" ht="17.25" customHeight="1">
      <c r="A7" s="391" t="s">
        <v>1</v>
      </c>
      <c r="B7" s="392">
        <v>3</v>
      </c>
      <c r="C7" s="392">
        <v>4</v>
      </c>
      <c r="D7" s="479">
        <v>6</v>
      </c>
      <c r="E7" s="480">
        <v>7</v>
      </c>
      <c r="F7" s="393">
        <v>8</v>
      </c>
    </row>
    <row r="8" spans="1:6" ht="30.75" customHeight="1">
      <c r="A8" s="186"/>
      <c r="B8" s="213" t="s">
        <v>81</v>
      </c>
      <c r="C8" s="188"/>
      <c r="D8" s="481"/>
      <c r="E8" s="165"/>
      <c r="F8" s="165"/>
    </row>
    <row r="9" spans="1:6" ht="51.75" customHeight="1">
      <c r="A9" s="190">
        <v>1</v>
      </c>
      <c r="B9" s="191" t="s">
        <v>86</v>
      </c>
      <c r="C9" s="191" t="s">
        <v>87</v>
      </c>
      <c r="D9" s="128">
        <v>845</v>
      </c>
      <c r="E9" s="128"/>
      <c r="F9" s="399"/>
    </row>
    <row r="10" spans="1:6" ht="27" customHeight="1">
      <c r="A10" s="401">
        <v>2</v>
      </c>
      <c r="B10" s="191" t="s">
        <v>88</v>
      </c>
      <c r="C10" s="402" t="s">
        <v>82</v>
      </c>
      <c r="D10" s="403">
        <f>D9*1.75</f>
        <v>1478.75</v>
      </c>
      <c r="E10" s="403"/>
      <c r="F10" s="404"/>
    </row>
    <row r="11" spans="1:6" ht="44.25" customHeight="1">
      <c r="A11" s="405">
        <v>3</v>
      </c>
      <c r="B11" s="407" t="s">
        <v>89</v>
      </c>
      <c r="C11" s="407" t="s">
        <v>85</v>
      </c>
      <c r="D11" s="403">
        <v>1440</v>
      </c>
      <c r="E11" s="403"/>
      <c r="F11" s="404"/>
    </row>
    <row r="12" spans="1:6" ht="87" customHeight="1">
      <c r="A12" s="408">
        <v>4</v>
      </c>
      <c r="B12" s="148" t="s">
        <v>422</v>
      </c>
      <c r="C12" s="148" t="s">
        <v>87</v>
      </c>
      <c r="D12" s="403">
        <v>1008</v>
      </c>
      <c r="E12" s="191"/>
      <c r="F12" s="404"/>
    </row>
    <row r="13" spans="1:6" ht="62.25" customHeight="1">
      <c r="A13" s="363" t="s">
        <v>3</v>
      </c>
      <c r="B13" s="411" t="s">
        <v>417</v>
      </c>
      <c r="C13" s="411" t="s">
        <v>87</v>
      </c>
      <c r="D13" s="413">
        <v>205.9</v>
      </c>
      <c r="E13" s="413"/>
      <c r="F13" s="414"/>
    </row>
    <row r="14" spans="1:6" ht="34.5" customHeight="1">
      <c r="A14" s="363"/>
      <c r="B14" s="416" t="s">
        <v>415</v>
      </c>
      <c r="C14" s="416" t="s">
        <v>156</v>
      </c>
      <c r="D14" s="367">
        <v>736.3</v>
      </c>
      <c r="E14" s="367"/>
      <c r="F14" s="417"/>
    </row>
    <row r="15" spans="1:6" ht="24" customHeight="1">
      <c r="A15" s="363"/>
      <c r="B15" s="416" t="s">
        <v>414</v>
      </c>
      <c r="C15" s="416" t="s">
        <v>29</v>
      </c>
      <c r="D15" s="367">
        <v>210.02</v>
      </c>
      <c r="E15" s="367"/>
      <c r="F15" s="418"/>
    </row>
    <row r="16" spans="1:6" ht="48.75" customHeight="1">
      <c r="A16" s="363" t="s">
        <v>4</v>
      </c>
      <c r="B16" s="411" t="s">
        <v>418</v>
      </c>
      <c r="C16" s="411" t="s">
        <v>87</v>
      </c>
      <c r="D16" s="413">
        <v>960.8</v>
      </c>
      <c r="E16" s="413"/>
      <c r="F16" s="414"/>
    </row>
    <row r="17" spans="1:6" ht="30.75" customHeight="1">
      <c r="A17" s="363"/>
      <c r="B17" s="416" t="s">
        <v>416</v>
      </c>
      <c r="C17" s="416" t="s">
        <v>156</v>
      </c>
      <c r="D17" s="367">
        <v>2290.55</v>
      </c>
      <c r="E17" s="367"/>
      <c r="F17" s="417"/>
    </row>
    <row r="18" spans="1:6" ht="24.75" customHeight="1">
      <c r="A18" s="363"/>
      <c r="B18" s="416" t="s">
        <v>414</v>
      </c>
      <c r="C18" s="416" t="s">
        <v>29</v>
      </c>
      <c r="D18" s="367">
        <v>980.02</v>
      </c>
      <c r="E18" s="367"/>
      <c r="F18" s="418"/>
    </row>
    <row r="19" spans="1:6" ht="51.75" customHeight="1">
      <c r="A19" s="419">
        <v>7</v>
      </c>
      <c r="B19" s="412" t="s">
        <v>423</v>
      </c>
      <c r="C19" s="412" t="s">
        <v>413</v>
      </c>
      <c r="D19" s="413">
        <v>340</v>
      </c>
      <c r="E19" s="413"/>
      <c r="F19" s="414"/>
    </row>
    <row r="20" spans="1:6" ht="33.75" customHeight="1">
      <c r="A20" s="420">
        <v>8</v>
      </c>
      <c r="B20" s="421" t="s">
        <v>424</v>
      </c>
      <c r="C20" s="421" t="s">
        <v>101</v>
      </c>
      <c r="D20" s="422">
        <v>128</v>
      </c>
      <c r="E20" s="422"/>
      <c r="F20" s="423"/>
    </row>
    <row r="21" spans="1:7" ht="40.5" customHeight="1">
      <c r="A21" s="420">
        <v>9</v>
      </c>
      <c r="B21" s="421" t="s">
        <v>407</v>
      </c>
      <c r="C21" s="421" t="s">
        <v>29</v>
      </c>
      <c r="D21" s="422">
        <v>63.5</v>
      </c>
      <c r="E21" s="422"/>
      <c r="F21" s="423"/>
      <c r="G21" s="1">
        <v>63.5</v>
      </c>
    </row>
    <row r="22" spans="1:7" ht="37.5" customHeight="1">
      <c r="A22" s="420">
        <v>10</v>
      </c>
      <c r="B22" s="421" t="s">
        <v>408</v>
      </c>
      <c r="C22" s="421" t="s">
        <v>29</v>
      </c>
      <c r="D22" s="422">
        <v>49</v>
      </c>
      <c r="E22" s="422"/>
      <c r="F22" s="423"/>
      <c r="G22" s="1">
        <v>49</v>
      </c>
    </row>
    <row r="23" spans="1:6" ht="48" customHeight="1">
      <c r="A23" s="419">
        <v>11</v>
      </c>
      <c r="B23" s="412" t="s">
        <v>405</v>
      </c>
      <c r="C23" s="412" t="s">
        <v>87</v>
      </c>
      <c r="D23" s="413">
        <f>D21+D22</f>
        <v>112.5</v>
      </c>
      <c r="E23" s="413"/>
      <c r="F23" s="414"/>
    </row>
    <row r="24" spans="1:6" ht="25.5" customHeight="1">
      <c r="A24" s="425">
        <v>12</v>
      </c>
      <c r="B24" s="412" t="s">
        <v>668</v>
      </c>
      <c r="C24" s="426" t="s">
        <v>82</v>
      </c>
      <c r="D24" s="422">
        <f>D23*2</f>
        <v>225</v>
      </c>
      <c r="E24" s="422"/>
      <c r="F24" s="423"/>
    </row>
    <row r="25" spans="1:6" ht="52.5" customHeight="1">
      <c r="A25" s="363" t="s">
        <v>14</v>
      </c>
      <c r="B25" s="412" t="s">
        <v>406</v>
      </c>
      <c r="C25" s="428" t="s">
        <v>127</v>
      </c>
      <c r="D25" s="413">
        <v>54.4</v>
      </c>
      <c r="E25" s="413"/>
      <c r="F25" s="414"/>
    </row>
    <row r="26" spans="1:6" ht="43.5" customHeight="1">
      <c r="A26" s="190">
        <v>14</v>
      </c>
      <c r="B26" s="191" t="s">
        <v>419</v>
      </c>
      <c r="C26" s="191" t="s">
        <v>87</v>
      </c>
      <c r="D26" s="128">
        <v>80.7</v>
      </c>
      <c r="E26" s="128"/>
      <c r="F26" s="399"/>
    </row>
    <row r="27" spans="1:6" ht="36.75" customHeight="1">
      <c r="A27" s="186" t="s">
        <v>9</v>
      </c>
      <c r="B27" s="191" t="s">
        <v>420</v>
      </c>
      <c r="C27" s="191" t="s">
        <v>29</v>
      </c>
      <c r="D27" s="128">
        <v>80.7</v>
      </c>
      <c r="E27" s="128"/>
      <c r="F27" s="399"/>
    </row>
    <row r="28" spans="1:6" ht="37.5" customHeight="1">
      <c r="A28" s="291">
        <v>16</v>
      </c>
      <c r="B28" s="292" t="s">
        <v>421</v>
      </c>
      <c r="C28" s="292" t="s">
        <v>87</v>
      </c>
      <c r="D28" s="429">
        <v>80.7</v>
      </c>
      <c r="E28" s="482"/>
      <c r="F28" s="430"/>
    </row>
    <row r="29" spans="1:6" ht="49.5" customHeight="1">
      <c r="A29" s="186" t="s">
        <v>6</v>
      </c>
      <c r="B29" s="191" t="s">
        <v>392</v>
      </c>
      <c r="C29" s="191" t="s">
        <v>87</v>
      </c>
      <c r="D29" s="128">
        <v>159.2</v>
      </c>
      <c r="E29" s="128"/>
      <c r="F29" s="399"/>
    </row>
    <row r="30" spans="1:6" ht="55.5" customHeight="1">
      <c r="A30" s="186" t="s">
        <v>18</v>
      </c>
      <c r="B30" s="148" t="s">
        <v>393</v>
      </c>
      <c r="C30" s="148" t="s">
        <v>87</v>
      </c>
      <c r="D30" s="128">
        <v>1583.4</v>
      </c>
      <c r="E30" s="128"/>
      <c r="F30" s="399"/>
    </row>
    <row r="31" spans="1:6" ht="21" customHeight="1">
      <c r="A31" s="186"/>
      <c r="B31" s="126" t="s">
        <v>90</v>
      </c>
      <c r="C31" s="126" t="s">
        <v>29</v>
      </c>
      <c r="D31" s="129">
        <v>1607.15</v>
      </c>
      <c r="E31" s="129"/>
      <c r="F31" s="215"/>
    </row>
    <row r="32" spans="1:6" ht="21" customHeight="1">
      <c r="A32" s="186"/>
      <c r="B32" s="126" t="s">
        <v>94</v>
      </c>
      <c r="C32" s="126" t="s">
        <v>29</v>
      </c>
      <c r="D32" s="129">
        <v>1607.15</v>
      </c>
      <c r="E32" s="129"/>
      <c r="F32" s="125"/>
    </row>
    <row r="33" spans="1:6" ht="18" customHeight="1">
      <c r="A33" s="186"/>
      <c r="B33" s="126" t="s">
        <v>93</v>
      </c>
      <c r="C33" s="126" t="s">
        <v>82</v>
      </c>
      <c r="D33" s="216">
        <v>3.447</v>
      </c>
      <c r="E33" s="129"/>
      <c r="F33" s="125"/>
    </row>
    <row r="34" spans="1:6" ht="21" customHeight="1">
      <c r="A34" s="186"/>
      <c r="B34" s="127" t="s">
        <v>394</v>
      </c>
      <c r="C34" s="127" t="s">
        <v>82</v>
      </c>
      <c r="D34" s="216">
        <v>87.719</v>
      </c>
      <c r="E34" s="129"/>
      <c r="F34" s="129"/>
    </row>
    <row r="35" spans="1:6" ht="20.25" customHeight="1">
      <c r="A35" s="186"/>
      <c r="B35" s="126" t="s">
        <v>91</v>
      </c>
      <c r="C35" s="126" t="s">
        <v>82</v>
      </c>
      <c r="D35" s="216">
        <v>207.541</v>
      </c>
      <c r="E35" s="129"/>
      <c r="F35" s="125"/>
    </row>
    <row r="36" spans="1:6" ht="40.5" customHeight="1">
      <c r="A36" s="186" t="s">
        <v>21</v>
      </c>
      <c r="B36" s="148" t="s">
        <v>402</v>
      </c>
      <c r="C36" s="148" t="s">
        <v>87</v>
      </c>
      <c r="D36" s="128">
        <v>465.5</v>
      </c>
      <c r="E36" s="128"/>
      <c r="F36" s="404"/>
    </row>
    <row r="37" spans="1:6" ht="18" customHeight="1">
      <c r="A37" s="186"/>
      <c r="B37" s="126" t="s">
        <v>90</v>
      </c>
      <c r="C37" s="126" t="s">
        <v>29</v>
      </c>
      <c r="D37" s="214">
        <v>472.4825</v>
      </c>
      <c r="E37" s="129"/>
      <c r="F37" s="215"/>
    </row>
    <row r="38" spans="1:6" ht="18" customHeight="1">
      <c r="A38" s="186"/>
      <c r="B38" s="126" t="s">
        <v>94</v>
      </c>
      <c r="C38" s="126" t="s">
        <v>29</v>
      </c>
      <c r="D38" s="214">
        <v>472.4825</v>
      </c>
      <c r="E38" s="129"/>
      <c r="F38" s="125"/>
    </row>
    <row r="39" spans="1:6" ht="18" customHeight="1">
      <c r="A39" s="186"/>
      <c r="B39" s="126" t="s">
        <v>93</v>
      </c>
      <c r="C39" s="126" t="s">
        <v>82</v>
      </c>
      <c r="D39" s="216">
        <v>20.309</v>
      </c>
      <c r="E39" s="129"/>
      <c r="F39" s="125"/>
    </row>
    <row r="40" spans="1:6" ht="18" customHeight="1">
      <c r="A40" s="186"/>
      <c r="B40" s="126" t="s">
        <v>91</v>
      </c>
      <c r="C40" s="126" t="s">
        <v>82</v>
      </c>
      <c r="D40" s="216">
        <v>67.222</v>
      </c>
      <c r="E40" s="129"/>
      <c r="F40" s="125"/>
    </row>
    <row r="41" spans="1:6" ht="54.75" customHeight="1">
      <c r="A41" s="186" t="s">
        <v>22</v>
      </c>
      <c r="B41" s="148" t="s">
        <v>403</v>
      </c>
      <c r="C41" s="148" t="s">
        <v>87</v>
      </c>
      <c r="D41" s="128">
        <v>332.8</v>
      </c>
      <c r="E41" s="128"/>
      <c r="F41" s="404"/>
    </row>
    <row r="42" spans="1:6" ht="21.75" customHeight="1">
      <c r="A42" s="186"/>
      <c r="B42" s="126" t="s">
        <v>90</v>
      </c>
      <c r="C42" s="126" t="s">
        <v>29</v>
      </c>
      <c r="D42" s="214">
        <v>337.792</v>
      </c>
      <c r="E42" s="129"/>
      <c r="F42" s="215"/>
    </row>
    <row r="43" spans="1:6" ht="18" customHeight="1">
      <c r="A43" s="186"/>
      <c r="B43" s="126" t="s">
        <v>94</v>
      </c>
      <c r="C43" s="126" t="s">
        <v>29</v>
      </c>
      <c r="D43" s="214">
        <v>337.792</v>
      </c>
      <c r="E43" s="129"/>
      <c r="F43" s="125"/>
    </row>
    <row r="44" spans="1:6" ht="18" customHeight="1">
      <c r="A44" s="186"/>
      <c r="B44" s="126" t="s">
        <v>93</v>
      </c>
      <c r="C44" s="126" t="s">
        <v>82</v>
      </c>
      <c r="D44" s="216">
        <v>0.451</v>
      </c>
      <c r="E44" s="129"/>
      <c r="F44" s="125"/>
    </row>
    <row r="45" spans="1:6" ht="18" customHeight="1">
      <c r="A45" s="186"/>
      <c r="B45" s="126" t="s">
        <v>91</v>
      </c>
      <c r="C45" s="126" t="s">
        <v>82</v>
      </c>
      <c r="D45" s="216">
        <v>85.038</v>
      </c>
      <c r="E45" s="129"/>
      <c r="F45" s="125"/>
    </row>
    <row r="46" spans="1:6" ht="58.5" customHeight="1">
      <c r="A46" s="186" t="s">
        <v>15</v>
      </c>
      <c r="B46" s="191" t="s">
        <v>404</v>
      </c>
      <c r="C46" s="191" t="s">
        <v>29</v>
      </c>
      <c r="D46" s="128">
        <v>628</v>
      </c>
      <c r="E46" s="128"/>
      <c r="F46" s="399"/>
    </row>
    <row r="47" spans="1:6" ht="39" customHeight="1">
      <c r="A47" s="186" t="s">
        <v>8</v>
      </c>
      <c r="B47" s="191" t="s">
        <v>95</v>
      </c>
      <c r="C47" s="191" t="s">
        <v>87</v>
      </c>
      <c r="D47" s="128">
        <f>D46</f>
        <v>628</v>
      </c>
      <c r="E47" s="128"/>
      <c r="F47" s="399"/>
    </row>
    <row r="48" spans="1:6" ht="44.25" customHeight="1">
      <c r="A48" s="186" t="s">
        <v>19</v>
      </c>
      <c r="B48" s="191" t="s">
        <v>96</v>
      </c>
      <c r="C48" s="191" t="s">
        <v>29</v>
      </c>
      <c r="D48" s="128">
        <v>78.5</v>
      </c>
      <c r="E48" s="128"/>
      <c r="F48" s="399"/>
    </row>
    <row r="49" spans="1:6" ht="54" customHeight="1">
      <c r="A49" s="186" t="s">
        <v>30</v>
      </c>
      <c r="B49" s="191" t="s">
        <v>399</v>
      </c>
      <c r="C49" s="191" t="s">
        <v>29</v>
      </c>
      <c r="D49" s="128">
        <v>235.5</v>
      </c>
      <c r="E49" s="128"/>
      <c r="F49" s="399"/>
    </row>
    <row r="50" spans="1:6" ht="40.5" customHeight="1">
      <c r="A50" s="186" t="s">
        <v>26</v>
      </c>
      <c r="B50" s="148" t="s">
        <v>97</v>
      </c>
      <c r="C50" s="148" t="s">
        <v>87</v>
      </c>
      <c r="D50" s="128">
        <v>2427.1</v>
      </c>
      <c r="E50" s="128"/>
      <c r="F50" s="404"/>
    </row>
    <row r="51" spans="1:6" ht="23.25" customHeight="1">
      <c r="A51" s="186"/>
      <c r="B51" s="126" t="s">
        <v>90</v>
      </c>
      <c r="C51" s="126" t="s">
        <v>29</v>
      </c>
      <c r="D51" s="216">
        <v>2463.507</v>
      </c>
      <c r="E51" s="129"/>
      <c r="F51" s="215"/>
    </row>
    <row r="52" spans="1:6" ht="19.5" customHeight="1">
      <c r="A52" s="186"/>
      <c r="B52" s="126" t="s">
        <v>94</v>
      </c>
      <c r="C52" s="126" t="s">
        <v>29</v>
      </c>
      <c r="D52" s="216">
        <v>2463.507</v>
      </c>
      <c r="E52" s="129"/>
      <c r="F52" s="125"/>
    </row>
    <row r="53" spans="1:6" ht="19.5" customHeight="1">
      <c r="A53" s="149"/>
      <c r="B53" s="126" t="s">
        <v>394</v>
      </c>
      <c r="C53" s="126" t="s">
        <v>82</v>
      </c>
      <c r="D53" s="216">
        <v>32.819</v>
      </c>
      <c r="E53" s="129"/>
      <c r="F53" s="125"/>
    </row>
    <row r="54" spans="1:6" ht="19.5" customHeight="1">
      <c r="A54" s="149"/>
      <c r="B54" s="126" t="s">
        <v>91</v>
      </c>
      <c r="C54" s="126" t="s">
        <v>82</v>
      </c>
      <c r="D54" s="216">
        <v>341.504</v>
      </c>
      <c r="E54" s="129"/>
      <c r="F54" s="125"/>
    </row>
    <row r="55" spans="1:6" ht="39.75" customHeight="1">
      <c r="A55" s="186" t="s">
        <v>31</v>
      </c>
      <c r="B55" s="148" t="s">
        <v>400</v>
      </c>
      <c r="C55" s="148" t="s">
        <v>87</v>
      </c>
      <c r="D55" s="128">
        <v>49.7</v>
      </c>
      <c r="E55" s="128"/>
      <c r="F55" s="404"/>
    </row>
    <row r="56" spans="1:6" ht="15.75">
      <c r="A56" s="186"/>
      <c r="B56" s="126" t="s">
        <v>90</v>
      </c>
      <c r="C56" s="126" t="s">
        <v>29</v>
      </c>
      <c r="D56" s="216">
        <v>50.446</v>
      </c>
      <c r="E56" s="129"/>
      <c r="F56" s="215"/>
    </row>
    <row r="57" spans="1:6" ht="15.75">
      <c r="A57" s="186"/>
      <c r="B57" s="126" t="s">
        <v>94</v>
      </c>
      <c r="C57" s="126" t="s">
        <v>29</v>
      </c>
      <c r="D57" s="216">
        <v>50.446</v>
      </c>
      <c r="E57" s="129"/>
      <c r="F57" s="125"/>
    </row>
    <row r="58" spans="1:6" ht="15.75">
      <c r="A58" s="186"/>
      <c r="B58" s="126" t="s">
        <v>93</v>
      </c>
      <c r="C58" s="126" t="s">
        <v>82</v>
      </c>
      <c r="D58" s="216">
        <v>0.118</v>
      </c>
      <c r="E58" s="129"/>
      <c r="F58" s="125"/>
    </row>
    <row r="59" spans="1:6" ht="21" customHeight="1">
      <c r="A59" s="186"/>
      <c r="B59" s="126" t="s">
        <v>91</v>
      </c>
      <c r="C59" s="126" t="s">
        <v>82</v>
      </c>
      <c r="D59" s="216">
        <v>13.16</v>
      </c>
      <c r="E59" s="129"/>
      <c r="F59" s="125"/>
    </row>
    <row r="60" spans="1:6" ht="51.75" customHeight="1">
      <c r="A60" s="186" t="s">
        <v>27</v>
      </c>
      <c r="B60" s="148" t="s">
        <v>401</v>
      </c>
      <c r="C60" s="148" t="s">
        <v>87</v>
      </c>
      <c r="D60" s="128">
        <v>12.7</v>
      </c>
      <c r="E60" s="128"/>
      <c r="F60" s="404"/>
    </row>
    <row r="61" spans="1:6" ht="21.75" customHeight="1">
      <c r="A61" s="186"/>
      <c r="B61" s="126" t="s">
        <v>90</v>
      </c>
      <c r="C61" s="126" t="s">
        <v>29</v>
      </c>
      <c r="D61" s="214">
        <v>12.8905</v>
      </c>
      <c r="E61" s="129"/>
      <c r="F61" s="215"/>
    </row>
    <row r="62" spans="1:6" ht="21.75" customHeight="1">
      <c r="A62" s="186"/>
      <c r="B62" s="126" t="s">
        <v>94</v>
      </c>
      <c r="C62" s="126" t="s">
        <v>29</v>
      </c>
      <c r="D62" s="214">
        <v>12.8905</v>
      </c>
      <c r="E62" s="129"/>
      <c r="F62" s="125"/>
    </row>
    <row r="63" spans="1:6" ht="21.75" customHeight="1">
      <c r="A63" s="186"/>
      <c r="B63" s="126" t="s">
        <v>93</v>
      </c>
      <c r="C63" s="126" t="s">
        <v>82</v>
      </c>
      <c r="D63" s="216">
        <v>0.296</v>
      </c>
      <c r="E63" s="129"/>
      <c r="F63" s="125"/>
    </row>
    <row r="64" spans="1:6" ht="21.75" customHeight="1">
      <c r="A64" s="186"/>
      <c r="B64" s="126" t="s">
        <v>91</v>
      </c>
      <c r="C64" s="126" t="s">
        <v>82</v>
      </c>
      <c r="D64" s="216">
        <v>1.302</v>
      </c>
      <c r="E64" s="129"/>
      <c r="F64" s="125"/>
    </row>
    <row r="65" spans="1:7" ht="27" customHeight="1">
      <c r="A65" s="186"/>
      <c r="B65" s="192" t="s">
        <v>98</v>
      </c>
      <c r="C65" s="148" t="s">
        <v>28</v>
      </c>
      <c r="D65" s="214"/>
      <c r="E65" s="129"/>
      <c r="F65" s="217"/>
      <c r="G65" s="1">
        <f>F65*2</f>
        <v>0</v>
      </c>
    </row>
    <row r="66" spans="1:6" ht="23.25" customHeight="1">
      <c r="A66" s="186"/>
      <c r="B66" s="187" t="s">
        <v>99</v>
      </c>
      <c r="C66" s="127"/>
      <c r="D66" s="216"/>
      <c r="E66" s="129"/>
      <c r="F66" s="125"/>
    </row>
    <row r="67" spans="1:9" ht="40.5" customHeight="1">
      <c r="A67" s="186" t="s">
        <v>1</v>
      </c>
      <c r="B67" s="191" t="s">
        <v>100</v>
      </c>
      <c r="C67" s="431" t="s">
        <v>87</v>
      </c>
      <c r="D67" s="403">
        <v>44.9</v>
      </c>
      <c r="E67" s="403"/>
      <c r="F67" s="404"/>
      <c r="I67" s="686"/>
    </row>
    <row r="68" spans="1:6" ht="69.75" customHeight="1">
      <c r="A68" s="186" t="s">
        <v>2</v>
      </c>
      <c r="B68" s="191" t="s">
        <v>600</v>
      </c>
      <c r="C68" s="191" t="s">
        <v>101</v>
      </c>
      <c r="D68" s="403">
        <v>2084</v>
      </c>
      <c r="E68" s="403"/>
      <c r="F68" s="435"/>
    </row>
    <row r="69" spans="1:6" ht="15.75">
      <c r="A69" s="186" t="s">
        <v>10</v>
      </c>
      <c r="B69" s="148" t="s">
        <v>102</v>
      </c>
      <c r="C69" s="148" t="s">
        <v>92</v>
      </c>
      <c r="D69" s="398">
        <v>2084</v>
      </c>
      <c r="E69" s="128"/>
      <c r="F69" s="399"/>
    </row>
    <row r="70" spans="1:6" ht="22.5">
      <c r="A70" s="186" t="s">
        <v>11</v>
      </c>
      <c r="B70" s="148" t="s">
        <v>104</v>
      </c>
      <c r="C70" s="148" t="s">
        <v>92</v>
      </c>
      <c r="D70" s="398">
        <f>D69+0</f>
        <v>2084</v>
      </c>
      <c r="E70" s="128"/>
      <c r="F70" s="399"/>
    </row>
    <row r="71" spans="1:6" ht="45.75" customHeight="1">
      <c r="A71" s="186" t="s">
        <v>3</v>
      </c>
      <c r="B71" s="148" t="s">
        <v>105</v>
      </c>
      <c r="C71" s="148" t="s">
        <v>106</v>
      </c>
      <c r="D71" s="128">
        <v>20</v>
      </c>
      <c r="E71" s="128"/>
      <c r="F71" s="399"/>
    </row>
    <row r="72" spans="1:6" ht="78.75">
      <c r="A72" s="436">
        <v>6</v>
      </c>
      <c r="B72" s="437" t="s">
        <v>601</v>
      </c>
      <c r="C72" s="437" t="s">
        <v>101</v>
      </c>
      <c r="D72" s="438">
        <v>768</v>
      </c>
      <c r="E72" s="439"/>
      <c r="F72" s="435"/>
    </row>
    <row r="73" spans="1:6" ht="67.5">
      <c r="A73" s="186" t="s">
        <v>5</v>
      </c>
      <c r="B73" s="437" t="s">
        <v>107</v>
      </c>
      <c r="C73" s="437" t="s">
        <v>101</v>
      </c>
      <c r="D73" s="438">
        <v>1316</v>
      </c>
      <c r="E73" s="439"/>
      <c r="F73" s="435"/>
    </row>
    <row r="74" spans="1:6" ht="39.75" customHeight="1">
      <c r="A74" s="363" t="s">
        <v>16</v>
      </c>
      <c r="B74" s="412" t="s">
        <v>605</v>
      </c>
      <c r="C74" s="412" t="s">
        <v>112</v>
      </c>
      <c r="D74" s="443">
        <v>51</v>
      </c>
      <c r="E74" s="413"/>
      <c r="F74" s="414"/>
    </row>
    <row r="75" spans="1:6" ht="25.5">
      <c r="A75" s="427"/>
      <c r="B75" s="368" t="s">
        <v>606</v>
      </c>
      <c r="C75" s="368" t="s">
        <v>113</v>
      </c>
      <c r="D75" s="367">
        <v>52.02</v>
      </c>
      <c r="E75" s="367"/>
      <c r="F75" s="367"/>
    </row>
    <row r="76" spans="1:6" ht="18.75" customHeight="1">
      <c r="A76" s="427"/>
      <c r="B76" s="368" t="s">
        <v>607</v>
      </c>
      <c r="C76" s="368" t="s">
        <v>106</v>
      </c>
      <c r="D76" s="367">
        <v>153</v>
      </c>
      <c r="E76" s="367"/>
      <c r="F76" s="367"/>
    </row>
    <row r="77" spans="1:6" ht="60.75" customHeight="1">
      <c r="A77" s="186" t="s">
        <v>12</v>
      </c>
      <c r="B77" s="148" t="s">
        <v>603</v>
      </c>
      <c r="C77" s="148" t="s">
        <v>112</v>
      </c>
      <c r="D77" s="398">
        <v>422</v>
      </c>
      <c r="E77" s="128"/>
      <c r="F77" s="399"/>
    </row>
    <row r="78" spans="1:6" ht="25.5" customHeight="1">
      <c r="A78" s="186"/>
      <c r="B78" s="127" t="s">
        <v>604</v>
      </c>
      <c r="C78" s="127" t="s">
        <v>113</v>
      </c>
      <c r="D78" s="129">
        <v>430.44</v>
      </c>
      <c r="E78" s="129"/>
      <c r="F78" s="129"/>
    </row>
    <row r="79" spans="1:6" ht="18" customHeight="1">
      <c r="A79" s="186"/>
      <c r="B79" s="127" t="s">
        <v>114</v>
      </c>
      <c r="C79" s="127" t="s">
        <v>106</v>
      </c>
      <c r="D79" s="129">
        <v>422</v>
      </c>
      <c r="E79" s="129"/>
      <c r="F79" s="129"/>
    </row>
    <row r="80" spans="1:6" ht="22.5">
      <c r="A80" s="444">
        <v>10</v>
      </c>
      <c r="B80" s="445" t="s">
        <v>602</v>
      </c>
      <c r="C80" s="444" t="s">
        <v>108</v>
      </c>
      <c r="D80" s="446">
        <v>2</v>
      </c>
      <c r="E80" s="446"/>
      <c r="F80" s="447"/>
    </row>
    <row r="81" spans="1:6" ht="22.5">
      <c r="A81" s="406" t="s">
        <v>17</v>
      </c>
      <c r="B81" s="407" t="s">
        <v>110</v>
      </c>
      <c r="C81" s="407" t="s">
        <v>101</v>
      </c>
      <c r="D81" s="446">
        <v>10</v>
      </c>
      <c r="E81" s="446"/>
      <c r="F81" s="447"/>
    </row>
    <row r="82" spans="1:6" ht="42" customHeight="1">
      <c r="A82" s="406" t="s">
        <v>20</v>
      </c>
      <c r="B82" s="407" t="s">
        <v>111</v>
      </c>
      <c r="C82" s="407" t="s">
        <v>101</v>
      </c>
      <c r="D82" s="464">
        <f>D81</f>
        <v>10</v>
      </c>
      <c r="E82" s="446"/>
      <c r="F82" s="447"/>
    </row>
    <row r="83" spans="1:7" ht="39.75" customHeight="1">
      <c r="A83" s="406" t="s">
        <v>14</v>
      </c>
      <c r="B83" s="407" t="s">
        <v>766</v>
      </c>
      <c r="C83" s="407" t="s">
        <v>101</v>
      </c>
      <c r="D83" s="464">
        <v>1420</v>
      </c>
      <c r="E83" s="446"/>
      <c r="F83" s="447"/>
      <c r="G83" s="57">
        <f>(F83+F85)*1.1*1.08</f>
        <v>0</v>
      </c>
    </row>
    <row r="84" spans="1:6" ht="28.5" customHeight="1">
      <c r="A84" s="449"/>
      <c r="B84" s="450" t="s">
        <v>764</v>
      </c>
      <c r="C84" s="450" t="s">
        <v>101</v>
      </c>
      <c r="D84" s="219">
        <v>1462.6</v>
      </c>
      <c r="E84" s="219"/>
      <c r="F84" s="451"/>
    </row>
    <row r="85" spans="1:6" ht="45.75" customHeight="1">
      <c r="A85" s="186" t="s">
        <v>765</v>
      </c>
      <c r="B85" s="191" t="s">
        <v>767</v>
      </c>
      <c r="C85" s="206" t="s">
        <v>87</v>
      </c>
      <c r="D85" s="403">
        <v>1.7</v>
      </c>
      <c r="E85" s="403"/>
      <c r="F85" s="404"/>
    </row>
    <row r="86" spans="1:7" ht="29.25" customHeight="1">
      <c r="A86" s="186"/>
      <c r="B86" s="192" t="s">
        <v>115</v>
      </c>
      <c r="C86" s="148" t="s">
        <v>28</v>
      </c>
      <c r="D86" s="128"/>
      <c r="E86" s="128"/>
      <c r="F86" s="220"/>
      <c r="G86" s="1">
        <f>F86*2</f>
        <v>0</v>
      </c>
    </row>
    <row r="87" spans="1:6" ht="23.25" customHeight="1">
      <c r="A87" s="197"/>
      <c r="B87" s="198" t="s">
        <v>116</v>
      </c>
      <c r="C87" s="199"/>
      <c r="D87" s="214"/>
      <c r="E87" s="219"/>
      <c r="F87" s="129"/>
    </row>
    <row r="88" spans="1:6" ht="57.75" customHeight="1">
      <c r="A88" s="173">
        <v>1</v>
      </c>
      <c r="B88" s="173" t="s">
        <v>395</v>
      </c>
      <c r="C88" s="173" t="s">
        <v>108</v>
      </c>
      <c r="D88" s="128">
        <v>378</v>
      </c>
      <c r="E88" s="128"/>
      <c r="F88" s="399"/>
    </row>
    <row r="89" spans="1:6" ht="31.5" customHeight="1">
      <c r="A89" s="196"/>
      <c r="B89" s="193" t="s">
        <v>396</v>
      </c>
      <c r="C89" s="193" t="s">
        <v>108</v>
      </c>
      <c r="D89" s="219">
        <v>378</v>
      </c>
      <c r="E89" s="448"/>
      <c r="F89" s="219"/>
    </row>
    <row r="90" spans="1:6" ht="22.5">
      <c r="A90" s="196"/>
      <c r="B90" s="193" t="s">
        <v>119</v>
      </c>
      <c r="C90" s="193" t="s">
        <v>106</v>
      </c>
      <c r="D90" s="219">
        <v>12</v>
      </c>
      <c r="E90" s="448"/>
      <c r="F90" s="219"/>
    </row>
    <row r="91" spans="1:6" ht="60" customHeight="1">
      <c r="A91" s="173">
        <v>2</v>
      </c>
      <c r="B91" s="173" t="s">
        <v>117</v>
      </c>
      <c r="C91" s="173" t="s">
        <v>108</v>
      </c>
      <c r="D91" s="128">
        <v>461.8</v>
      </c>
      <c r="E91" s="128"/>
      <c r="F91" s="399"/>
    </row>
    <row r="92" spans="1:6" ht="41.25" customHeight="1">
      <c r="A92" s="200"/>
      <c r="B92" s="193" t="s">
        <v>118</v>
      </c>
      <c r="C92" s="193" t="s">
        <v>108</v>
      </c>
      <c r="D92" s="219">
        <v>461</v>
      </c>
      <c r="E92" s="448"/>
      <c r="F92" s="219"/>
    </row>
    <row r="93" spans="1:6" ht="32.25" customHeight="1">
      <c r="A93" s="196"/>
      <c r="B93" s="193" t="s">
        <v>119</v>
      </c>
      <c r="C93" s="193" t="s">
        <v>106</v>
      </c>
      <c r="D93" s="219">
        <v>174</v>
      </c>
      <c r="E93" s="448"/>
      <c r="F93" s="219"/>
    </row>
    <row r="94" spans="1:6" ht="42" customHeight="1">
      <c r="A94" s="173">
        <v>3</v>
      </c>
      <c r="B94" s="173" t="s">
        <v>120</v>
      </c>
      <c r="C94" s="173" t="s">
        <v>108</v>
      </c>
      <c r="D94" s="128">
        <v>430.4</v>
      </c>
      <c r="E94" s="128"/>
      <c r="F94" s="399"/>
    </row>
    <row r="95" spans="1:6" ht="39.75" customHeight="1">
      <c r="A95" s="173">
        <v>4</v>
      </c>
      <c r="B95" s="173" t="s">
        <v>398</v>
      </c>
      <c r="C95" s="173" t="s">
        <v>108</v>
      </c>
      <c r="D95" s="128">
        <v>661.3</v>
      </c>
      <c r="E95" s="128"/>
      <c r="F95" s="399"/>
    </row>
    <row r="96" spans="1:6" ht="41.25" customHeight="1">
      <c r="A96" s="173">
        <v>5</v>
      </c>
      <c r="B96" s="173" t="s">
        <v>397</v>
      </c>
      <c r="C96" s="173" t="s">
        <v>108</v>
      </c>
      <c r="D96" s="128">
        <v>944</v>
      </c>
      <c r="E96" s="128"/>
      <c r="F96" s="399"/>
    </row>
    <row r="97" spans="1:6" ht="22.5">
      <c r="A97" s="149" t="s">
        <v>4</v>
      </c>
      <c r="B97" s="148" t="s">
        <v>122</v>
      </c>
      <c r="C97" s="402" t="s">
        <v>112</v>
      </c>
      <c r="D97" s="403">
        <v>11823</v>
      </c>
      <c r="E97" s="403"/>
      <c r="F97" s="404"/>
    </row>
    <row r="98" spans="1:6" ht="22.5">
      <c r="A98" s="186" t="s">
        <v>5</v>
      </c>
      <c r="B98" s="191" t="s">
        <v>123</v>
      </c>
      <c r="C98" s="434" t="s">
        <v>101</v>
      </c>
      <c r="D98" s="464">
        <v>1033</v>
      </c>
      <c r="E98" s="403"/>
      <c r="F98" s="399"/>
    </row>
    <row r="99" spans="1:6" ht="42.75" customHeight="1">
      <c r="A99" s="197" t="s">
        <v>16</v>
      </c>
      <c r="B99" s="453" t="s">
        <v>124</v>
      </c>
      <c r="C99" s="453" t="s">
        <v>101</v>
      </c>
      <c r="D99" s="464">
        <f>D98</f>
        <v>1033</v>
      </c>
      <c r="E99" s="454"/>
      <c r="F99" s="399"/>
    </row>
    <row r="100" spans="1:6" ht="27" customHeight="1">
      <c r="A100" s="201"/>
      <c r="B100" s="202" t="s">
        <v>125</v>
      </c>
      <c r="C100" s="148" t="s">
        <v>28</v>
      </c>
      <c r="D100" s="129"/>
      <c r="E100" s="129"/>
      <c r="F100" s="220"/>
    </row>
    <row r="101" spans="1:6" ht="27.75" customHeight="1">
      <c r="A101" s="203"/>
      <c r="B101" s="204" t="s">
        <v>126</v>
      </c>
      <c r="C101" s="205"/>
      <c r="D101" s="222"/>
      <c r="E101" s="223"/>
      <c r="F101" s="223"/>
    </row>
    <row r="102" spans="1:6" ht="36" customHeight="1">
      <c r="A102" s="149" t="s">
        <v>1</v>
      </c>
      <c r="B102" s="148" t="s">
        <v>409</v>
      </c>
      <c r="C102" s="148" t="s">
        <v>101</v>
      </c>
      <c r="D102" s="128">
        <v>1339</v>
      </c>
      <c r="E102" s="128"/>
      <c r="F102" s="399"/>
    </row>
    <row r="103" spans="1:6" ht="22.5">
      <c r="A103" s="149" t="s">
        <v>2</v>
      </c>
      <c r="B103" s="148" t="s">
        <v>410</v>
      </c>
      <c r="C103" s="148" t="s">
        <v>87</v>
      </c>
      <c r="D103" s="128">
        <v>344.28</v>
      </c>
      <c r="E103" s="128"/>
      <c r="F103" s="399"/>
    </row>
    <row r="104" spans="1:6" ht="15.75">
      <c r="A104" s="186"/>
      <c r="B104" s="127" t="s">
        <v>128</v>
      </c>
      <c r="C104" s="127" t="s">
        <v>129</v>
      </c>
      <c r="D104" s="433">
        <v>430.35</v>
      </c>
      <c r="E104" s="129"/>
      <c r="F104" s="400"/>
    </row>
    <row r="105" spans="1:6" ht="52.5" customHeight="1">
      <c r="A105" s="186" t="s">
        <v>10</v>
      </c>
      <c r="B105" s="191" t="s">
        <v>130</v>
      </c>
      <c r="C105" s="206" t="s">
        <v>127</v>
      </c>
      <c r="D105" s="128">
        <v>9709</v>
      </c>
      <c r="E105" s="128"/>
      <c r="F105" s="399"/>
    </row>
    <row r="106" spans="1:6" ht="22.5">
      <c r="A106" s="186"/>
      <c r="B106" s="127" t="s">
        <v>131</v>
      </c>
      <c r="C106" s="127" t="s">
        <v>87</v>
      </c>
      <c r="D106" s="214">
        <v>396.1272</v>
      </c>
      <c r="E106" s="129"/>
      <c r="F106" s="129"/>
    </row>
    <row r="107" spans="1:6" ht="22.5">
      <c r="A107" s="186"/>
      <c r="B107" s="127" t="s">
        <v>132</v>
      </c>
      <c r="C107" s="127" t="s">
        <v>101</v>
      </c>
      <c r="D107" s="214">
        <v>9903.18</v>
      </c>
      <c r="E107" s="129"/>
      <c r="F107" s="129"/>
    </row>
    <row r="108" spans="1:6" ht="46.5" customHeight="1">
      <c r="A108" s="401">
        <v>4</v>
      </c>
      <c r="B108" s="148" t="s">
        <v>133</v>
      </c>
      <c r="C108" s="431" t="s">
        <v>127</v>
      </c>
      <c r="D108" s="128">
        <v>1809</v>
      </c>
      <c r="E108" s="128"/>
      <c r="F108" s="399"/>
    </row>
    <row r="109" spans="1:6" ht="22.5">
      <c r="A109" s="401">
        <v>5</v>
      </c>
      <c r="B109" s="148" t="s">
        <v>134</v>
      </c>
      <c r="C109" s="431" t="s">
        <v>127</v>
      </c>
      <c r="D109" s="128">
        <v>1339</v>
      </c>
      <c r="E109" s="128"/>
      <c r="F109" s="399"/>
    </row>
    <row r="110" spans="1:6" ht="45">
      <c r="A110" s="401">
        <v>6</v>
      </c>
      <c r="B110" s="456" t="s">
        <v>411</v>
      </c>
      <c r="C110" s="148" t="s">
        <v>112</v>
      </c>
      <c r="D110" s="128">
        <v>2660</v>
      </c>
      <c r="E110" s="128"/>
      <c r="F110" s="399"/>
    </row>
    <row r="111" spans="1:6" ht="72.75" customHeight="1">
      <c r="A111" s="457">
        <v>7</v>
      </c>
      <c r="B111" s="457" t="s">
        <v>412</v>
      </c>
      <c r="C111" s="457" t="s">
        <v>108</v>
      </c>
      <c r="D111" s="128">
        <v>6561</v>
      </c>
      <c r="E111" s="128"/>
      <c r="F111" s="399"/>
    </row>
    <row r="112" spans="1:6" ht="23.25" customHeight="1">
      <c r="A112" s="457"/>
      <c r="B112" s="459" t="s">
        <v>135</v>
      </c>
      <c r="C112" s="459" t="s">
        <v>108</v>
      </c>
      <c r="D112" s="129">
        <v>6889.05</v>
      </c>
      <c r="E112" s="129"/>
      <c r="F112" s="125"/>
    </row>
    <row r="113" spans="1:6" ht="38.25" customHeight="1">
      <c r="A113" s="457"/>
      <c r="B113" s="459" t="s">
        <v>136</v>
      </c>
      <c r="C113" s="459" t="s">
        <v>108</v>
      </c>
      <c r="D113" s="129">
        <v>6889.05</v>
      </c>
      <c r="E113" s="129"/>
      <c r="F113" s="125"/>
    </row>
    <row r="114" spans="1:7" ht="32.25" customHeight="1">
      <c r="A114" s="173"/>
      <c r="B114" s="127" t="s">
        <v>137</v>
      </c>
      <c r="C114" s="458" t="s">
        <v>112</v>
      </c>
      <c r="D114" s="129">
        <v>7020.27</v>
      </c>
      <c r="E114" s="129"/>
      <c r="F114" s="129"/>
      <c r="G114" s="56"/>
    </row>
    <row r="115" spans="1:6" ht="24.75" customHeight="1">
      <c r="A115" s="201"/>
      <c r="B115" s="202" t="s">
        <v>139</v>
      </c>
      <c r="C115" s="148" t="s">
        <v>28</v>
      </c>
      <c r="D115" s="129"/>
      <c r="E115" s="129"/>
      <c r="F115" s="220"/>
    </row>
    <row r="116" spans="1:6" ht="19.5" customHeight="1">
      <c r="A116" s="201"/>
      <c r="B116" s="207" t="s">
        <v>591</v>
      </c>
      <c r="C116" s="126"/>
      <c r="D116" s="129"/>
      <c r="E116" s="129"/>
      <c r="F116" s="128"/>
    </row>
    <row r="117" spans="1:7" ht="63" customHeight="1">
      <c r="A117" s="460" t="s">
        <v>1</v>
      </c>
      <c r="B117" s="453" t="s">
        <v>140</v>
      </c>
      <c r="C117" s="461" t="s">
        <v>112</v>
      </c>
      <c r="D117" s="454">
        <v>121.5</v>
      </c>
      <c r="E117" s="453"/>
      <c r="F117" s="435"/>
      <c r="G117" s="56"/>
    </row>
    <row r="118" spans="1:7" ht="26.25" customHeight="1">
      <c r="A118" s="147"/>
      <c r="B118" s="127" t="s">
        <v>141</v>
      </c>
      <c r="C118" s="126" t="s">
        <v>112</v>
      </c>
      <c r="D118" s="216">
        <v>121.5</v>
      </c>
      <c r="E118" s="129"/>
      <c r="F118" s="125"/>
      <c r="G118" s="56"/>
    </row>
    <row r="119" spans="1:7" ht="21.75" customHeight="1">
      <c r="A119" s="150"/>
      <c r="B119" s="127" t="s">
        <v>142</v>
      </c>
      <c r="C119" s="127" t="s">
        <v>112</v>
      </c>
      <c r="D119" s="216">
        <v>123.95</v>
      </c>
      <c r="E119" s="129"/>
      <c r="F119" s="462"/>
      <c r="G119" s="56"/>
    </row>
    <row r="120" spans="1:7" ht="34.5" customHeight="1">
      <c r="A120" s="186" t="s">
        <v>2</v>
      </c>
      <c r="B120" s="191" t="s">
        <v>143</v>
      </c>
      <c r="C120" s="434" t="s">
        <v>112</v>
      </c>
      <c r="D120" s="452">
        <v>95</v>
      </c>
      <c r="E120" s="403"/>
      <c r="F120" s="404"/>
      <c r="G120" s="56"/>
    </row>
    <row r="121" spans="1:6" s="56" customFormat="1" ht="26.25" customHeight="1">
      <c r="A121" s="147"/>
      <c r="B121" s="126" t="s">
        <v>144</v>
      </c>
      <c r="C121" s="188" t="s">
        <v>112</v>
      </c>
      <c r="D121" s="466">
        <v>96.9</v>
      </c>
      <c r="E121" s="400"/>
      <c r="F121" s="215"/>
    </row>
    <row r="122" spans="1:6" s="56" customFormat="1" ht="42.75" customHeight="1">
      <c r="A122" s="186" t="s">
        <v>10</v>
      </c>
      <c r="B122" s="191" t="s">
        <v>590</v>
      </c>
      <c r="C122" s="434" t="s">
        <v>101</v>
      </c>
      <c r="D122" s="464">
        <v>92</v>
      </c>
      <c r="E122" s="403"/>
      <c r="F122" s="399"/>
    </row>
    <row r="123" spans="1:6" s="56" customFormat="1" ht="51.75" customHeight="1">
      <c r="A123" s="197" t="s">
        <v>11</v>
      </c>
      <c r="B123" s="453" t="s">
        <v>159</v>
      </c>
      <c r="C123" s="453" t="s">
        <v>101</v>
      </c>
      <c r="D123" s="464">
        <f>D122</f>
        <v>92</v>
      </c>
      <c r="E123" s="454"/>
      <c r="F123" s="399"/>
    </row>
    <row r="124" spans="1:6" s="56" customFormat="1" ht="42.75" customHeight="1">
      <c r="A124" s="186" t="s">
        <v>3</v>
      </c>
      <c r="B124" s="191" t="s">
        <v>145</v>
      </c>
      <c r="C124" s="206" t="s">
        <v>127</v>
      </c>
      <c r="D124" s="128">
        <v>27</v>
      </c>
      <c r="E124" s="128"/>
      <c r="F124" s="465"/>
    </row>
    <row r="125" spans="1:7" s="56" customFormat="1" ht="25.5" customHeight="1">
      <c r="A125" s="186"/>
      <c r="B125" s="192" t="s">
        <v>146</v>
      </c>
      <c r="C125" s="148" t="s">
        <v>28</v>
      </c>
      <c r="D125" s="128"/>
      <c r="E125" s="128"/>
      <c r="F125" s="220"/>
      <c r="G125" s="1"/>
    </row>
    <row r="126" spans="1:6" ht="27.75" customHeight="1">
      <c r="A126" s="147"/>
      <c r="B126" s="208" t="s">
        <v>147</v>
      </c>
      <c r="C126" s="209"/>
      <c r="D126" s="189"/>
      <c r="E126" s="129"/>
      <c r="F126" s="125"/>
    </row>
    <row r="127" spans="1:6" ht="48" customHeight="1">
      <c r="A127" s="186" t="s">
        <v>1</v>
      </c>
      <c r="B127" s="191" t="s">
        <v>148</v>
      </c>
      <c r="C127" s="434" t="s">
        <v>101</v>
      </c>
      <c r="D127" s="403">
        <v>7695</v>
      </c>
      <c r="E127" s="403"/>
      <c r="F127" s="404"/>
    </row>
    <row r="128" spans="1:6" ht="48" customHeight="1">
      <c r="A128" s="457">
        <v>2</v>
      </c>
      <c r="B128" s="457" t="s">
        <v>149</v>
      </c>
      <c r="C128" s="457" t="s">
        <v>101</v>
      </c>
      <c r="D128" s="128">
        <f>D127</f>
        <v>7695</v>
      </c>
      <c r="E128" s="128"/>
      <c r="F128" s="399"/>
    </row>
    <row r="129" spans="1:6" ht="33.75">
      <c r="A129" s="186" t="s">
        <v>10</v>
      </c>
      <c r="B129" s="148" t="s">
        <v>150</v>
      </c>
      <c r="C129" s="434" t="s">
        <v>101</v>
      </c>
      <c r="D129" s="403">
        <v>745</v>
      </c>
      <c r="E129" s="403"/>
      <c r="F129" s="404"/>
    </row>
    <row r="130" spans="1:6" ht="50.25" customHeight="1">
      <c r="A130" s="186" t="s">
        <v>11</v>
      </c>
      <c r="B130" s="148" t="s">
        <v>151</v>
      </c>
      <c r="C130" s="191" t="s">
        <v>101</v>
      </c>
      <c r="D130" s="128">
        <f>D129</f>
        <v>745</v>
      </c>
      <c r="E130" s="128"/>
      <c r="F130" s="399"/>
    </row>
    <row r="131" spans="1:6" ht="15.75">
      <c r="A131" s="210"/>
      <c r="B131" s="202" t="s">
        <v>152</v>
      </c>
      <c r="C131" s="148" t="s">
        <v>28</v>
      </c>
      <c r="D131" s="129"/>
      <c r="E131" s="129"/>
      <c r="F131" s="220"/>
    </row>
    <row r="132" spans="1:6" ht="28.5" customHeight="1">
      <c r="A132" s="194"/>
      <c r="B132" s="211" t="s">
        <v>153</v>
      </c>
      <c r="C132" s="195"/>
      <c r="D132" s="483"/>
      <c r="E132" s="219"/>
      <c r="F132" s="218"/>
    </row>
    <row r="133" spans="1:6" ht="39.75" customHeight="1">
      <c r="A133" s="186" t="s">
        <v>1</v>
      </c>
      <c r="B133" s="191" t="s">
        <v>516</v>
      </c>
      <c r="C133" s="191" t="s">
        <v>87</v>
      </c>
      <c r="D133" s="128">
        <v>1812.2</v>
      </c>
      <c r="E133" s="128"/>
      <c r="F133" s="399"/>
    </row>
    <row r="134" spans="1:6" ht="51" customHeight="1">
      <c r="A134" s="186" t="s">
        <v>2</v>
      </c>
      <c r="B134" s="191" t="s">
        <v>517</v>
      </c>
      <c r="C134" s="191" t="s">
        <v>101</v>
      </c>
      <c r="D134" s="128">
        <v>5716</v>
      </c>
      <c r="E134" s="128"/>
      <c r="F134" s="399"/>
    </row>
    <row r="135" spans="1:6" ht="44.25" customHeight="1">
      <c r="A135" s="190">
        <v>3</v>
      </c>
      <c r="B135" s="191" t="s">
        <v>609</v>
      </c>
      <c r="C135" s="191" t="s">
        <v>82</v>
      </c>
      <c r="D135" s="221">
        <v>5.803</v>
      </c>
      <c r="E135" s="128"/>
      <c r="F135" s="399"/>
    </row>
    <row r="136" spans="1:6" ht="22.5" customHeight="1">
      <c r="A136" s="150"/>
      <c r="B136" s="127" t="s">
        <v>610</v>
      </c>
      <c r="C136" s="127" t="s">
        <v>101</v>
      </c>
      <c r="D136" s="216">
        <v>4182</v>
      </c>
      <c r="E136" s="129"/>
      <c r="F136" s="129"/>
    </row>
    <row r="137" spans="1:6" ht="61.5" customHeight="1">
      <c r="A137" s="190">
        <v>4</v>
      </c>
      <c r="B137" s="191" t="s">
        <v>608</v>
      </c>
      <c r="C137" s="191" t="s">
        <v>82</v>
      </c>
      <c r="D137" s="221">
        <v>4.4</v>
      </c>
      <c r="E137" s="128"/>
      <c r="F137" s="399"/>
    </row>
    <row r="138" spans="1:6" ht="33.75">
      <c r="A138" s="186" t="s">
        <v>3</v>
      </c>
      <c r="B138" s="191" t="s">
        <v>518</v>
      </c>
      <c r="C138" s="434" t="s">
        <v>87</v>
      </c>
      <c r="D138" s="403">
        <v>55.1</v>
      </c>
      <c r="E138" s="434"/>
      <c r="F138" s="404"/>
    </row>
    <row r="139" spans="1:6" ht="15.75">
      <c r="A139" s="186"/>
      <c r="B139" s="126" t="s">
        <v>94</v>
      </c>
      <c r="C139" s="432" t="s">
        <v>29</v>
      </c>
      <c r="D139" s="400">
        <v>55.93</v>
      </c>
      <c r="E139" s="129"/>
      <c r="F139" s="400"/>
    </row>
    <row r="140" spans="1:6" ht="15.75">
      <c r="A140" s="186"/>
      <c r="B140" s="126" t="s">
        <v>93</v>
      </c>
      <c r="C140" s="126" t="s">
        <v>82</v>
      </c>
      <c r="D140" s="216">
        <v>1.247</v>
      </c>
      <c r="E140" s="129"/>
      <c r="F140" s="125"/>
    </row>
    <row r="141" spans="1:6" ht="15.75">
      <c r="A141" s="186"/>
      <c r="B141" s="127" t="s">
        <v>154</v>
      </c>
      <c r="C141" s="432" t="s">
        <v>82</v>
      </c>
      <c r="D141" s="433">
        <v>5.989</v>
      </c>
      <c r="E141" s="129"/>
      <c r="F141" s="400"/>
    </row>
    <row r="142" spans="1:6" ht="55.5" customHeight="1">
      <c r="A142" s="457">
        <v>6</v>
      </c>
      <c r="B142" s="457" t="s">
        <v>155</v>
      </c>
      <c r="C142" s="457" t="s">
        <v>108</v>
      </c>
      <c r="D142" s="128">
        <v>1118</v>
      </c>
      <c r="E142" s="128"/>
      <c r="F142" s="399"/>
    </row>
    <row r="143" spans="1:6" ht="55.5" customHeight="1">
      <c r="A143" s="457">
        <v>7</v>
      </c>
      <c r="B143" s="457" t="s">
        <v>157</v>
      </c>
      <c r="C143" s="457" t="s">
        <v>108</v>
      </c>
      <c r="D143" s="128">
        <v>18796</v>
      </c>
      <c r="E143" s="128"/>
      <c r="F143" s="399"/>
    </row>
    <row r="144" spans="1:6" ht="42.75" customHeight="1">
      <c r="A144" s="186" t="s">
        <v>16</v>
      </c>
      <c r="B144" s="191" t="s">
        <v>519</v>
      </c>
      <c r="C144" s="191" t="s">
        <v>101</v>
      </c>
      <c r="D144" s="128">
        <v>3905</v>
      </c>
      <c r="E144" s="128"/>
      <c r="F144" s="399"/>
    </row>
    <row r="145" spans="1:6" ht="45">
      <c r="A145" s="173">
        <v>9</v>
      </c>
      <c r="B145" s="173" t="s">
        <v>520</v>
      </c>
      <c r="C145" s="173" t="s">
        <v>108</v>
      </c>
      <c r="D145" s="128">
        <v>8820</v>
      </c>
      <c r="E145" s="128"/>
      <c r="F145" s="399"/>
    </row>
    <row r="146" spans="1:6" ht="58.5" customHeight="1">
      <c r="A146" s="173">
        <v>10</v>
      </c>
      <c r="B146" s="173" t="s">
        <v>521</v>
      </c>
      <c r="C146" s="173" t="s">
        <v>108</v>
      </c>
      <c r="D146" s="128">
        <v>15745</v>
      </c>
      <c r="E146" s="128"/>
      <c r="F146" s="399"/>
    </row>
    <row r="147" spans="1:7" ht="22.5">
      <c r="A147" s="210"/>
      <c r="B147" s="202" t="s">
        <v>158</v>
      </c>
      <c r="C147" s="148" t="s">
        <v>28</v>
      </c>
      <c r="D147" s="129"/>
      <c r="E147" s="129"/>
      <c r="F147" s="220"/>
      <c r="G147" s="56"/>
    </row>
    <row r="148" spans="1:7" s="56" customFormat="1" ht="36.75" customHeight="1">
      <c r="A148" s="147"/>
      <c r="B148" s="208" t="s">
        <v>160</v>
      </c>
      <c r="C148" s="206"/>
      <c r="D148" s="129"/>
      <c r="E148" s="129"/>
      <c r="F148" s="129"/>
      <c r="G148" s="1"/>
    </row>
    <row r="149" spans="1:7" s="56" customFormat="1" ht="48.75" customHeight="1">
      <c r="A149" s="173">
        <v>1</v>
      </c>
      <c r="B149" s="173" t="s">
        <v>161</v>
      </c>
      <c r="C149" s="173" t="s">
        <v>108</v>
      </c>
      <c r="D149" s="128">
        <v>6517</v>
      </c>
      <c r="E149" s="173"/>
      <c r="F149" s="399"/>
      <c r="G149" s="1"/>
    </row>
    <row r="150" spans="1:6" ht="81" customHeight="1">
      <c r="A150" s="468" t="s">
        <v>2</v>
      </c>
      <c r="B150" s="469" t="s">
        <v>584</v>
      </c>
      <c r="C150" s="437" t="s">
        <v>87</v>
      </c>
      <c r="D150" s="470">
        <f>5540*0.03</f>
        <v>166.2</v>
      </c>
      <c r="E150" s="439"/>
      <c r="F150" s="435"/>
    </row>
    <row r="151" spans="1:6" ht="21.75" customHeight="1">
      <c r="A151" s="442"/>
      <c r="B151" s="471" t="s">
        <v>163</v>
      </c>
      <c r="C151" s="441" t="s">
        <v>101</v>
      </c>
      <c r="D151" s="400">
        <v>5677.39</v>
      </c>
      <c r="E151" s="127"/>
      <c r="F151" s="440"/>
    </row>
    <row r="152" spans="1:6" ht="30.75" customHeight="1">
      <c r="A152" s="150"/>
      <c r="B152" s="126" t="s">
        <v>164</v>
      </c>
      <c r="C152" s="432" t="s">
        <v>32</v>
      </c>
      <c r="D152" s="433">
        <v>5817</v>
      </c>
      <c r="E152" s="129"/>
      <c r="F152" s="400"/>
    </row>
    <row r="153" spans="1:6" ht="45">
      <c r="A153" s="472" t="s">
        <v>10</v>
      </c>
      <c r="B153" s="437" t="s">
        <v>669</v>
      </c>
      <c r="C153" s="440" t="s">
        <v>101</v>
      </c>
      <c r="D153" s="439">
        <v>5540</v>
      </c>
      <c r="E153" s="439"/>
      <c r="F153" s="435"/>
    </row>
    <row r="154" spans="1:6" ht="25.5" customHeight="1">
      <c r="A154" s="150"/>
      <c r="B154" s="127" t="s">
        <v>165</v>
      </c>
      <c r="C154" s="400" t="s">
        <v>32</v>
      </c>
      <c r="D154" s="129">
        <v>33240</v>
      </c>
      <c r="E154" s="440"/>
      <c r="F154" s="440"/>
    </row>
    <row r="155" spans="1:6" ht="21.75" customHeight="1">
      <c r="A155" s="442"/>
      <c r="B155" s="127" t="s">
        <v>166</v>
      </c>
      <c r="C155" s="440" t="s">
        <v>101</v>
      </c>
      <c r="D155" s="129">
        <v>5817</v>
      </c>
      <c r="E155" s="440"/>
      <c r="F155" s="440"/>
    </row>
    <row r="156" spans="1:6" ht="47.25" customHeight="1">
      <c r="A156" s="149" t="s">
        <v>11</v>
      </c>
      <c r="B156" s="148" t="s">
        <v>122</v>
      </c>
      <c r="C156" s="402" t="s">
        <v>112</v>
      </c>
      <c r="D156" s="403">
        <v>3336</v>
      </c>
      <c r="E156" s="403"/>
      <c r="F156" s="404"/>
    </row>
    <row r="157" spans="1:6" ht="53.25" customHeight="1">
      <c r="A157" s="473" t="s">
        <v>3</v>
      </c>
      <c r="B157" s="474" t="s">
        <v>588</v>
      </c>
      <c r="C157" s="474" t="s">
        <v>589</v>
      </c>
      <c r="D157" s="484">
        <v>5616</v>
      </c>
      <c r="E157" s="484"/>
      <c r="F157" s="435"/>
    </row>
    <row r="158" spans="1:6" ht="45" customHeight="1">
      <c r="A158" s="212" t="s">
        <v>4</v>
      </c>
      <c r="B158" s="437" t="s">
        <v>585</v>
      </c>
      <c r="C158" s="437" t="s">
        <v>101</v>
      </c>
      <c r="D158" s="470">
        <v>1311</v>
      </c>
      <c r="E158" s="470"/>
      <c r="F158" s="435"/>
    </row>
    <row r="159" spans="1:6" ht="48" customHeight="1">
      <c r="A159" s="186" t="s">
        <v>5</v>
      </c>
      <c r="B159" s="191" t="s">
        <v>586</v>
      </c>
      <c r="C159" s="434" t="s">
        <v>101</v>
      </c>
      <c r="D159" s="464">
        <v>469</v>
      </c>
      <c r="E159" s="403"/>
      <c r="F159" s="399"/>
    </row>
    <row r="160" spans="1:6" ht="33.75" customHeight="1">
      <c r="A160" s="197" t="s">
        <v>16</v>
      </c>
      <c r="B160" s="453" t="s">
        <v>587</v>
      </c>
      <c r="C160" s="453" t="s">
        <v>101</v>
      </c>
      <c r="D160" s="464">
        <f>D159</f>
        <v>469</v>
      </c>
      <c r="E160" s="454"/>
      <c r="F160" s="399"/>
    </row>
    <row r="161" spans="1:6" ht="53.25" customHeight="1">
      <c r="A161" s="401">
        <v>9</v>
      </c>
      <c r="B161" s="191" t="s">
        <v>167</v>
      </c>
      <c r="C161" s="148" t="s">
        <v>168</v>
      </c>
      <c r="D161" s="128">
        <v>7100</v>
      </c>
      <c r="E161" s="128"/>
      <c r="F161" s="399"/>
    </row>
    <row r="162" spans="1:6" ht="33" customHeight="1">
      <c r="A162" s="210"/>
      <c r="B162" s="202" t="s">
        <v>169</v>
      </c>
      <c r="C162" s="148" t="s">
        <v>28</v>
      </c>
      <c r="D162" s="129"/>
      <c r="E162" s="129"/>
      <c r="F162" s="220"/>
    </row>
    <row r="163" spans="1:7" ht="31.5" customHeight="1">
      <c r="A163" s="186"/>
      <c r="B163" s="191" t="s">
        <v>682</v>
      </c>
      <c r="C163" s="191" t="s">
        <v>28</v>
      </c>
      <c r="D163" s="128"/>
      <c r="E163" s="128"/>
      <c r="F163" s="220"/>
      <c r="G163" s="1">
        <f>F163*3</f>
        <v>0</v>
      </c>
    </row>
    <row r="164" spans="1:6" ht="27" customHeight="1">
      <c r="A164" s="186"/>
      <c r="B164" s="127" t="s">
        <v>307</v>
      </c>
      <c r="C164" s="191" t="s">
        <v>28</v>
      </c>
      <c r="D164" s="485">
        <v>0.1</v>
      </c>
      <c r="E164" s="128"/>
      <c r="F164" s="129"/>
    </row>
    <row r="165" spans="1:6" ht="30.75" customHeight="1">
      <c r="A165" s="186"/>
      <c r="B165" s="148" t="s">
        <v>173</v>
      </c>
      <c r="C165" s="148" t="s">
        <v>28</v>
      </c>
      <c r="D165" s="191"/>
      <c r="E165" s="128"/>
      <c r="F165" s="224"/>
    </row>
    <row r="166" spans="1:6" ht="33.75" customHeight="1">
      <c r="A166" s="186"/>
      <c r="B166" s="126" t="s">
        <v>172</v>
      </c>
      <c r="C166" s="126" t="s">
        <v>28</v>
      </c>
      <c r="D166" s="485">
        <v>0.08</v>
      </c>
      <c r="E166" s="129"/>
      <c r="F166" s="215"/>
    </row>
    <row r="167" spans="1:8" ht="30" customHeight="1">
      <c r="A167" s="190"/>
      <c r="B167" s="148" t="s">
        <v>173</v>
      </c>
      <c r="C167" s="148" t="s">
        <v>28</v>
      </c>
      <c r="D167" s="486"/>
      <c r="E167" s="128"/>
      <c r="F167" s="224"/>
      <c r="H167" s="57"/>
    </row>
    <row r="168" spans="1:6" ht="29.25" customHeight="1">
      <c r="A168" s="182"/>
      <c r="B168" s="183"/>
      <c r="C168" s="183"/>
      <c r="D168" s="315"/>
      <c r="E168" s="184"/>
      <c r="F168" s="185"/>
    </row>
    <row r="169" spans="1:6" ht="34.5" customHeight="1">
      <c r="A169" s="182"/>
      <c r="B169" s="183"/>
      <c r="C169" s="183"/>
      <c r="D169" s="315"/>
      <c r="E169" s="184"/>
      <c r="F169" s="185"/>
    </row>
    <row r="170" spans="1:6" ht="34.5" customHeight="1">
      <c r="A170" s="844"/>
      <c r="B170" s="844"/>
      <c r="C170" s="844"/>
      <c r="D170" s="844"/>
      <c r="E170" s="844"/>
      <c r="F170" s="844"/>
    </row>
    <row r="171" ht="29.25" customHeight="1"/>
    <row r="172" ht="30.75" customHeight="1"/>
    <row r="173" ht="27.75" customHeight="1"/>
    <row r="174" ht="21" customHeight="1"/>
    <row r="177" ht="15.75" customHeight="1"/>
  </sheetData>
  <sheetProtection/>
  <protectedRanges>
    <protectedRange sqref="E89:E90 E92:E93" name="Range2_1_1_1_1_1"/>
    <protectedRange sqref="E132" name="Range2_2_1_2"/>
    <protectedRange sqref="E145:E146" name="Range2_4_2"/>
    <protectedRange sqref="E142:E143" name="Range2_5_2"/>
    <protectedRange sqref="E128" name="Range2_2_2_1_1"/>
    <protectedRange sqref="E149" name="Range2_5_1_1_1"/>
  </protectedRanges>
  <autoFilter ref="A7:F167"/>
  <mergeCells count="10">
    <mergeCell ref="A170:F170"/>
    <mergeCell ref="A1:F1"/>
    <mergeCell ref="A2:F2"/>
    <mergeCell ref="A3:F3"/>
    <mergeCell ref="A4:F4"/>
    <mergeCell ref="A5:A6"/>
    <mergeCell ref="B5:B6"/>
    <mergeCell ref="C5:C6"/>
    <mergeCell ref="D5:D6"/>
    <mergeCell ref="E5:F5"/>
  </mergeCells>
  <conditionalFormatting sqref="E127">
    <cfRule type="top10" priority="5" dxfId="0" stopIfTrue="1" rank="10" percent="1"/>
  </conditionalFormatting>
  <conditionalFormatting sqref="E128">
    <cfRule type="top10" priority="4" dxfId="0" stopIfTrue="1" rank="10" percent="1"/>
  </conditionalFormatting>
  <conditionalFormatting sqref="E129">
    <cfRule type="top10" priority="3" dxfId="0" stopIfTrue="1" rank="10" percent="1"/>
  </conditionalFormatting>
  <conditionalFormatting sqref="E130">
    <cfRule type="top10" priority="2" dxfId="0" stopIfTrue="1" rank="10" percent="1"/>
  </conditionalFormatting>
  <conditionalFormatting sqref="E158">
    <cfRule type="top10" priority="1" dxfId="0" stopIfTrue="1" rank="10" percent="1"/>
  </conditionalFormatting>
  <conditionalFormatting sqref="E150">
    <cfRule type="top10" priority="6" dxfId="0" stopIfTrue="1" rank="10" percent="1"/>
  </conditionalFormatting>
  <printOptions/>
  <pageMargins left="0.44" right="0" top="0.2362204724409449" bottom="0.3937007874015748" header="0.2362204724409449" footer="0"/>
  <pageSetup horizontalDpi="600" verticalDpi="600" orientation="portrait" paperSize="9" r:id="rId1"/>
  <headerFooter alignWithMargins="0">
    <oddFooter>&amp;L&amp;8&amp;A&amp;R&amp;8 = &amp;P =</oddFooter>
  </headerFooter>
</worksheet>
</file>

<file path=xl/worksheets/sheet8.xml><?xml version="1.0" encoding="utf-8"?>
<worksheet xmlns="http://schemas.openxmlformats.org/spreadsheetml/2006/main" xmlns:r="http://schemas.openxmlformats.org/officeDocument/2006/relationships">
  <sheetPr>
    <tabColor rgb="FF00B050"/>
  </sheetPr>
  <dimension ref="A1:G246"/>
  <sheetViews>
    <sheetView zoomScalePageLayoutView="0" workbookViewId="0" topLeftCell="A1">
      <selection activeCell="A1" sqref="A1:F1"/>
    </sheetView>
  </sheetViews>
  <sheetFormatPr defaultColWidth="9.140625" defaultRowHeight="12.75"/>
  <cols>
    <col min="1" max="1" width="4.140625" style="14" customWidth="1"/>
    <col min="2" max="2" width="43.8515625" style="1" customWidth="1"/>
    <col min="3" max="3" width="6.7109375" style="1" customWidth="1"/>
    <col min="4" max="4" width="11.140625" style="1" customWidth="1"/>
    <col min="5" max="5" width="6.8515625" style="1" customWidth="1"/>
    <col min="6" max="6" width="11.421875" style="11" customWidth="1"/>
    <col min="7" max="16384" width="9.140625" style="1" customWidth="1"/>
  </cols>
  <sheetData>
    <row r="1" spans="1:6" ht="31.5" customHeight="1">
      <c r="A1" s="856" t="s">
        <v>693</v>
      </c>
      <c r="B1" s="856"/>
      <c r="C1" s="856"/>
      <c r="D1" s="856"/>
      <c r="E1" s="856"/>
      <c r="F1" s="856"/>
    </row>
    <row r="2" spans="1:6" ht="18.75" customHeight="1">
      <c r="A2" s="858" t="s">
        <v>768</v>
      </c>
      <c r="B2" s="858"/>
      <c r="C2" s="858"/>
      <c r="D2" s="858"/>
      <c r="E2" s="858"/>
      <c r="F2" s="858"/>
    </row>
    <row r="3" spans="1:6" ht="18.75" customHeight="1">
      <c r="A3" s="858" t="s">
        <v>694</v>
      </c>
      <c r="B3" s="858"/>
      <c r="C3" s="858"/>
      <c r="D3" s="858"/>
      <c r="E3" s="858"/>
      <c r="F3" s="858"/>
    </row>
    <row r="4" spans="1:6" ht="16.5" customHeight="1">
      <c r="A4" s="861" t="s">
        <v>182</v>
      </c>
      <c r="B4" s="861"/>
      <c r="C4" s="861"/>
      <c r="D4" s="861"/>
      <c r="E4" s="861"/>
      <c r="F4" s="861"/>
    </row>
    <row r="5" spans="1:6" ht="31.5" customHeight="1">
      <c r="A5" s="846" t="s">
        <v>0</v>
      </c>
      <c r="B5" s="848" t="s">
        <v>76</v>
      </c>
      <c r="C5" s="850" t="s">
        <v>77</v>
      </c>
      <c r="D5" s="850" t="s">
        <v>78</v>
      </c>
      <c r="E5" s="852" t="s">
        <v>79</v>
      </c>
      <c r="F5" s="853"/>
    </row>
    <row r="6" spans="1:6" ht="54" customHeight="1">
      <c r="A6" s="847"/>
      <c r="B6" s="849"/>
      <c r="C6" s="851"/>
      <c r="D6" s="851"/>
      <c r="E6" s="162" t="s">
        <v>769</v>
      </c>
      <c r="F6" s="163" t="s">
        <v>56</v>
      </c>
    </row>
    <row r="7" spans="1:6" s="5" customFormat="1" ht="24" customHeight="1">
      <c r="A7" s="487" t="s">
        <v>1</v>
      </c>
      <c r="B7" s="488">
        <v>2</v>
      </c>
      <c r="C7" s="488">
        <v>3</v>
      </c>
      <c r="D7" s="488">
        <v>4</v>
      </c>
      <c r="E7" s="489">
        <v>5</v>
      </c>
      <c r="F7" s="489">
        <v>6</v>
      </c>
    </row>
    <row r="8" spans="1:6" s="5" customFormat="1" ht="24" customHeight="1">
      <c r="A8" s="490"/>
      <c r="B8" s="491" t="s">
        <v>484</v>
      </c>
      <c r="C8" s="492"/>
      <c r="D8" s="492"/>
      <c r="E8" s="493"/>
      <c r="F8" s="493"/>
    </row>
    <row r="9" spans="1:6" s="5" customFormat="1" ht="52.5" customHeight="1">
      <c r="A9" s="494">
        <v>1</v>
      </c>
      <c r="B9" s="495" t="s">
        <v>444</v>
      </c>
      <c r="C9" s="495" t="s">
        <v>106</v>
      </c>
      <c r="D9" s="317">
        <v>1</v>
      </c>
      <c r="E9" s="496"/>
      <c r="F9" s="497"/>
    </row>
    <row r="10" spans="1:6" s="5" customFormat="1" ht="24" customHeight="1">
      <c r="A10" s="139"/>
      <c r="B10" s="134" t="s">
        <v>83</v>
      </c>
      <c r="C10" s="134" t="s">
        <v>84</v>
      </c>
      <c r="D10" s="136">
        <v>13</v>
      </c>
      <c r="E10" s="130"/>
      <c r="F10" s="136"/>
    </row>
    <row r="11" spans="1:6" s="5" customFormat="1" ht="24" customHeight="1">
      <c r="A11" s="139"/>
      <c r="B11" s="136" t="s">
        <v>447</v>
      </c>
      <c r="C11" s="134" t="s">
        <v>106</v>
      </c>
      <c r="D11" s="318">
        <v>1</v>
      </c>
      <c r="E11" s="318"/>
      <c r="F11" s="318"/>
    </row>
    <row r="12" spans="1:6" s="5" customFormat="1" ht="55.5" customHeight="1">
      <c r="A12" s="235">
        <v>2</v>
      </c>
      <c r="B12" s="167" t="s">
        <v>445</v>
      </c>
      <c r="C12" s="167" t="s">
        <v>170</v>
      </c>
      <c r="D12" s="317">
        <v>2</v>
      </c>
      <c r="E12" s="133"/>
      <c r="F12" s="319"/>
    </row>
    <row r="13" spans="1:6" s="5" customFormat="1" ht="24" customHeight="1">
      <c r="A13" s="139"/>
      <c r="B13" s="134" t="s">
        <v>448</v>
      </c>
      <c r="C13" s="134" t="s">
        <v>84</v>
      </c>
      <c r="D13" s="136">
        <v>7.2</v>
      </c>
      <c r="E13" s="130"/>
      <c r="F13" s="136"/>
    </row>
    <row r="14" spans="1:6" s="5" customFormat="1" ht="25.5" customHeight="1">
      <c r="A14" s="139"/>
      <c r="B14" s="134" t="s">
        <v>446</v>
      </c>
      <c r="C14" s="134" t="s">
        <v>106</v>
      </c>
      <c r="D14" s="318">
        <v>2</v>
      </c>
      <c r="E14" s="318"/>
      <c r="F14" s="321"/>
    </row>
    <row r="15" spans="1:6" s="5" customFormat="1" ht="52.5" customHeight="1">
      <c r="A15" s="235">
        <v>3</v>
      </c>
      <c r="B15" s="167" t="s">
        <v>450</v>
      </c>
      <c r="C15" s="167" t="s">
        <v>170</v>
      </c>
      <c r="D15" s="317">
        <v>1</v>
      </c>
      <c r="E15" s="133"/>
      <c r="F15" s="319"/>
    </row>
    <row r="16" spans="1:6" s="5" customFormat="1" ht="24" customHeight="1">
      <c r="A16" s="139"/>
      <c r="B16" s="134" t="s">
        <v>103</v>
      </c>
      <c r="C16" s="134" t="s">
        <v>84</v>
      </c>
      <c r="D16" s="136">
        <v>3</v>
      </c>
      <c r="E16" s="130"/>
      <c r="F16" s="136"/>
    </row>
    <row r="17" spans="1:6" s="5" customFormat="1" ht="24" customHeight="1">
      <c r="A17" s="139"/>
      <c r="B17" s="134" t="s">
        <v>449</v>
      </c>
      <c r="C17" s="134" t="s">
        <v>106</v>
      </c>
      <c r="D17" s="318">
        <v>1</v>
      </c>
      <c r="E17" s="318"/>
      <c r="F17" s="321"/>
    </row>
    <row r="18" spans="1:6" s="5" customFormat="1" ht="62.25" customHeight="1">
      <c r="A18" s="235">
        <v>4</v>
      </c>
      <c r="B18" s="167" t="s">
        <v>452</v>
      </c>
      <c r="C18" s="167" t="s">
        <v>170</v>
      </c>
      <c r="D18" s="317">
        <v>5</v>
      </c>
      <c r="E18" s="133"/>
      <c r="F18" s="319"/>
    </row>
    <row r="19" spans="1:6" s="5" customFormat="1" ht="24" customHeight="1">
      <c r="A19" s="139"/>
      <c r="B19" s="134" t="s">
        <v>83</v>
      </c>
      <c r="C19" s="134" t="s">
        <v>84</v>
      </c>
      <c r="D19" s="136">
        <v>15</v>
      </c>
      <c r="E19" s="130"/>
      <c r="F19" s="136"/>
    </row>
    <row r="20" spans="1:6" s="5" customFormat="1" ht="19.5" customHeight="1">
      <c r="A20" s="139"/>
      <c r="B20" s="134" t="s">
        <v>453</v>
      </c>
      <c r="C20" s="134" t="s">
        <v>106</v>
      </c>
      <c r="D20" s="318">
        <v>5</v>
      </c>
      <c r="E20" s="318"/>
      <c r="F20" s="321"/>
    </row>
    <row r="21" spans="1:6" s="5" customFormat="1" ht="57" customHeight="1">
      <c r="A21" s="235">
        <v>5</v>
      </c>
      <c r="B21" s="167" t="s">
        <v>451</v>
      </c>
      <c r="C21" s="167" t="s">
        <v>170</v>
      </c>
      <c r="D21" s="317">
        <v>2</v>
      </c>
      <c r="E21" s="133"/>
      <c r="F21" s="319"/>
    </row>
    <row r="22" spans="1:6" s="5" customFormat="1" ht="24.75" customHeight="1">
      <c r="A22" s="139"/>
      <c r="B22" s="134" t="s">
        <v>83</v>
      </c>
      <c r="C22" s="134" t="s">
        <v>84</v>
      </c>
      <c r="D22" s="136">
        <v>6</v>
      </c>
      <c r="E22" s="130"/>
      <c r="F22" s="136"/>
    </row>
    <row r="23" spans="1:6" s="5" customFormat="1" ht="26.25" customHeight="1">
      <c r="A23" s="139"/>
      <c r="B23" s="134" t="s">
        <v>183</v>
      </c>
      <c r="C23" s="134" t="s">
        <v>106</v>
      </c>
      <c r="D23" s="318">
        <v>2</v>
      </c>
      <c r="E23" s="318"/>
      <c r="F23" s="321"/>
    </row>
    <row r="24" spans="1:6" s="5" customFormat="1" ht="51.75" customHeight="1">
      <c r="A24" s="494">
        <v>6</v>
      </c>
      <c r="B24" s="495" t="s">
        <v>504</v>
      </c>
      <c r="C24" s="495" t="s">
        <v>106</v>
      </c>
      <c r="D24" s="317">
        <v>1</v>
      </c>
      <c r="E24" s="496"/>
      <c r="F24" s="497"/>
    </row>
    <row r="25" spans="1:6" s="5" customFormat="1" ht="24" customHeight="1">
      <c r="A25" s="139"/>
      <c r="B25" s="134" t="s">
        <v>83</v>
      </c>
      <c r="C25" s="134" t="s">
        <v>84</v>
      </c>
      <c r="D25" s="136">
        <v>7</v>
      </c>
      <c r="E25" s="130"/>
      <c r="F25" s="136"/>
    </row>
    <row r="26" spans="1:6" s="5" customFormat="1" ht="24" customHeight="1">
      <c r="A26" s="139"/>
      <c r="B26" s="136" t="s">
        <v>503</v>
      </c>
      <c r="C26" s="134" t="s">
        <v>106</v>
      </c>
      <c r="D26" s="318">
        <v>1</v>
      </c>
      <c r="E26" s="318"/>
      <c r="F26" s="318"/>
    </row>
    <row r="27" spans="1:6" s="5" customFormat="1" ht="66" customHeight="1">
      <c r="A27" s="235">
        <f>A24+1</f>
        <v>7</v>
      </c>
      <c r="B27" s="167" t="s">
        <v>455</v>
      </c>
      <c r="C27" s="167" t="s">
        <v>170</v>
      </c>
      <c r="D27" s="317">
        <v>1</v>
      </c>
      <c r="E27" s="133"/>
      <c r="F27" s="319"/>
    </row>
    <row r="28" spans="1:6" s="5" customFormat="1" ht="24" customHeight="1">
      <c r="A28" s="139"/>
      <c r="B28" s="134" t="s">
        <v>103</v>
      </c>
      <c r="C28" s="134" t="s">
        <v>84</v>
      </c>
      <c r="D28" s="136">
        <v>7</v>
      </c>
      <c r="E28" s="130"/>
      <c r="F28" s="136"/>
    </row>
    <row r="29" spans="1:6" s="5" customFormat="1" ht="24" customHeight="1">
      <c r="A29" s="139"/>
      <c r="B29" s="134" t="s">
        <v>449</v>
      </c>
      <c r="C29" s="134" t="s">
        <v>106</v>
      </c>
      <c r="D29" s="318">
        <v>1</v>
      </c>
      <c r="E29" s="318"/>
      <c r="F29" s="321"/>
    </row>
    <row r="30" spans="1:6" s="5" customFormat="1" ht="49.5" customHeight="1">
      <c r="A30" s="235">
        <f>A27+1</f>
        <v>8</v>
      </c>
      <c r="B30" s="167" t="s">
        <v>456</v>
      </c>
      <c r="C30" s="167" t="s">
        <v>170</v>
      </c>
      <c r="D30" s="317">
        <v>1</v>
      </c>
      <c r="E30" s="133"/>
      <c r="F30" s="319"/>
    </row>
    <row r="31" spans="1:6" s="5" customFormat="1" ht="24" customHeight="1">
      <c r="A31" s="139"/>
      <c r="B31" s="134" t="s">
        <v>83</v>
      </c>
      <c r="C31" s="134" t="s">
        <v>84</v>
      </c>
      <c r="D31" s="136">
        <v>3</v>
      </c>
      <c r="E31" s="130"/>
      <c r="F31" s="136"/>
    </row>
    <row r="32" spans="1:6" s="5" customFormat="1" ht="24" customHeight="1">
      <c r="A32" s="139"/>
      <c r="B32" s="134" t="s">
        <v>457</v>
      </c>
      <c r="C32" s="134" t="s">
        <v>106</v>
      </c>
      <c r="D32" s="318">
        <v>1</v>
      </c>
      <c r="E32" s="318"/>
      <c r="F32" s="321"/>
    </row>
    <row r="33" spans="1:6" s="5" customFormat="1" ht="42.75" customHeight="1">
      <c r="A33" s="235">
        <f>A30+1</f>
        <v>9</v>
      </c>
      <c r="B33" s="167" t="s">
        <v>458</v>
      </c>
      <c r="C33" s="167" t="s">
        <v>170</v>
      </c>
      <c r="D33" s="317">
        <v>6</v>
      </c>
      <c r="E33" s="133"/>
      <c r="F33" s="319"/>
    </row>
    <row r="34" spans="1:6" s="5" customFormat="1" ht="25.5" customHeight="1">
      <c r="A34" s="139"/>
      <c r="B34" s="134" t="s">
        <v>83</v>
      </c>
      <c r="C34" s="134" t="s">
        <v>84</v>
      </c>
      <c r="D34" s="136">
        <v>12</v>
      </c>
      <c r="E34" s="130"/>
      <c r="F34" s="136"/>
    </row>
    <row r="35" spans="1:6" s="5" customFormat="1" ht="24" customHeight="1">
      <c r="A35" s="139"/>
      <c r="B35" s="134" t="s">
        <v>459</v>
      </c>
      <c r="C35" s="134" t="s">
        <v>106</v>
      </c>
      <c r="D35" s="318">
        <v>6</v>
      </c>
      <c r="E35" s="318"/>
      <c r="F35" s="321"/>
    </row>
    <row r="36" spans="1:6" s="5" customFormat="1" ht="40.5" customHeight="1">
      <c r="A36" s="235">
        <f>A33+1</f>
        <v>10</v>
      </c>
      <c r="B36" s="167" t="s">
        <v>460</v>
      </c>
      <c r="C36" s="167" t="s">
        <v>170</v>
      </c>
      <c r="D36" s="498">
        <v>7</v>
      </c>
      <c r="E36" s="121"/>
      <c r="F36" s="170"/>
    </row>
    <row r="37" spans="1:6" s="5" customFormat="1" ht="24" customHeight="1">
      <c r="A37" s="139"/>
      <c r="B37" s="134" t="s">
        <v>83</v>
      </c>
      <c r="C37" s="134" t="s">
        <v>84</v>
      </c>
      <c r="D37" s="124">
        <v>4.9</v>
      </c>
      <c r="E37" s="118"/>
      <c r="F37" s="124"/>
    </row>
    <row r="38" spans="1:6" s="5" customFormat="1" ht="24" customHeight="1">
      <c r="A38" s="139"/>
      <c r="B38" s="134" t="s">
        <v>454</v>
      </c>
      <c r="C38" s="134" t="s">
        <v>106</v>
      </c>
      <c r="D38" s="165">
        <v>7</v>
      </c>
      <c r="E38" s="165"/>
      <c r="F38" s="172"/>
    </row>
    <row r="39" spans="1:6" s="5" customFormat="1" ht="48.75" customHeight="1">
      <c r="A39" s="235">
        <f>A36+1</f>
        <v>11</v>
      </c>
      <c r="B39" s="495" t="s">
        <v>505</v>
      </c>
      <c r="C39" s="495" t="s">
        <v>106</v>
      </c>
      <c r="D39" s="317">
        <v>7</v>
      </c>
      <c r="E39" s="496"/>
      <c r="F39" s="497"/>
    </row>
    <row r="40" spans="1:6" s="5" customFormat="1" ht="24" customHeight="1">
      <c r="A40" s="139"/>
      <c r="B40" s="134" t="s">
        <v>83</v>
      </c>
      <c r="C40" s="134" t="s">
        <v>84</v>
      </c>
      <c r="D40" s="136">
        <v>91</v>
      </c>
      <c r="E40" s="130"/>
      <c r="F40" s="136"/>
    </row>
    <row r="41" spans="1:6" s="5" customFormat="1" ht="24" customHeight="1">
      <c r="A41" s="139"/>
      <c r="B41" s="136" t="s">
        <v>506</v>
      </c>
      <c r="C41" s="134" t="s">
        <v>106</v>
      </c>
      <c r="D41" s="318">
        <v>4</v>
      </c>
      <c r="E41" s="318"/>
      <c r="F41" s="318"/>
    </row>
    <row r="42" spans="1:6" s="5" customFormat="1" ht="24" customHeight="1">
      <c r="A42" s="139"/>
      <c r="B42" s="136" t="s">
        <v>507</v>
      </c>
      <c r="C42" s="134" t="s">
        <v>106</v>
      </c>
      <c r="D42" s="318">
        <v>1</v>
      </c>
      <c r="E42" s="318"/>
      <c r="F42" s="318"/>
    </row>
    <row r="43" spans="1:6" s="5" customFormat="1" ht="24" customHeight="1">
      <c r="A43" s="139"/>
      <c r="B43" s="136" t="s">
        <v>508</v>
      </c>
      <c r="C43" s="134" t="s">
        <v>106</v>
      </c>
      <c r="D43" s="318">
        <v>2</v>
      </c>
      <c r="E43" s="318"/>
      <c r="F43" s="318"/>
    </row>
    <row r="44" spans="1:6" s="5" customFormat="1" ht="38.25">
      <c r="A44" s="235">
        <v>12</v>
      </c>
      <c r="B44" s="167" t="s">
        <v>461</v>
      </c>
      <c r="C44" s="167" t="s">
        <v>170</v>
      </c>
      <c r="D44" s="317">
        <v>5</v>
      </c>
      <c r="E44" s="133"/>
      <c r="F44" s="319"/>
    </row>
    <row r="45" spans="1:6" s="5" customFormat="1" ht="24" customHeight="1">
      <c r="A45" s="139"/>
      <c r="B45" s="134" t="s">
        <v>83</v>
      </c>
      <c r="C45" s="134" t="s">
        <v>84</v>
      </c>
      <c r="D45" s="136">
        <v>15</v>
      </c>
      <c r="E45" s="130"/>
      <c r="F45" s="136"/>
    </row>
    <row r="46" spans="1:6" s="5" customFormat="1" ht="24" customHeight="1">
      <c r="A46" s="139"/>
      <c r="B46" s="134" t="s">
        <v>453</v>
      </c>
      <c r="C46" s="134" t="s">
        <v>106</v>
      </c>
      <c r="D46" s="318">
        <v>5</v>
      </c>
      <c r="E46" s="318"/>
      <c r="F46" s="321"/>
    </row>
    <row r="47" spans="1:6" s="5" customFormat="1" ht="41.25" customHeight="1">
      <c r="A47" s="235">
        <f>A44+1</f>
        <v>13</v>
      </c>
      <c r="B47" s="167" t="s">
        <v>462</v>
      </c>
      <c r="C47" s="167" t="s">
        <v>170</v>
      </c>
      <c r="D47" s="317">
        <v>2</v>
      </c>
      <c r="E47" s="133"/>
      <c r="F47" s="319"/>
    </row>
    <row r="48" spans="1:6" s="5" customFormat="1" ht="24" customHeight="1">
      <c r="A48" s="139"/>
      <c r="B48" s="134" t="s">
        <v>83</v>
      </c>
      <c r="C48" s="134" t="s">
        <v>84</v>
      </c>
      <c r="D48" s="136">
        <v>6</v>
      </c>
      <c r="E48" s="130"/>
      <c r="F48" s="136"/>
    </row>
    <row r="49" spans="1:6" s="5" customFormat="1" ht="24" customHeight="1">
      <c r="A49" s="139"/>
      <c r="B49" s="134" t="s">
        <v>183</v>
      </c>
      <c r="C49" s="134" t="s">
        <v>106</v>
      </c>
      <c r="D49" s="318">
        <v>2</v>
      </c>
      <c r="E49" s="318"/>
      <c r="F49" s="321"/>
    </row>
    <row r="50" spans="1:6" s="5" customFormat="1" ht="57.75" customHeight="1">
      <c r="A50" s="235">
        <f>A47+1</f>
        <v>14</v>
      </c>
      <c r="B50" s="167" t="s">
        <v>480</v>
      </c>
      <c r="C50" s="167" t="s">
        <v>170</v>
      </c>
      <c r="D50" s="317">
        <v>162</v>
      </c>
      <c r="E50" s="133"/>
      <c r="F50" s="319"/>
    </row>
    <row r="51" spans="1:6" s="5" customFormat="1" ht="24" customHeight="1">
      <c r="A51" s="139"/>
      <c r="B51" s="134" t="s">
        <v>83</v>
      </c>
      <c r="C51" s="134" t="s">
        <v>84</v>
      </c>
      <c r="D51" s="136">
        <v>324</v>
      </c>
      <c r="E51" s="130"/>
      <c r="F51" s="136"/>
    </row>
    <row r="52" spans="1:6" s="5" customFormat="1" ht="24" customHeight="1">
      <c r="A52" s="139"/>
      <c r="B52" s="134" t="s">
        <v>481</v>
      </c>
      <c r="C52" s="134" t="s">
        <v>106</v>
      </c>
      <c r="D52" s="318">
        <v>162</v>
      </c>
      <c r="E52" s="318"/>
      <c r="F52" s="321"/>
    </row>
    <row r="53" spans="1:6" s="5" customFormat="1" ht="45" customHeight="1">
      <c r="A53" s="235">
        <f>A50+1</f>
        <v>15</v>
      </c>
      <c r="B53" s="167" t="s">
        <v>463</v>
      </c>
      <c r="C53" s="167" t="s">
        <v>170</v>
      </c>
      <c r="D53" s="498">
        <v>162</v>
      </c>
      <c r="E53" s="121"/>
      <c r="F53" s="170"/>
    </row>
    <row r="54" spans="1:6" s="5" customFormat="1" ht="24" customHeight="1">
      <c r="A54" s="139"/>
      <c r="B54" s="134" t="s">
        <v>83</v>
      </c>
      <c r="C54" s="134" t="s">
        <v>84</v>
      </c>
      <c r="D54" s="124">
        <v>43.74</v>
      </c>
      <c r="E54" s="118"/>
      <c r="F54" s="124"/>
    </row>
    <row r="55" spans="1:6" s="5" customFormat="1" ht="28.5" customHeight="1">
      <c r="A55" s="139"/>
      <c r="B55" s="134" t="s">
        <v>464</v>
      </c>
      <c r="C55" s="134" t="s">
        <v>106</v>
      </c>
      <c r="D55" s="165">
        <v>162</v>
      </c>
      <c r="E55" s="165"/>
      <c r="F55" s="172"/>
    </row>
    <row r="56" spans="1:6" s="5" customFormat="1" ht="47.25" customHeight="1">
      <c r="A56" s="235">
        <f>A53+1</f>
        <v>16</v>
      </c>
      <c r="B56" s="142" t="s">
        <v>466</v>
      </c>
      <c r="C56" s="142" t="s">
        <v>106</v>
      </c>
      <c r="D56" s="121">
        <v>1</v>
      </c>
      <c r="E56" s="121"/>
      <c r="F56" s="170"/>
    </row>
    <row r="57" spans="1:6" s="5" customFormat="1" ht="24" customHeight="1">
      <c r="A57" s="144"/>
      <c r="B57" s="131" t="s">
        <v>83</v>
      </c>
      <c r="C57" s="131" t="s">
        <v>84</v>
      </c>
      <c r="D57" s="118">
        <v>2</v>
      </c>
      <c r="E57" s="118"/>
      <c r="F57" s="124"/>
    </row>
    <row r="58" spans="1:6" s="5" customFormat="1" ht="31.5" customHeight="1">
      <c r="A58" s="144"/>
      <c r="B58" s="131" t="s">
        <v>465</v>
      </c>
      <c r="C58" s="131" t="s">
        <v>106</v>
      </c>
      <c r="D58" s="172">
        <v>1</v>
      </c>
      <c r="E58" s="172"/>
      <c r="F58" s="118"/>
    </row>
    <row r="59" spans="1:6" s="5" customFormat="1" ht="53.25" customHeight="1">
      <c r="A59" s="235">
        <f>A56+1</f>
        <v>17</v>
      </c>
      <c r="B59" s="167" t="s">
        <v>467</v>
      </c>
      <c r="C59" s="167" t="s">
        <v>170</v>
      </c>
      <c r="D59" s="317">
        <v>1</v>
      </c>
      <c r="E59" s="133"/>
      <c r="F59" s="319"/>
    </row>
    <row r="60" spans="1:6" s="5" customFormat="1" ht="24" customHeight="1">
      <c r="A60" s="139"/>
      <c r="B60" s="134" t="s">
        <v>83</v>
      </c>
      <c r="C60" s="134" t="s">
        <v>84</v>
      </c>
      <c r="D60" s="136">
        <v>2</v>
      </c>
      <c r="E60" s="130"/>
      <c r="F60" s="136"/>
    </row>
    <row r="61" spans="1:6" s="5" customFormat="1" ht="24" customHeight="1">
      <c r="A61" s="139"/>
      <c r="B61" s="134" t="s">
        <v>457</v>
      </c>
      <c r="C61" s="134" t="s">
        <v>106</v>
      </c>
      <c r="D61" s="318">
        <v>1</v>
      </c>
      <c r="E61" s="318"/>
      <c r="F61" s="321"/>
    </row>
    <row r="62" spans="1:6" s="5" customFormat="1" ht="55.5" customHeight="1">
      <c r="A62" s="235">
        <f>A59+1</f>
        <v>18</v>
      </c>
      <c r="B62" s="167" t="s">
        <v>470</v>
      </c>
      <c r="C62" s="167" t="s">
        <v>170</v>
      </c>
      <c r="D62" s="317">
        <v>1</v>
      </c>
      <c r="E62" s="133"/>
      <c r="F62" s="319"/>
    </row>
    <row r="63" spans="1:6" s="5" customFormat="1" ht="24" customHeight="1">
      <c r="A63" s="139"/>
      <c r="B63" s="134" t="s">
        <v>83</v>
      </c>
      <c r="C63" s="134" t="s">
        <v>84</v>
      </c>
      <c r="D63" s="136">
        <v>2</v>
      </c>
      <c r="E63" s="130"/>
      <c r="F63" s="136"/>
    </row>
    <row r="64" spans="1:6" s="5" customFormat="1" ht="24" customHeight="1">
      <c r="A64" s="139"/>
      <c r="B64" s="134" t="s">
        <v>471</v>
      </c>
      <c r="C64" s="134" t="s">
        <v>106</v>
      </c>
      <c r="D64" s="318">
        <v>1</v>
      </c>
      <c r="E64" s="318"/>
      <c r="F64" s="321"/>
    </row>
    <row r="65" spans="1:6" s="5" customFormat="1" ht="63" customHeight="1">
      <c r="A65" s="235">
        <f>A62+1</f>
        <v>19</v>
      </c>
      <c r="B65" s="167" t="s">
        <v>469</v>
      </c>
      <c r="C65" s="167" t="s">
        <v>170</v>
      </c>
      <c r="D65" s="498">
        <v>2</v>
      </c>
      <c r="E65" s="121"/>
      <c r="F65" s="170"/>
    </row>
    <row r="66" spans="1:6" s="5" customFormat="1" ht="24" customHeight="1">
      <c r="A66" s="139"/>
      <c r="B66" s="134" t="s">
        <v>83</v>
      </c>
      <c r="C66" s="134" t="s">
        <v>84</v>
      </c>
      <c r="D66" s="124">
        <v>4</v>
      </c>
      <c r="E66" s="118"/>
      <c r="F66" s="124"/>
    </row>
    <row r="67" spans="1:6" s="5" customFormat="1" ht="24" customHeight="1">
      <c r="A67" s="139"/>
      <c r="B67" s="134" t="s">
        <v>187</v>
      </c>
      <c r="C67" s="134" t="s">
        <v>106</v>
      </c>
      <c r="D67" s="165">
        <v>2</v>
      </c>
      <c r="E67" s="165"/>
      <c r="F67" s="172"/>
    </row>
    <row r="68" spans="1:6" s="5" customFormat="1" ht="53.25" customHeight="1">
      <c r="A68" s="235">
        <f>A65+1</f>
        <v>20</v>
      </c>
      <c r="B68" s="167" t="s">
        <v>468</v>
      </c>
      <c r="C68" s="167" t="s">
        <v>106</v>
      </c>
      <c r="D68" s="123">
        <v>1</v>
      </c>
      <c r="E68" s="121"/>
      <c r="F68" s="170"/>
    </row>
    <row r="69" spans="1:6" s="5" customFormat="1" ht="24" customHeight="1">
      <c r="A69" s="139"/>
      <c r="B69" s="134" t="s">
        <v>83</v>
      </c>
      <c r="C69" s="134" t="s">
        <v>84</v>
      </c>
      <c r="D69" s="124">
        <v>2</v>
      </c>
      <c r="E69" s="118"/>
      <c r="F69" s="124"/>
    </row>
    <row r="70" spans="1:6" s="5" customFormat="1" ht="24" customHeight="1">
      <c r="A70" s="139"/>
      <c r="B70" s="134" t="s">
        <v>186</v>
      </c>
      <c r="C70" s="134" t="s">
        <v>106</v>
      </c>
      <c r="D70" s="165">
        <v>1</v>
      </c>
      <c r="E70" s="165"/>
      <c r="F70" s="165"/>
    </row>
    <row r="71" spans="1:6" s="5" customFormat="1" ht="54" customHeight="1">
      <c r="A71" s="235">
        <f>A68+1</f>
        <v>21</v>
      </c>
      <c r="B71" s="142" t="s">
        <v>472</v>
      </c>
      <c r="C71" s="142" t="s">
        <v>106</v>
      </c>
      <c r="D71" s="121">
        <v>6</v>
      </c>
      <c r="E71" s="121"/>
      <c r="F71" s="170"/>
    </row>
    <row r="72" spans="1:6" s="5" customFormat="1" ht="24" customHeight="1">
      <c r="A72" s="144"/>
      <c r="B72" s="131" t="s">
        <v>83</v>
      </c>
      <c r="C72" s="131" t="s">
        <v>84</v>
      </c>
      <c r="D72" s="118">
        <v>12</v>
      </c>
      <c r="E72" s="118"/>
      <c r="F72" s="124"/>
    </row>
    <row r="73" spans="1:6" s="5" customFormat="1" ht="24" customHeight="1">
      <c r="A73" s="144"/>
      <c r="B73" s="131" t="s">
        <v>465</v>
      </c>
      <c r="C73" s="131" t="s">
        <v>106</v>
      </c>
      <c r="D73" s="172">
        <v>6</v>
      </c>
      <c r="E73" s="172"/>
      <c r="F73" s="118"/>
    </row>
    <row r="74" spans="1:6" s="5" customFormat="1" ht="51.75" customHeight="1">
      <c r="A74" s="235">
        <f>A71+1</f>
        <v>22</v>
      </c>
      <c r="B74" s="167" t="s">
        <v>473</v>
      </c>
      <c r="C74" s="167" t="s">
        <v>106</v>
      </c>
      <c r="D74" s="317">
        <v>6</v>
      </c>
      <c r="E74" s="133"/>
      <c r="F74" s="319"/>
    </row>
    <row r="75" spans="1:6" s="5" customFormat="1" ht="24" customHeight="1">
      <c r="A75" s="139"/>
      <c r="B75" s="134" t="s">
        <v>83</v>
      </c>
      <c r="C75" s="134" t="s">
        <v>84</v>
      </c>
      <c r="D75" s="136">
        <v>12</v>
      </c>
      <c r="E75" s="130"/>
      <c r="F75" s="136"/>
    </row>
    <row r="76" spans="1:6" s="5" customFormat="1" ht="24" customHeight="1">
      <c r="A76" s="139"/>
      <c r="B76" s="134" t="s">
        <v>459</v>
      </c>
      <c r="C76" s="134" t="s">
        <v>106</v>
      </c>
      <c r="D76" s="318">
        <v>6</v>
      </c>
      <c r="E76" s="318"/>
      <c r="F76" s="321"/>
    </row>
    <row r="77" spans="1:6" s="5" customFormat="1" ht="41.25" customHeight="1">
      <c r="A77" s="235">
        <f>A74+1</f>
        <v>23</v>
      </c>
      <c r="B77" s="142" t="s">
        <v>474</v>
      </c>
      <c r="C77" s="142" t="s">
        <v>106</v>
      </c>
      <c r="D77" s="121">
        <v>2</v>
      </c>
      <c r="E77" s="121"/>
      <c r="F77" s="170"/>
    </row>
    <row r="78" spans="1:6" s="5" customFormat="1" ht="24" customHeight="1">
      <c r="A78" s="144"/>
      <c r="B78" s="131" t="s">
        <v>83</v>
      </c>
      <c r="C78" s="131" t="s">
        <v>84</v>
      </c>
      <c r="D78" s="118">
        <v>4</v>
      </c>
      <c r="E78" s="118"/>
      <c r="F78" s="124"/>
    </row>
    <row r="79" spans="1:6" s="5" customFormat="1" ht="24" customHeight="1">
      <c r="A79" s="144"/>
      <c r="B79" s="131" t="s">
        <v>475</v>
      </c>
      <c r="C79" s="131" t="s">
        <v>106</v>
      </c>
      <c r="D79" s="172">
        <v>2</v>
      </c>
      <c r="E79" s="172"/>
      <c r="F79" s="118"/>
    </row>
    <row r="80" spans="1:6" s="5" customFormat="1" ht="65.25" customHeight="1">
      <c r="A80" s="235">
        <f>A77+1</f>
        <v>24</v>
      </c>
      <c r="B80" s="167" t="s">
        <v>476</v>
      </c>
      <c r="C80" s="167" t="s">
        <v>170</v>
      </c>
      <c r="D80" s="317">
        <v>2</v>
      </c>
      <c r="E80" s="133"/>
      <c r="F80" s="319"/>
    </row>
    <row r="81" spans="1:6" s="5" customFormat="1" ht="24" customHeight="1">
      <c r="A81" s="139"/>
      <c r="B81" s="134" t="s">
        <v>83</v>
      </c>
      <c r="C81" s="134" t="s">
        <v>84</v>
      </c>
      <c r="D81" s="136">
        <v>4</v>
      </c>
      <c r="E81" s="130"/>
      <c r="F81" s="136"/>
    </row>
    <row r="82" spans="1:6" s="5" customFormat="1" ht="24" customHeight="1">
      <c r="A82" s="139"/>
      <c r="B82" s="134" t="s">
        <v>471</v>
      </c>
      <c r="C82" s="134" t="s">
        <v>106</v>
      </c>
      <c r="D82" s="318">
        <v>2</v>
      </c>
      <c r="E82" s="318"/>
      <c r="F82" s="321"/>
    </row>
    <row r="83" spans="1:6" s="5" customFormat="1" ht="58.5" customHeight="1">
      <c r="A83" s="235">
        <f>A80+1</f>
        <v>25</v>
      </c>
      <c r="B83" s="167" t="s">
        <v>477</v>
      </c>
      <c r="C83" s="167" t="s">
        <v>170</v>
      </c>
      <c r="D83" s="498">
        <v>8</v>
      </c>
      <c r="E83" s="121"/>
      <c r="F83" s="170"/>
    </row>
    <row r="84" spans="1:6" s="5" customFormat="1" ht="24" customHeight="1">
      <c r="A84" s="139"/>
      <c r="B84" s="134" t="s">
        <v>83</v>
      </c>
      <c r="C84" s="134" t="s">
        <v>84</v>
      </c>
      <c r="D84" s="124">
        <v>16</v>
      </c>
      <c r="E84" s="118"/>
      <c r="F84" s="124"/>
    </row>
    <row r="85" spans="1:6" s="5" customFormat="1" ht="24" customHeight="1">
      <c r="A85" s="139"/>
      <c r="B85" s="134" t="s">
        <v>187</v>
      </c>
      <c r="C85" s="134" t="s">
        <v>106</v>
      </c>
      <c r="D85" s="165">
        <v>8</v>
      </c>
      <c r="E85" s="165"/>
      <c r="F85" s="172"/>
    </row>
    <row r="86" spans="1:6" s="5" customFormat="1" ht="36.75" customHeight="1">
      <c r="A86" s="235">
        <f>A83+1</f>
        <v>26</v>
      </c>
      <c r="B86" s="142" t="s">
        <v>478</v>
      </c>
      <c r="C86" s="142" t="s">
        <v>106</v>
      </c>
      <c r="D86" s="121">
        <v>162</v>
      </c>
      <c r="E86" s="121"/>
      <c r="F86" s="170"/>
    </row>
    <row r="87" spans="1:6" s="5" customFormat="1" ht="24" customHeight="1">
      <c r="A87" s="144"/>
      <c r="B87" s="131" t="s">
        <v>83</v>
      </c>
      <c r="C87" s="131" t="s">
        <v>84</v>
      </c>
      <c r="D87" s="118">
        <v>324</v>
      </c>
      <c r="E87" s="118"/>
      <c r="F87" s="124"/>
    </row>
    <row r="88" spans="1:6" s="5" customFormat="1" ht="24" customHeight="1">
      <c r="A88" s="144"/>
      <c r="B88" s="131" t="s">
        <v>479</v>
      </c>
      <c r="C88" s="131" t="s">
        <v>106</v>
      </c>
      <c r="D88" s="172">
        <v>162</v>
      </c>
      <c r="E88" s="172"/>
      <c r="F88" s="118"/>
    </row>
    <row r="89" spans="1:6" s="5" customFormat="1" ht="49.5" customHeight="1">
      <c r="A89" s="235">
        <f>A86+1</f>
        <v>27</v>
      </c>
      <c r="B89" s="167" t="s">
        <v>482</v>
      </c>
      <c r="C89" s="167" t="s">
        <v>170</v>
      </c>
      <c r="D89" s="317">
        <v>162</v>
      </c>
      <c r="E89" s="133"/>
      <c r="F89" s="319"/>
    </row>
    <row r="90" spans="1:6" s="5" customFormat="1" ht="24" customHeight="1">
      <c r="A90" s="139"/>
      <c r="B90" s="134" t="s">
        <v>83</v>
      </c>
      <c r="C90" s="134" t="s">
        <v>84</v>
      </c>
      <c r="D90" s="136">
        <v>324</v>
      </c>
      <c r="E90" s="130"/>
      <c r="F90" s="136"/>
    </row>
    <row r="91" spans="1:6" s="5" customFormat="1" ht="28.5" customHeight="1">
      <c r="A91" s="139"/>
      <c r="B91" s="134" t="s">
        <v>481</v>
      </c>
      <c r="C91" s="134" t="s">
        <v>106</v>
      </c>
      <c r="D91" s="318">
        <v>162</v>
      </c>
      <c r="E91" s="318"/>
      <c r="F91" s="321"/>
    </row>
    <row r="92" spans="1:6" s="5" customFormat="1" ht="51" customHeight="1">
      <c r="A92" s="235">
        <f>A89+1</f>
        <v>28</v>
      </c>
      <c r="B92" s="142" t="s">
        <v>489</v>
      </c>
      <c r="C92" s="142" t="s">
        <v>112</v>
      </c>
      <c r="D92" s="499">
        <v>560</v>
      </c>
      <c r="E92" s="121"/>
      <c r="F92" s="170"/>
    </row>
    <row r="93" spans="1:6" s="5" customFormat="1" ht="24" customHeight="1">
      <c r="A93" s="144"/>
      <c r="B93" s="131" t="s">
        <v>83</v>
      </c>
      <c r="C93" s="131" t="s">
        <v>84</v>
      </c>
      <c r="D93" s="172">
        <v>268.8</v>
      </c>
      <c r="E93" s="118"/>
      <c r="F93" s="165"/>
    </row>
    <row r="94" spans="1:6" s="5" customFormat="1" ht="24" customHeight="1">
      <c r="A94" s="139"/>
      <c r="B94" s="134" t="s">
        <v>492</v>
      </c>
      <c r="C94" s="134" t="s">
        <v>112</v>
      </c>
      <c r="D94" s="165">
        <v>565.6</v>
      </c>
      <c r="E94" s="165"/>
      <c r="F94" s="165"/>
    </row>
    <row r="95" spans="1:6" s="5" customFormat="1" ht="48.75" customHeight="1">
      <c r="A95" s="235">
        <f>A92+1</f>
        <v>29</v>
      </c>
      <c r="B95" s="142" t="s">
        <v>490</v>
      </c>
      <c r="C95" s="142" t="s">
        <v>112</v>
      </c>
      <c r="D95" s="123">
        <v>24</v>
      </c>
      <c r="E95" s="121"/>
      <c r="F95" s="170"/>
    </row>
    <row r="96" spans="1:6" s="5" customFormat="1" ht="24" customHeight="1">
      <c r="A96" s="144"/>
      <c r="B96" s="131" t="s">
        <v>83</v>
      </c>
      <c r="C96" s="131" t="s">
        <v>84</v>
      </c>
      <c r="D96" s="172">
        <v>11.52</v>
      </c>
      <c r="E96" s="118"/>
      <c r="F96" s="165"/>
    </row>
    <row r="97" spans="1:6" s="5" customFormat="1" ht="29.25" customHeight="1">
      <c r="A97" s="144"/>
      <c r="B97" s="134" t="s">
        <v>491</v>
      </c>
      <c r="C97" s="134" t="s">
        <v>112</v>
      </c>
      <c r="D97" s="165">
        <v>24.24</v>
      </c>
      <c r="E97" s="165"/>
      <c r="F97" s="165"/>
    </row>
    <row r="98" spans="1:6" s="5" customFormat="1" ht="53.25" customHeight="1">
      <c r="A98" s="235">
        <f>A95+1</f>
        <v>30</v>
      </c>
      <c r="B98" s="167" t="s">
        <v>493</v>
      </c>
      <c r="C98" s="167" t="s">
        <v>112</v>
      </c>
      <c r="D98" s="123">
        <v>6800</v>
      </c>
      <c r="E98" s="123"/>
      <c r="F98" s="170"/>
    </row>
    <row r="99" spans="1:6" s="5" customFormat="1" ht="24" customHeight="1">
      <c r="A99" s="139"/>
      <c r="B99" s="134" t="s">
        <v>83</v>
      </c>
      <c r="C99" s="134" t="s">
        <v>84</v>
      </c>
      <c r="D99" s="124">
        <v>1088</v>
      </c>
      <c r="E99" s="118"/>
      <c r="F99" s="124"/>
    </row>
    <row r="100" spans="1:6" s="5" customFormat="1" ht="24" customHeight="1">
      <c r="A100" s="139"/>
      <c r="B100" s="134" t="s">
        <v>483</v>
      </c>
      <c r="C100" s="134" t="s">
        <v>112</v>
      </c>
      <c r="D100" s="165">
        <v>6936</v>
      </c>
      <c r="E100" s="165"/>
      <c r="F100" s="165"/>
    </row>
    <row r="101" spans="1:6" s="5" customFormat="1" ht="54" customHeight="1">
      <c r="A101" s="235">
        <f>A98+1</f>
        <v>31</v>
      </c>
      <c r="B101" s="167" t="s">
        <v>494</v>
      </c>
      <c r="C101" s="167" t="s">
        <v>112</v>
      </c>
      <c r="D101" s="123">
        <v>60</v>
      </c>
      <c r="E101" s="123"/>
      <c r="F101" s="170"/>
    </row>
    <row r="102" spans="1:6" s="5" customFormat="1" ht="24" customHeight="1">
      <c r="A102" s="139"/>
      <c r="B102" s="134" t="s">
        <v>83</v>
      </c>
      <c r="C102" s="134" t="s">
        <v>84</v>
      </c>
      <c r="D102" s="124">
        <v>10.8</v>
      </c>
      <c r="E102" s="118"/>
      <c r="F102" s="124"/>
    </row>
    <row r="103" spans="1:6" s="5" customFormat="1" ht="27.75" customHeight="1">
      <c r="A103" s="139"/>
      <c r="B103" s="134" t="s">
        <v>210</v>
      </c>
      <c r="C103" s="134" t="s">
        <v>112</v>
      </c>
      <c r="D103" s="165">
        <v>61.2</v>
      </c>
      <c r="E103" s="165"/>
      <c r="F103" s="165"/>
    </row>
    <row r="104" spans="1:6" s="5" customFormat="1" ht="53.25" customHeight="1">
      <c r="A104" s="235">
        <f>A101+1</f>
        <v>32</v>
      </c>
      <c r="B104" s="167" t="s">
        <v>499</v>
      </c>
      <c r="C104" s="167" t="s">
        <v>112</v>
      </c>
      <c r="D104" s="123">
        <v>20</v>
      </c>
      <c r="E104" s="123"/>
      <c r="F104" s="170"/>
    </row>
    <row r="105" spans="1:6" s="5" customFormat="1" ht="24" customHeight="1">
      <c r="A105" s="139"/>
      <c r="B105" s="134" t="s">
        <v>83</v>
      </c>
      <c r="C105" s="134" t="s">
        <v>84</v>
      </c>
      <c r="D105" s="124">
        <v>5.4</v>
      </c>
      <c r="E105" s="118"/>
      <c r="F105" s="124"/>
    </row>
    <row r="106" spans="1:6" s="5" customFormat="1" ht="28.5" customHeight="1">
      <c r="A106" s="139"/>
      <c r="B106" s="134" t="s">
        <v>500</v>
      </c>
      <c r="C106" s="134" t="s">
        <v>112</v>
      </c>
      <c r="D106" s="165">
        <v>20.4</v>
      </c>
      <c r="E106" s="165"/>
      <c r="F106" s="165"/>
    </row>
    <row r="107" spans="1:6" s="5" customFormat="1" ht="54" customHeight="1">
      <c r="A107" s="235">
        <f>A104+1</f>
        <v>33</v>
      </c>
      <c r="B107" s="167" t="s">
        <v>495</v>
      </c>
      <c r="C107" s="167" t="s">
        <v>112</v>
      </c>
      <c r="D107" s="123">
        <v>210</v>
      </c>
      <c r="E107" s="123"/>
      <c r="F107" s="170"/>
    </row>
    <row r="108" spans="1:6" s="5" customFormat="1" ht="24" customHeight="1">
      <c r="A108" s="145"/>
      <c r="B108" s="134" t="s">
        <v>83</v>
      </c>
      <c r="C108" s="134" t="s">
        <v>84</v>
      </c>
      <c r="D108" s="124">
        <v>56.7</v>
      </c>
      <c r="E108" s="118"/>
      <c r="F108" s="124"/>
    </row>
    <row r="109" spans="1:6" s="5" customFormat="1" ht="28.5" customHeight="1">
      <c r="A109" s="164"/>
      <c r="B109" s="134" t="s">
        <v>496</v>
      </c>
      <c r="C109" s="134" t="s">
        <v>112</v>
      </c>
      <c r="D109" s="165">
        <v>214.2</v>
      </c>
      <c r="E109" s="165"/>
      <c r="F109" s="165"/>
    </row>
    <row r="110" spans="1:6" s="5" customFormat="1" ht="28.5" customHeight="1">
      <c r="A110" s="164"/>
      <c r="B110" s="134" t="s">
        <v>501</v>
      </c>
      <c r="C110" s="134" t="s">
        <v>106</v>
      </c>
      <c r="D110" s="165">
        <v>56</v>
      </c>
      <c r="E110" s="165"/>
      <c r="F110" s="165"/>
    </row>
    <row r="111" spans="1:6" s="5" customFormat="1" ht="53.25" customHeight="1">
      <c r="A111" s="235">
        <f>A107+1</f>
        <v>34</v>
      </c>
      <c r="B111" s="167" t="s">
        <v>497</v>
      </c>
      <c r="C111" s="167" t="s">
        <v>112</v>
      </c>
      <c r="D111" s="123">
        <v>15</v>
      </c>
      <c r="E111" s="123"/>
      <c r="F111" s="170"/>
    </row>
    <row r="112" spans="1:6" s="5" customFormat="1" ht="24" customHeight="1">
      <c r="A112" s="145"/>
      <c r="B112" s="134" t="s">
        <v>83</v>
      </c>
      <c r="C112" s="134" t="s">
        <v>84</v>
      </c>
      <c r="D112" s="124">
        <v>5.25</v>
      </c>
      <c r="E112" s="118"/>
      <c r="F112" s="124"/>
    </row>
    <row r="113" spans="1:6" s="5" customFormat="1" ht="30" customHeight="1">
      <c r="A113" s="164"/>
      <c r="B113" s="134" t="s">
        <v>498</v>
      </c>
      <c r="C113" s="134" t="s">
        <v>112</v>
      </c>
      <c r="D113" s="165">
        <v>15.3</v>
      </c>
      <c r="E113" s="165"/>
      <c r="F113" s="165"/>
    </row>
    <row r="114" spans="1:6" s="5" customFormat="1" ht="30" customHeight="1">
      <c r="A114" s="164"/>
      <c r="B114" s="134" t="s">
        <v>502</v>
      </c>
      <c r="C114" s="134" t="s">
        <v>106</v>
      </c>
      <c r="D114" s="165">
        <v>8</v>
      </c>
      <c r="E114" s="165"/>
      <c r="F114" s="165"/>
    </row>
    <row r="115" spans="1:6" s="5" customFormat="1" ht="56.25" customHeight="1">
      <c r="A115" s="235">
        <f>A111+1</f>
        <v>35</v>
      </c>
      <c r="B115" s="167" t="s">
        <v>486</v>
      </c>
      <c r="C115" s="167" t="s">
        <v>106</v>
      </c>
      <c r="D115" s="123">
        <v>6</v>
      </c>
      <c r="E115" s="121"/>
      <c r="F115" s="170"/>
    </row>
    <row r="116" spans="1:6" s="5" customFormat="1" ht="29.25" customHeight="1">
      <c r="A116" s="139"/>
      <c r="B116" s="134" t="s">
        <v>83</v>
      </c>
      <c r="C116" s="134" t="s">
        <v>84</v>
      </c>
      <c r="D116" s="124">
        <v>3.6</v>
      </c>
      <c r="E116" s="118"/>
      <c r="F116" s="124"/>
    </row>
    <row r="117" spans="1:6" s="5" customFormat="1" ht="27.75" customHeight="1">
      <c r="A117" s="139"/>
      <c r="B117" s="134" t="s">
        <v>485</v>
      </c>
      <c r="C117" s="134" t="s">
        <v>112</v>
      </c>
      <c r="D117" s="124">
        <v>18</v>
      </c>
      <c r="E117" s="124"/>
      <c r="F117" s="124"/>
    </row>
    <row r="118" spans="1:6" s="5" customFormat="1" ht="60" customHeight="1">
      <c r="A118" s="235">
        <v>36</v>
      </c>
      <c r="B118" s="167" t="s">
        <v>487</v>
      </c>
      <c r="C118" s="167" t="s">
        <v>112</v>
      </c>
      <c r="D118" s="123">
        <v>28</v>
      </c>
      <c r="E118" s="121"/>
      <c r="F118" s="170"/>
    </row>
    <row r="119" spans="1:6" s="5" customFormat="1" ht="24" customHeight="1">
      <c r="A119" s="139"/>
      <c r="B119" s="134" t="s">
        <v>83</v>
      </c>
      <c r="C119" s="134" t="s">
        <v>84</v>
      </c>
      <c r="D119" s="124">
        <v>10.92</v>
      </c>
      <c r="E119" s="118"/>
      <c r="F119" s="124"/>
    </row>
    <row r="120" spans="1:6" s="5" customFormat="1" ht="29.25" customHeight="1">
      <c r="A120" s="139"/>
      <c r="B120" s="134" t="s">
        <v>488</v>
      </c>
      <c r="C120" s="134" t="s">
        <v>112</v>
      </c>
      <c r="D120" s="124">
        <v>28</v>
      </c>
      <c r="E120" s="124"/>
      <c r="F120" s="124"/>
    </row>
    <row r="121" spans="1:6" s="5" customFormat="1" ht="62.25" customHeight="1">
      <c r="A121" s="235">
        <v>37</v>
      </c>
      <c r="B121" s="167" t="s">
        <v>219</v>
      </c>
      <c r="C121" s="167" t="s">
        <v>112</v>
      </c>
      <c r="D121" s="123">
        <v>20</v>
      </c>
      <c r="E121" s="123"/>
      <c r="F121" s="170"/>
    </row>
    <row r="122" spans="1:6" s="5" customFormat="1" ht="24" customHeight="1">
      <c r="A122" s="139"/>
      <c r="B122" s="134" t="s">
        <v>83</v>
      </c>
      <c r="C122" s="134" t="s">
        <v>84</v>
      </c>
      <c r="D122" s="124">
        <v>6.2</v>
      </c>
      <c r="E122" s="118"/>
      <c r="F122" s="124"/>
    </row>
    <row r="123" spans="1:6" s="5" customFormat="1" ht="27.75" customHeight="1">
      <c r="A123" s="139"/>
      <c r="B123" s="134" t="s">
        <v>220</v>
      </c>
      <c r="C123" s="134" t="s">
        <v>112</v>
      </c>
      <c r="D123" s="165">
        <v>20.4</v>
      </c>
      <c r="E123" s="165"/>
      <c r="F123" s="172"/>
    </row>
    <row r="124" spans="1:6" s="5" customFormat="1" ht="24.75" customHeight="1">
      <c r="A124" s="139"/>
      <c r="B124" s="134" t="s">
        <v>509</v>
      </c>
      <c r="C124" s="134" t="s">
        <v>28</v>
      </c>
      <c r="D124" s="357"/>
      <c r="E124" s="118"/>
      <c r="F124" s="170"/>
    </row>
    <row r="125" spans="1:6" s="5" customFormat="1" ht="24.75" customHeight="1">
      <c r="A125" s="139"/>
      <c r="B125" s="134" t="s">
        <v>57</v>
      </c>
      <c r="C125" s="134" t="s">
        <v>28</v>
      </c>
      <c r="D125" s="357"/>
      <c r="E125" s="118"/>
      <c r="F125" s="118"/>
    </row>
    <row r="126" spans="1:6" s="5" customFormat="1" ht="24.75" customHeight="1">
      <c r="A126" s="139"/>
      <c r="B126" s="358" t="s">
        <v>510</v>
      </c>
      <c r="C126" s="134"/>
      <c r="D126" s="357"/>
      <c r="E126" s="118"/>
      <c r="F126" s="118"/>
    </row>
    <row r="127" spans="1:6" s="5" customFormat="1" ht="48.75" customHeight="1">
      <c r="A127" s="235">
        <f>A123+1</f>
        <v>1</v>
      </c>
      <c r="B127" s="167" t="s">
        <v>511</v>
      </c>
      <c r="C127" s="167" t="s">
        <v>106</v>
      </c>
      <c r="D127" s="121">
        <v>1</v>
      </c>
      <c r="E127" s="121"/>
      <c r="F127" s="170"/>
    </row>
    <row r="128" spans="1:6" s="5" customFormat="1" ht="24.75" customHeight="1">
      <c r="A128" s="144"/>
      <c r="B128" s="134" t="s">
        <v>83</v>
      </c>
      <c r="C128" s="134" t="s">
        <v>84</v>
      </c>
      <c r="D128" s="118">
        <v>2</v>
      </c>
      <c r="E128" s="118"/>
      <c r="F128" s="124"/>
    </row>
    <row r="129" spans="1:6" s="5" customFormat="1" ht="24.75" customHeight="1">
      <c r="A129" s="144"/>
      <c r="B129" s="134" t="s">
        <v>512</v>
      </c>
      <c r="C129" s="134" t="s">
        <v>106</v>
      </c>
      <c r="D129" s="172">
        <v>1</v>
      </c>
      <c r="E129" s="172"/>
      <c r="F129" s="118"/>
    </row>
    <row r="130" spans="1:6" s="5" customFormat="1" ht="51" customHeight="1">
      <c r="A130" s="164" t="s">
        <v>2</v>
      </c>
      <c r="B130" s="167" t="s">
        <v>513</v>
      </c>
      <c r="C130" s="167" t="s">
        <v>106</v>
      </c>
      <c r="D130" s="123">
        <v>3</v>
      </c>
      <c r="E130" s="121"/>
      <c r="F130" s="170"/>
    </row>
    <row r="131" spans="1:6" s="5" customFormat="1" ht="24.75" customHeight="1">
      <c r="A131" s="164"/>
      <c r="B131" s="134" t="s">
        <v>83</v>
      </c>
      <c r="C131" s="134" t="s">
        <v>84</v>
      </c>
      <c r="D131" s="124">
        <v>3</v>
      </c>
      <c r="E131" s="118"/>
      <c r="F131" s="124"/>
    </row>
    <row r="132" spans="1:6" s="5" customFormat="1" ht="24.75" customHeight="1">
      <c r="A132" s="164"/>
      <c r="B132" s="134" t="s">
        <v>188</v>
      </c>
      <c r="C132" s="134" t="s">
        <v>106</v>
      </c>
      <c r="D132" s="165">
        <v>3</v>
      </c>
      <c r="E132" s="165"/>
      <c r="F132" s="165"/>
    </row>
    <row r="133" spans="1:6" s="5" customFormat="1" ht="33" customHeight="1">
      <c r="A133" s="236">
        <v>3</v>
      </c>
      <c r="B133" s="167" t="s">
        <v>514</v>
      </c>
      <c r="C133" s="142" t="s">
        <v>106</v>
      </c>
      <c r="D133" s="121">
        <v>16</v>
      </c>
      <c r="E133" s="121"/>
      <c r="F133" s="170"/>
    </row>
    <row r="134" spans="1:6" s="5" customFormat="1" ht="24.75" customHeight="1">
      <c r="A134" s="139"/>
      <c r="B134" s="134" t="s">
        <v>83</v>
      </c>
      <c r="C134" s="134" t="s">
        <v>84</v>
      </c>
      <c r="D134" s="124">
        <v>8</v>
      </c>
      <c r="E134" s="118"/>
      <c r="F134" s="124"/>
    </row>
    <row r="135" spans="1:6" s="5" customFormat="1" ht="24.75" customHeight="1">
      <c r="A135" s="139"/>
      <c r="B135" s="134" t="s">
        <v>515</v>
      </c>
      <c r="C135" s="134" t="s">
        <v>106</v>
      </c>
      <c r="D135" s="165">
        <v>16</v>
      </c>
      <c r="E135" s="165"/>
      <c r="F135" s="165"/>
    </row>
    <row r="136" spans="1:6" s="5" customFormat="1" ht="39" customHeight="1">
      <c r="A136" s="235">
        <v>4</v>
      </c>
      <c r="B136" s="167" t="s">
        <v>191</v>
      </c>
      <c r="C136" s="167" t="s">
        <v>170</v>
      </c>
      <c r="D136" s="123">
        <v>14</v>
      </c>
      <c r="E136" s="121"/>
      <c r="F136" s="170"/>
    </row>
    <row r="137" spans="1:6" s="5" customFormat="1" ht="24.75" customHeight="1">
      <c r="A137" s="139"/>
      <c r="B137" s="134" t="s">
        <v>83</v>
      </c>
      <c r="C137" s="134" t="s">
        <v>84</v>
      </c>
      <c r="D137" s="124">
        <v>2.8</v>
      </c>
      <c r="E137" s="118"/>
      <c r="F137" s="124"/>
    </row>
    <row r="138" spans="1:6" s="5" customFormat="1" ht="24.75" customHeight="1">
      <c r="A138" s="139"/>
      <c r="B138" s="134" t="s">
        <v>192</v>
      </c>
      <c r="C138" s="134" t="s">
        <v>175</v>
      </c>
      <c r="D138" s="165">
        <v>14</v>
      </c>
      <c r="E138" s="165"/>
      <c r="F138" s="172"/>
    </row>
    <row r="139" spans="1:6" s="5" customFormat="1" ht="63" customHeight="1">
      <c r="A139" s="164" t="s">
        <v>3</v>
      </c>
      <c r="B139" s="167" t="s">
        <v>522</v>
      </c>
      <c r="C139" s="167" t="s">
        <v>170</v>
      </c>
      <c r="D139" s="123">
        <v>48</v>
      </c>
      <c r="E139" s="121"/>
      <c r="F139" s="170"/>
    </row>
    <row r="140" spans="1:6" s="5" customFormat="1" ht="24.75" customHeight="1">
      <c r="A140" s="139"/>
      <c r="B140" s="134" t="s">
        <v>83</v>
      </c>
      <c r="C140" s="134" t="s">
        <v>84</v>
      </c>
      <c r="D140" s="165">
        <v>79.2</v>
      </c>
      <c r="E140" s="118"/>
      <c r="F140" s="165"/>
    </row>
    <row r="141" spans="1:6" s="5" customFormat="1" ht="34.5" customHeight="1">
      <c r="A141" s="139"/>
      <c r="B141" s="134" t="s">
        <v>523</v>
      </c>
      <c r="C141" s="134" t="s">
        <v>175</v>
      </c>
      <c r="D141" s="165">
        <v>48</v>
      </c>
      <c r="E141" s="165"/>
      <c r="F141" s="165"/>
    </row>
    <row r="142" spans="1:6" s="5" customFormat="1" ht="47.25" customHeight="1">
      <c r="A142" s="164" t="s">
        <v>4</v>
      </c>
      <c r="B142" s="167" t="s">
        <v>524</v>
      </c>
      <c r="C142" s="167" t="s">
        <v>170</v>
      </c>
      <c r="D142" s="123">
        <v>126</v>
      </c>
      <c r="E142" s="123"/>
      <c r="F142" s="170"/>
    </row>
    <row r="143" spans="1:6" s="5" customFormat="1" ht="24.75" customHeight="1">
      <c r="A143" s="139"/>
      <c r="B143" s="134" t="s">
        <v>83</v>
      </c>
      <c r="C143" s="134" t="s">
        <v>84</v>
      </c>
      <c r="D143" s="165">
        <v>207.9</v>
      </c>
      <c r="E143" s="124"/>
      <c r="F143" s="165"/>
    </row>
    <row r="144" spans="1:6" s="5" customFormat="1" ht="37.5" customHeight="1">
      <c r="A144" s="139"/>
      <c r="B144" s="134" t="s">
        <v>525</v>
      </c>
      <c r="C144" s="134" t="s">
        <v>175</v>
      </c>
      <c r="D144" s="165">
        <v>126</v>
      </c>
      <c r="E144" s="165"/>
      <c r="F144" s="165"/>
    </row>
    <row r="145" spans="1:6" s="5" customFormat="1" ht="48" customHeight="1">
      <c r="A145" s="164" t="s">
        <v>5</v>
      </c>
      <c r="B145" s="167" t="s">
        <v>526</v>
      </c>
      <c r="C145" s="167" t="s">
        <v>112</v>
      </c>
      <c r="D145" s="123">
        <v>1200</v>
      </c>
      <c r="E145" s="121"/>
      <c r="F145" s="170"/>
    </row>
    <row r="146" spans="1:6" s="5" customFormat="1" ht="24.75" customHeight="1">
      <c r="A146" s="139"/>
      <c r="B146" s="134" t="s">
        <v>83</v>
      </c>
      <c r="C146" s="134" t="s">
        <v>84</v>
      </c>
      <c r="D146" s="124">
        <v>156</v>
      </c>
      <c r="E146" s="118"/>
      <c r="F146" s="124"/>
    </row>
    <row r="147" spans="1:6" s="5" customFormat="1" ht="24.75" customHeight="1">
      <c r="A147" s="139"/>
      <c r="B147" s="134" t="s">
        <v>341</v>
      </c>
      <c r="C147" s="134" t="s">
        <v>112</v>
      </c>
      <c r="D147" s="165">
        <v>1224</v>
      </c>
      <c r="E147" s="165"/>
      <c r="F147" s="165"/>
    </row>
    <row r="148" spans="1:6" s="5" customFormat="1" ht="47.25" customHeight="1">
      <c r="A148" s="164" t="s">
        <v>16</v>
      </c>
      <c r="B148" s="167" t="s">
        <v>205</v>
      </c>
      <c r="C148" s="167" t="s">
        <v>112</v>
      </c>
      <c r="D148" s="123">
        <v>40</v>
      </c>
      <c r="E148" s="123"/>
      <c r="F148" s="170"/>
    </row>
    <row r="149" spans="1:6" s="5" customFormat="1" ht="25.5" customHeight="1">
      <c r="A149" s="139"/>
      <c r="B149" s="134" t="s">
        <v>83</v>
      </c>
      <c r="C149" s="134" t="s">
        <v>84</v>
      </c>
      <c r="D149" s="124">
        <v>6.4</v>
      </c>
      <c r="E149" s="118"/>
      <c r="F149" s="124"/>
    </row>
    <row r="150" spans="1:6" s="5" customFormat="1" ht="24.75" customHeight="1">
      <c r="A150" s="139"/>
      <c r="B150" s="134" t="s">
        <v>206</v>
      </c>
      <c r="C150" s="134" t="s">
        <v>112</v>
      </c>
      <c r="D150" s="165">
        <v>40.8</v>
      </c>
      <c r="E150" s="165"/>
      <c r="F150" s="165"/>
    </row>
    <row r="151" spans="1:6" s="5" customFormat="1" ht="53.25" customHeight="1">
      <c r="A151" s="235">
        <v>9</v>
      </c>
      <c r="B151" s="167" t="s">
        <v>486</v>
      </c>
      <c r="C151" s="167" t="s">
        <v>106</v>
      </c>
      <c r="D151" s="123">
        <v>6</v>
      </c>
      <c r="E151" s="121"/>
      <c r="F151" s="170"/>
    </row>
    <row r="152" spans="1:6" s="5" customFormat="1" ht="24.75" customHeight="1">
      <c r="A152" s="139"/>
      <c r="B152" s="134" t="s">
        <v>83</v>
      </c>
      <c r="C152" s="134" t="s">
        <v>84</v>
      </c>
      <c r="D152" s="124">
        <v>3.6</v>
      </c>
      <c r="E152" s="118"/>
      <c r="F152" s="124"/>
    </row>
    <row r="153" spans="1:6" s="5" customFormat="1" ht="24.75" customHeight="1">
      <c r="A153" s="139"/>
      <c r="B153" s="134" t="s">
        <v>485</v>
      </c>
      <c r="C153" s="134" t="s">
        <v>112</v>
      </c>
      <c r="D153" s="124">
        <v>18</v>
      </c>
      <c r="E153" s="124"/>
      <c r="F153" s="124"/>
    </row>
    <row r="154" spans="1:6" s="5" customFormat="1" ht="52.5" customHeight="1">
      <c r="A154" s="235">
        <v>10</v>
      </c>
      <c r="B154" s="167" t="s">
        <v>487</v>
      </c>
      <c r="C154" s="167" t="s">
        <v>112</v>
      </c>
      <c r="D154" s="123">
        <v>20</v>
      </c>
      <c r="E154" s="121"/>
      <c r="F154" s="170"/>
    </row>
    <row r="155" spans="1:6" s="5" customFormat="1" ht="24.75" customHeight="1">
      <c r="A155" s="139"/>
      <c r="B155" s="134" t="s">
        <v>83</v>
      </c>
      <c r="C155" s="134" t="s">
        <v>84</v>
      </c>
      <c r="D155" s="124">
        <v>7.8</v>
      </c>
      <c r="E155" s="118"/>
      <c r="F155" s="124"/>
    </row>
    <row r="156" spans="1:6" s="5" customFormat="1" ht="24.75" customHeight="1">
      <c r="A156" s="139"/>
      <c r="B156" s="134" t="s">
        <v>488</v>
      </c>
      <c r="C156" s="134" t="s">
        <v>112</v>
      </c>
      <c r="D156" s="124">
        <v>20</v>
      </c>
      <c r="E156" s="124"/>
      <c r="F156" s="124"/>
    </row>
    <row r="157" spans="1:6" s="5" customFormat="1" ht="24.75" customHeight="1">
      <c r="A157" s="139"/>
      <c r="B157" s="134" t="s">
        <v>527</v>
      </c>
      <c r="C157" s="134" t="s">
        <v>28</v>
      </c>
      <c r="D157" s="357"/>
      <c r="E157" s="118"/>
      <c r="F157" s="170"/>
    </row>
    <row r="158" spans="1:6" s="5" customFormat="1" ht="24.75" customHeight="1">
      <c r="A158" s="139"/>
      <c r="B158" s="134" t="s">
        <v>57</v>
      </c>
      <c r="C158" s="134" t="s">
        <v>28</v>
      </c>
      <c r="D158" s="357"/>
      <c r="E158" s="118"/>
      <c r="F158" s="118"/>
    </row>
    <row r="159" spans="1:6" s="5" customFormat="1" ht="24.75" customHeight="1">
      <c r="A159" s="139"/>
      <c r="B159" s="370" t="s">
        <v>728</v>
      </c>
      <c r="C159" s="134"/>
      <c r="D159" s="357"/>
      <c r="E159" s="118"/>
      <c r="F159" s="118"/>
    </row>
    <row r="160" spans="1:6" s="5" customFormat="1" ht="39" customHeight="1">
      <c r="A160" s="236">
        <v>1</v>
      </c>
      <c r="B160" s="142" t="s">
        <v>529</v>
      </c>
      <c r="C160" s="142" t="s">
        <v>106</v>
      </c>
      <c r="D160" s="121">
        <v>162</v>
      </c>
      <c r="E160" s="121"/>
      <c r="F160" s="170"/>
    </row>
    <row r="161" spans="1:6" s="5" customFormat="1" ht="24.75" customHeight="1">
      <c r="A161" s="144"/>
      <c r="B161" s="131" t="s">
        <v>83</v>
      </c>
      <c r="C161" s="131" t="s">
        <v>84</v>
      </c>
      <c r="D161" s="118">
        <v>324</v>
      </c>
      <c r="E161" s="118"/>
      <c r="F161" s="124"/>
    </row>
    <row r="162" spans="1:7" s="5" customFormat="1" ht="42" customHeight="1">
      <c r="A162" s="144"/>
      <c r="B162" s="131" t="s">
        <v>530</v>
      </c>
      <c r="C162" s="131" t="s">
        <v>106</v>
      </c>
      <c r="D162" s="172">
        <v>162</v>
      </c>
      <c r="E162" s="172"/>
      <c r="F162" s="118"/>
      <c r="G162" s="4"/>
    </row>
    <row r="163" spans="1:6" s="5" customFormat="1" ht="39.75" customHeight="1">
      <c r="A163" s="235">
        <f>A160+1</f>
        <v>2</v>
      </c>
      <c r="B163" s="167" t="s">
        <v>531</v>
      </c>
      <c r="C163" s="167" t="s">
        <v>170</v>
      </c>
      <c r="D163" s="317">
        <v>162</v>
      </c>
      <c r="E163" s="133"/>
      <c r="F163" s="319"/>
    </row>
    <row r="164" spans="1:6" s="5" customFormat="1" ht="24.75" customHeight="1">
      <c r="A164" s="139"/>
      <c r="B164" s="134" t="s">
        <v>83</v>
      </c>
      <c r="C164" s="134" t="s">
        <v>84</v>
      </c>
      <c r="D164" s="136">
        <v>324</v>
      </c>
      <c r="E164" s="130"/>
      <c r="F164" s="136"/>
    </row>
    <row r="165" spans="1:6" s="5" customFormat="1" ht="24.75" customHeight="1">
      <c r="A165" s="139"/>
      <c r="B165" s="134" t="s">
        <v>481</v>
      </c>
      <c r="C165" s="134" t="s">
        <v>106</v>
      </c>
      <c r="D165" s="318">
        <v>162</v>
      </c>
      <c r="E165" s="318"/>
      <c r="F165" s="321"/>
    </row>
    <row r="166" spans="1:6" s="5" customFormat="1" ht="52.5" customHeight="1">
      <c r="A166" s="235">
        <v>3</v>
      </c>
      <c r="B166" s="167" t="s">
        <v>532</v>
      </c>
      <c r="C166" s="167" t="s">
        <v>106</v>
      </c>
      <c r="D166" s="123">
        <v>810</v>
      </c>
      <c r="E166" s="121"/>
      <c r="F166" s="170"/>
    </row>
    <row r="167" spans="1:6" s="5" customFormat="1" ht="24.75" customHeight="1">
      <c r="A167" s="139"/>
      <c r="B167" s="134" t="s">
        <v>83</v>
      </c>
      <c r="C167" s="134" t="s">
        <v>84</v>
      </c>
      <c r="D167" s="124">
        <v>810</v>
      </c>
      <c r="E167" s="118"/>
      <c r="F167" s="124"/>
    </row>
    <row r="168" spans="1:6" s="5" customFormat="1" ht="24.75" customHeight="1">
      <c r="A168" s="139"/>
      <c r="B168" s="134" t="s">
        <v>185</v>
      </c>
      <c r="C168" s="134" t="s">
        <v>106</v>
      </c>
      <c r="D168" s="165">
        <v>810</v>
      </c>
      <c r="E168" s="165"/>
      <c r="F168" s="165"/>
    </row>
    <row r="169" spans="1:6" s="5" customFormat="1" ht="49.5" customHeight="1">
      <c r="A169" s="236">
        <v>4</v>
      </c>
      <c r="B169" s="142" t="s">
        <v>533</v>
      </c>
      <c r="C169" s="142" t="s">
        <v>106</v>
      </c>
      <c r="D169" s="121">
        <v>6</v>
      </c>
      <c r="E169" s="121"/>
      <c r="F169" s="170"/>
    </row>
    <row r="170" spans="1:6" s="5" customFormat="1" ht="24.75" customHeight="1">
      <c r="A170" s="144"/>
      <c r="B170" s="131" t="s">
        <v>83</v>
      </c>
      <c r="C170" s="131" t="s">
        <v>84</v>
      </c>
      <c r="D170" s="118">
        <v>12</v>
      </c>
      <c r="E170" s="118"/>
      <c r="F170" s="124"/>
    </row>
    <row r="171" spans="1:6" s="5" customFormat="1" ht="45" customHeight="1">
      <c r="A171" s="144"/>
      <c r="B171" s="131" t="s">
        <v>534</v>
      </c>
      <c r="C171" s="131" t="s">
        <v>106</v>
      </c>
      <c r="D171" s="172">
        <v>6</v>
      </c>
      <c r="E171" s="172"/>
      <c r="F171" s="118"/>
    </row>
    <row r="172" spans="1:6" s="5" customFormat="1" ht="57.75" customHeight="1">
      <c r="A172" s="235">
        <f>A169+1</f>
        <v>5</v>
      </c>
      <c r="B172" s="167" t="s">
        <v>535</v>
      </c>
      <c r="C172" s="167" t="s">
        <v>170</v>
      </c>
      <c r="D172" s="317">
        <v>6</v>
      </c>
      <c r="E172" s="133"/>
      <c r="F172" s="319"/>
    </row>
    <row r="173" spans="1:6" s="5" customFormat="1" ht="24.75" customHeight="1">
      <c r="A173" s="139"/>
      <c r="B173" s="134" t="s">
        <v>83</v>
      </c>
      <c r="C173" s="134" t="s">
        <v>84</v>
      </c>
      <c r="D173" s="136">
        <v>12</v>
      </c>
      <c r="E173" s="130"/>
      <c r="F173" s="136"/>
    </row>
    <row r="174" spans="1:6" s="5" customFormat="1" ht="24.75" customHeight="1">
      <c r="A174" s="139"/>
      <c r="B174" s="134" t="s">
        <v>459</v>
      </c>
      <c r="C174" s="134" t="s">
        <v>106</v>
      </c>
      <c r="D174" s="318">
        <v>6</v>
      </c>
      <c r="E174" s="318"/>
      <c r="F174" s="321"/>
    </row>
    <row r="175" spans="1:6" s="5" customFormat="1" ht="51" customHeight="1">
      <c r="A175" s="235">
        <v>6</v>
      </c>
      <c r="B175" s="167" t="s">
        <v>537</v>
      </c>
      <c r="C175" s="167" t="s">
        <v>170</v>
      </c>
      <c r="D175" s="498">
        <v>12</v>
      </c>
      <c r="E175" s="121"/>
      <c r="F175" s="170"/>
    </row>
    <row r="176" spans="1:6" s="5" customFormat="1" ht="24.75" customHeight="1">
      <c r="A176" s="139"/>
      <c r="B176" s="134" t="s">
        <v>83</v>
      </c>
      <c r="C176" s="134" t="s">
        <v>84</v>
      </c>
      <c r="D176" s="124">
        <v>12</v>
      </c>
      <c r="E176" s="118"/>
      <c r="F176" s="124"/>
    </row>
    <row r="177" spans="1:6" s="5" customFormat="1" ht="24.75" customHeight="1">
      <c r="A177" s="139"/>
      <c r="B177" s="134" t="s">
        <v>184</v>
      </c>
      <c r="C177" s="134" t="s">
        <v>106</v>
      </c>
      <c r="D177" s="165">
        <v>12</v>
      </c>
      <c r="E177" s="165"/>
      <c r="F177" s="172"/>
    </row>
    <row r="178" spans="1:6" s="5" customFormat="1" ht="54" customHeight="1">
      <c r="A178" s="235">
        <f>A175+1</f>
        <v>7</v>
      </c>
      <c r="B178" s="167" t="s">
        <v>536</v>
      </c>
      <c r="C178" s="167" t="s">
        <v>170</v>
      </c>
      <c r="D178" s="317">
        <v>24</v>
      </c>
      <c r="E178" s="133"/>
      <c r="F178" s="319"/>
    </row>
    <row r="179" spans="1:6" s="5" customFormat="1" ht="24.75" customHeight="1">
      <c r="A179" s="139"/>
      <c r="B179" s="134" t="s">
        <v>83</v>
      </c>
      <c r="C179" s="134" t="s">
        <v>84</v>
      </c>
      <c r="D179" s="136">
        <v>48</v>
      </c>
      <c r="E179" s="130"/>
      <c r="F179" s="136"/>
    </row>
    <row r="180" spans="1:6" s="5" customFormat="1" ht="24.75" customHeight="1">
      <c r="A180" s="139"/>
      <c r="B180" s="134" t="s">
        <v>481</v>
      </c>
      <c r="C180" s="134" t="s">
        <v>106</v>
      </c>
      <c r="D180" s="318">
        <v>24</v>
      </c>
      <c r="E180" s="318"/>
      <c r="F180" s="321"/>
    </row>
    <row r="181" spans="1:6" s="5" customFormat="1" ht="54.75" customHeight="1">
      <c r="A181" s="164" t="s">
        <v>16</v>
      </c>
      <c r="B181" s="167" t="s">
        <v>538</v>
      </c>
      <c r="C181" s="167" t="s">
        <v>170</v>
      </c>
      <c r="D181" s="123">
        <v>162</v>
      </c>
      <c r="E181" s="121"/>
      <c r="F181" s="170"/>
    </row>
    <row r="182" spans="1:6" s="5" customFormat="1" ht="24.75" customHeight="1">
      <c r="A182" s="139"/>
      <c r="B182" s="134" t="s">
        <v>83</v>
      </c>
      <c r="C182" s="134" t="s">
        <v>84</v>
      </c>
      <c r="D182" s="165">
        <v>267.3</v>
      </c>
      <c r="E182" s="118"/>
      <c r="F182" s="165"/>
    </row>
    <row r="183" spans="1:6" s="5" customFormat="1" ht="45.75" customHeight="1">
      <c r="A183" s="139"/>
      <c r="B183" s="134" t="s">
        <v>195</v>
      </c>
      <c r="C183" s="134" t="s">
        <v>175</v>
      </c>
      <c r="D183" s="165">
        <v>162</v>
      </c>
      <c r="E183" s="165"/>
      <c r="F183" s="165"/>
    </row>
    <row r="184" spans="1:6" s="5" customFormat="1" ht="48" customHeight="1">
      <c r="A184" s="164" t="s">
        <v>12</v>
      </c>
      <c r="B184" s="167" t="s">
        <v>196</v>
      </c>
      <c r="C184" s="167" t="s">
        <v>170</v>
      </c>
      <c r="D184" s="123">
        <v>1170</v>
      </c>
      <c r="E184" s="121"/>
      <c r="F184" s="170"/>
    </row>
    <row r="185" spans="1:6" s="5" customFormat="1" ht="24.75" customHeight="1">
      <c r="A185" s="139"/>
      <c r="B185" s="134" t="s">
        <v>83</v>
      </c>
      <c r="C185" s="134" t="s">
        <v>84</v>
      </c>
      <c r="D185" s="165">
        <v>1930.5</v>
      </c>
      <c r="E185" s="118"/>
      <c r="F185" s="165"/>
    </row>
    <row r="186" spans="1:6" s="5" customFormat="1" ht="31.5" customHeight="1">
      <c r="A186" s="139"/>
      <c r="B186" s="134" t="s">
        <v>197</v>
      </c>
      <c r="C186" s="134" t="s">
        <v>175</v>
      </c>
      <c r="D186" s="165">
        <v>1170</v>
      </c>
      <c r="E186" s="165"/>
      <c r="F186" s="165"/>
    </row>
    <row r="187" spans="1:6" s="5" customFormat="1" ht="51" customHeight="1">
      <c r="A187" s="164" t="s">
        <v>13</v>
      </c>
      <c r="B187" s="167" t="s">
        <v>198</v>
      </c>
      <c r="C187" s="167" t="s">
        <v>170</v>
      </c>
      <c r="D187" s="123">
        <v>173</v>
      </c>
      <c r="E187" s="121"/>
      <c r="F187" s="170"/>
    </row>
    <row r="188" spans="1:6" s="5" customFormat="1" ht="24" customHeight="1">
      <c r="A188" s="139"/>
      <c r="B188" s="134" t="s">
        <v>83</v>
      </c>
      <c r="C188" s="134" t="s">
        <v>84</v>
      </c>
      <c r="D188" s="165">
        <v>285.5</v>
      </c>
      <c r="E188" s="118"/>
      <c r="F188" s="165"/>
    </row>
    <row r="189" spans="1:6" s="5" customFormat="1" ht="36.75" customHeight="1">
      <c r="A189" s="139"/>
      <c r="B189" s="134" t="s">
        <v>539</v>
      </c>
      <c r="C189" s="134" t="s">
        <v>175</v>
      </c>
      <c r="D189" s="165">
        <v>173</v>
      </c>
      <c r="E189" s="165"/>
      <c r="F189" s="165"/>
    </row>
    <row r="190" spans="1:6" s="5" customFormat="1" ht="67.5" customHeight="1">
      <c r="A190" s="164" t="s">
        <v>17</v>
      </c>
      <c r="B190" s="167" t="s">
        <v>199</v>
      </c>
      <c r="C190" s="167" t="s">
        <v>170</v>
      </c>
      <c r="D190" s="123">
        <v>113</v>
      </c>
      <c r="E190" s="121"/>
      <c r="F190" s="170"/>
    </row>
    <row r="191" spans="1:6" s="5" customFormat="1" ht="24" customHeight="1">
      <c r="A191" s="139"/>
      <c r="B191" s="134" t="s">
        <v>83</v>
      </c>
      <c r="C191" s="134" t="s">
        <v>84</v>
      </c>
      <c r="D191" s="165">
        <v>186.45</v>
      </c>
      <c r="E191" s="118"/>
      <c r="F191" s="165"/>
    </row>
    <row r="192" spans="1:6" s="5" customFormat="1" ht="36" customHeight="1">
      <c r="A192" s="139"/>
      <c r="B192" s="134" t="s">
        <v>200</v>
      </c>
      <c r="C192" s="134" t="s">
        <v>175</v>
      </c>
      <c r="D192" s="124">
        <v>113</v>
      </c>
      <c r="E192" s="124"/>
      <c r="F192" s="124"/>
    </row>
    <row r="193" spans="1:6" s="5" customFormat="1" ht="45.75" customHeight="1">
      <c r="A193" s="236">
        <v>12</v>
      </c>
      <c r="B193" s="167" t="s">
        <v>540</v>
      </c>
      <c r="C193" s="142" t="s">
        <v>106</v>
      </c>
      <c r="D193" s="121">
        <v>833</v>
      </c>
      <c r="E193" s="121"/>
      <c r="F193" s="170"/>
    </row>
    <row r="194" spans="1:6" s="5" customFormat="1" ht="24" customHeight="1">
      <c r="A194" s="139"/>
      <c r="B194" s="134" t="s">
        <v>83</v>
      </c>
      <c r="C194" s="134" t="s">
        <v>84</v>
      </c>
      <c r="D194" s="124">
        <v>416.5</v>
      </c>
      <c r="E194" s="118"/>
      <c r="F194" s="124"/>
    </row>
    <row r="195" spans="1:6" s="5" customFormat="1" ht="24" customHeight="1">
      <c r="A195" s="139"/>
      <c r="B195" s="134" t="s">
        <v>541</v>
      </c>
      <c r="C195" s="134" t="s">
        <v>106</v>
      </c>
      <c r="D195" s="165">
        <v>833</v>
      </c>
      <c r="E195" s="165"/>
      <c r="F195" s="165"/>
    </row>
    <row r="196" spans="1:6" s="5" customFormat="1" ht="57" customHeight="1">
      <c r="A196" s="235">
        <v>13</v>
      </c>
      <c r="B196" s="167" t="s">
        <v>189</v>
      </c>
      <c r="C196" s="167" t="s">
        <v>106</v>
      </c>
      <c r="D196" s="123">
        <v>2800</v>
      </c>
      <c r="E196" s="121"/>
      <c r="F196" s="170"/>
    </row>
    <row r="197" spans="1:6" s="5" customFormat="1" ht="24" customHeight="1">
      <c r="A197" s="139"/>
      <c r="B197" s="134" t="s">
        <v>83</v>
      </c>
      <c r="C197" s="134" t="s">
        <v>84</v>
      </c>
      <c r="D197" s="124">
        <v>616</v>
      </c>
      <c r="E197" s="118"/>
      <c r="F197" s="124"/>
    </row>
    <row r="198" spans="1:6" s="5" customFormat="1" ht="24" customHeight="1">
      <c r="A198" s="139"/>
      <c r="B198" s="134" t="s">
        <v>190</v>
      </c>
      <c r="C198" s="134" t="s">
        <v>175</v>
      </c>
      <c r="D198" s="165">
        <v>2800</v>
      </c>
      <c r="E198" s="165"/>
      <c r="F198" s="172"/>
    </row>
    <row r="199" spans="1:6" s="5" customFormat="1" ht="48" customHeight="1">
      <c r="A199" s="235">
        <v>14</v>
      </c>
      <c r="B199" s="167" t="s">
        <v>191</v>
      </c>
      <c r="C199" s="167" t="s">
        <v>170</v>
      </c>
      <c r="D199" s="123">
        <v>689</v>
      </c>
      <c r="E199" s="121"/>
      <c r="F199" s="170"/>
    </row>
    <row r="200" spans="1:6" s="5" customFormat="1" ht="24" customHeight="1">
      <c r="A200" s="139"/>
      <c r="B200" s="134" t="s">
        <v>83</v>
      </c>
      <c r="C200" s="134" t="s">
        <v>84</v>
      </c>
      <c r="D200" s="124">
        <v>137.8</v>
      </c>
      <c r="E200" s="118"/>
      <c r="F200" s="124"/>
    </row>
    <row r="201" spans="1:6" s="5" customFormat="1" ht="24" customHeight="1">
      <c r="A201" s="139"/>
      <c r="B201" s="134" t="s">
        <v>192</v>
      </c>
      <c r="C201" s="134" t="s">
        <v>175</v>
      </c>
      <c r="D201" s="165">
        <v>689</v>
      </c>
      <c r="E201" s="165"/>
      <c r="F201" s="172"/>
    </row>
    <row r="202" spans="1:6" s="5" customFormat="1" ht="47.25" customHeight="1">
      <c r="A202" s="235">
        <v>15</v>
      </c>
      <c r="B202" s="167" t="s">
        <v>193</v>
      </c>
      <c r="C202" s="167" t="s">
        <v>170</v>
      </c>
      <c r="D202" s="123">
        <v>192</v>
      </c>
      <c r="E202" s="121"/>
      <c r="F202" s="170"/>
    </row>
    <row r="203" spans="1:6" s="5" customFormat="1" ht="24" customHeight="1">
      <c r="A203" s="139"/>
      <c r="B203" s="134" t="s">
        <v>83</v>
      </c>
      <c r="C203" s="134" t="s">
        <v>84</v>
      </c>
      <c r="D203" s="124">
        <v>51.84</v>
      </c>
      <c r="E203" s="118"/>
      <c r="F203" s="124"/>
    </row>
    <row r="204" spans="1:6" s="5" customFormat="1" ht="24" customHeight="1">
      <c r="A204" s="139"/>
      <c r="B204" s="134" t="s">
        <v>194</v>
      </c>
      <c r="C204" s="134" t="s">
        <v>175</v>
      </c>
      <c r="D204" s="165">
        <v>192</v>
      </c>
      <c r="E204" s="165"/>
      <c r="F204" s="172"/>
    </row>
    <row r="205" spans="1:6" s="5" customFormat="1" ht="56.25" customHeight="1">
      <c r="A205" s="145" t="s">
        <v>7</v>
      </c>
      <c r="B205" s="142" t="s">
        <v>201</v>
      </c>
      <c r="C205" s="142" t="s">
        <v>112</v>
      </c>
      <c r="D205" s="121">
        <v>10100</v>
      </c>
      <c r="E205" s="121"/>
      <c r="F205" s="170"/>
    </row>
    <row r="206" spans="1:6" s="5" customFormat="1" ht="24" customHeight="1">
      <c r="A206" s="144"/>
      <c r="B206" s="134" t="s">
        <v>83</v>
      </c>
      <c r="C206" s="134" t="s">
        <v>84</v>
      </c>
      <c r="D206" s="124">
        <v>1313</v>
      </c>
      <c r="E206" s="118"/>
      <c r="F206" s="124"/>
    </row>
    <row r="207" spans="1:6" s="5" customFormat="1" ht="24" customHeight="1">
      <c r="A207" s="139"/>
      <c r="B207" s="134" t="s">
        <v>202</v>
      </c>
      <c r="C207" s="134" t="s">
        <v>112</v>
      </c>
      <c r="D207" s="165">
        <v>10302</v>
      </c>
      <c r="E207" s="165"/>
      <c r="F207" s="165"/>
    </row>
    <row r="208" spans="1:6" s="5" customFormat="1" ht="57.75" customHeight="1">
      <c r="A208" s="145" t="s">
        <v>6</v>
      </c>
      <c r="B208" s="142" t="s">
        <v>743</v>
      </c>
      <c r="C208" s="142" t="s">
        <v>112</v>
      </c>
      <c r="D208" s="121">
        <v>1200</v>
      </c>
      <c r="E208" s="121"/>
      <c r="F208" s="170"/>
    </row>
    <row r="209" spans="1:6" s="5" customFormat="1" ht="24" customHeight="1">
      <c r="A209" s="144"/>
      <c r="B209" s="134" t="s">
        <v>83</v>
      </c>
      <c r="C209" s="134" t="s">
        <v>84</v>
      </c>
      <c r="D209" s="124">
        <v>156</v>
      </c>
      <c r="E209" s="118"/>
      <c r="F209" s="124"/>
    </row>
    <row r="210" spans="1:6" s="5" customFormat="1" ht="34.5" customHeight="1">
      <c r="A210" s="139"/>
      <c r="B210" s="134" t="s">
        <v>744</v>
      </c>
      <c r="C210" s="134" t="s">
        <v>112</v>
      </c>
      <c r="D210" s="165">
        <v>1224</v>
      </c>
      <c r="E210" s="165"/>
      <c r="F210" s="165"/>
    </row>
    <row r="211" spans="1:6" s="5" customFormat="1" ht="45" customHeight="1">
      <c r="A211" s="164" t="s">
        <v>18</v>
      </c>
      <c r="B211" s="167" t="s">
        <v>203</v>
      </c>
      <c r="C211" s="167" t="s">
        <v>112</v>
      </c>
      <c r="D211" s="123">
        <v>18500</v>
      </c>
      <c r="E211" s="123"/>
      <c r="F211" s="170"/>
    </row>
    <row r="212" spans="1:6" s="5" customFormat="1" ht="24" customHeight="1">
      <c r="A212" s="139"/>
      <c r="B212" s="134" t="s">
        <v>83</v>
      </c>
      <c r="C212" s="134" t="s">
        <v>84</v>
      </c>
      <c r="D212" s="124">
        <v>2405</v>
      </c>
      <c r="E212" s="118"/>
      <c r="F212" s="124"/>
    </row>
    <row r="213" spans="1:6" s="5" customFormat="1" ht="24" customHeight="1">
      <c r="A213" s="139"/>
      <c r="B213" s="134" t="s">
        <v>204</v>
      </c>
      <c r="C213" s="134" t="s">
        <v>112</v>
      </c>
      <c r="D213" s="165">
        <v>18870</v>
      </c>
      <c r="E213" s="165"/>
      <c r="F213" s="165"/>
    </row>
    <row r="214" spans="1:6" s="5" customFormat="1" ht="39.75" customHeight="1">
      <c r="A214" s="164" t="s">
        <v>21</v>
      </c>
      <c r="B214" s="167" t="s">
        <v>205</v>
      </c>
      <c r="C214" s="167" t="s">
        <v>112</v>
      </c>
      <c r="D214" s="123">
        <v>5200</v>
      </c>
      <c r="E214" s="123"/>
      <c r="F214" s="170"/>
    </row>
    <row r="215" spans="1:6" s="5" customFormat="1" ht="24" customHeight="1">
      <c r="A215" s="139"/>
      <c r="B215" s="134" t="s">
        <v>83</v>
      </c>
      <c r="C215" s="134" t="s">
        <v>84</v>
      </c>
      <c r="D215" s="124">
        <v>832</v>
      </c>
      <c r="E215" s="118"/>
      <c r="F215" s="124"/>
    </row>
    <row r="216" spans="1:6" s="5" customFormat="1" ht="32.25" customHeight="1">
      <c r="A216" s="139"/>
      <c r="B216" s="134" t="s">
        <v>206</v>
      </c>
      <c r="C216" s="134" t="s">
        <v>112</v>
      </c>
      <c r="D216" s="165">
        <v>5304</v>
      </c>
      <c r="E216" s="165"/>
      <c r="F216" s="165"/>
    </row>
    <row r="217" spans="1:6" s="5" customFormat="1" ht="45" customHeight="1">
      <c r="A217" s="164" t="s">
        <v>22</v>
      </c>
      <c r="B217" s="167" t="s">
        <v>207</v>
      </c>
      <c r="C217" s="167" t="s">
        <v>112</v>
      </c>
      <c r="D217" s="123">
        <v>70</v>
      </c>
      <c r="E217" s="123"/>
      <c r="F217" s="170"/>
    </row>
    <row r="218" spans="1:6" s="5" customFormat="1" ht="24" customHeight="1">
      <c r="A218" s="139"/>
      <c r="B218" s="134" t="s">
        <v>83</v>
      </c>
      <c r="C218" s="134" t="s">
        <v>84</v>
      </c>
      <c r="D218" s="124">
        <v>11.2</v>
      </c>
      <c r="E218" s="118"/>
      <c r="F218" s="124"/>
    </row>
    <row r="219" spans="1:6" s="5" customFormat="1" ht="24" customHeight="1">
      <c r="A219" s="139"/>
      <c r="B219" s="134" t="s">
        <v>208</v>
      </c>
      <c r="C219" s="134" t="s">
        <v>112</v>
      </c>
      <c r="D219" s="165">
        <v>71.4</v>
      </c>
      <c r="E219" s="165"/>
      <c r="F219" s="165"/>
    </row>
    <row r="220" spans="1:6" s="5" customFormat="1" ht="38.25" customHeight="1">
      <c r="A220" s="164" t="s">
        <v>15</v>
      </c>
      <c r="B220" s="167" t="s">
        <v>209</v>
      </c>
      <c r="C220" s="167" t="s">
        <v>112</v>
      </c>
      <c r="D220" s="123">
        <v>40</v>
      </c>
      <c r="E220" s="123"/>
      <c r="F220" s="170"/>
    </row>
    <row r="221" spans="1:6" s="5" customFormat="1" ht="24" customHeight="1">
      <c r="A221" s="139"/>
      <c r="B221" s="134" t="s">
        <v>83</v>
      </c>
      <c r="C221" s="134" t="s">
        <v>84</v>
      </c>
      <c r="D221" s="124">
        <v>7.2</v>
      </c>
      <c r="E221" s="118"/>
      <c r="F221" s="124"/>
    </row>
    <row r="222" spans="1:6" s="5" customFormat="1" ht="24" customHeight="1">
      <c r="A222" s="139"/>
      <c r="B222" s="134" t="s">
        <v>210</v>
      </c>
      <c r="C222" s="134" t="s">
        <v>112</v>
      </c>
      <c r="D222" s="165">
        <v>40.8</v>
      </c>
      <c r="E222" s="165"/>
      <c r="F222" s="165"/>
    </row>
    <row r="223" spans="1:6" s="5" customFormat="1" ht="50.25" customHeight="1">
      <c r="A223" s="164" t="s">
        <v>8</v>
      </c>
      <c r="B223" s="167" t="s">
        <v>211</v>
      </c>
      <c r="C223" s="167" t="s">
        <v>112</v>
      </c>
      <c r="D223" s="123">
        <v>32</v>
      </c>
      <c r="E223" s="123"/>
      <c r="F223" s="170"/>
    </row>
    <row r="224" spans="1:6" s="5" customFormat="1" ht="24" customHeight="1">
      <c r="A224" s="139"/>
      <c r="B224" s="134" t="s">
        <v>83</v>
      </c>
      <c r="C224" s="134" t="s">
        <v>84</v>
      </c>
      <c r="D224" s="124">
        <v>5.76</v>
      </c>
      <c r="E224" s="118"/>
      <c r="F224" s="124"/>
    </row>
    <row r="225" spans="1:6" s="5" customFormat="1" ht="26.25" customHeight="1">
      <c r="A225" s="139"/>
      <c r="B225" s="134" t="s">
        <v>212</v>
      </c>
      <c r="C225" s="134" t="s">
        <v>112</v>
      </c>
      <c r="D225" s="165">
        <v>32.64</v>
      </c>
      <c r="E225" s="165"/>
      <c r="F225" s="165"/>
    </row>
    <row r="226" spans="1:6" s="5" customFormat="1" ht="24" customHeight="1">
      <c r="A226" s="139"/>
      <c r="B226" s="134" t="s">
        <v>723</v>
      </c>
      <c r="C226" s="134" t="s">
        <v>28</v>
      </c>
      <c r="D226" s="357"/>
      <c r="E226" s="118"/>
      <c r="F226" s="170"/>
    </row>
    <row r="227" spans="1:6" s="5" customFormat="1" ht="24" customHeight="1">
      <c r="A227" s="139"/>
      <c r="B227" s="134" t="s">
        <v>57</v>
      </c>
      <c r="C227" s="134" t="s">
        <v>28</v>
      </c>
      <c r="D227" s="357"/>
      <c r="E227" s="118"/>
      <c r="F227" s="118"/>
    </row>
    <row r="228" spans="1:6" s="5" customFormat="1" ht="24" customHeight="1">
      <c r="A228" s="500"/>
      <c r="B228" s="134" t="s">
        <v>724</v>
      </c>
      <c r="C228" s="134"/>
      <c r="D228" s="165"/>
      <c r="E228" s="172"/>
      <c r="F228" s="172"/>
    </row>
    <row r="229" spans="1:6" s="5" customFormat="1" ht="60.75" customHeight="1">
      <c r="A229" s="235">
        <v>1</v>
      </c>
      <c r="B229" s="167" t="s">
        <v>725</v>
      </c>
      <c r="C229" s="167" t="s">
        <v>106</v>
      </c>
      <c r="D229" s="123">
        <v>8</v>
      </c>
      <c r="E229" s="121"/>
      <c r="F229" s="170"/>
    </row>
    <row r="230" spans="1:6" s="5" customFormat="1" ht="29.25" customHeight="1">
      <c r="A230" s="139"/>
      <c r="B230" s="134" t="s">
        <v>83</v>
      </c>
      <c r="C230" s="134" t="s">
        <v>84</v>
      </c>
      <c r="D230" s="124">
        <v>4.8</v>
      </c>
      <c r="E230" s="118"/>
      <c r="F230" s="124"/>
    </row>
    <row r="231" spans="1:6" s="5" customFormat="1" ht="36.75" customHeight="1">
      <c r="A231" s="139"/>
      <c r="B231" s="134" t="s">
        <v>726</v>
      </c>
      <c r="C231" s="134" t="s">
        <v>112</v>
      </c>
      <c r="D231" s="124">
        <v>20</v>
      </c>
      <c r="E231" s="124"/>
      <c r="F231" s="124"/>
    </row>
    <row r="232" spans="1:6" s="5" customFormat="1" ht="59.25" customHeight="1">
      <c r="A232" s="235">
        <v>2</v>
      </c>
      <c r="B232" s="167" t="s">
        <v>216</v>
      </c>
      <c r="C232" s="167" t="s">
        <v>112</v>
      </c>
      <c r="D232" s="123">
        <v>36</v>
      </c>
      <c r="E232" s="121"/>
      <c r="F232" s="170"/>
    </row>
    <row r="233" spans="1:6" s="5" customFormat="1" ht="27" customHeight="1">
      <c r="A233" s="139"/>
      <c r="B233" s="134" t="s">
        <v>83</v>
      </c>
      <c r="C233" s="134" t="s">
        <v>84</v>
      </c>
      <c r="D233" s="124">
        <v>14.04</v>
      </c>
      <c r="E233" s="118"/>
      <c r="F233" s="124"/>
    </row>
    <row r="234" spans="1:6" s="5" customFormat="1" ht="31.5" customHeight="1">
      <c r="A234" s="139"/>
      <c r="B234" s="134" t="s">
        <v>217</v>
      </c>
      <c r="C234" s="134" t="s">
        <v>112</v>
      </c>
      <c r="D234" s="124">
        <v>36</v>
      </c>
      <c r="E234" s="124"/>
      <c r="F234" s="124"/>
    </row>
    <row r="235" spans="1:6" s="5" customFormat="1" ht="33" customHeight="1">
      <c r="A235" s="139"/>
      <c r="B235" s="134" t="s">
        <v>218</v>
      </c>
      <c r="C235" s="134" t="s">
        <v>106</v>
      </c>
      <c r="D235" s="124">
        <v>8</v>
      </c>
      <c r="E235" s="124"/>
      <c r="F235" s="124"/>
    </row>
    <row r="236" spans="1:6" s="5" customFormat="1" ht="32.25" customHeight="1">
      <c r="A236" s="164"/>
      <c r="B236" s="167" t="s">
        <v>727</v>
      </c>
      <c r="C236" s="167"/>
      <c r="D236" s="123"/>
      <c r="E236" s="123"/>
      <c r="F236" s="170"/>
    </row>
    <row r="237" spans="1:6" s="5" customFormat="1" ht="32.25" customHeight="1">
      <c r="A237" s="139"/>
      <c r="B237" s="134" t="s">
        <v>57</v>
      </c>
      <c r="C237" s="134"/>
      <c r="D237" s="124"/>
      <c r="E237" s="124"/>
      <c r="F237" s="124"/>
    </row>
    <row r="238" spans="1:6" ht="35.25" customHeight="1">
      <c r="A238" s="139"/>
      <c r="B238" s="167" t="s">
        <v>770</v>
      </c>
      <c r="C238" s="167" t="s">
        <v>28</v>
      </c>
      <c r="D238" s="124"/>
      <c r="E238" s="124"/>
      <c r="F238" s="170"/>
    </row>
    <row r="239" spans="1:6" ht="25.5" customHeight="1">
      <c r="A239" s="139"/>
      <c r="B239" s="134" t="s">
        <v>178</v>
      </c>
      <c r="C239" s="134" t="s">
        <v>28</v>
      </c>
      <c r="D239" s="124"/>
      <c r="E239" s="124"/>
      <c r="F239" s="165"/>
    </row>
    <row r="240" spans="1:6" ht="28.5" customHeight="1">
      <c r="A240" s="139"/>
      <c r="B240" s="131" t="s">
        <v>221</v>
      </c>
      <c r="C240" s="131" t="s">
        <v>28</v>
      </c>
      <c r="D240" s="181">
        <v>0.75</v>
      </c>
      <c r="E240" s="118"/>
      <c r="F240" s="118"/>
    </row>
    <row r="241" spans="1:6" ht="26.25" customHeight="1">
      <c r="A241" s="164"/>
      <c r="B241" s="142" t="s">
        <v>222</v>
      </c>
      <c r="C241" s="142" t="s">
        <v>28</v>
      </c>
      <c r="D241" s="138"/>
      <c r="E241" s="121"/>
      <c r="F241" s="121"/>
    </row>
    <row r="242" spans="1:6" ht="25.5" customHeight="1">
      <c r="A242" s="139"/>
      <c r="B242" s="131" t="s">
        <v>172</v>
      </c>
      <c r="C242" s="131" t="s">
        <v>28</v>
      </c>
      <c r="D242" s="181">
        <v>0.08</v>
      </c>
      <c r="E242" s="119"/>
      <c r="F242" s="118"/>
    </row>
    <row r="243" spans="1:6" ht="31.5" customHeight="1">
      <c r="A243" s="139"/>
      <c r="B243" s="142" t="s">
        <v>181</v>
      </c>
      <c r="C243" s="167" t="s">
        <v>28</v>
      </c>
      <c r="D243" s="122"/>
      <c r="E243" s="122"/>
      <c r="F243" s="171"/>
    </row>
    <row r="244" spans="1:6" ht="15.75">
      <c r="A244" s="243"/>
      <c r="B244" s="233"/>
      <c r="C244" s="183"/>
      <c r="D244" s="234"/>
      <c r="E244" s="234"/>
      <c r="F244" s="161"/>
    </row>
    <row r="245" spans="1:6" ht="15.75">
      <c r="A245" s="243"/>
      <c r="B245" s="233"/>
      <c r="C245" s="183"/>
      <c r="D245" s="234"/>
      <c r="E245" s="234"/>
      <c r="F245" s="161"/>
    </row>
    <row r="246" spans="2:6" ht="15.75">
      <c r="B246" s="2"/>
      <c r="C246" s="2"/>
      <c r="D246" s="2"/>
      <c r="E246" s="2"/>
      <c r="F246" s="7"/>
    </row>
  </sheetData>
  <sheetProtection/>
  <autoFilter ref="A7:F243"/>
  <mergeCells count="9">
    <mergeCell ref="A1:F1"/>
    <mergeCell ref="A2:F2"/>
    <mergeCell ref="A3:F3"/>
    <mergeCell ref="A4:F4"/>
    <mergeCell ref="D5:D6"/>
    <mergeCell ref="A5:A6"/>
    <mergeCell ref="B5:B6"/>
    <mergeCell ref="C5:C6"/>
    <mergeCell ref="E5:F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00B050"/>
  </sheetPr>
  <dimension ref="A1:S61"/>
  <sheetViews>
    <sheetView zoomScalePageLayoutView="0" workbookViewId="0" topLeftCell="A28">
      <selection activeCell="A1" sqref="A1:F1"/>
    </sheetView>
  </sheetViews>
  <sheetFormatPr defaultColWidth="9.140625" defaultRowHeight="12.75"/>
  <cols>
    <col min="1" max="1" width="5.00390625" style="573" customWidth="1"/>
    <col min="2" max="2" width="42.140625" style="569" customWidth="1"/>
    <col min="3" max="3" width="7.00390625" style="570" customWidth="1"/>
    <col min="4" max="4" width="11.8515625" style="571" customWidth="1"/>
    <col min="5" max="5" width="7.57421875" style="534" customWidth="1"/>
    <col min="6" max="6" width="10.421875" style="572" customWidth="1"/>
    <col min="7" max="16384" width="9.140625" style="540" customWidth="1"/>
  </cols>
  <sheetData>
    <row r="1" spans="1:6" s="501" customFormat="1" ht="33" customHeight="1">
      <c r="A1" s="867" t="str">
        <f>'ლ.რ. #2-2'!A1:F1</f>
        <v>ქალაქ ბათუმში ე.წ. ,,შანხაი''-ს დასახლებაში სოციალური სახლის მშენებლობა  </v>
      </c>
      <c r="B1" s="868"/>
      <c r="C1" s="868"/>
      <c r="D1" s="868"/>
      <c r="E1" s="868"/>
      <c r="F1" s="868"/>
    </row>
    <row r="2" spans="1:6" s="501" customFormat="1" ht="24.75" customHeight="1">
      <c r="A2" s="869" t="s">
        <v>771</v>
      </c>
      <c r="B2" s="869"/>
      <c r="C2" s="869"/>
      <c r="D2" s="869"/>
      <c r="E2" s="869"/>
      <c r="F2" s="869"/>
    </row>
    <row r="3" spans="1:6" s="501" customFormat="1" ht="21" customHeight="1">
      <c r="A3" s="869" t="s">
        <v>694</v>
      </c>
      <c r="B3" s="869"/>
      <c r="C3" s="869"/>
      <c r="D3" s="869"/>
      <c r="E3" s="869"/>
      <c r="F3" s="869"/>
    </row>
    <row r="4" spans="1:6" s="501" customFormat="1" ht="18" customHeight="1">
      <c r="A4" s="870" t="s">
        <v>223</v>
      </c>
      <c r="B4" s="870"/>
      <c r="C4" s="870"/>
      <c r="D4" s="870"/>
      <c r="E4" s="870"/>
      <c r="F4" s="870"/>
    </row>
    <row r="5" spans="1:6" s="501" customFormat="1" ht="28.5" customHeight="1">
      <c r="A5" s="863" t="s">
        <v>0</v>
      </c>
      <c r="B5" s="871" t="s">
        <v>76</v>
      </c>
      <c r="C5" s="865" t="s">
        <v>77</v>
      </c>
      <c r="D5" s="865" t="s">
        <v>78</v>
      </c>
      <c r="E5" s="873" t="s">
        <v>79</v>
      </c>
      <c r="F5" s="874"/>
    </row>
    <row r="6" spans="1:6" s="501" customFormat="1" ht="66" customHeight="1">
      <c r="A6" s="864"/>
      <c r="B6" s="872"/>
      <c r="C6" s="866"/>
      <c r="D6" s="866"/>
      <c r="E6" s="502" t="s">
        <v>769</v>
      </c>
      <c r="F6" s="503" t="s">
        <v>56</v>
      </c>
    </row>
    <row r="7" spans="1:6" s="504" customFormat="1" ht="19.5" customHeight="1">
      <c r="A7" s="245" t="s">
        <v>1</v>
      </c>
      <c r="B7" s="246">
        <v>2</v>
      </c>
      <c r="C7" s="246">
        <v>3</v>
      </c>
      <c r="D7" s="246">
        <v>4</v>
      </c>
      <c r="E7" s="247">
        <v>5</v>
      </c>
      <c r="F7" s="247">
        <v>6</v>
      </c>
    </row>
    <row r="8" spans="1:9" s="513" customFormat="1" ht="60.75" customHeight="1">
      <c r="A8" s="505"/>
      <c r="B8" s="507" t="s">
        <v>224</v>
      </c>
      <c r="C8" s="507" t="s">
        <v>225</v>
      </c>
      <c r="D8" s="509">
        <v>2</v>
      </c>
      <c r="E8" s="508"/>
      <c r="F8" s="510"/>
      <c r="G8" s="511"/>
      <c r="H8" s="511"/>
      <c r="I8" s="512"/>
    </row>
    <row r="9" spans="1:9" s="520" customFormat="1" ht="29.25" customHeight="1">
      <c r="A9" s="514"/>
      <c r="B9" s="515" t="s">
        <v>83</v>
      </c>
      <c r="C9" s="516" t="s">
        <v>84</v>
      </c>
      <c r="D9" s="517">
        <v>62</v>
      </c>
      <c r="E9" s="517"/>
      <c r="F9" s="518"/>
      <c r="G9" s="519"/>
      <c r="H9" s="511"/>
      <c r="I9" s="519"/>
    </row>
    <row r="10" spans="1:9" s="520" customFormat="1" ht="30.75" customHeight="1">
      <c r="A10" s="521"/>
      <c r="B10" s="515" t="s">
        <v>226</v>
      </c>
      <c r="C10" s="516" t="s">
        <v>106</v>
      </c>
      <c r="D10" s="517">
        <v>1</v>
      </c>
      <c r="E10" s="517"/>
      <c r="F10" s="518"/>
      <c r="G10" s="519"/>
      <c r="H10" s="511"/>
      <c r="I10" s="519"/>
    </row>
    <row r="11" spans="1:9" s="520" customFormat="1" ht="47.25" customHeight="1">
      <c r="A11" s="505">
        <v>2</v>
      </c>
      <c r="B11" s="524" t="s">
        <v>227</v>
      </c>
      <c r="C11" s="507" t="s">
        <v>106</v>
      </c>
      <c r="D11" s="509">
        <v>2</v>
      </c>
      <c r="E11" s="509"/>
      <c r="F11" s="525"/>
      <c r="G11" s="519"/>
      <c r="H11" s="511"/>
      <c r="I11" s="522"/>
    </row>
    <row r="12" spans="1:9" s="520" customFormat="1" ht="27" customHeight="1">
      <c r="A12" s="514"/>
      <c r="B12" s="515" t="s">
        <v>83</v>
      </c>
      <c r="C12" s="516" t="s">
        <v>84</v>
      </c>
      <c r="D12" s="517">
        <v>2</v>
      </c>
      <c r="E12" s="517"/>
      <c r="F12" s="518"/>
      <c r="G12" s="519"/>
      <c r="H12" s="511"/>
      <c r="I12" s="522"/>
    </row>
    <row r="13" spans="1:9" s="520" customFormat="1" ht="27" customHeight="1">
      <c r="A13" s="514"/>
      <c r="B13" s="515" t="s">
        <v>228</v>
      </c>
      <c r="C13" s="516" t="s">
        <v>106</v>
      </c>
      <c r="D13" s="517">
        <v>2</v>
      </c>
      <c r="E13" s="518"/>
      <c r="F13" s="526"/>
      <c r="G13" s="519"/>
      <c r="H13" s="511"/>
      <c r="I13" s="522"/>
    </row>
    <row r="14" spans="1:19" s="504" customFormat="1" ht="57" customHeight="1">
      <c r="A14" s="505">
        <v>3</v>
      </c>
      <c r="B14" s="507" t="s">
        <v>229</v>
      </c>
      <c r="C14" s="507" t="s">
        <v>225</v>
      </c>
      <c r="D14" s="509">
        <v>344</v>
      </c>
      <c r="E14" s="508"/>
      <c r="F14" s="510"/>
      <c r="G14" s="511"/>
      <c r="H14" s="511"/>
      <c r="I14" s="527"/>
      <c r="S14" s="504" t="s">
        <v>24</v>
      </c>
    </row>
    <row r="15" spans="1:9" s="529" customFormat="1" ht="25.5" customHeight="1">
      <c r="A15" s="514"/>
      <c r="B15" s="515" t="s">
        <v>83</v>
      </c>
      <c r="C15" s="516" t="s">
        <v>84</v>
      </c>
      <c r="D15" s="517">
        <v>344</v>
      </c>
      <c r="E15" s="517"/>
      <c r="F15" s="518"/>
      <c r="G15" s="519"/>
      <c r="H15" s="511"/>
      <c r="I15" s="528"/>
    </row>
    <row r="16" spans="1:17" s="529" customFormat="1" ht="30.75" customHeight="1">
      <c r="A16" s="514"/>
      <c r="B16" s="515" t="s">
        <v>230</v>
      </c>
      <c r="C16" s="516" t="s">
        <v>106</v>
      </c>
      <c r="D16" s="530">
        <v>344</v>
      </c>
      <c r="E16" s="526"/>
      <c r="F16" s="526"/>
      <c r="G16" s="519"/>
      <c r="H16" s="511"/>
      <c r="I16" s="528"/>
      <c r="Q16" s="529" t="s">
        <v>25</v>
      </c>
    </row>
    <row r="17" spans="1:9" s="529" customFormat="1" ht="61.5" customHeight="1">
      <c r="A17" s="505">
        <v>4</v>
      </c>
      <c r="B17" s="507" t="s">
        <v>231</v>
      </c>
      <c r="C17" s="507" t="s">
        <v>106</v>
      </c>
      <c r="D17" s="509">
        <v>35</v>
      </c>
      <c r="E17" s="508"/>
      <c r="F17" s="510"/>
      <c r="G17" s="519"/>
      <c r="H17" s="511"/>
      <c r="I17" s="528"/>
    </row>
    <row r="18" spans="1:9" s="529" customFormat="1" ht="21" customHeight="1">
      <c r="A18" s="514"/>
      <c r="B18" s="515" t="s">
        <v>83</v>
      </c>
      <c r="C18" s="516" t="s">
        <v>84</v>
      </c>
      <c r="D18" s="517">
        <v>70</v>
      </c>
      <c r="E18" s="517"/>
      <c r="F18" s="518"/>
      <c r="G18" s="519"/>
      <c r="H18" s="511"/>
      <c r="I18" s="528"/>
    </row>
    <row r="19" spans="1:9" s="529" customFormat="1" ht="28.5" customHeight="1">
      <c r="A19" s="514"/>
      <c r="B19" s="515" t="s">
        <v>232</v>
      </c>
      <c r="C19" s="516" t="s">
        <v>106</v>
      </c>
      <c r="D19" s="530">
        <v>35</v>
      </c>
      <c r="E19" s="526"/>
      <c r="F19" s="526"/>
      <c r="G19" s="519"/>
      <c r="H19" s="511"/>
      <c r="I19" s="531"/>
    </row>
    <row r="20" spans="1:9" s="529" customFormat="1" ht="54.75" customHeight="1">
      <c r="A20" s="505">
        <v>5</v>
      </c>
      <c r="B20" s="507" t="s">
        <v>233</v>
      </c>
      <c r="C20" s="507" t="s">
        <v>106</v>
      </c>
      <c r="D20" s="509">
        <v>44</v>
      </c>
      <c r="E20" s="508"/>
      <c r="F20" s="510"/>
      <c r="G20" s="519"/>
      <c r="H20" s="511"/>
      <c r="I20" s="528"/>
    </row>
    <row r="21" spans="1:10" s="529" customFormat="1" ht="27.75" customHeight="1">
      <c r="A21" s="514"/>
      <c r="B21" s="515" t="s">
        <v>83</v>
      </c>
      <c r="C21" s="516" t="s">
        <v>84</v>
      </c>
      <c r="D21" s="517">
        <v>132</v>
      </c>
      <c r="E21" s="517"/>
      <c r="F21" s="518"/>
      <c r="G21" s="519"/>
      <c r="H21" s="511"/>
      <c r="I21" s="531"/>
      <c r="J21" s="532"/>
    </row>
    <row r="22" spans="1:9" s="504" customFormat="1" ht="30.75" customHeight="1">
      <c r="A22" s="514"/>
      <c r="B22" s="515" t="s">
        <v>234</v>
      </c>
      <c r="C22" s="516" t="s">
        <v>106</v>
      </c>
      <c r="D22" s="530">
        <v>44</v>
      </c>
      <c r="E22" s="526"/>
      <c r="F22" s="526"/>
      <c r="G22" s="533"/>
      <c r="H22" s="534"/>
      <c r="I22" s="533"/>
    </row>
    <row r="23" spans="1:9" s="529" customFormat="1" ht="75.75" customHeight="1">
      <c r="A23" s="506" t="s">
        <v>4</v>
      </c>
      <c r="B23" s="524" t="s">
        <v>431</v>
      </c>
      <c r="C23" s="507" t="s">
        <v>170</v>
      </c>
      <c r="D23" s="509">
        <v>136</v>
      </c>
      <c r="E23" s="535"/>
      <c r="F23" s="510"/>
      <c r="G23" s="536"/>
      <c r="H23" s="536"/>
      <c r="I23" s="536"/>
    </row>
    <row r="24" spans="1:9" s="529" customFormat="1" ht="25.5" customHeight="1">
      <c r="A24" s="514"/>
      <c r="B24" s="515" t="s">
        <v>83</v>
      </c>
      <c r="C24" s="516" t="s">
        <v>84</v>
      </c>
      <c r="D24" s="530">
        <v>131.92</v>
      </c>
      <c r="E24" s="517"/>
      <c r="F24" s="526"/>
      <c r="G24" s="536"/>
      <c r="H24" s="536"/>
      <c r="I24" s="536"/>
    </row>
    <row r="25" spans="1:9" s="529" customFormat="1" ht="52.5" customHeight="1">
      <c r="A25" s="514"/>
      <c r="B25" s="515" t="s">
        <v>432</v>
      </c>
      <c r="C25" s="516" t="s">
        <v>175</v>
      </c>
      <c r="D25" s="530">
        <v>136</v>
      </c>
      <c r="E25" s="526"/>
      <c r="F25" s="526"/>
      <c r="G25" s="536"/>
      <c r="H25" s="536"/>
      <c r="I25" s="536"/>
    </row>
    <row r="26" spans="1:9" s="504" customFormat="1" ht="64.5" customHeight="1">
      <c r="A26" s="505">
        <v>7</v>
      </c>
      <c r="B26" s="524" t="s">
        <v>581</v>
      </c>
      <c r="C26" s="538" t="s">
        <v>235</v>
      </c>
      <c r="D26" s="509">
        <v>3500</v>
      </c>
      <c r="E26" s="508"/>
      <c r="F26" s="510"/>
      <c r="G26" s="501"/>
      <c r="H26" s="539"/>
      <c r="I26" s="536"/>
    </row>
    <row r="27" spans="1:9" s="539" customFormat="1" ht="27.75" customHeight="1">
      <c r="A27" s="514"/>
      <c r="B27" s="516" t="s">
        <v>83</v>
      </c>
      <c r="C27" s="516" t="s">
        <v>84</v>
      </c>
      <c r="D27" s="517">
        <v>455</v>
      </c>
      <c r="E27" s="517"/>
      <c r="F27" s="518"/>
      <c r="G27" s="540"/>
      <c r="H27" s="540"/>
      <c r="I27" s="520"/>
    </row>
    <row r="28" spans="1:9" s="542" customFormat="1" ht="34.5" customHeight="1">
      <c r="A28" s="514"/>
      <c r="B28" s="516" t="s">
        <v>580</v>
      </c>
      <c r="C28" s="516" t="s">
        <v>138</v>
      </c>
      <c r="D28" s="517">
        <v>3570</v>
      </c>
      <c r="E28" s="541"/>
      <c r="F28" s="526"/>
      <c r="G28" s="540"/>
      <c r="H28" s="540"/>
      <c r="I28" s="536"/>
    </row>
    <row r="29" spans="1:9" s="536" customFormat="1" ht="63.75" customHeight="1">
      <c r="A29" s="506" t="s">
        <v>16</v>
      </c>
      <c r="B29" s="507" t="s">
        <v>433</v>
      </c>
      <c r="C29" s="507" t="s">
        <v>112</v>
      </c>
      <c r="D29" s="509">
        <v>2800</v>
      </c>
      <c r="E29" s="509"/>
      <c r="F29" s="510"/>
      <c r="G29" s="540"/>
      <c r="H29" s="540"/>
      <c r="I29" s="543"/>
    </row>
    <row r="30" spans="1:9" s="533" customFormat="1" ht="32.25" customHeight="1">
      <c r="A30" s="514"/>
      <c r="B30" s="515" t="s">
        <v>83</v>
      </c>
      <c r="C30" s="515" t="s">
        <v>84</v>
      </c>
      <c r="D30" s="518">
        <v>364</v>
      </c>
      <c r="E30" s="517"/>
      <c r="F30" s="518"/>
      <c r="G30" s="540"/>
      <c r="H30" s="540"/>
      <c r="I30" s="543"/>
    </row>
    <row r="31" spans="1:9" s="542" customFormat="1" ht="31.5" customHeight="1">
      <c r="A31" s="521"/>
      <c r="B31" s="515" t="s">
        <v>546</v>
      </c>
      <c r="C31" s="515" t="s">
        <v>112</v>
      </c>
      <c r="D31" s="526">
        <v>2856</v>
      </c>
      <c r="E31" s="526"/>
      <c r="F31" s="526"/>
      <c r="G31" s="540"/>
      <c r="H31" s="540"/>
      <c r="I31" s="543"/>
    </row>
    <row r="32" spans="1:9" s="501" customFormat="1" ht="35.25" customHeight="1">
      <c r="A32" s="505">
        <v>9</v>
      </c>
      <c r="B32" s="507" t="s">
        <v>236</v>
      </c>
      <c r="C32" s="545" t="s">
        <v>106</v>
      </c>
      <c r="D32" s="547">
        <v>40</v>
      </c>
      <c r="E32" s="546"/>
      <c r="F32" s="548"/>
      <c r="G32" s="540"/>
      <c r="H32" s="540"/>
      <c r="I32" s="543"/>
    </row>
    <row r="33" spans="1:9" s="501" customFormat="1" ht="29.25" customHeight="1">
      <c r="A33" s="514"/>
      <c r="B33" s="549" t="s">
        <v>121</v>
      </c>
      <c r="C33" s="549" t="s">
        <v>106</v>
      </c>
      <c r="D33" s="551">
        <v>40</v>
      </c>
      <c r="E33" s="551"/>
      <c r="F33" s="550"/>
      <c r="G33" s="540"/>
      <c r="H33" s="540"/>
      <c r="I33" s="543"/>
    </row>
    <row r="34" spans="1:9" s="501" customFormat="1" ht="24.75" customHeight="1">
      <c r="A34" s="514"/>
      <c r="B34" s="516" t="s">
        <v>237</v>
      </c>
      <c r="C34" s="516" t="s">
        <v>106</v>
      </c>
      <c r="D34" s="517">
        <v>40</v>
      </c>
      <c r="E34" s="518"/>
      <c r="F34" s="518"/>
      <c r="G34" s="540"/>
      <c r="H34" s="540"/>
      <c r="I34" s="543"/>
    </row>
    <row r="35" spans="1:9" s="501" customFormat="1" ht="34.5" customHeight="1">
      <c r="A35" s="521"/>
      <c r="B35" s="507" t="s">
        <v>243</v>
      </c>
      <c r="C35" s="507" t="s">
        <v>28</v>
      </c>
      <c r="D35" s="517"/>
      <c r="E35" s="537"/>
      <c r="F35" s="535"/>
      <c r="G35" s="540"/>
      <c r="H35" s="540"/>
      <c r="I35" s="543"/>
    </row>
    <row r="36" spans="1:9" s="501" customFormat="1" ht="27" customHeight="1">
      <c r="A36" s="521"/>
      <c r="B36" s="516" t="s">
        <v>238</v>
      </c>
      <c r="C36" s="516" t="s">
        <v>28</v>
      </c>
      <c r="D36" s="517"/>
      <c r="E36" s="537"/>
      <c r="F36" s="526"/>
      <c r="G36" s="540"/>
      <c r="H36" s="540"/>
      <c r="I36" s="543"/>
    </row>
    <row r="37" spans="1:9" s="501" customFormat="1" ht="29.25" customHeight="1">
      <c r="A37" s="521"/>
      <c r="B37" s="516" t="s">
        <v>221</v>
      </c>
      <c r="C37" s="516" t="s">
        <v>28</v>
      </c>
      <c r="D37" s="552">
        <v>0.65</v>
      </c>
      <c r="E37" s="537"/>
      <c r="F37" s="518"/>
      <c r="G37" s="540"/>
      <c r="H37" s="540"/>
      <c r="I37" s="543"/>
    </row>
    <row r="38" spans="1:9" s="501" customFormat="1" ht="27.75" customHeight="1">
      <c r="A38" s="523"/>
      <c r="B38" s="507" t="s">
        <v>222</v>
      </c>
      <c r="C38" s="507" t="s">
        <v>28</v>
      </c>
      <c r="D38" s="508"/>
      <c r="E38" s="508"/>
      <c r="F38" s="509"/>
      <c r="G38" s="540"/>
      <c r="H38" s="540"/>
      <c r="I38" s="543"/>
    </row>
    <row r="39" spans="1:9" s="501" customFormat="1" ht="29.25" customHeight="1">
      <c r="A39" s="521"/>
      <c r="B39" s="516" t="s">
        <v>239</v>
      </c>
      <c r="C39" s="516" t="s">
        <v>28</v>
      </c>
      <c r="D39" s="552">
        <v>0.08</v>
      </c>
      <c r="E39" s="537"/>
      <c r="F39" s="517"/>
      <c r="G39" s="540"/>
      <c r="H39" s="540"/>
      <c r="I39" s="543"/>
    </row>
    <row r="40" spans="1:9" s="501" customFormat="1" ht="34.5" customHeight="1">
      <c r="A40" s="521"/>
      <c r="B40" s="507" t="s">
        <v>682</v>
      </c>
      <c r="C40" s="507" t="s">
        <v>28</v>
      </c>
      <c r="D40" s="517"/>
      <c r="E40" s="537"/>
      <c r="F40" s="509"/>
      <c r="G40" s="540"/>
      <c r="H40" s="540"/>
      <c r="I40" s="543"/>
    </row>
    <row r="41" spans="1:6" ht="7.5" customHeight="1">
      <c r="A41" s="553"/>
      <c r="B41" s="554"/>
      <c r="C41" s="554"/>
      <c r="D41" s="554"/>
      <c r="E41" s="554"/>
      <c r="F41" s="555"/>
    </row>
    <row r="42" spans="1:6" ht="6.75" customHeight="1">
      <c r="A42" s="553"/>
      <c r="B42" s="554"/>
      <c r="C42" s="554"/>
      <c r="D42" s="554"/>
      <c r="E42" s="554"/>
      <c r="F42" s="555"/>
    </row>
    <row r="43" spans="1:6" ht="19.5" customHeight="1">
      <c r="A43" s="862"/>
      <c r="B43" s="862"/>
      <c r="C43" s="862"/>
      <c r="D43" s="862"/>
      <c r="E43" s="862"/>
      <c r="F43" s="862"/>
    </row>
    <row r="44" spans="1:6" ht="15">
      <c r="A44" s="556"/>
      <c r="B44" s="557"/>
      <c r="C44" s="558"/>
      <c r="D44" s="559"/>
      <c r="E44" s="560"/>
      <c r="F44" s="561"/>
    </row>
    <row r="45" spans="1:6" ht="5.25" customHeight="1">
      <c r="A45" s="562"/>
      <c r="B45" s="563"/>
      <c r="C45" s="564"/>
      <c r="D45" s="565"/>
      <c r="E45" s="566"/>
      <c r="F45" s="567"/>
    </row>
    <row r="46" spans="1:6" ht="13.5">
      <c r="A46" s="562"/>
      <c r="B46" s="563"/>
      <c r="C46" s="564"/>
      <c r="D46" s="565"/>
      <c r="E46" s="566"/>
      <c r="F46" s="567"/>
    </row>
    <row r="47" spans="1:6" ht="13.5">
      <c r="A47" s="562"/>
      <c r="B47" s="563"/>
      <c r="C47" s="564"/>
      <c r="D47" s="565"/>
      <c r="E47" s="566"/>
      <c r="F47" s="567"/>
    </row>
    <row r="48" spans="1:6" ht="13.5">
      <c r="A48" s="562"/>
      <c r="B48" s="563"/>
      <c r="C48" s="564"/>
      <c r="D48" s="565"/>
      <c r="E48" s="566"/>
      <c r="F48" s="567"/>
    </row>
    <row r="49" spans="1:6" ht="13.5">
      <c r="A49" s="562"/>
      <c r="B49" s="563"/>
      <c r="C49" s="564"/>
      <c r="D49" s="565"/>
      <c r="E49" s="566"/>
      <c r="F49" s="567"/>
    </row>
    <row r="50" spans="1:6" ht="13.5">
      <c r="A50" s="562"/>
      <c r="B50" s="563"/>
      <c r="C50" s="564"/>
      <c r="D50" s="565"/>
      <c r="E50" s="566"/>
      <c r="F50" s="567"/>
    </row>
    <row r="51" spans="1:6" ht="13.5">
      <c r="A51" s="562"/>
      <c r="B51" s="563"/>
      <c r="C51" s="564"/>
      <c r="D51" s="565"/>
      <c r="E51" s="566"/>
      <c r="F51" s="567"/>
    </row>
    <row r="52" spans="1:6" ht="13.5">
      <c r="A52" s="562"/>
      <c r="B52" s="563"/>
      <c r="C52" s="564"/>
      <c r="D52" s="565"/>
      <c r="E52" s="566"/>
      <c r="F52" s="567"/>
    </row>
    <row r="53" spans="1:6" ht="13.5">
      <c r="A53" s="562"/>
      <c r="B53" s="563"/>
      <c r="C53" s="564"/>
      <c r="D53" s="565"/>
      <c r="E53" s="566"/>
      <c r="F53" s="567"/>
    </row>
    <row r="54" ht="13.5">
      <c r="A54" s="568"/>
    </row>
    <row r="55" ht="13.5">
      <c r="A55" s="568"/>
    </row>
    <row r="56" ht="13.5">
      <c r="A56" s="568"/>
    </row>
    <row r="57" ht="13.5">
      <c r="A57" s="568"/>
    </row>
    <row r="58" ht="13.5">
      <c r="A58" s="568"/>
    </row>
    <row r="59" ht="13.5">
      <c r="A59" s="568"/>
    </row>
    <row r="60" ht="13.5">
      <c r="A60" s="568"/>
    </row>
    <row r="61" ht="13.5">
      <c r="A61" s="568"/>
    </row>
  </sheetData>
  <sheetProtection/>
  <autoFilter ref="A7:F40"/>
  <mergeCells count="10">
    <mergeCell ref="A43:F43"/>
    <mergeCell ref="A5:A6"/>
    <mergeCell ref="D5:D6"/>
    <mergeCell ref="A1:F1"/>
    <mergeCell ref="A2:F2"/>
    <mergeCell ref="A3:F3"/>
    <mergeCell ref="A4:F4"/>
    <mergeCell ref="B5:B6"/>
    <mergeCell ref="C5:C6"/>
    <mergeCell ref="E5:F5"/>
  </mergeCells>
  <printOptions/>
  <pageMargins left="0.55" right="0.16" top="0.23" bottom="0.49"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NODARI</dc:creator>
  <cp:keywords/>
  <dc:description/>
  <cp:lastModifiedBy>tornike</cp:lastModifiedBy>
  <cp:lastPrinted>2022-06-22T08:35:11Z</cp:lastPrinted>
  <dcterms:created xsi:type="dcterms:W3CDTF">1996-10-14T23:33:28Z</dcterms:created>
  <dcterms:modified xsi:type="dcterms:W3CDTF">2022-08-23T14:30:06Z</dcterms:modified>
  <cp:category/>
  <cp:version/>
  <cp:contentType/>
  <cp:contentStatus/>
</cp:coreProperties>
</file>