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 defaultThemeVersion="124226"/>
  <xr:revisionPtr revIDLastSave="0" documentId="13_ncr:1_{725C3C45-F53B-4E40-841F-819BD1753EE4}" xr6:coauthVersionLast="36" xr6:coauthVersionMax="36" xr10:uidLastSave="{00000000-0000-0000-0000-000000000000}"/>
  <bookViews>
    <workbookView xWindow="0" yWindow="0" windowWidth="28800" windowHeight="11625" activeTab="6" xr2:uid="{00000000-000D-0000-FFFF-FFFF00000000}"/>
  </bookViews>
  <sheets>
    <sheet name="ხარჯთ N1" sheetId="23" r:id="rId1"/>
    <sheet name="ხარჯთ N2" sheetId="18" r:id="rId2"/>
    <sheet name="ხარჯთ N3" sheetId="21" r:id="rId3"/>
    <sheet name="ხარჯთ N4" sheetId="20" r:id="rId4"/>
    <sheet name="ხარჯთ N5" sheetId="24" r:id="rId5"/>
    <sheet name="ხარჯთ N6" sheetId="25" r:id="rId6"/>
    <sheet name="კრებსითი" sheetId="26" r:id="rId7"/>
  </sheets>
  <definedNames>
    <definedName name="_xlnm.Print_Area" localSheetId="0">'ხარჯთ N1'!$A$1:$G$106</definedName>
    <definedName name="_xlnm.Print_Area" localSheetId="1">'ხარჯთ N2'!$A$1:$G$99</definedName>
    <definedName name="_xlnm.Print_Area" localSheetId="2">'ხარჯთ N3'!$A$1:$G$30</definedName>
    <definedName name="_xlnm.Print_Area" localSheetId="3">'ხარჯთ N4'!$A$1:$G$50</definedName>
    <definedName name="_xlnm.Print_Area" localSheetId="4">'ხარჯთ N5'!$A$1:$G$99</definedName>
    <definedName name="_xlnm.Print_Area" localSheetId="5">'ხარჯთ N6'!$A$1:$G$69</definedName>
  </definedNames>
  <calcPr calcId="191029"/>
</workbook>
</file>

<file path=xl/calcChain.xml><?xml version="1.0" encoding="utf-8"?>
<calcChain xmlns="http://schemas.openxmlformats.org/spreadsheetml/2006/main">
  <c r="E11" i="26" l="1"/>
  <c r="G11" i="26"/>
  <c r="K85" i="23" l="1"/>
  <c r="E61" i="25" l="1"/>
  <c r="E60" i="25"/>
  <c r="E59" i="25"/>
  <c r="E58" i="25"/>
  <c r="E56" i="25"/>
  <c r="E55" i="25"/>
  <c r="E54" i="25"/>
  <c r="E53" i="25"/>
  <c r="E51" i="25"/>
  <c r="E50" i="25"/>
  <c r="E49" i="25"/>
  <c r="E48" i="25"/>
  <c r="E45" i="25"/>
  <c r="E44" i="25"/>
  <c r="E43" i="25"/>
  <c r="E42" i="25"/>
  <c r="E98" i="23" l="1"/>
  <c r="E97" i="23"/>
  <c r="E95" i="23"/>
  <c r="E94" i="23"/>
  <c r="E93" i="23"/>
  <c r="E92" i="23"/>
  <c r="E91" i="23"/>
  <c r="E90" i="23"/>
  <c r="E89" i="23"/>
  <c r="H98" i="23" l="1"/>
  <c r="J98" i="23" s="1"/>
  <c r="E71" i="23"/>
  <c r="E69" i="23"/>
  <c r="E67" i="23"/>
  <c r="E66" i="23"/>
  <c r="E65" i="23"/>
  <c r="E6" i="20" l="1"/>
  <c r="E35" i="20"/>
  <c r="E36" i="20"/>
  <c r="E37" i="20"/>
  <c r="E39" i="20"/>
  <c r="E94" i="24" l="1"/>
  <c r="E93" i="24"/>
  <c r="E92" i="24"/>
  <c r="E91" i="24"/>
  <c r="E89" i="24"/>
  <c r="E88" i="24"/>
  <c r="E87" i="24"/>
  <c r="E85" i="24"/>
  <c r="E84" i="24"/>
  <c r="E83" i="24"/>
  <c r="E81" i="24"/>
  <c r="E80" i="24"/>
  <c r="E79" i="24"/>
  <c r="E78" i="24"/>
  <c r="E39" i="25" l="1"/>
  <c r="E37" i="25"/>
  <c r="E36" i="25"/>
  <c r="E35" i="25"/>
  <c r="E34" i="25"/>
  <c r="E32" i="25"/>
  <c r="E31" i="25"/>
  <c r="E30" i="25"/>
  <c r="E29" i="25"/>
  <c r="E27" i="25"/>
  <c r="E26" i="25"/>
  <c r="E25" i="25"/>
  <c r="E24" i="25"/>
  <c r="E22" i="25"/>
  <c r="E20" i="25"/>
  <c r="E19" i="25"/>
  <c r="E18" i="25"/>
  <c r="E17" i="25"/>
  <c r="E16" i="25"/>
  <c r="E14" i="25"/>
  <c r="E12" i="25"/>
  <c r="E11" i="25"/>
  <c r="E10" i="25"/>
  <c r="E9" i="25"/>
  <c r="E7" i="25"/>
  <c r="E74" i="24" l="1"/>
  <c r="E73" i="24"/>
  <c r="E72" i="24"/>
  <c r="E71" i="24"/>
  <c r="E70" i="24"/>
  <c r="E68" i="24"/>
  <c r="E67" i="24"/>
  <c r="E66" i="24"/>
  <c r="E65" i="24"/>
  <c r="E64" i="24"/>
  <c r="E62" i="24"/>
  <c r="E61" i="24"/>
  <c r="E60" i="24"/>
  <c r="E59" i="24"/>
  <c r="E58" i="24"/>
  <c r="E56" i="24"/>
  <c r="E55" i="24"/>
  <c r="E50" i="24"/>
  <c r="E49" i="24"/>
  <c r="E47" i="24"/>
  <c r="E46" i="24"/>
  <c r="E45" i="24"/>
  <c r="E44" i="24"/>
  <c r="E43" i="24"/>
  <c r="E42" i="24"/>
  <c r="E40" i="24"/>
  <c r="E39" i="24"/>
  <c r="E38" i="24"/>
  <c r="E37" i="24"/>
  <c r="E35" i="24"/>
  <c r="E34" i="24"/>
  <c r="E28" i="24"/>
  <c r="E27" i="24"/>
  <c r="E25" i="24"/>
  <c r="E23" i="24"/>
  <c r="E22" i="24"/>
  <c r="E21" i="24"/>
  <c r="E20" i="24"/>
  <c r="E17" i="24"/>
  <c r="E16" i="24"/>
  <c r="E14" i="24"/>
  <c r="E12" i="24"/>
  <c r="E11" i="24"/>
  <c r="E18" i="24" s="1"/>
  <c r="E10" i="24"/>
  <c r="E9" i="24"/>
  <c r="E8" i="24"/>
  <c r="E6" i="24"/>
  <c r="I99" i="24" l="1"/>
  <c r="E90" i="18"/>
  <c r="E89" i="18"/>
  <c r="E88" i="18"/>
  <c r="E87" i="18"/>
  <c r="E86" i="18"/>
  <c r="E84" i="18"/>
  <c r="E83" i="18"/>
  <c r="E82" i="18"/>
  <c r="E81" i="18"/>
  <c r="E79" i="18"/>
  <c r="E78" i="18"/>
  <c r="E77" i="18"/>
  <c r="E76" i="18"/>
  <c r="E75" i="18"/>
  <c r="E73" i="18"/>
  <c r="E72" i="18"/>
  <c r="E71" i="18"/>
  <c r="E70" i="18"/>
  <c r="E69" i="18"/>
  <c r="E67" i="18"/>
  <c r="E66" i="18"/>
  <c r="E65" i="18"/>
  <c r="E64" i="18"/>
  <c r="E63" i="18"/>
  <c r="E61" i="18"/>
  <c r="E60" i="18"/>
  <c r="E59" i="18"/>
  <c r="E58" i="18"/>
  <c r="E56" i="18"/>
  <c r="E55" i="18"/>
  <c r="E54" i="18"/>
  <c r="E53" i="18"/>
  <c r="E52" i="18"/>
  <c r="E50" i="18"/>
  <c r="E49" i="18"/>
  <c r="E47" i="18"/>
  <c r="E46" i="18"/>
  <c r="E44" i="18"/>
  <c r="E43" i="18"/>
  <c r="E42" i="18"/>
  <c r="E41" i="18"/>
  <c r="E40" i="18"/>
  <c r="E39" i="18"/>
  <c r="E38" i="18"/>
  <c r="E36" i="18"/>
  <c r="E35" i="18"/>
  <c r="E34" i="18"/>
  <c r="E32" i="18"/>
  <c r="E31" i="18"/>
  <c r="E30" i="18"/>
  <c r="E28" i="18"/>
  <c r="E27" i="18"/>
  <c r="E26" i="18"/>
  <c r="E25" i="18"/>
  <c r="E24" i="18"/>
  <c r="E22" i="18"/>
  <c r="E21" i="18"/>
  <c r="E20" i="18"/>
  <c r="E18" i="18"/>
  <c r="E17" i="18"/>
  <c r="E16" i="18"/>
  <c r="E14" i="18"/>
  <c r="E13" i="18"/>
  <c r="E12" i="18"/>
  <c r="E10" i="18"/>
  <c r="E9" i="18"/>
  <c r="E8" i="18"/>
  <c r="E6" i="18"/>
  <c r="E82" i="23" l="1"/>
  <c r="E81" i="23"/>
  <c r="E80" i="23"/>
  <c r="E79" i="23"/>
  <c r="E78" i="23"/>
  <c r="E76" i="23" l="1"/>
  <c r="E74" i="23"/>
  <c r="E73" i="23"/>
  <c r="E31" i="23" l="1"/>
  <c r="E30" i="23"/>
  <c r="E29" i="23"/>
  <c r="E27" i="23"/>
  <c r="E25" i="23"/>
  <c r="E24" i="23"/>
  <c r="E23" i="23"/>
  <c r="E20" i="23"/>
  <c r="E15" i="23"/>
  <c r="E13" i="23"/>
  <c r="E11" i="23"/>
  <c r="E9" i="23"/>
  <c r="E8" i="23"/>
  <c r="E7" i="23"/>
  <c r="E62" i="23" l="1"/>
  <c r="E61" i="23"/>
  <c r="E60" i="23"/>
  <c r="E59" i="23"/>
  <c r="E58" i="23"/>
  <c r="E56" i="23"/>
  <c r="E51" i="23"/>
  <c r="E50" i="23"/>
  <c r="E48" i="23"/>
  <c r="E47" i="23"/>
  <c r="E46" i="23"/>
  <c r="E45" i="23"/>
  <c r="E44" i="23"/>
  <c r="E43" i="23"/>
  <c r="E41" i="23"/>
  <c r="E40" i="23"/>
  <c r="E39" i="23"/>
  <c r="E38" i="23"/>
  <c r="E37" i="23"/>
  <c r="E36" i="23"/>
  <c r="E34" i="23"/>
  <c r="E44" i="20" l="1"/>
  <c r="E43" i="20"/>
  <c r="E42" i="20"/>
  <c r="E41" i="20"/>
  <c r="E28" i="20"/>
  <c r="E27" i="20"/>
  <c r="E26" i="20"/>
  <c r="E25" i="20"/>
  <c r="E16" i="20"/>
  <c r="E15" i="20"/>
  <c r="E14" i="20"/>
  <c r="E23" i="21"/>
  <c r="E22" i="21"/>
  <c r="E21" i="21"/>
  <c r="E20" i="21"/>
  <c r="E18" i="21"/>
  <c r="E17" i="21"/>
  <c r="E16" i="21"/>
  <c r="E15" i="21"/>
  <c r="E13" i="21"/>
  <c r="E12" i="21"/>
  <c r="E11" i="21"/>
  <c r="E9" i="21"/>
  <c r="E8" i="21"/>
  <c r="E7" i="21"/>
  <c r="E6" i="21"/>
  <c r="E33" i="20"/>
  <c r="E32" i="20"/>
  <c r="E31" i="20"/>
  <c r="E30" i="20"/>
  <c r="E23" i="20"/>
  <c r="E22" i="20"/>
  <c r="E21" i="20"/>
  <c r="E20" i="20"/>
  <c r="E10" i="20"/>
  <c r="E12" i="20" s="1"/>
  <c r="E9" i="20"/>
  <c r="E8" i="20"/>
  <c r="E18" i="20" l="1"/>
  <c r="E93" i="18" l="1"/>
  <c r="E92" i="18"/>
  <c r="E91" i="18"/>
</calcChain>
</file>

<file path=xl/sharedStrings.xml><?xml version="1.0" encoding="utf-8"?>
<sst xmlns="http://schemas.openxmlformats.org/spreadsheetml/2006/main" count="922" uniqueCount="273">
  <si>
    <t>#</t>
  </si>
  <si>
    <t>ganz.</t>
  </si>
  <si>
    <t>raodenoba</t>
  </si>
  <si>
    <t>norm. erTeulze</t>
  </si>
  <si>
    <t>sul</t>
  </si>
  <si>
    <t>jami</t>
  </si>
  <si>
    <t>lari</t>
  </si>
  <si>
    <t>kg</t>
  </si>
  <si>
    <t>sxva manqana</t>
  </si>
  <si>
    <t>kac/sT</t>
  </si>
  <si>
    <t>samuSaoebis dasaxeleba</t>
  </si>
  <si>
    <t>gegmiuri dagroveba - 8%</t>
  </si>
  <si>
    <t>zednadebi xarjebi -10%</t>
  </si>
  <si>
    <t>m2</t>
  </si>
  <si>
    <t>grZ.m</t>
  </si>
  <si>
    <t>cali</t>
  </si>
  <si>
    <t>კაც/სთ</t>
  </si>
  <si>
    <t>ლარი</t>
  </si>
  <si>
    <t>სხვა მასალა</t>
  </si>
  <si>
    <t xml:space="preserve">safiTxni </t>
  </si>
  <si>
    <t>კომპლ</t>
  </si>
  <si>
    <t xml:space="preserve">ლარი </t>
  </si>
  <si>
    <t>შტეპსელური როზეტი</t>
  </si>
  <si>
    <t xml:space="preserve">ჭერის სანათის მოწყობა </t>
  </si>
  <si>
    <t>სანათი ჭერის</t>
  </si>
  <si>
    <t>man/sT</t>
  </si>
  <si>
    <t>cementis xsnari</t>
  </si>
  <si>
    <t xml:space="preserve">wyalemulsiis saRebavi </t>
  </si>
  <si>
    <t>daxerxili masala</t>
  </si>
  <si>
    <t>m3</t>
  </si>
  <si>
    <t>sxva masala</t>
  </si>
  <si>
    <t>წებო-ცემენტი</t>
  </si>
  <si>
    <t>კგ</t>
  </si>
  <si>
    <t>betoni m250</t>
  </si>
  <si>
    <t xml:space="preserve">daxerxili  masala  </t>
  </si>
  <si>
    <t>yalibis fari</t>
  </si>
  <si>
    <t xml:space="preserve">cementis xsnari </t>
  </si>
  <si>
    <t>c</t>
  </si>
  <si>
    <t>betoni m300</t>
  </si>
  <si>
    <t xml:space="preserve">armatura </t>
  </si>
  <si>
    <t>t</t>
  </si>
  <si>
    <t>saxuravis mowyoba feradi proffenilis furclebiT molartyviT</t>
  </si>
  <si>
    <t xml:space="preserve"> feradi proffenilis furceli sisqiT 0,5 mm</t>
  </si>
  <si>
    <t xml:space="preserve">naWedi saxuravis  </t>
  </si>
  <si>
    <t xml:space="preserve">sWvali  </t>
  </si>
  <si>
    <t>SromiTi danaxarjebi</t>
  </si>
  <si>
    <t>Sida kedlebis  Selesva cementis xsnariT</t>
  </si>
  <si>
    <t xml:space="preserve">tumbo 1m3/sT  </t>
  </si>
  <si>
    <t>gare kedlebis Selesva cementis xsnariT</t>
  </si>
  <si>
    <t xml:space="preserve">tumbo 3 m3/sT  </t>
  </si>
  <si>
    <t>fari yalibis</t>
  </si>
  <si>
    <t>გრძ.მ</t>
  </si>
  <si>
    <t>პლასმასის მილი დ-20მმ</t>
  </si>
  <si>
    <t xml:space="preserve">ცალი </t>
  </si>
  <si>
    <t xml:space="preserve">ხელსაბანი </t>
  </si>
  <si>
    <t xml:space="preserve">ჩაფლული ტიპის ერთპოლუსა ჩამრთველის დაყენება  </t>
  </si>
  <si>
    <t>ცალი</t>
  </si>
  <si>
    <t>ჩამრთველი ერთპოლუსა</t>
  </si>
  <si>
    <t xml:space="preserve">კედლის სანათის მოწყობა </t>
  </si>
  <si>
    <t xml:space="preserve">პლასმასის საკანალიზაციო მილი d-50 მმ </t>
  </si>
  <si>
    <t xml:space="preserve">ფასონური ნაწილები d-50 მმ </t>
  </si>
  <si>
    <t xml:space="preserve">metaloplastmasis fanjris bloki </t>
  </si>
  <si>
    <t>moWiquli fila (kafeli)</t>
  </si>
  <si>
    <t>პლასმასის  წყალსადენის მილების მოწყობა d-20 მმ</t>
  </si>
  <si>
    <t>elექტროkabeli სპილენძის ძარღვით montaJi  3X2,5მმ2</t>
  </si>
  <si>
    <t>100გრძ.m</t>
  </si>
  <si>
    <t xml:space="preserve">Sromis danaxarji </t>
  </si>
  <si>
    <t xml:space="preserve">პლასtმასის საკანალიზაციო მილების მოწყობა d-50მმ </t>
  </si>
  <si>
    <t xml:space="preserve">Sromis danaxarjebi </t>
  </si>
  <si>
    <t xml:space="preserve">sxva manqana </t>
  </si>
  <si>
    <t xml:space="preserve">SromiTi danaxarjebi </t>
  </si>
  <si>
    <t>meTlaxis fila</t>
  </si>
  <si>
    <t>eleqtro samontaJo samuSaoebi</t>
  </si>
  <si>
    <t>Siga  santeqnikuri samuSaoebi</t>
  </si>
  <si>
    <t>პლასმასის  წყალსადენის მილების მოწყობა d-25 მმ</t>
  </si>
  <si>
    <t>პლასმასის მილი დ-25მმ</t>
  </si>
  <si>
    <t>ვენტილი d-25mm</t>
  </si>
  <si>
    <t>ვენტილი d-20mm</t>
  </si>
  <si>
    <t>ხელსაბანების მოntaJi</t>
  </si>
  <si>
    <t xml:space="preserve">unitazis მოntaJi </t>
  </si>
  <si>
    <t xml:space="preserve">trapis მოntaJi </t>
  </si>
  <si>
    <t>trapi d50mm</t>
  </si>
  <si>
    <t>ganzomilebis erTeuli</t>
  </si>
  <si>
    <t>1000m3</t>
  </si>
  <si>
    <t>SromiTi danaxarji</t>
  </si>
  <si>
    <t>olifa</t>
  </si>
  <si>
    <t xml:space="preserve">gruntis damuSaveba xeliT  გვერდze dayriT </t>
  </si>
  <si>
    <t xml:space="preserve">monoliTuri betonis  zeZirkvlis mowyoba (0,2*0,4)   </t>
  </si>
  <si>
    <t xml:space="preserve"> liTonis moajiris mowyoba milkvadratebiT </t>
  </si>
  <si>
    <t>liTonis milkvadrati 60*60*3mm</t>
  </si>
  <si>
    <t>liTonis milkvadrati 40*60*3mm</t>
  </si>
  <si>
    <t xml:space="preserve">eleqtrodi </t>
  </si>
  <si>
    <t>zeTovani saRebavi</t>
  </si>
  <si>
    <r>
      <t>მ</t>
    </r>
    <r>
      <rPr>
        <vertAlign val="superscript"/>
        <sz val="11"/>
        <rFont val="AcadNusx"/>
      </rPr>
      <t>3</t>
    </r>
  </si>
  <si>
    <t>შრომითი დანახარჯი</t>
  </si>
  <si>
    <t>მან/სთ</t>
  </si>
  <si>
    <t>teritoriis keTilmowyoba</t>
  </si>
  <si>
    <t xml:space="preserve">მანქანები </t>
  </si>
  <si>
    <t>ბეტონი Bm300</t>
  </si>
  <si>
    <t>სხვა მასალები</t>
  </si>
  <si>
    <t>cალი</t>
  </si>
  <si>
    <t>qviSa-xreSovani narevi</t>
  </si>
  <si>
    <t>Sromis danaxarjebi</t>
  </si>
  <si>
    <t>saRebavi antikoroziuli</t>
  </si>
  <si>
    <t xml:space="preserve">jami </t>
  </si>
  <si>
    <t xml:space="preserve"> მოაჯირების მოწყობა</t>
  </si>
  <si>
    <t xml:space="preserve">monoliTuri betonis saZirkvlis mowyoba (0,3*0,3)მ - სიგრძე (130)  </t>
  </si>
  <si>
    <t>liTonis milkvadrati 30*40*2mm</t>
  </si>
  <si>
    <t xml:space="preserve"> ლითონის konstruqciebis SeRebva zeTovani saRebaviT</t>
  </si>
  <si>
    <t xml:space="preserve">gruntis damuSaveba eqskavatoriT  </t>
  </si>
  <si>
    <t xml:space="preserve">eqskavatoriV=0,5 m3 </t>
  </si>
  <si>
    <t xml:space="preserve">gruntis gazidva nayarSi  </t>
  </si>
  <si>
    <t>gruntis transportireba  3km-mde manZilze</t>
  </si>
  <si>
    <t xml:space="preserve">III kategoriis gruntis damuSaveba xeliT </t>
  </si>
  <si>
    <t>5</t>
  </si>
  <si>
    <t>2,884</t>
  </si>
  <si>
    <t xml:space="preserve">gabionebis Rirebuleba obieqtze mitaniT zomiT 200X100X100 1c-17.5kg  </t>
  </si>
  <si>
    <t xml:space="preserve">gabionebis Rirebuleba obieqtze mitaniT zomiT 150X100X100 1c-13,2kg </t>
  </si>
  <si>
    <t>6</t>
  </si>
  <si>
    <t>gabionis yuTebis Sevseba fleTili qviT</t>
  </si>
  <si>
    <t xml:space="preserve">  </t>
  </si>
  <si>
    <t>7</t>
  </si>
  <si>
    <t xml:space="preserve">xreSovani gruntis (balasti) damuSaveba eqskavatoriT, datvirTva avtoTviTmclelebze </t>
  </si>
  <si>
    <t>8</t>
  </si>
  <si>
    <t xml:space="preserve">gruntis zidva 5km manZilidan </t>
  </si>
  <si>
    <t>transportireba</t>
  </si>
  <si>
    <t>xreSovani gruntis (balasti) Cayra  eqskavatoriT gabionis ukan</t>
  </si>
  <si>
    <t>2 იარუსიანი გაბიონის მოწყობა სიგრძით 6 მ</t>
  </si>
  <si>
    <t>gabionebis mowyoba sigrZe 6,0grZ.m, simaRle 2,0m</t>
  </si>
  <si>
    <t>Sesakravi mavTuli (17.5*3+13,2*6)*0.05=6,59</t>
  </si>
  <si>
    <t>eleqtrodi</t>
  </si>
  <si>
    <t xml:space="preserve">monoliTuri rkinabetonis ბილიკის mowyoba sisqiT 12sm </t>
  </si>
  <si>
    <t>fleTili qvis damzadeba-transportireba</t>
  </si>
  <si>
    <t xml:space="preserve">bilikis mopirkeTeba bunebrivi fleTili qviT </t>
  </si>
  <si>
    <t>სანათი კედლის (ბრა სენსორული)</t>
  </si>
  <si>
    <t>monoliTuri rkinabetonis gadaxurvis filis mowyoba 0.00 niSnulze</t>
  </si>
  <si>
    <t xml:space="preserve">kedlebis mowyoba mcire zomis betonis blokebiT </t>
  </si>
  <si>
    <t>mcire zomis betonis blokebი სისქით 15სმ</t>
  </si>
  <si>
    <t>monoliTuri rkinabetonis gadaxurvis filis mowyoba sisqiT 15sm</t>
  </si>
  <si>
    <t>metaloplastmasis karebis blokები</t>
  </si>
  <si>
    <t>metaloplastmasis  fanjris blokებis ევროგაღებით SeZena-montaJi (0.6*0.4)m-2c</t>
  </si>
  <si>
    <t>cementis mWimis mowyoba sisqiT 30mm</t>
  </si>
  <si>
    <t xml:space="preserve">kedlebze moWiquli filebis mowyoba  </t>
  </si>
  <si>
    <t xml:space="preserve">meTlaxis  filebis dageba </t>
  </si>
  <si>
    <t>Weris SeRebva wyalemulsiis  saRebaviT</t>
  </si>
  <si>
    <t xml:space="preserve">gare kedlebze dekoratiuli filebis akvra (aguris imitaciiT)  </t>
  </si>
  <si>
    <t xml:space="preserve">dekoratiuli fila </t>
  </si>
  <si>
    <t>III kategoriis gruntis damuSaveba xeliT gverdze dayriT</t>
  </si>
  <si>
    <t xml:space="preserve">monoliTuri betonis wertilovani saZirkvlis mowyoba (0.3X0.4)m  </t>
  </si>
  <si>
    <t xml:space="preserve">betoni m250 </t>
  </si>
  <si>
    <t>Casatanebeli detalebi</t>
  </si>
  <si>
    <t>safuZvlis mowyoba qviSa-xreSovani nareviT filis qveS</t>
  </si>
  <si>
    <t xml:space="preserve">monoliTuri rkinabetonis iatakis filis  mowyoba  </t>
  </si>
  <si>
    <t>liTonis kvadratuli mili 40*60*3.0mm</t>
  </si>
  <si>
    <t>gaSalaSinebuli ficari sisqiT 29mm</t>
  </si>
  <si>
    <t>sWvali</t>
  </si>
  <si>
    <t>moTuTiebuli Tunuqis saxuravis mowyoba liTonis konstruqciebze</t>
  </si>
  <si>
    <t>feradi proffenilis Tunuqi sisqiT 0.5mm</t>
  </si>
  <si>
    <t>feradi Tunuqi brtyeli sisqiT 0.5mm</t>
  </si>
  <si>
    <t>liTonis kvadratuli mili 60*60*3.0mm</t>
  </si>
  <si>
    <t>kuTxovana 30*30*3.0mm</t>
  </si>
  <si>
    <t>ficari gaSalaSinebuli sisqiT 47mm</t>
  </si>
  <si>
    <t>saRebavi zeTovani</t>
  </si>
  <si>
    <t>betonis dekoratiuli filebis dageba fanCaturSi</t>
  </si>
  <si>
    <t>betonis dekoratiuli filebi</t>
  </si>
  <si>
    <t>webo-cementi</t>
  </si>
  <si>
    <t>liTonis konstruqciebis SeRebva antikoroziuli saRebaviT</t>
  </si>
  <si>
    <t>zednadebi xarjebi  - 10%</t>
  </si>
  <si>
    <t>mogeba - 8%</t>
  </si>
  <si>
    <t>liTonis kvadratuli mili 80*80*4.0mm</t>
  </si>
  <si>
    <t>liTonis kvadratuli mili 60*80*3.0mm</t>
  </si>
  <si>
    <t>liTonis kvadratuli mili 40*40*2.0mm</t>
  </si>
  <si>
    <t>wylis fantanis mowyoba</t>
  </si>
  <si>
    <t>IV kategoriis gruntis  damuSaveba xeliT</t>
  </si>
  <si>
    <t xml:space="preserve">monoliTuri rkinabetonis fantanis mowyoba saZirkvliTa da kedlebiT </t>
  </si>
  <si>
    <t xml:space="preserve">betoni m300           </t>
  </si>
  <si>
    <t>armatura d=10mm</t>
  </si>
  <si>
    <t xml:space="preserve">kibe-bilikis mopirkeTeba bunebrivi fleTili qviT </t>
  </si>
  <si>
    <t>gruntis damuSaveba xeliT arxSi wylisa da kanalizaciis milebis mosawyobad</t>
  </si>
  <si>
    <t xml:space="preserve">sasmeli wylis plastmasis milis Cadeba arxSi </t>
  </si>
  <si>
    <t>plastmasis mili fasonebiT d=20mm</t>
  </si>
  <si>
    <t xml:space="preserve">sakanalizacio plastmasis milis Cadeba arxSi </t>
  </si>
  <si>
    <t>kanalizaciis plastmasis mili fasonebiT d=50mm</t>
  </si>
  <si>
    <t>ventilis dayeneba</t>
  </si>
  <si>
    <t>ventili d=20mm</t>
  </si>
  <si>
    <t>gruntis ukuCayra xeliT moSandakebiT</t>
  </si>
  <si>
    <t>zednadebi xarjebi - 10%</t>
  </si>
  <si>
    <t xml:space="preserve">ერთპოლუსა ჩამრთველის დაყენება  </t>
  </si>
  <si>
    <t xml:space="preserve"> შტეპსელური როზეტების დაყენება   </t>
  </si>
  <si>
    <t>gruntis damuSaveba xeliT  Sambosa da saZirkvlis mosawyobad adgilze dayriT</t>
  </si>
  <si>
    <t xml:space="preserve">monoliTuri betonis saZirkvlisa da Sambos kedlebis mowyoba   </t>
  </si>
  <si>
    <t>metaloplastmasis karis blokis SeZena-montaJi (0.80*2.10)m - 1c</t>
  </si>
  <si>
    <t xml:space="preserve">onkanis მოწყობა </t>
  </si>
  <si>
    <t xml:space="preserve">onkani </t>
  </si>
  <si>
    <t>III kategoriis gruntis  damuSaveba xeliT</t>
  </si>
  <si>
    <t>sakempinge adgilas bunebrivi kordis  mowyoba</t>
  </si>
  <si>
    <t>1000m2</t>
  </si>
  <si>
    <t>avtogreideri saSualo tipis 79 kvt. (108 cx.Z.)</t>
  </si>
  <si>
    <t>manq/sT</t>
  </si>
  <si>
    <t>satkepni sagzao TviTmavali gluvi 5 t</t>
  </si>
  <si>
    <t>satkepni sagzao TviTmavali gluvi 10 t</t>
  </si>
  <si>
    <t>traqtori muxluxa svlaze 79 kvt. (108 cx.Z.)</t>
  </si>
  <si>
    <t>RorRi 20-40 mm (0,189-5*0,0126)</t>
  </si>
  <si>
    <t xml:space="preserve">RorRi fraqciiT 10-20 mm </t>
  </si>
  <si>
    <t>100m2</t>
  </si>
  <si>
    <t>saSxape kabinis mowyoba</t>
  </si>
  <si>
    <t>anjama</t>
  </si>
  <si>
    <t>saSxape kabinis mowyoba gaSalaSinebuli ficrebiT</t>
  </si>
  <si>
    <t>შრომითი დანახარჯები</t>
  </si>
  <si>
    <t>სხვა მანქანა</t>
  </si>
  <si>
    <t>lარი</t>
  </si>
  <si>
    <t>sxva masalა</t>
  </si>
  <si>
    <t>saSxape  badis montaJi  APE</t>
  </si>
  <si>
    <t xml:space="preserve"> saSxape badiTAPE</t>
  </si>
  <si>
    <t>12</t>
  </si>
  <si>
    <t xml:space="preserve"> saqanelebis Sesyidva montaJi</t>
  </si>
  <si>
    <t xml:space="preserve"> liTonis mayalis Sesyidva montaJi</t>
  </si>
  <si>
    <r>
      <t>მ</t>
    </r>
    <r>
      <rPr>
        <b/>
        <vertAlign val="superscript"/>
        <sz val="11"/>
        <rFont val="AcadNusx"/>
      </rPr>
      <t>2</t>
    </r>
  </si>
  <si>
    <t>cementis xsnari 1;2</t>
  </si>
  <si>
    <r>
      <t xml:space="preserve"> xis detalebiT warweris gakeTeba (</t>
    </r>
    <r>
      <rPr>
        <b/>
        <sz val="11"/>
        <rFont val="Sylfaen"/>
        <family val="1"/>
        <charset val="204"/>
        <scheme val="major"/>
      </rPr>
      <t>კემპინგი</t>
    </r>
    <r>
      <rPr>
        <b/>
        <sz val="11"/>
        <rFont val="AcadNusx"/>
      </rPr>
      <t>)</t>
    </r>
  </si>
  <si>
    <t>4</t>
  </si>
  <si>
    <t xml:space="preserve">xis 5 metri sigrZis skamis da magidis mowyoba  milkvadratis sayrdenze </t>
  </si>
  <si>
    <t>fanCaturis liTonis karkasis mowyoba  (18kv/m-iani)</t>
  </si>
  <si>
    <t xml:space="preserve">saxuravqveSa fenilis mowyoba gaSalaSinebuli ficrebiT </t>
  </si>
  <si>
    <t>xis skamis, magidis  SeRebva zeTovani saRebaviT</t>
  </si>
  <si>
    <t>bilikis mowyoba-(sigrZe-125m, sigane-1,20m)</t>
  </si>
  <si>
    <t xml:space="preserve"> mrgvali xeebiT (morebiT-damuSavebuli zedapiriT) dasajdomi skameikebis mowyoba</t>
  </si>
  <si>
    <t>arsebuli safaris moyvana profilze-0,925</t>
  </si>
  <si>
    <t>mwvane kordis mowyoba -9,25</t>
  </si>
  <si>
    <t>mwvane kordi (sabaRe gazoni-belti)</t>
  </si>
  <si>
    <t xml:space="preserve">wylis fantanisa da saSxapis kabinis mowyoba </t>
  </si>
  <si>
    <t xml:space="preserve">mSeneblobis Rirebulebis nakrebi saxarjTaRricxvo angariSi </t>
  </si>
  <si>
    <t>naWivrixidis teritoriis keTilmowyoba</t>
  </si>
  <si>
    <t>xarjTaRricxvis nomeri</t>
  </si>
  <si>
    <t xml:space="preserve">obieqtis, samuSaos da xarjebis dasaxeleba </t>
  </si>
  <si>
    <t>saerTo saxarjTaRricxvo Rirebuleba</t>
  </si>
  <si>
    <t>tualetis mSenebloba</t>
  </si>
  <si>
    <t>tualetis eleqtrosamontaJo samuSaoebi</t>
  </si>
  <si>
    <t>tualetis santeqnikuri samuSaoebi</t>
  </si>
  <si>
    <t>fanCaturebis mSenebloba 3c</t>
  </si>
  <si>
    <t>wylis fantanis da saSxapis kabinis mowyoba</t>
  </si>
  <si>
    <t xml:space="preserve">jami Tavi II </t>
  </si>
  <si>
    <t>rezervi 3%</t>
  </si>
  <si>
    <t>damatebiTi Rirebulebis gadasaxadi 18 %</t>
  </si>
  <si>
    <t>sul krebsiTi saxarjTaRricxvo Rirebuleba</t>
  </si>
  <si>
    <t>fleTili qvis(1kub/m-19l) damzadeba-transportirebiT</t>
  </si>
  <si>
    <t>l o k a l u r i     x a r j T a R r i c x v a   # 2</t>
  </si>
  <si>
    <t xml:space="preserve">
elექტროkabeli სპილენძის ძარღვით montaJi  3X2,5მმ2</t>
  </si>
  <si>
    <t>elექტროkabeli სპილენძის ძარღვით 3X2,5მმ2</t>
  </si>
  <si>
    <t>zednadebi xarjebi 
SromiTi danaxarjebidan - 75%</t>
  </si>
  <si>
    <t xml:space="preserve"> bambukis fanCaturis SeZena montaJi 
(12 kvm-იანი)</t>
  </si>
  <si>
    <t xml:space="preserve"> bambukis fanCaturis SeZena montaJi 
(9 kvm-იანი)</t>
  </si>
  <si>
    <t>elექტროkabeli სპილენძის ძარღვით  3X2,5მმ2</t>
  </si>
  <si>
    <t>l o k a l u r i     x a r j T a R r i c x v a # 1</t>
  </si>
  <si>
    <t>ერთეულის ფასი</t>
  </si>
  <si>
    <t>საერთო 
ფასი</t>
  </si>
  <si>
    <t>lok xarjT. # 1</t>
  </si>
  <si>
    <t>lok xarjT. # 2</t>
  </si>
  <si>
    <t>lok xarjT. # 3</t>
  </si>
  <si>
    <t>lok xarjT. # 4</t>
  </si>
  <si>
    <t>lok xarjT. # 5</t>
  </si>
  <si>
    <t>lok xarjT. # 6</t>
  </si>
  <si>
    <t>საპირფარეშოს მშენებლობა</t>
  </si>
  <si>
    <t>საერთო
 ფასი</t>
  </si>
  <si>
    <t>l o k a l u r i     x a r j T a R r i c x v a # 3</t>
  </si>
  <si>
    <t>saerTo fasi</t>
  </si>
  <si>
    <t>erTulis 
fasi</t>
  </si>
  <si>
    <t>l o k a l u r i     x a r j T a R r i c x v a #  4</t>
  </si>
  <si>
    <t>erTeulis fasi</t>
  </si>
  <si>
    <t>saerTo 
fasi</t>
  </si>
  <si>
    <t xml:space="preserve">l o k a l u r i     x a r j T a R r i c x v a    # 5 </t>
  </si>
  <si>
    <t>l o k a l u r i     x a r j T a R r i c x v a  #  6</t>
  </si>
  <si>
    <t>fanCaturis mowyoba - 3 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</si>
</sst>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0.000"/>
    <numFmt numFmtId="166" formatCode="0.0"/>
    <numFmt numFmtId="167" formatCode="0.0000"/>
    <numFmt numFmtId="168" formatCode="#,##0.0"/>
    <numFmt numFmtId="169" formatCode="#,##0.000"/>
    <numFmt numFmtId="171" formatCode="#,##0.000_ ;\-#,##0.000\ "/>
    <numFmt numFmtId="172" formatCode="0.00000"/>
  </numFmts>
  <fonts count="39"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12"/>
      <name val="AcadNusx"/>
    </font>
    <font>
      <b/>
      <sz val="14"/>
      <name val="AcadNusx"/>
    </font>
    <font>
      <sz val="11"/>
      <name val="AcadNusx"/>
    </font>
    <font>
      <b/>
      <sz val="11"/>
      <name val="AcadNusx"/>
    </font>
    <font>
      <sz val="11"/>
      <color theme="1"/>
      <name val="AcadNusx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11"/>
      <name val="Sylfaen"/>
      <family val="1"/>
      <charset val="204"/>
    </font>
    <font>
      <b/>
      <sz val="11"/>
      <color theme="1"/>
      <name val="AcadNusx"/>
    </font>
    <font>
      <sz val="11"/>
      <color rgb="FF000000"/>
      <name val="AcadNusx"/>
    </font>
    <font>
      <sz val="11"/>
      <name val="Times New Roman"/>
      <family val="1"/>
    </font>
    <font>
      <sz val="11"/>
      <name val="Sylfaen"/>
      <family val="1"/>
    </font>
    <font>
      <b/>
      <sz val="11"/>
      <name val="Sylfaen"/>
      <family val="1"/>
    </font>
    <font>
      <vertAlign val="superscript"/>
      <sz val="11"/>
      <name val="AcadNusx"/>
    </font>
    <font>
      <sz val="11"/>
      <color rgb="FFFF0000"/>
      <name val="AcadNusx"/>
    </font>
    <font>
      <sz val="12"/>
      <color theme="1"/>
      <name val="Sylfaen"/>
      <family val="2"/>
      <scheme val="minor"/>
    </font>
    <font>
      <sz val="11"/>
      <color rgb="FFFF0000"/>
      <name val="Sylfaen"/>
      <family val="2"/>
      <scheme val="minor"/>
    </font>
    <font>
      <sz val="16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2"/>
      <color indexed="12"/>
      <name val="AcadNusx"/>
    </font>
    <font>
      <b/>
      <sz val="11"/>
      <color rgb="FFFF0000"/>
      <name val="AcadNusx"/>
    </font>
    <font>
      <b/>
      <vertAlign val="superscript"/>
      <sz val="11"/>
      <name val="AcadNusx"/>
    </font>
    <font>
      <b/>
      <sz val="12"/>
      <name val="AcadNusx"/>
    </font>
    <font>
      <b/>
      <sz val="11"/>
      <name val="Sylfaen"/>
      <family val="1"/>
      <charset val="204"/>
      <scheme val="major"/>
    </font>
    <font>
      <b/>
      <sz val="11"/>
      <name val="Sylfaen"/>
      <family val="1"/>
      <charset val="204"/>
    </font>
    <font>
      <b/>
      <sz val="14"/>
      <name val="AcadMtavr"/>
    </font>
    <font>
      <sz val="10"/>
      <name val="LitNusx"/>
      <family val="2"/>
      <charset val="204"/>
    </font>
    <font>
      <b/>
      <sz val="10"/>
      <name val="LitNusx"/>
      <family val="2"/>
      <charset val="204"/>
    </font>
    <font>
      <b/>
      <sz val="11"/>
      <name val="LitNusx"/>
      <family val="2"/>
      <charset val="204"/>
    </font>
    <font>
      <b/>
      <sz val="10"/>
      <name val="LitNusx"/>
      <family val="2"/>
    </font>
    <font>
      <b/>
      <sz val="10"/>
      <name val="AKAD NUSX"/>
      <charset val="204"/>
    </font>
    <font>
      <b/>
      <sz val="11"/>
      <name val="LitNusx"/>
      <family val="2"/>
    </font>
    <font>
      <b/>
      <sz val="11"/>
      <color theme="1"/>
      <name val="Sylfaen"/>
      <family val="2"/>
      <charset val="1"/>
      <scheme val="minor"/>
    </font>
    <font>
      <b/>
      <sz val="10"/>
      <name val="AcadNusx"/>
    </font>
    <font>
      <b/>
      <sz val="10"/>
      <name val="Arial"/>
      <family val="2"/>
      <charset val="1"/>
    </font>
    <font>
      <b/>
      <sz val="11"/>
      <name val="Sylfaen"/>
      <family val="1"/>
      <charset val="1"/>
    </font>
    <font>
      <b/>
      <sz val="11"/>
      <name val="Lit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</cellStyleXfs>
  <cellXfs count="290">
    <xf numFmtId="0" fontId="0" fillId="0" borderId="0" xfId="0"/>
    <xf numFmtId="2" fontId="5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6" fontId="4" fillId="2" borderId="1" xfId="1" applyNumberFormat="1" applyFont="1" applyFill="1" applyBorder="1" applyAlignment="1">
      <alignment horizontal="center" vertical="top"/>
    </xf>
    <xf numFmtId="0" fontId="17" fillId="0" borderId="0" xfId="0" applyFont="1"/>
    <xf numFmtId="2" fontId="5" fillId="2" borderId="0" xfId="1" applyNumberFormat="1" applyFont="1" applyFill="1" applyBorder="1" applyAlignment="1">
      <alignment horizontal="center"/>
    </xf>
    <xf numFmtId="0" fontId="18" fillId="0" borderId="0" xfId="0" applyFont="1"/>
    <xf numFmtId="166" fontId="4" fillId="2" borderId="1" xfId="0" applyNumberFormat="1" applyFont="1" applyFill="1" applyBorder="1" applyAlignment="1">
      <alignment horizontal="center" vertical="top" wrapText="1"/>
    </xf>
    <xf numFmtId="0" fontId="21" fillId="3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0" xfId="1" applyFont="1" applyAlignment="1">
      <alignment vertical="top" wrapText="1"/>
    </xf>
    <xf numFmtId="2" fontId="29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32" fillId="0" borderId="0" xfId="0" applyNumberFormat="1" applyFont="1"/>
    <xf numFmtId="0" fontId="32" fillId="0" borderId="0" xfId="0" applyFont="1"/>
    <xf numFmtId="2" fontId="33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2" fontId="4" fillId="2" borderId="1" xfId="1" applyNumberFormat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quotePrefix="1" applyNumberFormat="1" applyFont="1" applyFill="1" applyBorder="1" applyAlignment="1">
      <alignment horizontal="center" vertical="center" wrapText="1"/>
    </xf>
    <xf numFmtId="166" fontId="4" fillId="2" borderId="1" xfId="0" quotePrefix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0" fontId="4" fillId="2" borderId="1" xfId="4" applyNumberFormat="1" applyFont="1" applyFill="1" applyBorder="1" applyAlignment="1">
      <alignment horizontal="justify" vertical="top"/>
    </xf>
    <xf numFmtId="167" fontId="6" fillId="2" borderId="1" xfId="0" applyNumberFormat="1" applyFont="1" applyFill="1" applyBorder="1" applyAlignment="1">
      <alignment horizontal="center" vertical="top"/>
    </xf>
    <xf numFmtId="0" fontId="4" fillId="2" borderId="1" xfId="6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2" fontId="24" fillId="2" borderId="1" xfId="1" applyNumberFormat="1" applyFont="1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top"/>
    </xf>
    <xf numFmtId="0" fontId="17" fillId="2" borderId="0" xfId="0" applyFont="1" applyFill="1"/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8" fillId="2" borderId="0" xfId="0" applyFont="1" applyFill="1" applyAlignment="1">
      <alignment vertical="top"/>
    </xf>
    <xf numFmtId="171" fontId="5" fillId="2" borderId="1" xfId="9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165" fontId="21" fillId="2" borderId="0" xfId="0" applyNumberFormat="1" applyFont="1" applyFill="1" applyAlignment="1">
      <alignment horizontal="center" vertical="center" wrapText="1"/>
    </xf>
    <xf numFmtId="1" fontId="21" fillId="2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2" fontId="21" fillId="2" borderId="0" xfId="0" applyNumberFormat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1" fillId="2" borderId="0" xfId="1" applyFont="1" applyFill="1"/>
    <xf numFmtId="0" fontId="1" fillId="2" borderId="0" xfId="1" applyFill="1"/>
    <xf numFmtId="2" fontId="4" fillId="2" borderId="1" xfId="4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center" vertical="top" wrapText="1"/>
    </xf>
    <xf numFmtId="165" fontId="4" fillId="2" borderId="1" xfId="4" applyNumberFormat="1" applyFont="1" applyFill="1" applyBorder="1" applyAlignment="1">
      <alignment horizontal="center" vertical="top" wrapText="1"/>
    </xf>
    <xf numFmtId="167" fontId="4" fillId="2" borderId="1" xfId="4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justify" vertical="top"/>
    </xf>
    <xf numFmtId="0" fontId="5" fillId="2" borderId="1" xfId="0" quotePrefix="1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67" fontId="5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left" vertical="top" wrapText="1"/>
    </xf>
    <xf numFmtId="0" fontId="5" fillId="2" borderId="1" xfId="6" applyFont="1" applyFill="1" applyBorder="1" applyAlignment="1">
      <alignment horizontal="center" vertical="center" wrapText="1"/>
    </xf>
    <xf numFmtId="166" fontId="4" fillId="2" borderId="1" xfId="6" applyNumberFormat="1" applyFont="1" applyFill="1" applyBorder="1" applyAlignment="1">
      <alignment horizontal="center" vertical="top" wrapText="1"/>
    </xf>
    <xf numFmtId="2" fontId="4" fillId="2" borderId="1" xfId="6" applyNumberFormat="1" applyFont="1" applyFill="1" applyBorder="1" applyAlignment="1">
      <alignment horizontal="center" vertical="top" wrapText="1"/>
    </xf>
    <xf numFmtId="0" fontId="4" fillId="2" borderId="1" xfId="6" applyNumberFormat="1" applyFont="1" applyFill="1" applyBorder="1" applyAlignment="1">
      <alignment horizontal="justify" vertical="top"/>
    </xf>
    <xf numFmtId="0" fontId="5" fillId="2" borderId="1" xfId="6" applyNumberFormat="1" applyFont="1" applyFill="1" applyBorder="1" applyAlignment="1">
      <alignment horizontal="left" vertical="center" wrapText="1"/>
    </xf>
    <xf numFmtId="1" fontId="1" fillId="2" borderId="0" xfId="1" applyNumberForma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35" fillId="2" borderId="0" xfId="1" applyFont="1" applyFill="1" applyAlignment="1">
      <alignment vertical="center"/>
    </xf>
    <xf numFmtId="0" fontId="36" fillId="2" borderId="1" xfId="1" applyFont="1" applyFill="1" applyBorder="1" applyAlignment="1">
      <alignment horizontal="center" vertical="center"/>
    </xf>
    <xf numFmtId="0" fontId="36" fillId="2" borderId="1" xfId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5" fillId="2" borderId="1" xfId="1" applyFont="1" applyFill="1" applyBorder="1" applyAlignment="1">
      <alignment horizontal="center" wrapText="1"/>
    </xf>
    <xf numFmtId="1" fontId="36" fillId="2" borderId="0" xfId="1" applyNumberFormat="1" applyFont="1" applyFill="1"/>
    <xf numFmtId="0" fontId="36" fillId="2" borderId="0" xfId="1" applyFont="1" applyFill="1"/>
    <xf numFmtId="2" fontId="4" fillId="2" borderId="1" xfId="6" applyNumberFormat="1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2" fillId="2" borderId="0" xfId="0" applyFont="1" applyFill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justify" vertical="center"/>
    </xf>
    <xf numFmtId="49" fontId="26" fillId="2" borderId="1" xfId="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166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49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>
      <alignment horizontal="left" vertical="top" wrapText="1"/>
    </xf>
    <xf numFmtId="167" fontId="9" fillId="2" borderId="1" xfId="0" applyNumberFormat="1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/>
    </xf>
    <xf numFmtId="0" fontId="0" fillId="2" borderId="0" xfId="0" applyFont="1" applyFill="1"/>
    <xf numFmtId="0" fontId="19" fillId="2" borderId="0" xfId="0" applyFont="1" applyFill="1"/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4" fillId="2" borderId="1" xfId="2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top" wrapText="1"/>
    </xf>
    <xf numFmtId="2" fontId="4" fillId="2" borderId="1" xfId="2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vertical="top" wrapText="1"/>
    </xf>
    <xf numFmtId="0" fontId="4" fillId="2" borderId="1" xfId="2" applyFont="1" applyFill="1" applyBorder="1" applyAlignment="1">
      <alignment vertical="top" wrapText="1"/>
    </xf>
    <xf numFmtId="168" fontId="4" fillId="2" borderId="1" xfId="3" applyNumberFormat="1" applyFont="1" applyFill="1" applyBorder="1" applyAlignment="1">
      <alignment horizontal="center" vertical="top" wrapText="1"/>
    </xf>
    <xf numFmtId="4" fontId="4" fillId="2" borderId="1" xfId="3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7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8" fontId="4" fillId="2" borderId="1" xfId="9" applyNumberFormat="1" applyFont="1" applyFill="1" applyBorder="1" applyAlignment="1">
      <alignment horizontal="center" vertical="center" wrapText="1"/>
    </xf>
    <xf numFmtId="4" fontId="4" fillId="2" borderId="1" xfId="9" applyNumberFormat="1" applyFont="1" applyFill="1" applyBorder="1" applyAlignment="1">
      <alignment horizontal="center" vertical="center" wrapText="1"/>
    </xf>
    <xf numFmtId="169" fontId="4" fillId="2" borderId="1" xfId="9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4" fillId="2" borderId="1" xfId="9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9" applyNumberFormat="1" applyFont="1" applyFill="1" applyBorder="1" applyAlignment="1">
      <alignment horizontal="center" vertical="center" wrapText="1"/>
    </xf>
    <xf numFmtId="2" fontId="36" fillId="2" borderId="1" xfId="1" applyNumberFormat="1" applyFont="1" applyFill="1" applyBorder="1" applyAlignment="1">
      <alignment horizontal="center" vertical="center"/>
    </xf>
    <xf numFmtId="172" fontId="5" fillId="2" borderId="1" xfId="1" applyNumberFormat="1" applyFont="1" applyFill="1" applyBorder="1" applyAlignment="1">
      <alignment horizontal="center" vertical="center"/>
    </xf>
    <xf numFmtId="172" fontId="4" fillId="2" borderId="1" xfId="1" applyNumberFormat="1" applyFont="1" applyFill="1" applyBorder="1" applyAlignment="1">
      <alignment horizontal="center" vertical="top"/>
    </xf>
    <xf numFmtId="172" fontId="4" fillId="2" borderId="1" xfId="1" applyNumberFormat="1" applyFont="1" applyFill="1" applyBorder="1" applyAlignment="1">
      <alignment horizontal="center" vertical="center"/>
    </xf>
    <xf numFmtId="172" fontId="4" fillId="2" borderId="1" xfId="0" quotePrefix="1" applyNumberFormat="1" applyFont="1" applyFill="1" applyBorder="1" applyAlignment="1">
      <alignment horizontal="center" vertical="center" wrapText="1"/>
    </xf>
    <xf numFmtId="172" fontId="5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top"/>
    </xf>
    <xf numFmtId="172" fontId="5" fillId="2" borderId="1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top" wrapText="1"/>
    </xf>
    <xf numFmtId="172" fontId="4" fillId="2" borderId="1" xfId="0" applyNumberFormat="1" applyFont="1" applyFill="1" applyBorder="1" applyAlignment="1">
      <alignment horizont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2" fontId="24" fillId="2" borderId="1" xfId="1" applyNumberFormat="1" applyFont="1" applyFill="1" applyBorder="1" applyAlignment="1">
      <alignment horizontal="center" vertical="center"/>
    </xf>
    <xf numFmtId="172" fontId="5" fillId="2" borderId="1" xfId="9" applyNumberFormat="1" applyFont="1" applyFill="1" applyBorder="1" applyAlignment="1">
      <alignment horizontal="center" vertical="center" wrapText="1"/>
    </xf>
    <xf numFmtId="172" fontId="4" fillId="2" borderId="1" xfId="9" applyNumberFormat="1" applyFont="1" applyFill="1" applyBorder="1" applyAlignment="1">
      <alignment horizontal="center" vertical="center" wrapText="1"/>
    </xf>
    <xf numFmtId="172" fontId="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left" vertical="center" wrapText="1"/>
    </xf>
    <xf numFmtId="2" fontId="3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172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top"/>
    </xf>
    <xf numFmtId="1" fontId="36" fillId="2" borderId="0" xfId="1" applyNumberFormat="1" applyFont="1" applyFill="1" applyAlignment="1">
      <alignment vertical="center"/>
    </xf>
    <xf numFmtId="0" fontId="36" fillId="2" borderId="0" xfId="1" applyFont="1" applyFill="1" applyAlignment="1">
      <alignment vertical="center"/>
    </xf>
    <xf numFmtId="172" fontId="10" fillId="2" borderId="1" xfId="0" applyNumberFormat="1" applyFont="1" applyFill="1" applyBorder="1" applyAlignment="1">
      <alignment horizontal="center" vertical="center"/>
    </xf>
    <xf numFmtId="172" fontId="6" fillId="2" borderId="1" xfId="0" applyNumberFormat="1" applyFont="1" applyFill="1" applyBorder="1" applyAlignment="1">
      <alignment horizontal="center" vertical="top"/>
    </xf>
    <xf numFmtId="172" fontId="4" fillId="2" borderId="1" xfId="4" applyNumberFormat="1" applyFont="1" applyFill="1" applyBorder="1" applyAlignment="1">
      <alignment horizontal="center" vertical="top" wrapText="1"/>
    </xf>
    <xf numFmtId="172" fontId="5" fillId="2" borderId="1" xfId="0" quotePrefix="1" applyNumberFormat="1" applyFont="1" applyFill="1" applyBorder="1" applyAlignment="1">
      <alignment horizontal="center" vertical="center" wrapText="1"/>
    </xf>
    <xf numFmtId="172" fontId="4" fillId="2" borderId="1" xfId="0" quotePrefix="1" applyNumberFormat="1" applyFont="1" applyFill="1" applyBorder="1" applyAlignment="1">
      <alignment horizontal="center" vertical="top" wrapText="1"/>
    </xf>
    <xf numFmtId="172" fontId="5" fillId="2" borderId="1" xfId="6" applyNumberFormat="1" applyFont="1" applyFill="1" applyBorder="1" applyAlignment="1">
      <alignment horizontal="center" vertical="center" wrapText="1"/>
    </xf>
    <xf numFmtId="172" fontId="4" fillId="2" borderId="1" xfId="6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top" wrapText="1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top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5" applyNumberFormat="1" applyFont="1" applyFill="1" applyBorder="1" applyAlignment="1">
      <alignment horizontal="center" vertical="center" wrapText="1"/>
    </xf>
    <xf numFmtId="2" fontId="5" fillId="2" borderId="1" xfId="9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4" applyNumberFormat="1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justify" vertical="center"/>
    </xf>
    <xf numFmtId="0" fontId="4" fillId="2" borderId="1" xfId="6" applyFont="1" applyFill="1" applyBorder="1" applyAlignment="1">
      <alignment horizontal="center" vertical="center" wrapText="1"/>
    </xf>
    <xf numFmtId="172" fontId="4" fillId="2" borderId="1" xfId="4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justify" vertical="center" wrapText="1"/>
    </xf>
    <xf numFmtId="0" fontId="24" fillId="2" borderId="0" xfId="1" applyFont="1" applyFill="1" applyBorder="1" applyAlignment="1">
      <alignment horizontal="center" vertical="center" wrapText="1"/>
    </xf>
    <xf numFmtId="172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172" fontId="9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7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>
      <alignment horizontal="left" vertical="center" wrapText="1"/>
    </xf>
    <xf numFmtId="16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72" fontId="5" fillId="2" borderId="1" xfId="2" applyNumberFormat="1" applyFont="1" applyFill="1" applyBorder="1" applyAlignment="1">
      <alignment horizontal="center" vertical="center" wrapText="1"/>
    </xf>
    <xf numFmtId="172" fontId="4" fillId="2" borderId="1" xfId="2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72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</cellXfs>
  <cellStyles count="10">
    <cellStyle name="Comma" xfId="9" builtinId="3"/>
    <cellStyle name="Normal" xfId="0" builtinId="0"/>
    <cellStyle name="Normal 14 3" xfId="8" xr:uid="{00000000-0005-0000-0000-000002000000}"/>
    <cellStyle name="Normal 3" xfId="6" xr:uid="{00000000-0005-0000-0000-000003000000}"/>
    <cellStyle name="Обычный 2" xfId="2" xr:uid="{00000000-0005-0000-0000-000004000000}"/>
    <cellStyle name="Обычный 3" xfId="7" xr:uid="{00000000-0005-0000-0000-000005000000}"/>
    <cellStyle name="Обычный_Лист1" xfId="1" xr:uid="{00000000-0005-0000-0000-000006000000}"/>
    <cellStyle name="Финансовый 2" xfId="3" xr:uid="{00000000-0005-0000-0000-000007000000}"/>
    <cellStyle name="მძიმე 2" xfId="5" xr:uid="{00000000-0005-0000-0000-000008000000}"/>
    <cellStyle name="ჩვეულებრივი 2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7"/>
  <sheetViews>
    <sheetView workbookViewId="0">
      <selection activeCell="T3" sqref="T3"/>
    </sheetView>
  </sheetViews>
  <sheetFormatPr defaultRowHeight="15"/>
  <cols>
    <col min="1" max="1" width="5.875" style="128" customWidth="1"/>
    <col min="2" max="2" width="54.75" customWidth="1"/>
    <col min="4" max="4" width="11.75" customWidth="1"/>
    <col min="5" max="5" width="14.875" customWidth="1"/>
    <col min="6" max="6" width="15.125" customWidth="1"/>
    <col min="7" max="7" width="14.5" customWidth="1"/>
    <col min="8" max="8" width="8.875" hidden="1" customWidth="1"/>
    <col min="9" max="9" width="0.125" hidden="1" customWidth="1"/>
    <col min="10" max="11" width="8.875" hidden="1" customWidth="1"/>
  </cols>
  <sheetData>
    <row r="1" spans="1:11" ht="42.75" customHeight="1">
      <c r="A1" s="223" t="s">
        <v>253</v>
      </c>
      <c r="B1" s="223"/>
      <c r="C1" s="223"/>
      <c r="D1" s="223"/>
      <c r="E1" s="223"/>
      <c r="F1" s="223"/>
      <c r="G1" s="223"/>
      <c r="H1" s="36"/>
      <c r="I1" s="36"/>
      <c r="J1" s="36"/>
      <c r="K1" s="36"/>
    </row>
    <row r="2" spans="1:11" ht="37.9" customHeight="1">
      <c r="A2" s="224" t="s">
        <v>96</v>
      </c>
      <c r="B2" s="224"/>
      <c r="C2" s="224"/>
      <c r="D2" s="224"/>
      <c r="E2" s="224"/>
      <c r="F2" s="224"/>
      <c r="G2" s="224"/>
      <c r="H2" s="36"/>
      <c r="I2" s="36"/>
      <c r="J2" s="36"/>
      <c r="K2" s="36"/>
    </row>
    <row r="3" spans="1:11" ht="33" customHeight="1">
      <c r="A3" s="225" t="s">
        <v>0</v>
      </c>
      <c r="B3" s="226" t="s">
        <v>10</v>
      </c>
      <c r="C3" s="227" t="s">
        <v>82</v>
      </c>
      <c r="D3" s="228" t="s">
        <v>2</v>
      </c>
      <c r="E3" s="228"/>
      <c r="F3" s="228"/>
      <c r="G3" s="228"/>
      <c r="H3" s="36"/>
      <c r="I3" s="36"/>
      <c r="J3" s="36"/>
      <c r="K3" s="36"/>
    </row>
    <row r="4" spans="1:11" ht="64.5" customHeight="1">
      <c r="A4" s="225"/>
      <c r="B4" s="226"/>
      <c r="C4" s="227"/>
      <c r="D4" s="37" t="s">
        <v>3</v>
      </c>
      <c r="E4" s="37" t="s">
        <v>4</v>
      </c>
      <c r="F4" s="37" t="s">
        <v>254</v>
      </c>
      <c r="G4" s="37" t="s">
        <v>255</v>
      </c>
      <c r="H4" s="36"/>
      <c r="I4" s="36"/>
      <c r="J4" s="36"/>
      <c r="K4" s="36"/>
    </row>
    <row r="5" spans="1:11" s="35" customFormat="1" ht="31.5" customHeight="1">
      <c r="A5" s="39"/>
      <c r="B5" s="192" t="s">
        <v>127</v>
      </c>
      <c r="C5" s="193"/>
      <c r="D5" s="194"/>
      <c r="E5" s="194"/>
      <c r="F5" s="194"/>
      <c r="G5" s="194"/>
      <c r="H5" s="49"/>
      <c r="I5" s="49"/>
      <c r="J5" s="49"/>
      <c r="K5" s="49"/>
    </row>
    <row r="6" spans="1:11" ht="37.15" customHeight="1">
      <c r="A6" s="39">
        <v>1</v>
      </c>
      <c r="B6" s="44" t="s">
        <v>109</v>
      </c>
      <c r="C6" s="39" t="s">
        <v>83</v>
      </c>
      <c r="D6" s="39"/>
      <c r="E6" s="178">
        <v>1.0999999999999999E-2</v>
      </c>
      <c r="F6" s="88"/>
      <c r="G6" s="88"/>
      <c r="H6" s="36"/>
      <c r="I6" s="36"/>
      <c r="J6" s="36"/>
      <c r="K6" s="36"/>
    </row>
    <row r="7" spans="1:11" ht="23.45" customHeight="1">
      <c r="A7" s="39"/>
      <c r="B7" s="40" t="s">
        <v>68</v>
      </c>
      <c r="C7" s="14" t="s">
        <v>9</v>
      </c>
      <c r="D7" s="7">
        <v>20</v>
      </c>
      <c r="E7" s="179">
        <f>E6*D7</f>
        <v>0.21999999999999997</v>
      </c>
      <c r="F7" s="88"/>
      <c r="G7" s="88"/>
      <c r="H7" s="36"/>
      <c r="I7" s="36"/>
      <c r="J7" s="36"/>
      <c r="K7" s="36"/>
    </row>
    <row r="8" spans="1:11" ht="24.6" customHeight="1">
      <c r="A8" s="39"/>
      <c r="B8" s="41" t="s">
        <v>110</v>
      </c>
      <c r="C8" s="14" t="s">
        <v>25</v>
      </c>
      <c r="D8" s="14">
        <v>44.8</v>
      </c>
      <c r="E8" s="179">
        <f>E6*D8</f>
        <v>0.49279999999999996</v>
      </c>
      <c r="F8" s="88"/>
      <c r="G8" s="88"/>
      <c r="H8" s="36"/>
      <c r="I8" s="36"/>
      <c r="J8" s="36"/>
      <c r="K8" s="36"/>
    </row>
    <row r="9" spans="1:11" ht="24" customHeight="1">
      <c r="A9" s="39"/>
      <c r="B9" s="40" t="s">
        <v>8</v>
      </c>
      <c r="C9" s="14" t="s">
        <v>6</v>
      </c>
      <c r="D9" s="14">
        <v>2.1</v>
      </c>
      <c r="E9" s="179">
        <f>E6*D9</f>
        <v>2.3099999999999999E-2</v>
      </c>
      <c r="F9" s="88"/>
      <c r="G9" s="88"/>
      <c r="H9" s="36"/>
      <c r="I9" s="36"/>
      <c r="J9" s="36"/>
      <c r="K9" s="36"/>
    </row>
    <row r="10" spans="1:11" s="35" customFormat="1" ht="34.5" customHeight="1">
      <c r="A10" s="218">
        <v>2</v>
      </c>
      <c r="B10" s="44" t="s">
        <v>111</v>
      </c>
      <c r="C10" s="218" t="s">
        <v>29</v>
      </c>
      <c r="D10" s="218"/>
      <c r="E10" s="178">
        <v>11</v>
      </c>
      <c r="F10" s="88"/>
      <c r="G10" s="88"/>
      <c r="H10" s="49"/>
      <c r="I10" s="49"/>
      <c r="J10" s="49"/>
      <c r="K10" s="49"/>
    </row>
    <row r="11" spans="1:11" ht="19.899999999999999" customHeight="1">
      <c r="A11" s="39"/>
      <c r="B11" s="42" t="s">
        <v>112</v>
      </c>
      <c r="C11" s="14" t="s">
        <v>40</v>
      </c>
      <c r="D11" s="14">
        <v>1.5</v>
      </c>
      <c r="E11" s="179">
        <f>E10*D11</f>
        <v>16.5</v>
      </c>
      <c r="F11" s="88"/>
      <c r="G11" s="88"/>
      <c r="H11" s="36"/>
      <c r="I11" s="36"/>
      <c r="J11" s="36"/>
      <c r="K11" s="36"/>
    </row>
    <row r="12" spans="1:11" ht="37.5" customHeight="1">
      <c r="A12" s="39">
        <v>3</v>
      </c>
      <c r="B12" s="44" t="s">
        <v>113</v>
      </c>
      <c r="C12" s="39" t="s">
        <v>29</v>
      </c>
      <c r="D12" s="39"/>
      <c r="E12" s="178">
        <v>1.2</v>
      </c>
      <c r="F12" s="88"/>
      <c r="G12" s="88"/>
      <c r="H12" s="36"/>
      <c r="I12" s="36"/>
      <c r="J12" s="36"/>
      <c r="K12" s="36"/>
    </row>
    <row r="13" spans="1:11" ht="27" customHeight="1">
      <c r="A13" s="39"/>
      <c r="B13" s="41" t="s">
        <v>45</v>
      </c>
      <c r="C13" s="14" t="s">
        <v>9</v>
      </c>
      <c r="D13" s="14">
        <v>2.06</v>
      </c>
      <c r="E13" s="179">
        <f>E12*D13</f>
        <v>2.472</v>
      </c>
      <c r="F13" s="88"/>
      <c r="G13" s="88"/>
      <c r="H13" s="36"/>
      <c r="I13" s="36"/>
      <c r="J13" s="36"/>
      <c r="K13" s="36"/>
    </row>
    <row r="14" spans="1:11" ht="43.5" customHeight="1">
      <c r="A14" s="162" t="s">
        <v>220</v>
      </c>
      <c r="B14" s="44" t="s">
        <v>128</v>
      </c>
      <c r="C14" s="39" t="s">
        <v>29</v>
      </c>
      <c r="D14" s="39"/>
      <c r="E14" s="178">
        <v>15</v>
      </c>
      <c r="F14" s="88"/>
      <c r="G14" s="88"/>
      <c r="H14" s="36"/>
      <c r="I14" s="36"/>
      <c r="J14" s="36"/>
      <c r="K14" s="36"/>
    </row>
    <row r="15" spans="1:11" ht="25.15" customHeight="1">
      <c r="A15" s="162"/>
      <c r="B15" s="41" t="s">
        <v>45</v>
      </c>
      <c r="C15" s="14" t="s">
        <v>9</v>
      </c>
      <c r="D15" s="43" t="s">
        <v>115</v>
      </c>
      <c r="E15" s="179">
        <f>E14*D15</f>
        <v>43.26</v>
      </c>
      <c r="F15" s="88"/>
      <c r="G15" s="88"/>
      <c r="H15" s="36"/>
      <c r="I15" s="36"/>
      <c r="J15" s="36"/>
      <c r="K15" s="36"/>
    </row>
    <row r="16" spans="1:11" s="35" customFormat="1" ht="39.6" customHeight="1">
      <c r="A16" s="162"/>
      <c r="B16" s="165" t="s">
        <v>116</v>
      </c>
      <c r="C16" s="45" t="s">
        <v>37</v>
      </c>
      <c r="D16" s="45"/>
      <c r="E16" s="180">
        <v>3</v>
      </c>
      <c r="F16" s="88"/>
      <c r="G16" s="88"/>
      <c r="H16" s="49"/>
      <c r="I16" s="49"/>
      <c r="J16" s="49"/>
      <c r="K16" s="49"/>
    </row>
    <row r="17" spans="1:11" s="35" customFormat="1" ht="37.15" customHeight="1">
      <c r="A17" s="162"/>
      <c r="B17" s="165" t="s">
        <v>117</v>
      </c>
      <c r="C17" s="45" t="s">
        <v>37</v>
      </c>
      <c r="D17" s="45"/>
      <c r="E17" s="180">
        <v>6</v>
      </c>
      <c r="F17" s="88"/>
      <c r="G17" s="88"/>
      <c r="H17" s="49"/>
      <c r="I17" s="49"/>
      <c r="J17" s="49"/>
      <c r="K17" s="49"/>
    </row>
    <row r="18" spans="1:11" s="35" customFormat="1" ht="22.15" customHeight="1">
      <c r="A18" s="162"/>
      <c r="B18" s="165" t="s">
        <v>129</v>
      </c>
      <c r="C18" s="45" t="s">
        <v>7</v>
      </c>
      <c r="D18" s="45"/>
      <c r="E18" s="180">
        <v>6.59</v>
      </c>
      <c r="F18" s="88"/>
      <c r="G18" s="88"/>
      <c r="H18" s="49"/>
      <c r="I18" s="49"/>
      <c r="J18" s="49"/>
      <c r="K18" s="49"/>
    </row>
    <row r="19" spans="1:11" ht="31.15" customHeight="1">
      <c r="A19" s="162" t="s">
        <v>114</v>
      </c>
      <c r="B19" s="44" t="s">
        <v>119</v>
      </c>
      <c r="C19" s="39" t="s">
        <v>29</v>
      </c>
      <c r="D19" s="39"/>
      <c r="E19" s="178">
        <v>15</v>
      </c>
      <c r="F19" s="88"/>
      <c r="G19" s="88"/>
      <c r="H19" s="36"/>
      <c r="I19" s="36"/>
      <c r="J19" s="36"/>
      <c r="K19" s="36"/>
    </row>
    <row r="20" spans="1:11" s="35" customFormat="1" ht="32.450000000000003" customHeight="1">
      <c r="A20" s="162"/>
      <c r="B20" s="163" t="s">
        <v>45</v>
      </c>
      <c r="C20" s="45" t="s">
        <v>9</v>
      </c>
      <c r="D20" s="164">
        <v>3.1930000000000001</v>
      </c>
      <c r="E20" s="180">
        <f>E19*D20</f>
        <v>47.895000000000003</v>
      </c>
      <c r="F20" s="88"/>
      <c r="G20" s="88"/>
      <c r="H20" s="49"/>
      <c r="I20" s="49" t="s">
        <v>120</v>
      </c>
      <c r="J20" s="49"/>
      <c r="K20" s="49"/>
    </row>
    <row r="21" spans="1:11" s="35" customFormat="1" ht="36.75" customHeight="1">
      <c r="A21" s="162"/>
      <c r="B21" s="165" t="s">
        <v>245</v>
      </c>
      <c r="C21" s="45" t="s">
        <v>29</v>
      </c>
      <c r="D21" s="88">
        <v>1.04</v>
      </c>
      <c r="E21" s="180">
        <v>18.5</v>
      </c>
      <c r="F21" s="88"/>
      <c r="G21" s="88"/>
      <c r="H21" s="49"/>
      <c r="I21" s="49"/>
      <c r="J21" s="49"/>
      <c r="K21" s="49"/>
    </row>
    <row r="22" spans="1:11" ht="53.45" customHeight="1">
      <c r="A22" s="162" t="s">
        <v>118</v>
      </c>
      <c r="B22" s="44" t="s">
        <v>122</v>
      </c>
      <c r="C22" s="39" t="s">
        <v>83</v>
      </c>
      <c r="D22" s="39"/>
      <c r="E22" s="178">
        <v>6.0000000000000001E-3</v>
      </c>
      <c r="F22" s="88"/>
      <c r="G22" s="88"/>
      <c r="H22" s="36"/>
      <c r="I22" s="36"/>
      <c r="J22" s="36"/>
      <c r="K22" s="36"/>
    </row>
    <row r="23" spans="1:11" ht="22.15" customHeight="1">
      <c r="A23" s="162"/>
      <c r="B23" s="40" t="s">
        <v>68</v>
      </c>
      <c r="C23" s="14" t="s">
        <v>9</v>
      </c>
      <c r="D23" s="7">
        <v>20</v>
      </c>
      <c r="E23" s="179">
        <f>E22*D23</f>
        <v>0.12</v>
      </c>
      <c r="F23" s="88"/>
      <c r="G23" s="88"/>
      <c r="H23" s="36"/>
      <c r="I23" s="36"/>
      <c r="J23" s="36"/>
      <c r="K23" s="36"/>
    </row>
    <row r="24" spans="1:11" ht="24" customHeight="1">
      <c r="A24" s="162"/>
      <c r="B24" s="41" t="s">
        <v>110</v>
      </c>
      <c r="C24" s="14" t="s">
        <v>25</v>
      </c>
      <c r="D24" s="14">
        <v>44.8</v>
      </c>
      <c r="E24" s="179">
        <f>E22*D24</f>
        <v>0.26879999999999998</v>
      </c>
      <c r="F24" s="88"/>
      <c r="G24" s="88"/>
      <c r="H24" s="36"/>
      <c r="I24" s="36"/>
      <c r="J24" s="36"/>
      <c r="K24" s="36"/>
    </row>
    <row r="25" spans="1:11" ht="24" customHeight="1">
      <c r="A25" s="162"/>
      <c r="B25" s="40" t="s">
        <v>8</v>
      </c>
      <c r="C25" s="14" t="s">
        <v>6</v>
      </c>
      <c r="D25" s="14">
        <v>2.1</v>
      </c>
      <c r="E25" s="179">
        <f>E22*D25</f>
        <v>1.26E-2</v>
      </c>
      <c r="F25" s="88"/>
      <c r="G25" s="88"/>
      <c r="H25" s="36"/>
      <c r="I25" s="36"/>
      <c r="J25" s="36"/>
      <c r="K25" s="36"/>
    </row>
    <row r="26" spans="1:11" s="35" customFormat="1" ht="32.25" customHeight="1">
      <c r="A26" s="162" t="s">
        <v>121</v>
      </c>
      <c r="B26" s="161" t="s">
        <v>124</v>
      </c>
      <c r="C26" s="39" t="s">
        <v>29</v>
      </c>
      <c r="D26" s="39"/>
      <c r="E26" s="178">
        <v>21</v>
      </c>
      <c r="F26" s="88"/>
      <c r="G26" s="88"/>
      <c r="H26" s="49"/>
      <c r="I26" s="49"/>
      <c r="J26" s="49"/>
      <c r="K26" s="49"/>
    </row>
    <row r="27" spans="1:11" s="35" customFormat="1" ht="28.5" customHeight="1">
      <c r="A27" s="162"/>
      <c r="B27" s="90" t="s">
        <v>125</v>
      </c>
      <c r="C27" s="45" t="s">
        <v>40</v>
      </c>
      <c r="D27" s="45">
        <v>1.6</v>
      </c>
      <c r="E27" s="180">
        <f>E26*D27</f>
        <v>33.6</v>
      </c>
      <c r="F27" s="88"/>
      <c r="G27" s="88"/>
      <c r="H27" s="49"/>
      <c r="I27" s="49"/>
      <c r="J27" s="49"/>
      <c r="K27" s="49"/>
    </row>
    <row r="28" spans="1:11" ht="52.5" customHeight="1">
      <c r="A28" s="162" t="s">
        <v>123</v>
      </c>
      <c r="B28" s="44" t="s">
        <v>126</v>
      </c>
      <c r="C28" s="39" t="s">
        <v>83</v>
      </c>
      <c r="D28" s="39"/>
      <c r="E28" s="178">
        <v>0.01</v>
      </c>
      <c r="F28" s="88"/>
      <c r="G28" s="88"/>
      <c r="H28" s="36"/>
      <c r="I28" s="36"/>
      <c r="J28" s="36"/>
      <c r="K28" s="36"/>
    </row>
    <row r="29" spans="1:11" ht="24.75" customHeight="1">
      <c r="A29" s="162"/>
      <c r="B29" s="40" t="s">
        <v>68</v>
      </c>
      <c r="C29" s="14" t="s">
        <v>9</v>
      </c>
      <c r="D29" s="7">
        <v>20</v>
      </c>
      <c r="E29" s="179">
        <f>E28*D29</f>
        <v>0.2</v>
      </c>
      <c r="F29" s="88"/>
      <c r="G29" s="88"/>
      <c r="H29" s="36"/>
      <c r="I29" s="36"/>
      <c r="J29" s="36"/>
      <c r="K29" s="36"/>
    </row>
    <row r="30" spans="1:11" ht="19.5" customHeight="1">
      <c r="A30" s="162"/>
      <c r="B30" s="41" t="s">
        <v>110</v>
      </c>
      <c r="C30" s="14" t="s">
        <v>25</v>
      </c>
      <c r="D30" s="14">
        <v>44.8</v>
      </c>
      <c r="E30" s="179">
        <f>E28*D30</f>
        <v>0.44799999999999995</v>
      </c>
      <c r="F30" s="88"/>
      <c r="G30" s="88"/>
      <c r="H30" s="36"/>
      <c r="I30" s="36"/>
      <c r="J30" s="36"/>
      <c r="K30" s="36"/>
    </row>
    <row r="31" spans="1:11" ht="20.25" customHeight="1">
      <c r="A31" s="162"/>
      <c r="B31" s="40" t="s">
        <v>8</v>
      </c>
      <c r="C31" s="14" t="s">
        <v>6</v>
      </c>
      <c r="D31" s="14">
        <v>2.1</v>
      </c>
      <c r="E31" s="179">
        <f>E28*D31</f>
        <v>2.1000000000000001E-2</v>
      </c>
      <c r="F31" s="88"/>
      <c r="G31" s="88"/>
      <c r="H31" s="36"/>
      <c r="I31" s="36"/>
      <c r="J31" s="36"/>
      <c r="K31" s="36"/>
    </row>
    <row r="32" spans="1:11" s="35" customFormat="1" ht="22.5" customHeight="1">
      <c r="A32" s="39"/>
      <c r="B32" s="16" t="s">
        <v>105</v>
      </c>
      <c r="C32" s="46"/>
      <c r="D32" s="47"/>
      <c r="E32" s="181"/>
      <c r="F32" s="19"/>
      <c r="G32" s="47"/>
      <c r="H32" s="49"/>
      <c r="I32" s="49"/>
      <c r="J32" s="49"/>
      <c r="K32" s="49"/>
    </row>
    <row r="33" spans="1:11" s="35" customFormat="1" ht="40.5" customHeight="1">
      <c r="A33" s="39">
        <v>9</v>
      </c>
      <c r="B33" s="15" t="s">
        <v>86</v>
      </c>
      <c r="C33" s="82" t="s">
        <v>29</v>
      </c>
      <c r="D33" s="87"/>
      <c r="E33" s="182">
        <v>15.6</v>
      </c>
      <c r="F33" s="174"/>
      <c r="G33" s="174"/>
      <c r="H33" s="49"/>
      <c r="I33" s="49"/>
      <c r="J33" s="49"/>
      <c r="K33" s="49"/>
    </row>
    <row r="34" spans="1:11" ht="24.75" customHeight="1">
      <c r="A34" s="39"/>
      <c r="B34" s="51" t="s">
        <v>66</v>
      </c>
      <c r="C34" s="52" t="s">
        <v>9</v>
      </c>
      <c r="D34" s="53">
        <v>2.06</v>
      </c>
      <c r="E34" s="183">
        <f>D34*E33</f>
        <v>32.136000000000003</v>
      </c>
      <c r="F34" s="243"/>
      <c r="G34" s="243"/>
      <c r="H34" s="38"/>
      <c r="I34" s="36"/>
      <c r="J34" s="36"/>
      <c r="K34" s="36"/>
    </row>
    <row r="35" spans="1:11" ht="59.25" customHeight="1">
      <c r="A35" s="39">
        <v>10</v>
      </c>
      <c r="B35" s="15" t="s">
        <v>106</v>
      </c>
      <c r="C35" s="16" t="s">
        <v>29</v>
      </c>
      <c r="D35" s="16"/>
      <c r="E35" s="184">
        <v>11.7</v>
      </c>
      <c r="F35" s="19"/>
      <c r="G35" s="19"/>
      <c r="H35" s="38"/>
      <c r="I35" s="36"/>
      <c r="J35" s="36"/>
      <c r="K35" s="36"/>
    </row>
    <row r="36" spans="1:11" ht="18.75" customHeight="1">
      <c r="A36" s="39"/>
      <c r="B36" s="51" t="s">
        <v>66</v>
      </c>
      <c r="C36" s="6" t="s">
        <v>9</v>
      </c>
      <c r="D36" s="6">
        <v>2.86</v>
      </c>
      <c r="E36" s="185">
        <f>E35*D36</f>
        <v>33.461999999999996</v>
      </c>
      <c r="F36" s="19"/>
      <c r="G36" s="19"/>
      <c r="H36" s="38"/>
      <c r="I36" s="36"/>
      <c r="J36" s="36"/>
      <c r="K36" s="36"/>
    </row>
    <row r="37" spans="1:11" ht="18" customHeight="1">
      <c r="A37" s="39"/>
      <c r="B37" s="55" t="s">
        <v>8</v>
      </c>
      <c r="C37" s="6" t="s">
        <v>6</v>
      </c>
      <c r="D37" s="6">
        <v>0.76</v>
      </c>
      <c r="E37" s="185">
        <f>E35*D37</f>
        <v>8.8919999999999995</v>
      </c>
      <c r="F37" s="19"/>
      <c r="G37" s="19"/>
      <c r="H37" s="38"/>
      <c r="I37" s="36"/>
      <c r="J37" s="36"/>
      <c r="K37" s="36"/>
    </row>
    <row r="38" spans="1:11" ht="19.5" customHeight="1">
      <c r="A38" s="39"/>
      <c r="B38" s="51" t="s">
        <v>33</v>
      </c>
      <c r="C38" s="6" t="s">
        <v>29</v>
      </c>
      <c r="D38" s="6">
        <v>1.02</v>
      </c>
      <c r="E38" s="185">
        <f>E35*D38</f>
        <v>11.933999999999999</v>
      </c>
      <c r="F38" s="19"/>
      <c r="G38" s="19"/>
      <c r="H38" s="38"/>
      <c r="I38" s="36"/>
      <c r="J38" s="36"/>
      <c r="K38" s="36"/>
    </row>
    <row r="39" spans="1:11" ht="20.25" customHeight="1">
      <c r="A39" s="39"/>
      <c r="B39" s="55" t="s">
        <v>35</v>
      </c>
      <c r="C39" s="6" t="s">
        <v>13</v>
      </c>
      <c r="D39" s="6">
        <v>0.80300000000000005</v>
      </c>
      <c r="E39" s="185">
        <f>E35*D39</f>
        <v>9.3950999999999993</v>
      </c>
      <c r="F39" s="19"/>
      <c r="G39" s="19"/>
      <c r="H39" s="38"/>
      <c r="I39" s="36"/>
      <c r="J39" s="36"/>
      <c r="K39" s="36"/>
    </row>
    <row r="40" spans="1:11" ht="21" customHeight="1">
      <c r="A40" s="39"/>
      <c r="B40" s="55" t="s">
        <v>28</v>
      </c>
      <c r="C40" s="6" t="s">
        <v>29</v>
      </c>
      <c r="D40" s="6">
        <v>3.8999999999999998E-3</v>
      </c>
      <c r="E40" s="185">
        <f>E35*D40</f>
        <v>4.5629999999999997E-2</v>
      </c>
      <c r="F40" s="19"/>
      <c r="G40" s="19"/>
      <c r="H40" s="38"/>
      <c r="I40" s="36"/>
      <c r="J40" s="36"/>
      <c r="K40" s="36"/>
    </row>
    <row r="41" spans="1:11" ht="21.75" customHeight="1">
      <c r="A41" s="39"/>
      <c r="B41" s="55" t="s">
        <v>30</v>
      </c>
      <c r="C41" s="6" t="s">
        <v>6</v>
      </c>
      <c r="D41" s="6">
        <v>0.13</v>
      </c>
      <c r="E41" s="185">
        <f>E35*D41</f>
        <v>1.5209999999999999</v>
      </c>
      <c r="F41" s="19"/>
      <c r="G41" s="19"/>
      <c r="H41" s="38"/>
      <c r="I41" s="36"/>
      <c r="J41" s="36"/>
      <c r="K41" s="36"/>
    </row>
    <row r="42" spans="1:11" ht="40.5" customHeight="1">
      <c r="A42" s="39">
        <v>11</v>
      </c>
      <c r="B42" s="15" t="s">
        <v>87</v>
      </c>
      <c r="C42" s="16" t="s">
        <v>29</v>
      </c>
      <c r="D42" s="16"/>
      <c r="E42" s="184">
        <v>10.4</v>
      </c>
      <c r="F42" s="19"/>
      <c r="G42" s="19"/>
      <c r="H42" s="38"/>
      <c r="I42" s="36"/>
      <c r="J42" s="36"/>
      <c r="K42" s="36"/>
    </row>
    <row r="43" spans="1:11" s="35" customFormat="1" ht="22.5" customHeight="1">
      <c r="A43" s="218"/>
      <c r="B43" s="91" t="s">
        <v>66</v>
      </c>
      <c r="C43" s="46" t="s">
        <v>9</v>
      </c>
      <c r="D43" s="46">
        <v>2.81</v>
      </c>
      <c r="E43" s="187">
        <f>E42*D43</f>
        <v>29.224</v>
      </c>
      <c r="F43" s="19"/>
      <c r="G43" s="19"/>
      <c r="H43" s="49"/>
      <c r="I43" s="49"/>
      <c r="J43" s="49"/>
      <c r="K43" s="49"/>
    </row>
    <row r="44" spans="1:11" s="35" customFormat="1" ht="19.5" customHeight="1">
      <c r="A44" s="218"/>
      <c r="B44" s="207" t="s">
        <v>8</v>
      </c>
      <c r="C44" s="46" t="s">
        <v>6</v>
      </c>
      <c r="D44" s="46">
        <v>0.33</v>
      </c>
      <c r="E44" s="187">
        <f>E42*D44</f>
        <v>3.4320000000000004</v>
      </c>
      <c r="F44" s="19"/>
      <c r="G44" s="19"/>
      <c r="H44" s="49"/>
      <c r="I44" s="49"/>
      <c r="J44" s="49"/>
      <c r="K44" s="49"/>
    </row>
    <row r="45" spans="1:11" s="35" customFormat="1" ht="21.75" customHeight="1">
      <c r="A45" s="218"/>
      <c r="B45" s="91" t="s">
        <v>33</v>
      </c>
      <c r="C45" s="46" t="s">
        <v>29</v>
      </c>
      <c r="D45" s="46">
        <v>1.02</v>
      </c>
      <c r="E45" s="187">
        <f>E42*D45</f>
        <v>10.608000000000001</v>
      </c>
      <c r="F45" s="19"/>
      <c r="G45" s="19"/>
      <c r="H45" s="49"/>
      <c r="I45" s="49"/>
      <c r="J45" s="49"/>
      <c r="K45" s="49"/>
    </row>
    <row r="46" spans="1:11" s="35" customFormat="1" ht="22.5" customHeight="1">
      <c r="A46" s="218"/>
      <c r="B46" s="207" t="s">
        <v>35</v>
      </c>
      <c r="C46" s="46" t="s">
        <v>13</v>
      </c>
      <c r="D46" s="46">
        <v>0.71699999999999997</v>
      </c>
      <c r="E46" s="187">
        <f>E42*D46</f>
        <v>7.4568000000000003</v>
      </c>
      <c r="F46" s="19"/>
      <c r="G46" s="19"/>
      <c r="H46" s="49"/>
      <c r="I46" s="49"/>
      <c r="J46" s="49"/>
      <c r="K46" s="49"/>
    </row>
    <row r="47" spans="1:11" s="35" customFormat="1" ht="22.5" customHeight="1">
      <c r="A47" s="218"/>
      <c r="B47" s="207" t="s">
        <v>28</v>
      </c>
      <c r="C47" s="46" t="s">
        <v>29</v>
      </c>
      <c r="D47" s="46">
        <v>1.6500000000000001E-2</v>
      </c>
      <c r="E47" s="187">
        <f>E42*D47</f>
        <v>0.1716</v>
      </c>
      <c r="F47" s="19"/>
      <c r="G47" s="19"/>
      <c r="H47" s="49"/>
      <c r="I47" s="49"/>
      <c r="J47" s="49"/>
      <c r="K47" s="49"/>
    </row>
    <row r="48" spans="1:11" s="35" customFormat="1" ht="21.75" customHeight="1">
      <c r="A48" s="218"/>
      <c r="B48" s="207" t="s">
        <v>30</v>
      </c>
      <c r="C48" s="46" t="s">
        <v>6</v>
      </c>
      <c r="D48" s="46">
        <v>0.16</v>
      </c>
      <c r="E48" s="187">
        <f>E42*D48</f>
        <v>1.6640000000000001</v>
      </c>
      <c r="F48" s="19"/>
      <c r="G48" s="19"/>
      <c r="H48" s="49"/>
      <c r="I48" s="49"/>
      <c r="J48" s="49"/>
      <c r="K48" s="49"/>
    </row>
    <row r="49" spans="1:11" ht="29.25" customHeight="1">
      <c r="A49" s="39">
        <v>12</v>
      </c>
      <c r="B49" s="57" t="s">
        <v>88</v>
      </c>
      <c r="C49" s="58" t="s">
        <v>14</v>
      </c>
      <c r="D49" s="59"/>
      <c r="E49" s="182">
        <v>130</v>
      </c>
      <c r="F49" s="243"/>
      <c r="G49" s="243"/>
      <c r="H49" s="38"/>
      <c r="I49" s="36"/>
      <c r="J49" s="36"/>
      <c r="K49" s="36"/>
    </row>
    <row r="50" spans="1:11" ht="15.75">
      <c r="A50" s="39"/>
      <c r="B50" s="51" t="s">
        <v>84</v>
      </c>
      <c r="C50" s="50" t="s">
        <v>9</v>
      </c>
      <c r="D50" s="60">
        <v>1.36</v>
      </c>
      <c r="E50" s="183">
        <f>E49*D50</f>
        <v>176.8</v>
      </c>
      <c r="F50" s="243"/>
      <c r="G50" s="243"/>
      <c r="H50" s="38"/>
      <c r="I50" s="36"/>
      <c r="J50" s="36"/>
      <c r="K50" s="36"/>
    </row>
    <row r="51" spans="1:11" ht="15.75">
      <c r="A51" s="39"/>
      <c r="B51" s="61" t="s">
        <v>8</v>
      </c>
      <c r="C51" s="50" t="s">
        <v>6</v>
      </c>
      <c r="D51" s="62">
        <v>4.0800000000000003E-2</v>
      </c>
      <c r="E51" s="183">
        <f>E49*D51</f>
        <v>5.3040000000000003</v>
      </c>
      <c r="F51" s="244"/>
      <c r="G51" s="243"/>
      <c r="H51" s="38"/>
      <c r="I51" s="36"/>
      <c r="J51" s="36"/>
      <c r="K51" s="36"/>
    </row>
    <row r="52" spans="1:11" ht="15.75">
      <c r="A52" s="39"/>
      <c r="B52" s="51" t="s">
        <v>89</v>
      </c>
      <c r="C52" s="63" t="s">
        <v>14</v>
      </c>
      <c r="D52" s="62"/>
      <c r="E52" s="183">
        <v>132</v>
      </c>
      <c r="F52" s="245"/>
      <c r="G52" s="246"/>
      <c r="H52" s="38"/>
      <c r="I52" s="36"/>
      <c r="J52" s="36"/>
      <c r="K52" s="36"/>
    </row>
    <row r="53" spans="1:11" ht="15.75">
      <c r="A53" s="39"/>
      <c r="B53" s="51" t="s">
        <v>90</v>
      </c>
      <c r="C53" s="63" t="s">
        <v>14</v>
      </c>
      <c r="D53" s="62"/>
      <c r="E53" s="183">
        <v>130</v>
      </c>
      <c r="F53" s="245"/>
      <c r="G53" s="246"/>
      <c r="H53" s="38"/>
      <c r="I53" s="36"/>
      <c r="J53" s="36"/>
      <c r="K53" s="36"/>
    </row>
    <row r="54" spans="1:11" ht="15.75">
      <c r="A54" s="39"/>
      <c r="B54" s="51" t="s">
        <v>107</v>
      </c>
      <c r="C54" s="63" t="s">
        <v>14</v>
      </c>
      <c r="D54" s="62"/>
      <c r="E54" s="183">
        <v>390</v>
      </c>
      <c r="F54" s="245"/>
      <c r="G54" s="246"/>
      <c r="H54" s="38"/>
      <c r="I54" s="36"/>
      <c r="J54" s="36"/>
      <c r="K54" s="36"/>
    </row>
    <row r="55" spans="1:11" ht="15.75">
      <c r="A55" s="39"/>
      <c r="B55" s="51" t="s">
        <v>91</v>
      </c>
      <c r="C55" s="63" t="s">
        <v>7</v>
      </c>
      <c r="D55" s="62"/>
      <c r="E55" s="183">
        <v>55</v>
      </c>
      <c r="F55" s="245"/>
      <c r="G55" s="246"/>
      <c r="H55" s="38"/>
      <c r="I55" s="36"/>
      <c r="J55" s="36"/>
      <c r="K55" s="36"/>
    </row>
    <row r="56" spans="1:11" ht="22.15" customHeight="1">
      <c r="A56" s="39"/>
      <c r="B56" s="61" t="s">
        <v>30</v>
      </c>
      <c r="C56" s="50" t="s">
        <v>6</v>
      </c>
      <c r="D56" s="62">
        <v>5.3400000000000003E-2</v>
      </c>
      <c r="E56" s="183">
        <f>E49*D56</f>
        <v>6.9420000000000002</v>
      </c>
      <c r="F56" s="243"/>
      <c r="G56" s="243"/>
      <c r="H56" s="38"/>
      <c r="I56" s="36"/>
      <c r="J56" s="36"/>
      <c r="K56" s="36"/>
    </row>
    <row r="57" spans="1:11" ht="38.450000000000003" customHeight="1">
      <c r="A57" s="39">
        <v>13</v>
      </c>
      <c r="B57" s="15" t="s">
        <v>108</v>
      </c>
      <c r="C57" s="16" t="s">
        <v>13</v>
      </c>
      <c r="D57" s="16"/>
      <c r="E57" s="184">
        <v>216</v>
      </c>
      <c r="F57" s="19"/>
      <c r="G57" s="19"/>
      <c r="H57" s="38"/>
      <c r="I57" s="36"/>
      <c r="J57" s="36"/>
      <c r="K57" s="36"/>
    </row>
    <row r="58" spans="1:11" ht="15.75">
      <c r="A58" s="39"/>
      <c r="B58" s="51" t="s">
        <v>68</v>
      </c>
      <c r="C58" s="6" t="s">
        <v>9</v>
      </c>
      <c r="D58" s="6">
        <v>0.38800000000000001</v>
      </c>
      <c r="E58" s="185">
        <f>E57*D58</f>
        <v>83.808000000000007</v>
      </c>
      <c r="F58" s="19"/>
      <c r="G58" s="19"/>
      <c r="H58" s="38"/>
      <c r="I58" s="36"/>
      <c r="J58" s="36"/>
      <c r="K58" s="36"/>
    </row>
    <row r="59" spans="1:11" ht="15.75">
      <c r="A59" s="39"/>
      <c r="B59" s="51" t="s">
        <v>8</v>
      </c>
      <c r="C59" s="6" t="s">
        <v>6</v>
      </c>
      <c r="D59" s="6">
        <v>2.9999999999999997E-4</v>
      </c>
      <c r="E59" s="185">
        <f>E57*D59</f>
        <v>6.4799999999999996E-2</v>
      </c>
      <c r="F59" s="19"/>
      <c r="G59" s="19"/>
      <c r="H59" s="38"/>
      <c r="I59" s="36"/>
      <c r="J59" s="36"/>
      <c r="K59" s="36"/>
    </row>
    <row r="60" spans="1:11" ht="15.75">
      <c r="A60" s="39"/>
      <c r="B60" s="64" t="s">
        <v>92</v>
      </c>
      <c r="C60" s="65" t="s">
        <v>7</v>
      </c>
      <c r="D60" s="65">
        <v>0.251</v>
      </c>
      <c r="E60" s="186">
        <f>E57*D60</f>
        <v>54.216000000000001</v>
      </c>
      <c r="F60" s="19"/>
      <c r="G60" s="19"/>
      <c r="H60" s="38"/>
      <c r="I60" s="36"/>
      <c r="J60" s="36"/>
      <c r="K60" s="36"/>
    </row>
    <row r="61" spans="1:11" ht="15.75">
      <c r="A61" s="39"/>
      <c r="B61" s="51" t="s">
        <v>85</v>
      </c>
      <c r="C61" s="6" t="s">
        <v>7</v>
      </c>
      <c r="D61" s="6">
        <v>2.7E-2</v>
      </c>
      <c r="E61" s="185">
        <f>E57*D61</f>
        <v>5.8319999999999999</v>
      </c>
      <c r="F61" s="19"/>
      <c r="G61" s="19"/>
      <c r="H61" s="38"/>
      <c r="I61" s="36"/>
      <c r="J61" s="36"/>
      <c r="K61" s="36"/>
    </row>
    <row r="62" spans="1:11" ht="15.75">
      <c r="A62" s="39"/>
      <c r="B62" s="64" t="s">
        <v>30</v>
      </c>
      <c r="C62" s="6" t="s">
        <v>6</v>
      </c>
      <c r="D62" s="6">
        <v>1.9E-3</v>
      </c>
      <c r="E62" s="185">
        <f>E57*D62</f>
        <v>0.41039999999999999</v>
      </c>
      <c r="F62" s="19"/>
      <c r="G62" s="19"/>
      <c r="H62" s="38"/>
      <c r="I62" s="36"/>
      <c r="J62" s="36"/>
      <c r="K62" s="36"/>
    </row>
    <row r="63" spans="1:11" s="35" customFormat="1" ht="25.15" customHeight="1">
      <c r="A63" s="39"/>
      <c r="B63" s="16" t="s">
        <v>225</v>
      </c>
      <c r="C63" s="125"/>
      <c r="D63" s="19"/>
      <c r="E63" s="187"/>
      <c r="F63" s="19"/>
      <c r="G63" s="19"/>
      <c r="H63" s="49"/>
      <c r="I63" s="49"/>
      <c r="J63" s="49"/>
      <c r="K63" s="49"/>
    </row>
    <row r="64" spans="1:11" ht="38.450000000000003" customHeight="1">
      <c r="A64" s="39">
        <v>14</v>
      </c>
      <c r="B64" s="44" t="s">
        <v>109</v>
      </c>
      <c r="C64" s="39" t="s">
        <v>83</v>
      </c>
      <c r="D64" s="39"/>
      <c r="E64" s="178">
        <v>2.5000000000000001E-2</v>
      </c>
      <c r="F64" s="88"/>
      <c r="G64" s="88"/>
      <c r="H64" s="36"/>
      <c r="I64" s="36"/>
      <c r="J64" s="36"/>
      <c r="K64" s="36"/>
    </row>
    <row r="65" spans="1:11" ht="24.6" customHeight="1">
      <c r="A65" s="39"/>
      <c r="B65" s="40" t="s">
        <v>68</v>
      </c>
      <c r="C65" s="14" t="s">
        <v>9</v>
      </c>
      <c r="D65" s="7">
        <v>20</v>
      </c>
      <c r="E65" s="179">
        <f>E64*D65</f>
        <v>0.5</v>
      </c>
      <c r="F65" s="88"/>
      <c r="G65" s="88"/>
      <c r="H65" s="36"/>
      <c r="I65" s="36"/>
      <c r="J65" s="36"/>
      <c r="K65" s="36"/>
    </row>
    <row r="66" spans="1:11" ht="19.149999999999999" customHeight="1">
      <c r="A66" s="39"/>
      <c r="B66" s="41" t="s">
        <v>110</v>
      </c>
      <c r="C66" s="14" t="s">
        <v>25</v>
      </c>
      <c r="D66" s="14">
        <v>44.8</v>
      </c>
      <c r="E66" s="179">
        <f>E64*D66</f>
        <v>1.1199999999999999</v>
      </c>
      <c r="F66" s="88"/>
      <c r="G66" s="88"/>
      <c r="H66" s="36"/>
      <c r="I66" s="36"/>
      <c r="J66" s="36"/>
      <c r="K66" s="36"/>
    </row>
    <row r="67" spans="1:11" ht="24.6" customHeight="1">
      <c r="A67" s="39"/>
      <c r="B67" s="40" t="s">
        <v>8</v>
      </c>
      <c r="C67" s="14" t="s">
        <v>6</v>
      </c>
      <c r="D67" s="14">
        <v>2.1</v>
      </c>
      <c r="E67" s="179">
        <f>E64*D67</f>
        <v>5.2500000000000005E-2</v>
      </c>
      <c r="F67" s="88"/>
      <c r="G67" s="88"/>
      <c r="H67" s="36"/>
      <c r="I67" s="36"/>
      <c r="J67" s="36"/>
      <c r="K67" s="36"/>
    </row>
    <row r="68" spans="1:11" ht="25.15" customHeight="1">
      <c r="A68" s="39">
        <v>15</v>
      </c>
      <c r="B68" s="44" t="s">
        <v>111</v>
      </c>
      <c r="C68" s="39" t="s">
        <v>29</v>
      </c>
      <c r="D68" s="39"/>
      <c r="E68" s="178">
        <v>25</v>
      </c>
      <c r="F68" s="88"/>
      <c r="G68" s="88"/>
      <c r="H68" s="36"/>
      <c r="I68" s="36"/>
      <c r="J68" s="36"/>
      <c r="K68" s="36"/>
    </row>
    <row r="69" spans="1:11" s="35" customFormat="1" ht="25.9" customHeight="1">
      <c r="A69" s="39"/>
      <c r="B69" s="195" t="s">
        <v>112</v>
      </c>
      <c r="C69" s="45" t="s">
        <v>40</v>
      </c>
      <c r="D69" s="45">
        <v>1.5</v>
      </c>
      <c r="E69" s="180">
        <f>E68*D69</f>
        <v>37.5</v>
      </c>
      <c r="F69" s="88"/>
      <c r="G69" s="88"/>
      <c r="H69" s="49"/>
      <c r="I69" s="49"/>
      <c r="J69" s="49"/>
      <c r="K69" s="49"/>
    </row>
    <row r="70" spans="1:11" ht="37.15" customHeight="1">
      <c r="A70" s="39">
        <v>16</v>
      </c>
      <c r="B70" s="44" t="s">
        <v>113</v>
      </c>
      <c r="C70" s="39" t="s">
        <v>29</v>
      </c>
      <c r="D70" s="39"/>
      <c r="E70" s="178">
        <v>5</v>
      </c>
      <c r="F70" s="88"/>
      <c r="G70" s="88"/>
      <c r="H70" s="36"/>
      <c r="I70" s="36"/>
      <c r="J70" s="36"/>
      <c r="K70" s="36"/>
    </row>
    <row r="71" spans="1:11" ht="21" customHeight="1">
      <c r="A71" s="39"/>
      <c r="B71" s="41" t="s">
        <v>45</v>
      </c>
      <c r="C71" s="14" t="s">
        <v>9</v>
      </c>
      <c r="D71" s="14">
        <v>2.06</v>
      </c>
      <c r="E71" s="179">
        <f>E70*D71</f>
        <v>10.3</v>
      </c>
      <c r="F71" s="88"/>
      <c r="G71" s="88"/>
      <c r="H71" s="36"/>
      <c r="I71" s="36"/>
      <c r="J71" s="36"/>
      <c r="K71" s="36"/>
    </row>
    <row r="72" spans="1:11" ht="44.45" customHeight="1">
      <c r="A72" s="39">
        <v>17</v>
      </c>
      <c r="B72" s="66" t="s">
        <v>131</v>
      </c>
      <c r="C72" s="67" t="s">
        <v>217</v>
      </c>
      <c r="D72" s="20"/>
      <c r="E72" s="184">
        <v>150</v>
      </c>
      <c r="F72" s="19"/>
      <c r="G72" s="19"/>
      <c r="H72" s="38"/>
      <c r="I72" s="36"/>
      <c r="J72" s="36"/>
      <c r="K72" s="36"/>
    </row>
    <row r="73" spans="1:11" s="35" customFormat="1" ht="22.9" customHeight="1">
      <c r="A73" s="39"/>
      <c r="B73" s="205" t="s">
        <v>94</v>
      </c>
      <c r="C73" s="125" t="s">
        <v>16</v>
      </c>
      <c r="D73" s="206">
        <v>0.5292</v>
      </c>
      <c r="E73" s="187">
        <f>D73*E72</f>
        <v>79.38</v>
      </c>
      <c r="F73" s="19"/>
      <c r="G73" s="19"/>
      <c r="H73" s="49"/>
      <c r="I73" s="49"/>
      <c r="J73" s="49"/>
      <c r="K73" s="49"/>
    </row>
    <row r="74" spans="1:11" s="35" customFormat="1" ht="22.15" customHeight="1">
      <c r="A74" s="39"/>
      <c r="B74" s="205" t="s">
        <v>97</v>
      </c>
      <c r="C74" s="19" t="s">
        <v>95</v>
      </c>
      <c r="D74" s="166">
        <v>5.0999999999999997E-2</v>
      </c>
      <c r="E74" s="187">
        <f>D74*E72</f>
        <v>7.6499999999999995</v>
      </c>
      <c r="F74" s="19"/>
      <c r="G74" s="19"/>
      <c r="H74" s="49"/>
      <c r="I74" s="49"/>
      <c r="J74" s="49"/>
      <c r="K74" s="49"/>
    </row>
    <row r="75" spans="1:11" s="35" customFormat="1" ht="25.15" customHeight="1">
      <c r="A75" s="39"/>
      <c r="B75" s="207" t="s">
        <v>98</v>
      </c>
      <c r="C75" s="125" t="s">
        <v>93</v>
      </c>
      <c r="D75" s="166">
        <v>0.13800000000000001</v>
      </c>
      <c r="E75" s="187">
        <v>18</v>
      </c>
      <c r="F75" s="19"/>
      <c r="G75" s="19"/>
      <c r="H75" s="49"/>
      <c r="I75" s="49"/>
      <c r="J75" s="49"/>
      <c r="K75" s="49"/>
    </row>
    <row r="76" spans="1:11" s="35" customFormat="1" ht="21.6" customHeight="1">
      <c r="A76" s="39"/>
      <c r="B76" s="205" t="s">
        <v>99</v>
      </c>
      <c r="C76" s="125" t="s">
        <v>17</v>
      </c>
      <c r="D76" s="206">
        <v>6.6400000000000001E-2</v>
      </c>
      <c r="E76" s="187">
        <f>D76*E72</f>
        <v>9.9600000000000009</v>
      </c>
      <c r="F76" s="19"/>
      <c r="G76" s="19"/>
      <c r="H76" s="49"/>
      <c r="I76" s="49"/>
      <c r="J76" s="49"/>
      <c r="K76" s="49"/>
    </row>
    <row r="77" spans="1:11" s="8" customFormat="1" ht="58.5" customHeight="1">
      <c r="A77" s="70">
        <v>18</v>
      </c>
      <c r="B77" s="69" t="s">
        <v>133</v>
      </c>
      <c r="C77" s="70" t="s">
        <v>13</v>
      </c>
      <c r="D77" s="70"/>
      <c r="E77" s="188">
        <v>150</v>
      </c>
      <c r="F77" s="200"/>
      <c r="G77" s="200"/>
      <c r="H77" s="72"/>
      <c r="I77" s="72"/>
      <c r="J77" s="72"/>
      <c r="K77" s="72"/>
    </row>
    <row r="78" spans="1:11" s="202" customFormat="1" ht="22.9" customHeight="1">
      <c r="A78" s="70"/>
      <c r="B78" s="197" t="s">
        <v>84</v>
      </c>
      <c r="C78" s="198" t="s">
        <v>9</v>
      </c>
      <c r="D78" s="198">
        <v>4.3</v>
      </c>
      <c r="E78" s="199">
        <f>E77*D78</f>
        <v>645</v>
      </c>
      <c r="F78" s="200"/>
      <c r="G78" s="200"/>
      <c r="H78" s="201"/>
      <c r="I78" s="201"/>
      <c r="J78" s="201"/>
      <c r="K78" s="201"/>
    </row>
    <row r="79" spans="1:11" s="202" customFormat="1" ht="22.9" customHeight="1">
      <c r="A79" s="70"/>
      <c r="B79" s="203" t="s">
        <v>69</v>
      </c>
      <c r="C79" s="198" t="s">
        <v>6</v>
      </c>
      <c r="D79" s="198">
        <v>0.16</v>
      </c>
      <c r="E79" s="199">
        <f>E77*D79</f>
        <v>24</v>
      </c>
      <c r="F79" s="200"/>
      <c r="G79" s="200"/>
      <c r="H79" s="201"/>
      <c r="I79" s="201"/>
      <c r="J79" s="201"/>
      <c r="K79" s="201"/>
    </row>
    <row r="80" spans="1:11" s="202" customFormat="1" ht="35.25" customHeight="1">
      <c r="A80" s="70"/>
      <c r="B80" s="204" t="s">
        <v>132</v>
      </c>
      <c r="C80" s="198" t="s">
        <v>13</v>
      </c>
      <c r="D80" s="198">
        <v>0.99</v>
      </c>
      <c r="E80" s="199">
        <f>E77*D80</f>
        <v>148.5</v>
      </c>
      <c r="F80" s="200"/>
      <c r="G80" s="200"/>
      <c r="H80" s="201"/>
      <c r="I80" s="201"/>
      <c r="J80" s="201"/>
      <c r="K80" s="201"/>
    </row>
    <row r="81" spans="1:11" s="202" customFormat="1" ht="23.45" customHeight="1">
      <c r="A81" s="70"/>
      <c r="B81" s="203" t="s">
        <v>218</v>
      </c>
      <c r="C81" s="198" t="s">
        <v>29</v>
      </c>
      <c r="D81" s="198">
        <v>3.5999999999999997E-2</v>
      </c>
      <c r="E81" s="199">
        <f>E77*D81</f>
        <v>5.3999999999999995</v>
      </c>
      <c r="F81" s="200"/>
      <c r="G81" s="200"/>
      <c r="H81" s="201"/>
      <c r="I81" s="201"/>
      <c r="J81" s="201"/>
      <c r="K81" s="201"/>
    </row>
    <row r="82" spans="1:11" s="202" customFormat="1" ht="22.15" customHeight="1">
      <c r="A82" s="70"/>
      <c r="B82" s="203" t="s">
        <v>30</v>
      </c>
      <c r="C82" s="198" t="s">
        <v>6</v>
      </c>
      <c r="D82" s="198">
        <v>0.08</v>
      </c>
      <c r="E82" s="199">
        <f>E77*D82</f>
        <v>12</v>
      </c>
      <c r="F82" s="200"/>
      <c r="G82" s="200"/>
      <c r="H82" s="201"/>
      <c r="I82" s="201"/>
      <c r="J82" s="201"/>
      <c r="K82" s="201"/>
    </row>
    <row r="83" spans="1:11" s="10" customFormat="1" ht="45" customHeight="1">
      <c r="A83" s="39">
        <v>19</v>
      </c>
      <c r="B83" s="15" t="s">
        <v>226</v>
      </c>
      <c r="C83" s="16" t="s">
        <v>100</v>
      </c>
      <c r="D83" s="17"/>
      <c r="E83" s="184">
        <v>6</v>
      </c>
      <c r="F83" s="19"/>
      <c r="G83" s="19"/>
      <c r="H83" s="73">
        <v>2280</v>
      </c>
      <c r="I83" s="74"/>
      <c r="J83" s="74"/>
      <c r="K83" s="74"/>
    </row>
    <row r="84" spans="1:11" s="10" customFormat="1" ht="36.6" customHeight="1">
      <c r="A84" s="39">
        <v>20</v>
      </c>
      <c r="B84" s="15" t="s">
        <v>215</v>
      </c>
      <c r="C84" s="16" t="s">
        <v>100</v>
      </c>
      <c r="D84" s="17"/>
      <c r="E84" s="184">
        <v>3</v>
      </c>
      <c r="F84" s="19"/>
      <c r="G84" s="19"/>
      <c r="H84" s="75"/>
      <c r="I84" s="74"/>
      <c r="J84" s="74"/>
      <c r="K84" s="74"/>
    </row>
    <row r="85" spans="1:11" s="10" customFormat="1" ht="37.9" customHeight="1">
      <c r="A85" s="39">
        <v>21</v>
      </c>
      <c r="B85" s="15" t="s">
        <v>216</v>
      </c>
      <c r="C85" s="16" t="s">
        <v>100</v>
      </c>
      <c r="D85" s="17"/>
      <c r="E85" s="184">
        <v>1</v>
      </c>
      <c r="F85" s="19"/>
      <c r="G85" s="19"/>
      <c r="H85" s="75"/>
      <c r="I85" s="74"/>
      <c r="J85" s="74">
        <v>0.92500000000000004</v>
      </c>
      <c r="K85" s="74">
        <f>J85*1000</f>
        <v>925</v>
      </c>
    </row>
    <row r="86" spans="1:11" s="10" customFormat="1" ht="40.15" customHeight="1">
      <c r="A86" s="39">
        <v>22</v>
      </c>
      <c r="B86" s="15" t="s">
        <v>219</v>
      </c>
      <c r="C86" s="16" t="s">
        <v>100</v>
      </c>
      <c r="D86" s="17"/>
      <c r="E86" s="184">
        <v>2</v>
      </c>
      <c r="F86" s="19"/>
      <c r="G86" s="19"/>
      <c r="H86" s="75"/>
      <c r="I86" s="74"/>
      <c r="J86" s="74"/>
      <c r="K86" s="74"/>
    </row>
    <row r="87" spans="1:11" s="22" customFormat="1" ht="55.9" customHeight="1">
      <c r="A87" s="39"/>
      <c r="B87" s="92" t="s">
        <v>195</v>
      </c>
      <c r="C87" s="46"/>
      <c r="D87" s="93"/>
      <c r="E87" s="187"/>
      <c r="F87" s="19"/>
      <c r="G87" s="19"/>
      <c r="H87" s="73"/>
      <c r="I87" s="73"/>
      <c r="J87" s="73"/>
      <c r="K87" s="73"/>
    </row>
    <row r="88" spans="1:11" s="12" customFormat="1" ht="40.9" customHeight="1">
      <c r="A88" s="92">
        <v>23</v>
      </c>
      <c r="B88" s="57" t="s">
        <v>227</v>
      </c>
      <c r="C88" s="16" t="s">
        <v>196</v>
      </c>
      <c r="D88" s="76"/>
      <c r="E88" s="189">
        <v>0.125</v>
      </c>
      <c r="F88" s="247"/>
      <c r="G88" s="248"/>
      <c r="H88" s="77"/>
      <c r="I88" s="78"/>
      <c r="J88" s="77"/>
      <c r="K88" s="79"/>
    </row>
    <row r="89" spans="1:11" s="12" customFormat="1" ht="30" customHeight="1">
      <c r="A89" s="92"/>
      <c r="B89" s="91" t="s">
        <v>70</v>
      </c>
      <c r="C89" s="46" t="s">
        <v>9</v>
      </c>
      <c r="D89" s="167">
        <v>55.8</v>
      </c>
      <c r="E89" s="190">
        <f>E88*D89</f>
        <v>6.9749999999999996</v>
      </c>
      <c r="F89" s="175"/>
      <c r="G89" s="176"/>
      <c r="H89" s="77"/>
      <c r="I89" s="78"/>
      <c r="J89" s="77"/>
      <c r="K89" s="79"/>
    </row>
    <row r="90" spans="1:11" s="12" customFormat="1" ht="27" customHeight="1">
      <c r="A90" s="92"/>
      <c r="B90" s="91" t="s">
        <v>197</v>
      </c>
      <c r="C90" s="46" t="s">
        <v>198</v>
      </c>
      <c r="D90" s="168">
        <v>3.18</v>
      </c>
      <c r="E90" s="190">
        <f>E88*D90</f>
        <v>0.39750000000000002</v>
      </c>
      <c r="F90" s="175"/>
      <c r="G90" s="176"/>
      <c r="H90" s="77"/>
      <c r="I90" s="78"/>
      <c r="J90" s="77"/>
      <c r="K90" s="79"/>
    </row>
    <row r="91" spans="1:11" s="12" customFormat="1" ht="32.25" customHeight="1">
      <c r="A91" s="92"/>
      <c r="B91" s="91" t="s">
        <v>199</v>
      </c>
      <c r="C91" s="46" t="s">
        <v>198</v>
      </c>
      <c r="D91" s="169">
        <v>7.3920000000000003</v>
      </c>
      <c r="E91" s="190">
        <f>E88*D91</f>
        <v>0.92400000000000004</v>
      </c>
      <c r="F91" s="175"/>
      <c r="G91" s="176"/>
      <c r="H91" s="77"/>
      <c r="I91" s="78"/>
      <c r="J91" s="77"/>
      <c r="K91" s="79"/>
    </row>
    <row r="92" spans="1:11" s="12" customFormat="1" ht="32.25" customHeight="1">
      <c r="A92" s="92"/>
      <c r="B92" s="91" t="s">
        <v>200</v>
      </c>
      <c r="C92" s="46" t="s">
        <v>198</v>
      </c>
      <c r="D92" s="169">
        <v>5.4359999999999999</v>
      </c>
      <c r="E92" s="190">
        <f>E88*D92</f>
        <v>0.67949999999999999</v>
      </c>
      <c r="F92" s="175"/>
      <c r="G92" s="176"/>
      <c r="H92" s="77"/>
      <c r="I92" s="78"/>
      <c r="J92" s="77"/>
      <c r="K92" s="79"/>
    </row>
    <row r="93" spans="1:11" s="12" customFormat="1" ht="30" customHeight="1">
      <c r="A93" s="92"/>
      <c r="B93" s="91" t="s">
        <v>201</v>
      </c>
      <c r="C93" s="46" t="s">
        <v>198</v>
      </c>
      <c r="D93" s="169">
        <v>0.85199999999999998</v>
      </c>
      <c r="E93" s="190">
        <f>E88*D93</f>
        <v>0.1065</v>
      </c>
      <c r="F93" s="175"/>
      <c r="G93" s="176"/>
      <c r="H93" s="77"/>
      <c r="I93" s="78"/>
      <c r="J93" s="77"/>
      <c r="K93" s="79"/>
    </row>
    <row r="94" spans="1:11" s="12" customFormat="1" ht="30.75" customHeight="1">
      <c r="A94" s="92"/>
      <c r="B94" s="165" t="s">
        <v>202</v>
      </c>
      <c r="C94" s="37" t="s">
        <v>29</v>
      </c>
      <c r="D94" s="170">
        <v>55</v>
      </c>
      <c r="E94" s="191">
        <f>E88*D94</f>
        <v>6.875</v>
      </c>
      <c r="F94" s="171"/>
      <c r="G94" s="171"/>
      <c r="H94" s="77"/>
      <c r="I94" s="78"/>
      <c r="J94" s="77"/>
      <c r="K94" s="79"/>
    </row>
    <row r="95" spans="1:11" s="12" customFormat="1" ht="27" customHeight="1">
      <c r="A95" s="92"/>
      <c r="B95" s="165" t="s">
        <v>203</v>
      </c>
      <c r="C95" s="37" t="s">
        <v>29</v>
      </c>
      <c r="D95" s="37">
        <v>11.5</v>
      </c>
      <c r="E95" s="191">
        <f>E88*D95</f>
        <v>1.4375</v>
      </c>
      <c r="F95" s="171"/>
      <c r="G95" s="171"/>
      <c r="H95" s="77"/>
      <c r="I95" s="78"/>
      <c r="J95" s="77"/>
      <c r="K95" s="79"/>
    </row>
    <row r="96" spans="1:11" s="12" customFormat="1" ht="40.9" customHeight="1">
      <c r="A96" s="92">
        <v>24</v>
      </c>
      <c r="B96" s="81" t="s">
        <v>228</v>
      </c>
      <c r="C96" s="82" t="s">
        <v>204</v>
      </c>
      <c r="D96" s="83"/>
      <c r="E96" s="182">
        <v>1.25</v>
      </c>
      <c r="F96" s="244"/>
      <c r="G96" s="244"/>
      <c r="H96" s="77"/>
      <c r="I96" s="78"/>
      <c r="J96" s="77"/>
      <c r="K96" s="79"/>
    </row>
    <row r="97" spans="1:11" s="12" customFormat="1" ht="30.75" customHeight="1">
      <c r="A97" s="92"/>
      <c r="B97" s="91" t="s">
        <v>70</v>
      </c>
      <c r="C97" s="249" t="s">
        <v>9</v>
      </c>
      <c r="D97" s="250">
        <v>38.299999999999997</v>
      </c>
      <c r="E97" s="251">
        <f>D97*E96</f>
        <v>47.875</v>
      </c>
      <c r="F97" s="244"/>
      <c r="G97" s="244"/>
      <c r="H97" s="77"/>
      <c r="I97" s="78"/>
      <c r="J97" s="77"/>
      <c r="K97" s="79"/>
    </row>
    <row r="98" spans="1:11" s="12" customFormat="1" ht="30.75" customHeight="1">
      <c r="A98" s="92"/>
      <c r="B98" s="252" t="s">
        <v>229</v>
      </c>
      <c r="C98" s="249" t="s">
        <v>13</v>
      </c>
      <c r="D98" s="250">
        <v>105</v>
      </c>
      <c r="E98" s="251">
        <f>E96*D98</f>
        <v>131.25</v>
      </c>
      <c r="F98" s="244"/>
      <c r="G98" s="244"/>
      <c r="H98" s="85" t="e">
        <f>#REF!+#REF!+#REF!+#REF!+#REF!+#REF!+#REF!+#REF!+#REF!</f>
        <v>#REF!</v>
      </c>
      <c r="I98" s="78">
        <v>10971</v>
      </c>
      <c r="J98" s="78" t="e">
        <f>I98-H98</f>
        <v>#REF!</v>
      </c>
      <c r="K98" s="79"/>
    </row>
    <row r="99" spans="1:11" s="128" customFormat="1" ht="24" customHeight="1">
      <c r="A99" s="39"/>
      <c r="B99" s="172" t="s">
        <v>5</v>
      </c>
      <c r="C99" s="172" t="s">
        <v>6</v>
      </c>
      <c r="D99" s="172"/>
      <c r="E99" s="172"/>
      <c r="F99" s="177"/>
      <c r="G99" s="173"/>
      <c r="H99" s="119"/>
      <c r="I99" s="119"/>
      <c r="J99" s="119"/>
      <c r="K99" s="119"/>
    </row>
    <row r="100" spans="1:11" s="128" customFormat="1" ht="31.9" customHeight="1">
      <c r="A100" s="39"/>
      <c r="B100" s="16" t="s">
        <v>12</v>
      </c>
      <c r="C100" s="172" t="s">
        <v>6</v>
      </c>
      <c r="D100" s="82"/>
      <c r="E100" s="172"/>
      <c r="F100" s="173"/>
      <c r="G100" s="173"/>
      <c r="H100" s="119"/>
      <c r="I100" s="119"/>
      <c r="J100" s="119"/>
      <c r="K100" s="119"/>
    </row>
    <row r="101" spans="1:11" s="128" customFormat="1" ht="26.45" customHeight="1">
      <c r="A101" s="39"/>
      <c r="B101" s="16" t="s">
        <v>5</v>
      </c>
      <c r="C101" s="172" t="s">
        <v>6</v>
      </c>
      <c r="D101" s="82"/>
      <c r="E101" s="172"/>
      <c r="F101" s="173"/>
      <c r="G101" s="173"/>
      <c r="H101" s="119"/>
      <c r="I101" s="119"/>
      <c r="J101" s="119"/>
      <c r="K101" s="119"/>
    </row>
    <row r="102" spans="1:11" s="128" customFormat="1" ht="28.9" customHeight="1">
      <c r="A102" s="39"/>
      <c r="B102" s="16" t="s">
        <v>11</v>
      </c>
      <c r="C102" s="172" t="s">
        <v>6</v>
      </c>
      <c r="D102" s="82"/>
      <c r="E102" s="172"/>
      <c r="F102" s="173"/>
      <c r="G102" s="173"/>
      <c r="H102" s="119"/>
      <c r="I102" s="119"/>
      <c r="J102" s="119"/>
      <c r="K102" s="119"/>
    </row>
    <row r="103" spans="1:11" s="128" customFormat="1" ht="26.45" customHeight="1">
      <c r="A103" s="39"/>
      <c r="B103" s="16" t="s">
        <v>104</v>
      </c>
      <c r="C103" s="172" t="s">
        <v>6</v>
      </c>
      <c r="D103" s="82"/>
      <c r="E103" s="172"/>
      <c r="F103" s="173"/>
      <c r="G103" s="173"/>
      <c r="H103" s="119">
        <v>45541.04</v>
      </c>
      <c r="I103" s="119"/>
      <c r="J103" s="119"/>
      <c r="K103" s="119"/>
    </row>
    <row r="104" spans="1:11">
      <c r="B104" s="4"/>
      <c r="C104" s="4"/>
      <c r="D104" s="4"/>
      <c r="E104" s="4"/>
      <c r="F104" s="4"/>
      <c r="G104" s="4"/>
      <c r="H104" s="4"/>
    </row>
    <row r="105" spans="1:11">
      <c r="B105" s="4"/>
      <c r="C105" s="4"/>
      <c r="D105" s="4"/>
      <c r="E105" s="4"/>
      <c r="F105" s="4"/>
      <c r="G105" s="4"/>
      <c r="H105" s="4"/>
    </row>
    <row r="106" spans="1:11">
      <c r="B106" s="4"/>
      <c r="C106" s="4"/>
      <c r="D106" s="4"/>
      <c r="E106" s="4"/>
      <c r="F106" s="4"/>
      <c r="G106" s="4"/>
      <c r="H106" s="4"/>
    </row>
    <row r="107" spans="1:11">
      <c r="B107" s="4"/>
      <c r="C107" s="4"/>
      <c r="D107" s="4"/>
      <c r="E107" s="4"/>
      <c r="F107" s="4"/>
      <c r="G107" s="4"/>
      <c r="H107" s="4"/>
    </row>
  </sheetData>
  <mergeCells count="7">
    <mergeCell ref="A1:G1"/>
    <mergeCell ref="A2:G2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131"/>
  <sheetViews>
    <sheetView zoomScale="120" zoomScaleNormal="120" workbookViewId="0">
      <selection activeCell="Q5" sqref="Q5"/>
    </sheetView>
  </sheetViews>
  <sheetFormatPr defaultColWidth="9" defaultRowHeight="15"/>
  <cols>
    <col min="1" max="1" width="7.125" style="119" customWidth="1"/>
    <col min="2" max="2" width="48.625" style="36" customWidth="1"/>
    <col min="3" max="3" width="10.75" style="36" customWidth="1"/>
    <col min="4" max="4" width="9" style="36"/>
    <col min="5" max="5" width="13.125" style="36" customWidth="1"/>
    <col min="6" max="6" width="15.5" style="36" customWidth="1"/>
    <col min="7" max="7" width="13.75" style="36" customWidth="1"/>
    <col min="8" max="8" width="10.375" style="36" hidden="1" customWidth="1"/>
    <col min="9" max="9" width="9.625" style="36" hidden="1" customWidth="1"/>
    <col min="10" max="10" width="9" style="36" hidden="1" customWidth="1"/>
    <col min="11" max="11" width="0.125" style="36" hidden="1" customWidth="1"/>
    <col min="12" max="13" width="9" style="36" hidden="1" customWidth="1"/>
    <col min="14" max="16384" width="9" style="36"/>
  </cols>
  <sheetData>
    <row r="1" spans="1:9" ht="37.15" customHeight="1">
      <c r="A1" s="229" t="s">
        <v>246</v>
      </c>
      <c r="B1" s="230"/>
      <c r="C1" s="230"/>
      <c r="D1" s="230"/>
      <c r="E1" s="230"/>
      <c r="F1" s="230"/>
      <c r="G1" s="231"/>
      <c r="H1" s="95"/>
      <c r="I1" s="96"/>
    </row>
    <row r="2" spans="1:9" ht="32.450000000000003" customHeight="1">
      <c r="A2" s="232" t="s">
        <v>262</v>
      </c>
      <c r="B2" s="233"/>
      <c r="C2" s="233"/>
      <c r="D2" s="233"/>
      <c r="E2" s="233"/>
      <c r="F2" s="233"/>
      <c r="G2" s="234"/>
      <c r="H2" s="96"/>
      <c r="I2" s="9"/>
    </row>
    <row r="3" spans="1:9" ht="15.75" customHeight="1">
      <c r="A3" s="225" t="s">
        <v>0</v>
      </c>
      <c r="B3" s="226" t="s">
        <v>10</v>
      </c>
      <c r="C3" s="226" t="s">
        <v>1</v>
      </c>
      <c r="D3" s="236" t="s">
        <v>2</v>
      </c>
      <c r="E3" s="236"/>
      <c r="F3" s="236"/>
      <c r="G3" s="236"/>
      <c r="H3" s="96"/>
      <c r="I3" s="96"/>
    </row>
    <row r="4" spans="1:9" ht="61.15" customHeight="1">
      <c r="A4" s="225"/>
      <c r="B4" s="226"/>
      <c r="C4" s="226"/>
      <c r="D4" s="37" t="s">
        <v>3</v>
      </c>
      <c r="E4" s="37" t="s">
        <v>4</v>
      </c>
      <c r="F4" s="37" t="s">
        <v>254</v>
      </c>
      <c r="G4" s="37" t="s">
        <v>263</v>
      </c>
      <c r="H4" s="96"/>
      <c r="I4" s="96"/>
    </row>
    <row r="5" spans="1:9" ht="56.45" customHeight="1">
      <c r="A5" s="39">
        <v>1</v>
      </c>
      <c r="B5" s="15" t="s">
        <v>189</v>
      </c>
      <c r="C5" s="82" t="s">
        <v>29</v>
      </c>
      <c r="D5" s="87"/>
      <c r="E5" s="211">
        <v>7.5</v>
      </c>
      <c r="F5" s="174"/>
      <c r="G5" s="174"/>
      <c r="H5" s="96"/>
      <c r="I5" s="96"/>
    </row>
    <row r="6" spans="1:9" ht="24" customHeight="1">
      <c r="A6" s="39"/>
      <c r="B6" s="51" t="s">
        <v>66</v>
      </c>
      <c r="C6" s="52" t="s">
        <v>9</v>
      </c>
      <c r="D6" s="53">
        <v>2.06</v>
      </c>
      <c r="E6" s="212">
        <f>D6*E5</f>
        <v>15.450000000000001</v>
      </c>
      <c r="F6" s="243"/>
      <c r="G6" s="243"/>
      <c r="H6" s="96"/>
      <c r="I6" s="96"/>
    </row>
    <row r="7" spans="1:9" ht="46.9" customHeight="1">
      <c r="A7" s="39">
        <v>2</v>
      </c>
      <c r="B7" s="15" t="s">
        <v>190</v>
      </c>
      <c r="C7" s="16" t="s">
        <v>29</v>
      </c>
      <c r="D7" s="16"/>
      <c r="E7" s="184">
        <v>3.4</v>
      </c>
      <c r="F7" s="19"/>
      <c r="G7" s="19"/>
      <c r="H7" s="96"/>
      <c r="I7" s="96"/>
    </row>
    <row r="8" spans="1:9" s="49" customFormat="1" ht="24" customHeight="1">
      <c r="A8" s="218"/>
      <c r="B8" s="91" t="s">
        <v>66</v>
      </c>
      <c r="C8" s="46" t="s">
        <v>9</v>
      </c>
      <c r="D8" s="46">
        <v>2.86</v>
      </c>
      <c r="E8" s="187">
        <f>E7*D8</f>
        <v>9.7240000000000002</v>
      </c>
      <c r="F8" s="19"/>
      <c r="G8" s="19"/>
      <c r="H8" s="124"/>
      <c r="I8" s="124"/>
    </row>
    <row r="9" spans="1:9" s="49" customFormat="1" ht="22.5" customHeight="1">
      <c r="A9" s="218"/>
      <c r="B9" s="207" t="s">
        <v>8</v>
      </c>
      <c r="C9" s="46" t="s">
        <v>6</v>
      </c>
      <c r="D9" s="46">
        <v>0.76</v>
      </c>
      <c r="E9" s="187">
        <f>E7*D9</f>
        <v>2.5840000000000001</v>
      </c>
      <c r="F9" s="19"/>
      <c r="G9" s="19"/>
      <c r="H9" s="124"/>
      <c r="I9" s="124"/>
    </row>
    <row r="10" spans="1:9" s="49" customFormat="1" ht="19.5" customHeight="1">
      <c r="A10" s="218"/>
      <c r="B10" s="91" t="s">
        <v>33</v>
      </c>
      <c r="C10" s="46" t="s">
        <v>29</v>
      </c>
      <c r="D10" s="46">
        <v>1.02</v>
      </c>
      <c r="E10" s="187">
        <f>E7*D10</f>
        <v>3.468</v>
      </c>
      <c r="F10" s="19"/>
      <c r="G10" s="19"/>
      <c r="H10" s="124"/>
      <c r="I10" s="124"/>
    </row>
    <row r="11" spans="1:9" s="49" customFormat="1" ht="20.25" customHeight="1">
      <c r="A11" s="218"/>
      <c r="B11" s="254" t="s">
        <v>39</v>
      </c>
      <c r="C11" s="255" t="s">
        <v>40</v>
      </c>
      <c r="D11" s="253"/>
      <c r="E11" s="256">
        <v>0.16700000000000001</v>
      </c>
      <c r="F11" s="253"/>
      <c r="G11" s="253"/>
      <c r="H11" s="124"/>
      <c r="I11" s="124"/>
    </row>
    <row r="12" spans="1:9" s="49" customFormat="1" ht="21" customHeight="1">
      <c r="A12" s="218"/>
      <c r="B12" s="207" t="s">
        <v>35</v>
      </c>
      <c r="C12" s="46" t="s">
        <v>13</v>
      </c>
      <c r="D12" s="46">
        <v>0.80300000000000005</v>
      </c>
      <c r="E12" s="187">
        <f>E7*D12</f>
        <v>2.7302</v>
      </c>
      <c r="F12" s="19"/>
      <c r="G12" s="19"/>
      <c r="H12" s="124"/>
      <c r="I12" s="124"/>
    </row>
    <row r="13" spans="1:9" s="49" customFormat="1" ht="21.75" customHeight="1">
      <c r="A13" s="218"/>
      <c r="B13" s="207" t="s">
        <v>28</v>
      </c>
      <c r="C13" s="46" t="s">
        <v>29</v>
      </c>
      <c r="D13" s="46">
        <v>3.8999999999999998E-3</v>
      </c>
      <c r="E13" s="187">
        <f>E7*D13</f>
        <v>1.3259999999999999E-2</v>
      </c>
      <c r="F13" s="19"/>
      <c r="G13" s="19"/>
      <c r="H13" s="124"/>
      <c r="I13" s="124"/>
    </row>
    <row r="14" spans="1:9" s="49" customFormat="1" ht="22.5" customHeight="1">
      <c r="A14" s="218"/>
      <c r="B14" s="207" t="s">
        <v>30</v>
      </c>
      <c r="C14" s="46" t="s">
        <v>6</v>
      </c>
      <c r="D14" s="46">
        <v>0.13</v>
      </c>
      <c r="E14" s="187">
        <f>E7*D14</f>
        <v>0.442</v>
      </c>
      <c r="F14" s="19"/>
      <c r="G14" s="19"/>
      <c r="H14" s="124"/>
      <c r="I14" s="124"/>
    </row>
    <row r="15" spans="1:9" ht="51" customHeight="1">
      <c r="A15" s="39">
        <v>3</v>
      </c>
      <c r="B15" s="98" t="s">
        <v>135</v>
      </c>
      <c r="C15" s="16" t="s">
        <v>29</v>
      </c>
      <c r="D15" s="18"/>
      <c r="E15" s="184">
        <v>1</v>
      </c>
      <c r="F15" s="19"/>
      <c r="G15" s="19"/>
      <c r="H15" s="96"/>
      <c r="I15" s="96"/>
    </row>
    <row r="16" spans="1:9" ht="15.75">
      <c r="A16" s="39"/>
      <c r="B16" s="51" t="s">
        <v>66</v>
      </c>
      <c r="C16" s="6" t="s">
        <v>9</v>
      </c>
      <c r="D16" s="11">
        <v>8.4</v>
      </c>
      <c r="E16" s="185">
        <f>E15*D16</f>
        <v>8.4</v>
      </c>
      <c r="F16" s="19"/>
      <c r="G16" s="19"/>
      <c r="H16" s="96"/>
      <c r="I16" s="96"/>
    </row>
    <row r="17" spans="1:9" ht="15.75">
      <c r="A17" s="39"/>
      <c r="B17" s="61" t="s">
        <v>8</v>
      </c>
      <c r="C17" s="99" t="s">
        <v>6</v>
      </c>
      <c r="D17" s="97">
        <v>0.81</v>
      </c>
      <c r="E17" s="213">
        <f>E15*D17</f>
        <v>0.81</v>
      </c>
      <c r="F17" s="253"/>
      <c r="G17" s="253"/>
      <c r="H17" s="96"/>
      <c r="I17" s="96"/>
    </row>
    <row r="18" spans="1:9" ht="15.75">
      <c r="A18" s="39"/>
      <c r="B18" s="61" t="s">
        <v>38</v>
      </c>
      <c r="C18" s="99" t="s">
        <v>29</v>
      </c>
      <c r="D18" s="100">
        <v>1.0149999999999999</v>
      </c>
      <c r="E18" s="213">
        <f>E15*D18</f>
        <v>1.0149999999999999</v>
      </c>
      <c r="F18" s="19"/>
      <c r="G18" s="253"/>
      <c r="H18" s="96"/>
      <c r="I18" s="96"/>
    </row>
    <row r="19" spans="1:9" ht="15.75">
      <c r="A19" s="39"/>
      <c r="B19" s="61" t="s">
        <v>39</v>
      </c>
      <c r="C19" s="63" t="s">
        <v>40</v>
      </c>
      <c r="D19" s="97"/>
      <c r="E19" s="213">
        <v>0.05</v>
      </c>
      <c r="F19" s="253"/>
      <c r="G19" s="253"/>
      <c r="H19" s="96"/>
      <c r="I19" s="96"/>
    </row>
    <row r="20" spans="1:9" ht="15.75">
      <c r="A20" s="39"/>
      <c r="B20" s="61" t="s">
        <v>50</v>
      </c>
      <c r="C20" s="99" t="s">
        <v>13</v>
      </c>
      <c r="D20" s="97">
        <v>1.37</v>
      </c>
      <c r="E20" s="213">
        <f>E15*D20</f>
        <v>1.37</v>
      </c>
      <c r="F20" s="19"/>
      <c r="G20" s="253"/>
      <c r="H20" s="96"/>
      <c r="I20" s="96"/>
    </row>
    <row r="21" spans="1:9" ht="15.75">
      <c r="A21" s="39"/>
      <c r="B21" s="61" t="s">
        <v>28</v>
      </c>
      <c r="C21" s="99" t="s">
        <v>29</v>
      </c>
      <c r="D21" s="101">
        <v>3.6600000000000001E-2</v>
      </c>
      <c r="E21" s="213">
        <f>E15*D21</f>
        <v>3.6600000000000001E-2</v>
      </c>
      <c r="F21" s="19"/>
      <c r="G21" s="253"/>
      <c r="H21" s="96"/>
      <c r="I21" s="96"/>
    </row>
    <row r="22" spans="1:9" ht="15.75">
      <c r="A22" s="39"/>
      <c r="B22" s="61" t="s">
        <v>30</v>
      </c>
      <c r="C22" s="99" t="s">
        <v>6</v>
      </c>
      <c r="D22" s="97">
        <v>0.39</v>
      </c>
      <c r="E22" s="213">
        <f>E15*D22</f>
        <v>0.39</v>
      </c>
      <c r="F22" s="253"/>
      <c r="G22" s="253"/>
      <c r="H22" s="96"/>
      <c r="I22" s="96"/>
    </row>
    <row r="23" spans="1:9" ht="51.75" customHeight="1">
      <c r="A23" s="39">
        <v>4</v>
      </c>
      <c r="B23" s="15" t="s">
        <v>136</v>
      </c>
      <c r="C23" s="16" t="s">
        <v>29</v>
      </c>
      <c r="D23" s="16"/>
      <c r="E23" s="214">
        <v>2.87</v>
      </c>
      <c r="F23" s="19"/>
      <c r="G23" s="47"/>
      <c r="H23" s="96"/>
      <c r="I23" s="96"/>
    </row>
    <row r="24" spans="1:9" ht="15.75">
      <c r="A24" s="39"/>
      <c r="B24" s="51" t="s">
        <v>66</v>
      </c>
      <c r="C24" s="6" t="s">
        <v>9</v>
      </c>
      <c r="D24" s="6">
        <v>3.36</v>
      </c>
      <c r="E24" s="215">
        <f>E23*D24</f>
        <v>9.6432000000000002</v>
      </c>
      <c r="F24" s="19"/>
      <c r="G24" s="47"/>
      <c r="H24" s="96"/>
      <c r="I24" s="96"/>
    </row>
    <row r="25" spans="1:9" ht="15.75">
      <c r="A25" s="39"/>
      <c r="B25" s="55" t="s">
        <v>8</v>
      </c>
      <c r="C25" s="6" t="s">
        <v>6</v>
      </c>
      <c r="D25" s="6">
        <v>0.92</v>
      </c>
      <c r="E25" s="215">
        <f>E23*D25</f>
        <v>2.6404000000000001</v>
      </c>
      <c r="F25" s="19"/>
      <c r="G25" s="47"/>
      <c r="H25" s="96"/>
      <c r="I25" s="96"/>
    </row>
    <row r="26" spans="1:9" ht="15.75">
      <c r="A26" s="39"/>
      <c r="B26" s="55" t="s">
        <v>218</v>
      </c>
      <c r="C26" s="6" t="s">
        <v>29</v>
      </c>
      <c r="D26" s="6">
        <v>0.11</v>
      </c>
      <c r="E26" s="215">
        <f>E23*D26</f>
        <v>0.31570000000000004</v>
      </c>
      <c r="F26" s="19"/>
      <c r="G26" s="47"/>
      <c r="H26" s="96"/>
      <c r="I26" s="96"/>
    </row>
    <row r="27" spans="1:9" ht="16.5" customHeight="1">
      <c r="A27" s="39"/>
      <c r="B27" s="55" t="s">
        <v>137</v>
      </c>
      <c r="C27" s="6" t="s">
        <v>37</v>
      </c>
      <c r="D27" s="11">
        <v>83.5</v>
      </c>
      <c r="E27" s="215">
        <f>E23*D27</f>
        <v>239.64500000000001</v>
      </c>
      <c r="F27" s="19"/>
      <c r="G27" s="47"/>
      <c r="H27" s="96"/>
      <c r="I27" s="96"/>
    </row>
    <row r="28" spans="1:9" ht="15.75">
      <c r="A28" s="39"/>
      <c r="B28" s="55" t="s">
        <v>30</v>
      </c>
      <c r="C28" s="6" t="s">
        <v>6</v>
      </c>
      <c r="D28" s="6">
        <v>0.16</v>
      </c>
      <c r="E28" s="215">
        <f>E23*D28</f>
        <v>0.45920000000000005</v>
      </c>
      <c r="F28" s="19"/>
      <c r="G28" s="47"/>
      <c r="H28" s="96"/>
      <c r="I28" s="96"/>
    </row>
    <row r="29" spans="1:9" ht="45" customHeight="1">
      <c r="A29" s="39">
        <v>5</v>
      </c>
      <c r="B29" s="98" t="s">
        <v>138</v>
      </c>
      <c r="C29" s="16" t="s">
        <v>29</v>
      </c>
      <c r="D29" s="18"/>
      <c r="E29" s="184">
        <v>0.8</v>
      </c>
      <c r="F29" s="19"/>
      <c r="G29" s="19"/>
      <c r="H29" s="96"/>
      <c r="I29" s="96"/>
    </row>
    <row r="30" spans="1:9" ht="15.75">
      <c r="A30" s="39"/>
      <c r="B30" s="51" t="s">
        <v>66</v>
      </c>
      <c r="C30" s="6" t="s">
        <v>9</v>
      </c>
      <c r="D30" s="11">
        <v>8.4</v>
      </c>
      <c r="E30" s="185">
        <f>E29*D30</f>
        <v>6.7200000000000006</v>
      </c>
      <c r="F30" s="19"/>
      <c r="G30" s="19"/>
      <c r="H30" s="96"/>
      <c r="I30" s="96"/>
    </row>
    <row r="31" spans="1:9" ht="15.75">
      <c r="A31" s="39"/>
      <c r="B31" s="61" t="s">
        <v>8</v>
      </c>
      <c r="C31" s="99" t="s">
        <v>6</v>
      </c>
      <c r="D31" s="97">
        <v>0.81</v>
      </c>
      <c r="E31" s="213">
        <f>E29*D31</f>
        <v>0.64800000000000013</v>
      </c>
      <c r="F31" s="253"/>
      <c r="G31" s="253"/>
      <c r="H31" s="96"/>
      <c r="I31" s="96"/>
    </row>
    <row r="32" spans="1:9" ht="15.75">
      <c r="A32" s="39"/>
      <c r="B32" s="61" t="s">
        <v>38</v>
      </c>
      <c r="C32" s="99" t="s">
        <v>29</v>
      </c>
      <c r="D32" s="100">
        <v>1.0149999999999999</v>
      </c>
      <c r="E32" s="213">
        <f>E29*D32</f>
        <v>0.81199999999999994</v>
      </c>
      <c r="F32" s="19"/>
      <c r="G32" s="253"/>
      <c r="H32" s="96"/>
      <c r="I32" s="96"/>
    </row>
    <row r="33" spans="1:9" ht="15.75">
      <c r="A33" s="39"/>
      <c r="B33" s="61" t="s">
        <v>39</v>
      </c>
      <c r="C33" s="63" t="s">
        <v>40</v>
      </c>
      <c r="D33" s="97"/>
      <c r="E33" s="213">
        <v>0.4</v>
      </c>
      <c r="F33" s="253"/>
      <c r="G33" s="253"/>
      <c r="H33" s="96"/>
      <c r="I33" s="96"/>
    </row>
    <row r="34" spans="1:9" ht="15.75">
      <c r="A34" s="39"/>
      <c r="B34" s="61" t="s">
        <v>50</v>
      </c>
      <c r="C34" s="99" t="s">
        <v>13</v>
      </c>
      <c r="D34" s="97">
        <v>1.37</v>
      </c>
      <c r="E34" s="213">
        <f>E29*D34</f>
        <v>1.0960000000000001</v>
      </c>
      <c r="F34" s="19"/>
      <c r="G34" s="253"/>
      <c r="H34" s="96"/>
      <c r="I34" s="96"/>
    </row>
    <row r="35" spans="1:9" ht="15.75">
      <c r="A35" s="39"/>
      <c r="B35" s="61" t="s">
        <v>28</v>
      </c>
      <c r="C35" s="99" t="s">
        <v>29</v>
      </c>
      <c r="D35" s="101">
        <v>3.6600000000000001E-2</v>
      </c>
      <c r="E35" s="213">
        <f>E29*D35</f>
        <v>2.928E-2</v>
      </c>
      <c r="F35" s="19"/>
      <c r="G35" s="253"/>
      <c r="H35" s="96"/>
      <c r="I35" s="96"/>
    </row>
    <row r="36" spans="1:9" ht="15.75">
      <c r="A36" s="39"/>
      <c r="B36" s="61" t="s">
        <v>30</v>
      </c>
      <c r="C36" s="99" t="s">
        <v>6</v>
      </c>
      <c r="D36" s="97">
        <v>0.39</v>
      </c>
      <c r="E36" s="213">
        <f>E29*D36</f>
        <v>0.31200000000000006</v>
      </c>
      <c r="F36" s="253"/>
      <c r="G36" s="253"/>
      <c r="H36" s="96"/>
      <c r="I36" s="96"/>
    </row>
    <row r="37" spans="1:9" ht="51.6" customHeight="1">
      <c r="A37" s="39">
        <v>6</v>
      </c>
      <c r="B37" s="98" t="s">
        <v>41</v>
      </c>
      <c r="C37" s="16" t="s">
        <v>13</v>
      </c>
      <c r="D37" s="16"/>
      <c r="E37" s="184">
        <v>6</v>
      </c>
      <c r="F37" s="19"/>
      <c r="G37" s="19"/>
      <c r="H37" s="96"/>
      <c r="I37" s="96"/>
    </row>
    <row r="38" spans="1:9" ht="15.75">
      <c r="A38" s="39"/>
      <c r="B38" s="51" t="s">
        <v>66</v>
      </c>
      <c r="C38" s="6" t="s">
        <v>9</v>
      </c>
      <c r="D38" s="6">
        <v>0.439</v>
      </c>
      <c r="E38" s="185">
        <f>E37*D38</f>
        <v>2.6339999999999999</v>
      </c>
      <c r="F38" s="19"/>
      <c r="G38" s="19"/>
      <c r="H38" s="96"/>
      <c r="I38" s="96"/>
    </row>
    <row r="39" spans="1:9" ht="15.75">
      <c r="A39" s="39"/>
      <c r="B39" s="61" t="s">
        <v>8</v>
      </c>
      <c r="C39" s="6" t="s">
        <v>6</v>
      </c>
      <c r="D39" s="6">
        <v>3.5400000000000001E-2</v>
      </c>
      <c r="E39" s="185">
        <f>E37*D39</f>
        <v>0.21240000000000001</v>
      </c>
      <c r="F39" s="19"/>
      <c r="G39" s="19"/>
      <c r="H39" s="96"/>
      <c r="I39" s="96"/>
    </row>
    <row r="40" spans="1:9" ht="15.75">
      <c r="A40" s="39"/>
      <c r="B40" s="102" t="s">
        <v>42</v>
      </c>
      <c r="C40" s="6" t="s">
        <v>13</v>
      </c>
      <c r="D40" s="5">
        <v>1.18</v>
      </c>
      <c r="E40" s="185">
        <f>E37*D40</f>
        <v>7.08</v>
      </c>
      <c r="F40" s="19"/>
      <c r="G40" s="19"/>
      <c r="H40" s="96"/>
      <c r="I40" s="96"/>
    </row>
    <row r="41" spans="1:9" ht="15.75">
      <c r="A41" s="39"/>
      <c r="B41" s="103" t="s">
        <v>34</v>
      </c>
      <c r="C41" s="6" t="s">
        <v>29</v>
      </c>
      <c r="D41" s="6">
        <v>1.1900000000000001E-2</v>
      </c>
      <c r="E41" s="185">
        <f>E37*D41</f>
        <v>7.1400000000000005E-2</v>
      </c>
      <c r="F41" s="19"/>
      <c r="G41" s="19"/>
      <c r="H41" s="96"/>
      <c r="I41" s="96"/>
    </row>
    <row r="42" spans="1:9" ht="15.75">
      <c r="A42" s="39"/>
      <c r="B42" s="103" t="s">
        <v>43</v>
      </c>
      <c r="C42" s="6" t="s">
        <v>7</v>
      </c>
      <c r="D42" s="11">
        <v>0.15</v>
      </c>
      <c r="E42" s="185">
        <f>E37*D42</f>
        <v>0.89999999999999991</v>
      </c>
      <c r="F42" s="19"/>
      <c r="G42" s="19"/>
      <c r="H42" s="96"/>
      <c r="I42" s="96"/>
    </row>
    <row r="43" spans="1:9" ht="15.75">
      <c r="A43" s="39"/>
      <c r="B43" s="103" t="s">
        <v>44</v>
      </c>
      <c r="C43" s="6" t="s">
        <v>15</v>
      </c>
      <c r="D43" s="11">
        <v>6</v>
      </c>
      <c r="E43" s="185">
        <f>E37*D43</f>
        <v>36</v>
      </c>
      <c r="F43" s="19"/>
      <c r="G43" s="19"/>
      <c r="H43" s="96"/>
      <c r="I43" s="96"/>
    </row>
    <row r="44" spans="1:9" ht="15.75">
      <c r="A44" s="39"/>
      <c r="B44" s="61" t="s">
        <v>30</v>
      </c>
      <c r="C44" s="6" t="s">
        <v>6</v>
      </c>
      <c r="D44" s="6">
        <v>8.2799999999999999E-2</v>
      </c>
      <c r="E44" s="185">
        <f>E37*D44</f>
        <v>0.49680000000000002</v>
      </c>
      <c r="F44" s="19"/>
      <c r="G44" s="19"/>
      <c r="H44" s="96"/>
      <c r="I44" s="96"/>
    </row>
    <row r="45" spans="1:9" ht="55.15" customHeight="1">
      <c r="A45" s="39">
        <v>7</v>
      </c>
      <c r="B45" s="104" t="s">
        <v>191</v>
      </c>
      <c r="C45" s="105" t="s">
        <v>13</v>
      </c>
      <c r="D45" s="106"/>
      <c r="E45" s="214">
        <v>1.68</v>
      </c>
      <c r="F45" s="19"/>
      <c r="G45" s="47"/>
      <c r="H45" s="96"/>
      <c r="I45" s="96"/>
    </row>
    <row r="46" spans="1:9" s="49" customFormat="1" ht="28.15" customHeight="1">
      <c r="A46" s="39"/>
      <c r="B46" s="91" t="s">
        <v>66</v>
      </c>
      <c r="C46" s="46" t="s">
        <v>9</v>
      </c>
      <c r="D46" s="47">
        <v>2.72</v>
      </c>
      <c r="E46" s="181">
        <f>E45*D46</f>
        <v>4.5696000000000003</v>
      </c>
      <c r="F46" s="19"/>
      <c r="G46" s="47"/>
      <c r="H46" s="124"/>
      <c r="I46" s="124"/>
    </row>
    <row r="47" spans="1:9" s="49" customFormat="1" ht="26.25" customHeight="1">
      <c r="A47" s="39"/>
      <c r="B47" s="126" t="s">
        <v>139</v>
      </c>
      <c r="C47" s="127" t="s">
        <v>13</v>
      </c>
      <c r="D47" s="48">
        <v>1</v>
      </c>
      <c r="E47" s="181">
        <f>E45*D47</f>
        <v>1.68</v>
      </c>
      <c r="F47" s="19"/>
      <c r="G47" s="47"/>
      <c r="H47" s="124"/>
      <c r="I47" s="124"/>
    </row>
    <row r="48" spans="1:9" ht="52.9" customHeight="1">
      <c r="A48" s="39">
        <v>8</v>
      </c>
      <c r="B48" s="104" t="s">
        <v>140</v>
      </c>
      <c r="C48" s="105" t="s">
        <v>13</v>
      </c>
      <c r="D48" s="106"/>
      <c r="E48" s="214">
        <v>0.48</v>
      </c>
      <c r="F48" s="19"/>
      <c r="G48" s="47"/>
      <c r="H48" s="96"/>
      <c r="I48" s="96"/>
    </row>
    <row r="49" spans="1:9" s="49" customFormat="1" ht="29.25" customHeight="1">
      <c r="A49" s="39"/>
      <c r="B49" s="126" t="s">
        <v>45</v>
      </c>
      <c r="C49" s="46" t="s">
        <v>9</v>
      </c>
      <c r="D49" s="47">
        <v>2.72</v>
      </c>
      <c r="E49" s="181">
        <f>E48*D49</f>
        <v>1.3056000000000001</v>
      </c>
      <c r="F49" s="19"/>
      <c r="G49" s="47"/>
      <c r="H49" s="124"/>
      <c r="I49" s="124"/>
    </row>
    <row r="50" spans="1:9" s="49" customFormat="1" ht="23.25" customHeight="1">
      <c r="A50" s="39"/>
      <c r="B50" s="126" t="s">
        <v>61</v>
      </c>
      <c r="C50" s="127" t="s">
        <v>13</v>
      </c>
      <c r="D50" s="48">
        <v>1</v>
      </c>
      <c r="E50" s="181">
        <f>E48*D50</f>
        <v>0.48</v>
      </c>
      <c r="F50" s="19"/>
      <c r="G50" s="47"/>
      <c r="H50" s="124"/>
      <c r="I50" s="124"/>
    </row>
    <row r="51" spans="1:9" ht="47.45" customHeight="1">
      <c r="A51" s="39">
        <v>9</v>
      </c>
      <c r="B51" s="15" t="s">
        <v>46</v>
      </c>
      <c r="C51" s="16" t="s">
        <v>13</v>
      </c>
      <c r="D51" s="108"/>
      <c r="E51" s="216">
        <v>19.32</v>
      </c>
      <c r="F51" s="123"/>
      <c r="G51" s="123"/>
      <c r="H51" s="96"/>
      <c r="I51" s="96"/>
    </row>
    <row r="52" spans="1:9" ht="19.5" customHeight="1">
      <c r="A52" s="39"/>
      <c r="B52" s="51" t="s">
        <v>66</v>
      </c>
      <c r="C52" s="6" t="s">
        <v>9</v>
      </c>
      <c r="D52" s="110">
        <v>1.01</v>
      </c>
      <c r="E52" s="217">
        <f>E51*D52</f>
        <v>19.513200000000001</v>
      </c>
      <c r="F52" s="123"/>
      <c r="G52" s="123"/>
      <c r="H52" s="96"/>
      <c r="I52" s="96"/>
    </row>
    <row r="53" spans="1:9" ht="19.5" customHeight="1">
      <c r="A53" s="39"/>
      <c r="B53" s="111" t="s">
        <v>47</v>
      </c>
      <c r="C53" s="63" t="s">
        <v>25</v>
      </c>
      <c r="D53" s="63">
        <v>4.1000000000000002E-2</v>
      </c>
      <c r="E53" s="217">
        <f>E51*D53</f>
        <v>0.79212000000000005</v>
      </c>
      <c r="F53" s="123"/>
      <c r="G53" s="123"/>
      <c r="H53" s="96"/>
      <c r="I53" s="96"/>
    </row>
    <row r="54" spans="1:9" ht="21.75" customHeight="1">
      <c r="A54" s="39"/>
      <c r="B54" s="61" t="s">
        <v>8</v>
      </c>
      <c r="C54" s="63" t="s">
        <v>6</v>
      </c>
      <c r="D54" s="63">
        <v>2.7E-2</v>
      </c>
      <c r="E54" s="217">
        <f>E51*D54</f>
        <v>0.52163999999999999</v>
      </c>
      <c r="F54" s="123"/>
      <c r="G54" s="123"/>
      <c r="H54" s="96"/>
      <c r="I54" s="96"/>
    </row>
    <row r="55" spans="1:9" ht="24" customHeight="1">
      <c r="A55" s="39"/>
      <c r="B55" s="111" t="s">
        <v>36</v>
      </c>
      <c r="C55" s="63" t="s">
        <v>29</v>
      </c>
      <c r="D55" s="63">
        <v>2.3800000000000002E-2</v>
      </c>
      <c r="E55" s="217">
        <f>E51*D55</f>
        <v>0.45981600000000006</v>
      </c>
      <c r="F55" s="123"/>
      <c r="G55" s="123"/>
      <c r="H55" s="96"/>
      <c r="I55" s="96"/>
    </row>
    <row r="56" spans="1:9" ht="20.25" customHeight="1">
      <c r="A56" s="39"/>
      <c r="B56" s="61" t="s">
        <v>30</v>
      </c>
      <c r="C56" s="63" t="s">
        <v>6</v>
      </c>
      <c r="D56" s="63">
        <v>3.0000000000000001E-3</v>
      </c>
      <c r="E56" s="217">
        <f>E51*D56</f>
        <v>5.7960000000000005E-2</v>
      </c>
      <c r="F56" s="123"/>
      <c r="G56" s="123"/>
      <c r="H56" s="96"/>
      <c r="I56" s="96"/>
    </row>
    <row r="57" spans="1:9" s="49" customFormat="1" ht="33.75" customHeight="1">
      <c r="A57" s="39">
        <v>10</v>
      </c>
      <c r="B57" s="15" t="s">
        <v>141</v>
      </c>
      <c r="C57" s="16" t="s">
        <v>13</v>
      </c>
      <c r="D57" s="16"/>
      <c r="E57" s="214">
        <v>3.52</v>
      </c>
      <c r="F57" s="19"/>
      <c r="G57" s="47"/>
      <c r="H57" s="124"/>
      <c r="I57" s="124"/>
    </row>
    <row r="58" spans="1:9" ht="24.75" customHeight="1">
      <c r="A58" s="39"/>
      <c r="B58" s="51" t="s">
        <v>66</v>
      </c>
      <c r="C58" s="6" t="s">
        <v>9</v>
      </c>
      <c r="D58" s="6">
        <v>0.1948</v>
      </c>
      <c r="E58" s="215">
        <f>E57*D58</f>
        <v>0.68569599999999997</v>
      </c>
      <c r="F58" s="19"/>
      <c r="G58" s="47"/>
      <c r="H58" s="96"/>
      <c r="I58" s="96"/>
    </row>
    <row r="59" spans="1:9" ht="21.75" customHeight="1">
      <c r="A59" s="39"/>
      <c r="B59" s="55" t="s">
        <v>8</v>
      </c>
      <c r="C59" s="6" t="s">
        <v>6</v>
      </c>
      <c r="D59" s="6">
        <v>1.41E-2</v>
      </c>
      <c r="E59" s="215">
        <f>E57*D59</f>
        <v>4.9632000000000003E-2</v>
      </c>
      <c r="F59" s="19"/>
      <c r="G59" s="47"/>
      <c r="H59" s="96"/>
      <c r="I59" s="96"/>
    </row>
    <row r="60" spans="1:9" ht="20.25" customHeight="1">
      <c r="A60" s="39"/>
      <c r="B60" s="55" t="s">
        <v>26</v>
      </c>
      <c r="C60" s="6" t="s">
        <v>29</v>
      </c>
      <c r="D60" s="6">
        <v>3.0599999999999999E-2</v>
      </c>
      <c r="E60" s="215">
        <f>E57*D60</f>
        <v>0.107712</v>
      </c>
      <c r="F60" s="19"/>
      <c r="G60" s="47"/>
      <c r="H60" s="96"/>
      <c r="I60" s="96"/>
    </row>
    <row r="61" spans="1:9" ht="23.25" customHeight="1">
      <c r="A61" s="39"/>
      <c r="B61" s="55" t="s">
        <v>30</v>
      </c>
      <c r="C61" s="63" t="s">
        <v>6</v>
      </c>
      <c r="D61" s="6">
        <v>6.3600000000000004E-2</v>
      </c>
      <c r="E61" s="215">
        <f>E57*D61</f>
        <v>0.22387200000000002</v>
      </c>
      <c r="F61" s="19"/>
      <c r="G61" s="47"/>
      <c r="H61" s="96"/>
      <c r="I61" s="96"/>
    </row>
    <row r="62" spans="1:9" s="49" customFormat="1" ht="28.5" customHeight="1">
      <c r="A62" s="39">
        <v>11</v>
      </c>
      <c r="B62" s="112" t="s">
        <v>142</v>
      </c>
      <c r="C62" s="16" t="s">
        <v>13</v>
      </c>
      <c r="D62" s="108"/>
      <c r="E62" s="216">
        <v>19.32</v>
      </c>
      <c r="F62" s="123"/>
      <c r="G62" s="123"/>
      <c r="H62" s="124"/>
      <c r="I62" s="124"/>
    </row>
    <row r="63" spans="1:9" ht="28.5" customHeight="1">
      <c r="A63" s="39"/>
      <c r="B63" s="51" t="s">
        <v>66</v>
      </c>
      <c r="C63" s="6" t="s">
        <v>9</v>
      </c>
      <c r="D63" s="109">
        <v>1.7</v>
      </c>
      <c r="E63" s="217">
        <f>E62*D63</f>
        <v>32.844000000000001</v>
      </c>
      <c r="F63" s="123"/>
      <c r="G63" s="123"/>
      <c r="H63" s="96"/>
      <c r="I63" s="96"/>
    </row>
    <row r="64" spans="1:9" ht="20.25" customHeight="1">
      <c r="A64" s="39"/>
      <c r="B64" s="61" t="s">
        <v>8</v>
      </c>
      <c r="C64" s="63" t="s">
        <v>6</v>
      </c>
      <c r="D64" s="110">
        <v>0.02</v>
      </c>
      <c r="E64" s="217">
        <f>E62*D64</f>
        <v>0.38640000000000002</v>
      </c>
      <c r="F64" s="123"/>
      <c r="G64" s="123"/>
      <c r="H64" s="96"/>
      <c r="I64" s="96"/>
    </row>
    <row r="65" spans="1:9" ht="24.75" customHeight="1">
      <c r="A65" s="39"/>
      <c r="B65" s="111" t="s">
        <v>62</v>
      </c>
      <c r="C65" s="63" t="s">
        <v>13</v>
      </c>
      <c r="D65" s="110">
        <v>1.01</v>
      </c>
      <c r="E65" s="217">
        <f>E62*D65</f>
        <v>19.513200000000001</v>
      </c>
      <c r="F65" s="123"/>
      <c r="G65" s="123"/>
      <c r="H65" s="96"/>
      <c r="I65" s="96"/>
    </row>
    <row r="66" spans="1:9" ht="21" customHeight="1">
      <c r="A66" s="39"/>
      <c r="B66" s="111" t="s">
        <v>31</v>
      </c>
      <c r="C66" s="63" t="s">
        <v>32</v>
      </c>
      <c r="D66" s="109">
        <v>5.5</v>
      </c>
      <c r="E66" s="217">
        <f>E62*D66</f>
        <v>106.26</v>
      </c>
      <c r="F66" s="123"/>
      <c r="G66" s="123"/>
      <c r="H66" s="96"/>
      <c r="I66" s="96"/>
    </row>
    <row r="67" spans="1:9" ht="18" customHeight="1">
      <c r="A67" s="39"/>
      <c r="B67" s="61" t="s">
        <v>30</v>
      </c>
      <c r="C67" s="63" t="s">
        <v>6</v>
      </c>
      <c r="D67" s="63">
        <v>7.0000000000000001E-3</v>
      </c>
      <c r="E67" s="217">
        <f>E62*D67</f>
        <v>0.13524</v>
      </c>
      <c r="F67" s="123"/>
      <c r="G67" s="123"/>
      <c r="H67" s="96"/>
      <c r="I67" s="96"/>
    </row>
    <row r="68" spans="1:9" ht="32.25" customHeight="1">
      <c r="A68" s="39">
        <v>12</v>
      </c>
      <c r="B68" s="112" t="s">
        <v>143</v>
      </c>
      <c r="C68" s="16" t="s">
        <v>13</v>
      </c>
      <c r="D68" s="108"/>
      <c r="E68" s="216">
        <v>3.52</v>
      </c>
      <c r="F68" s="123"/>
      <c r="G68" s="123"/>
      <c r="H68" s="96"/>
      <c r="I68" s="96"/>
    </row>
    <row r="69" spans="1:9" ht="18" customHeight="1">
      <c r="A69" s="39"/>
      <c r="B69" s="51" t="s">
        <v>70</v>
      </c>
      <c r="C69" s="6" t="s">
        <v>9</v>
      </c>
      <c r="D69" s="63">
        <v>1.08</v>
      </c>
      <c r="E69" s="217">
        <f>E68*D69</f>
        <v>3.8016000000000001</v>
      </c>
      <c r="F69" s="123"/>
      <c r="G69" s="123"/>
      <c r="H69" s="96"/>
      <c r="I69" s="96"/>
    </row>
    <row r="70" spans="1:9" ht="18" customHeight="1">
      <c r="A70" s="39"/>
      <c r="B70" s="61" t="s">
        <v>8</v>
      </c>
      <c r="C70" s="63" t="s">
        <v>6</v>
      </c>
      <c r="D70" s="63">
        <v>4.5199999999999997E-2</v>
      </c>
      <c r="E70" s="217">
        <f>E68*D70</f>
        <v>0.159104</v>
      </c>
      <c r="F70" s="123"/>
      <c r="G70" s="123"/>
      <c r="H70" s="96"/>
      <c r="I70" s="96"/>
    </row>
    <row r="71" spans="1:9" ht="18" customHeight="1">
      <c r="A71" s="39"/>
      <c r="B71" s="111" t="s">
        <v>71</v>
      </c>
      <c r="C71" s="63" t="s">
        <v>13</v>
      </c>
      <c r="D71" s="110">
        <v>1.02</v>
      </c>
      <c r="E71" s="217">
        <f>E68*D71</f>
        <v>3.5904000000000003</v>
      </c>
      <c r="F71" s="123"/>
      <c r="G71" s="123"/>
      <c r="H71" s="96"/>
      <c r="I71" s="96"/>
    </row>
    <row r="72" spans="1:9" ht="18" customHeight="1">
      <c r="A72" s="39"/>
      <c r="B72" s="111" t="s">
        <v>31</v>
      </c>
      <c r="C72" s="63" t="s">
        <v>32</v>
      </c>
      <c r="D72" s="109">
        <v>5.5</v>
      </c>
      <c r="E72" s="217">
        <f>E68*D72</f>
        <v>19.36</v>
      </c>
      <c r="F72" s="123"/>
      <c r="G72" s="123"/>
      <c r="H72" s="96"/>
      <c r="I72" s="96"/>
    </row>
    <row r="73" spans="1:9" ht="18" customHeight="1">
      <c r="A73" s="39"/>
      <c r="B73" s="61" t="s">
        <v>30</v>
      </c>
      <c r="C73" s="63" t="s">
        <v>6</v>
      </c>
      <c r="D73" s="63">
        <v>4.6600000000000003E-2</v>
      </c>
      <c r="E73" s="217">
        <f>E68*D73</f>
        <v>0.16403200000000001</v>
      </c>
      <c r="F73" s="123"/>
      <c r="G73" s="123"/>
      <c r="H73" s="96"/>
      <c r="I73" s="96"/>
    </row>
    <row r="74" spans="1:9" ht="37.5" customHeight="1">
      <c r="A74" s="39">
        <v>13</v>
      </c>
      <c r="B74" s="98" t="s">
        <v>144</v>
      </c>
      <c r="C74" s="16" t="s">
        <v>13</v>
      </c>
      <c r="D74" s="18"/>
      <c r="E74" s="184">
        <v>3.52</v>
      </c>
      <c r="F74" s="88"/>
      <c r="G74" s="88"/>
      <c r="H74" s="96"/>
      <c r="I74" s="96"/>
    </row>
    <row r="75" spans="1:9" ht="24" customHeight="1">
      <c r="A75" s="39"/>
      <c r="B75" s="51" t="s">
        <v>66</v>
      </c>
      <c r="C75" s="6" t="s">
        <v>9</v>
      </c>
      <c r="D75" s="56">
        <v>0.85599999999999998</v>
      </c>
      <c r="E75" s="185">
        <f>E74*D75</f>
        <v>3.0131199999999998</v>
      </c>
      <c r="F75" s="88"/>
      <c r="G75" s="88"/>
      <c r="H75" s="96"/>
      <c r="I75" s="96"/>
    </row>
    <row r="76" spans="1:9" ht="25.15" customHeight="1">
      <c r="A76" s="39"/>
      <c r="B76" s="40" t="s">
        <v>8</v>
      </c>
      <c r="C76" s="6" t="s">
        <v>6</v>
      </c>
      <c r="D76" s="6">
        <v>1.2E-2</v>
      </c>
      <c r="E76" s="185">
        <f>E74*D76</f>
        <v>4.224E-2</v>
      </c>
      <c r="F76" s="88"/>
      <c r="G76" s="88"/>
      <c r="H76" s="96"/>
      <c r="I76" s="96"/>
    </row>
    <row r="77" spans="1:9" ht="24" customHeight="1">
      <c r="A77" s="39"/>
      <c r="B77" s="102" t="s">
        <v>27</v>
      </c>
      <c r="C77" s="6" t="s">
        <v>7</v>
      </c>
      <c r="D77" s="5">
        <v>0.63</v>
      </c>
      <c r="E77" s="185">
        <f>E74*D77</f>
        <v>2.2176</v>
      </c>
      <c r="F77" s="88"/>
      <c r="G77" s="88"/>
      <c r="H77" s="96"/>
      <c r="I77" s="96"/>
    </row>
    <row r="78" spans="1:9" ht="25.15" customHeight="1">
      <c r="A78" s="39"/>
      <c r="B78" s="102" t="s">
        <v>19</v>
      </c>
      <c r="C78" s="6" t="s">
        <v>7</v>
      </c>
      <c r="D78" s="5">
        <v>0.92</v>
      </c>
      <c r="E78" s="185">
        <f>E74*D78</f>
        <v>3.2383999999999999</v>
      </c>
      <c r="F78" s="88"/>
      <c r="G78" s="88"/>
      <c r="H78" s="96"/>
      <c r="I78" s="96"/>
    </row>
    <row r="79" spans="1:9" ht="24.6" customHeight="1">
      <c r="A79" s="39"/>
      <c r="B79" s="68" t="s">
        <v>18</v>
      </c>
      <c r="C79" s="6" t="s">
        <v>6</v>
      </c>
      <c r="D79" s="6">
        <v>1.7999999999999999E-2</v>
      </c>
      <c r="E79" s="185">
        <f>E74*D79</f>
        <v>6.336E-2</v>
      </c>
      <c r="F79" s="88"/>
      <c r="G79" s="88"/>
      <c r="H79" s="96"/>
      <c r="I79" s="96"/>
    </row>
    <row r="80" spans="1:9" ht="50.45" customHeight="1">
      <c r="A80" s="39">
        <v>14</v>
      </c>
      <c r="B80" s="112" t="s">
        <v>48</v>
      </c>
      <c r="C80" s="16" t="s">
        <v>13</v>
      </c>
      <c r="D80" s="108"/>
      <c r="E80" s="216">
        <v>18.309999999999999</v>
      </c>
      <c r="F80" s="123"/>
      <c r="G80" s="123"/>
      <c r="H80" s="96"/>
      <c r="I80" s="96"/>
    </row>
    <row r="81" spans="1:9" ht="25.9" customHeight="1">
      <c r="A81" s="39"/>
      <c r="B81" s="51" t="s">
        <v>66</v>
      </c>
      <c r="C81" s="6" t="s">
        <v>9</v>
      </c>
      <c r="D81" s="110">
        <v>0.93</v>
      </c>
      <c r="E81" s="217">
        <f>E80*D81</f>
        <v>17.028299999999998</v>
      </c>
      <c r="F81" s="123"/>
      <c r="G81" s="123"/>
      <c r="H81" s="96"/>
      <c r="I81" s="96"/>
    </row>
    <row r="82" spans="1:9" ht="24" customHeight="1">
      <c r="A82" s="39"/>
      <c r="B82" s="111" t="s">
        <v>49</v>
      </c>
      <c r="C82" s="63" t="s">
        <v>25</v>
      </c>
      <c r="D82" s="63">
        <v>2.4E-2</v>
      </c>
      <c r="E82" s="217">
        <f>E80*D82</f>
        <v>0.43944</v>
      </c>
      <c r="F82" s="123"/>
      <c r="G82" s="123"/>
      <c r="H82" s="96"/>
      <c r="I82" s="96"/>
    </row>
    <row r="83" spans="1:9" ht="21" customHeight="1">
      <c r="A83" s="39"/>
      <c r="B83" s="61" t="s">
        <v>8</v>
      </c>
      <c r="C83" s="63" t="s">
        <v>6</v>
      </c>
      <c r="D83" s="63">
        <v>2.5999999999999999E-2</v>
      </c>
      <c r="E83" s="217">
        <f>E80*D83</f>
        <v>0.47605999999999993</v>
      </c>
      <c r="F83" s="123"/>
      <c r="G83" s="123"/>
      <c r="H83" s="96"/>
      <c r="I83" s="96"/>
    </row>
    <row r="84" spans="1:9" ht="24" customHeight="1">
      <c r="A84" s="39"/>
      <c r="B84" s="111" t="s">
        <v>36</v>
      </c>
      <c r="C84" s="63" t="s">
        <v>29</v>
      </c>
      <c r="D84" s="63">
        <v>2.5499999999999998E-2</v>
      </c>
      <c r="E84" s="217">
        <f>E80*D84</f>
        <v>0.46690499999999996</v>
      </c>
      <c r="F84" s="123"/>
      <c r="G84" s="123"/>
      <c r="H84" s="96"/>
      <c r="I84" s="96"/>
    </row>
    <row r="85" spans="1:9" ht="54.6" customHeight="1">
      <c r="A85" s="39">
        <v>15</v>
      </c>
      <c r="B85" s="112" t="s">
        <v>145</v>
      </c>
      <c r="C85" s="16" t="s">
        <v>13</v>
      </c>
      <c r="D85" s="108"/>
      <c r="E85" s="216">
        <v>18.309999999999999</v>
      </c>
      <c r="F85" s="123"/>
      <c r="G85" s="123"/>
      <c r="H85" s="96"/>
      <c r="I85" s="96"/>
    </row>
    <row r="86" spans="1:9" ht="21.6" customHeight="1">
      <c r="A86" s="39"/>
      <c r="B86" s="51" t="s">
        <v>66</v>
      </c>
      <c r="C86" s="6" t="s">
        <v>9</v>
      </c>
      <c r="D86" s="109">
        <v>1.7</v>
      </c>
      <c r="E86" s="217">
        <f>E85*D86</f>
        <v>31.126999999999995</v>
      </c>
      <c r="F86" s="123"/>
      <c r="G86" s="123"/>
      <c r="H86" s="96"/>
      <c r="I86" s="96"/>
    </row>
    <row r="87" spans="1:9" ht="21" customHeight="1">
      <c r="A87" s="39"/>
      <c r="B87" s="61" t="s">
        <v>8</v>
      </c>
      <c r="C87" s="63" t="s">
        <v>6</v>
      </c>
      <c r="D87" s="110">
        <v>0.02</v>
      </c>
      <c r="E87" s="217">
        <f>E85*D87</f>
        <v>0.36619999999999997</v>
      </c>
      <c r="F87" s="123"/>
      <c r="G87" s="123"/>
      <c r="H87" s="96"/>
      <c r="I87" s="96"/>
    </row>
    <row r="88" spans="1:9" ht="22.9" customHeight="1">
      <c r="A88" s="39"/>
      <c r="B88" s="111" t="s">
        <v>146</v>
      </c>
      <c r="C88" s="63" t="s">
        <v>13</v>
      </c>
      <c r="D88" s="110">
        <v>1.01</v>
      </c>
      <c r="E88" s="217">
        <f>E85*D88</f>
        <v>18.493099999999998</v>
      </c>
      <c r="F88" s="123"/>
      <c r="G88" s="123"/>
      <c r="H88" s="96"/>
      <c r="I88" s="96"/>
    </row>
    <row r="89" spans="1:9" ht="24.6" customHeight="1">
      <c r="A89" s="39"/>
      <c r="B89" s="111" t="s">
        <v>31</v>
      </c>
      <c r="C89" s="63" t="s">
        <v>32</v>
      </c>
      <c r="D89" s="109">
        <v>5.5</v>
      </c>
      <c r="E89" s="217">
        <f>E85*D89</f>
        <v>100.705</v>
      </c>
      <c r="F89" s="123"/>
      <c r="G89" s="123"/>
      <c r="H89" s="96"/>
      <c r="I89" s="96"/>
    </row>
    <row r="90" spans="1:9" ht="24.6" customHeight="1">
      <c r="A90" s="39"/>
      <c r="B90" s="61" t="s">
        <v>30</v>
      </c>
      <c r="C90" s="63" t="s">
        <v>6</v>
      </c>
      <c r="D90" s="63">
        <v>7.0000000000000001E-3</v>
      </c>
      <c r="E90" s="217">
        <f>E85*D90</f>
        <v>0.12817000000000001</v>
      </c>
      <c r="F90" s="123"/>
      <c r="G90" s="123"/>
      <c r="H90" s="96"/>
      <c r="I90" s="96"/>
    </row>
    <row r="91" spans="1:9" ht="22.15" customHeight="1">
      <c r="A91" s="117"/>
      <c r="B91" s="111" t="s">
        <v>49</v>
      </c>
      <c r="C91" s="63" t="s">
        <v>25</v>
      </c>
      <c r="D91" s="63">
        <v>2.4E-2</v>
      </c>
      <c r="E91" s="217">
        <f>E89*D91</f>
        <v>2.4169200000000002</v>
      </c>
      <c r="F91" s="123"/>
      <c r="G91" s="123"/>
      <c r="H91" s="96"/>
      <c r="I91" s="96"/>
    </row>
    <row r="92" spans="1:9" ht="21" customHeight="1">
      <c r="A92" s="117"/>
      <c r="B92" s="61" t="s">
        <v>8</v>
      </c>
      <c r="C92" s="63" t="s">
        <v>6</v>
      </c>
      <c r="D92" s="63">
        <v>2.5999999999999999E-2</v>
      </c>
      <c r="E92" s="217">
        <f>E89*D92</f>
        <v>2.6183299999999998</v>
      </c>
      <c r="F92" s="123"/>
      <c r="G92" s="123"/>
      <c r="H92" s="96"/>
      <c r="I92" s="96"/>
    </row>
    <row r="93" spans="1:9" ht="22.9" customHeight="1">
      <c r="A93" s="117"/>
      <c r="B93" s="111" t="s">
        <v>36</v>
      </c>
      <c r="C93" s="63" t="s">
        <v>29</v>
      </c>
      <c r="D93" s="63">
        <v>2.5499999999999998E-2</v>
      </c>
      <c r="E93" s="217">
        <f>E89*D93</f>
        <v>2.5679774999999996</v>
      </c>
      <c r="F93" s="123"/>
      <c r="G93" s="123"/>
      <c r="H93" s="96"/>
      <c r="I93" s="96"/>
    </row>
    <row r="94" spans="1:9" s="119" customFormat="1" ht="27.6" customHeight="1">
      <c r="A94" s="118"/>
      <c r="B94" s="172" t="s">
        <v>5</v>
      </c>
      <c r="C94" s="172" t="s">
        <v>6</v>
      </c>
      <c r="D94" s="172"/>
      <c r="E94" s="172"/>
      <c r="F94" s="177"/>
      <c r="G94" s="173"/>
      <c r="H94" s="209"/>
      <c r="I94" s="210"/>
    </row>
    <row r="95" spans="1:9" s="119" customFormat="1" ht="27.6" customHeight="1">
      <c r="A95" s="118"/>
      <c r="B95" s="16" t="s">
        <v>12</v>
      </c>
      <c r="C95" s="172" t="s">
        <v>6</v>
      </c>
      <c r="D95" s="82"/>
      <c r="E95" s="172"/>
      <c r="F95" s="173"/>
      <c r="G95" s="173"/>
      <c r="H95" s="209"/>
      <c r="I95" s="210"/>
    </row>
    <row r="96" spans="1:9" s="119" customFormat="1" ht="25.9" customHeight="1">
      <c r="A96" s="118"/>
      <c r="B96" s="16" t="s">
        <v>5</v>
      </c>
      <c r="C96" s="172" t="s">
        <v>6</v>
      </c>
      <c r="D96" s="82"/>
      <c r="E96" s="172"/>
      <c r="F96" s="173"/>
      <c r="G96" s="173"/>
      <c r="H96" s="209"/>
      <c r="I96" s="210"/>
    </row>
    <row r="97" spans="1:13" s="119" customFormat="1" ht="28.9" customHeight="1">
      <c r="A97" s="118"/>
      <c r="B97" s="16" t="s">
        <v>11</v>
      </c>
      <c r="C97" s="172" t="s">
        <v>6</v>
      </c>
      <c r="D97" s="82"/>
      <c r="E97" s="172"/>
      <c r="F97" s="173"/>
      <c r="G97" s="173"/>
      <c r="H97" s="209"/>
      <c r="I97" s="210"/>
      <c r="M97" s="119">
        <v>2</v>
      </c>
    </row>
    <row r="98" spans="1:13" s="119" customFormat="1" ht="28.15" customHeight="1">
      <c r="A98" s="118"/>
      <c r="B98" s="16" t="s">
        <v>5</v>
      </c>
      <c r="C98" s="172" t="s">
        <v>6</v>
      </c>
      <c r="D98" s="82"/>
      <c r="E98" s="172"/>
      <c r="F98" s="173"/>
      <c r="G98" s="173"/>
      <c r="H98" s="209"/>
      <c r="I98" s="210"/>
    </row>
    <row r="99" spans="1:13" ht="30" customHeight="1">
      <c r="A99" s="235"/>
      <c r="B99" s="235"/>
      <c r="C99" s="235"/>
      <c r="D99" s="235"/>
      <c r="E99" s="235"/>
      <c r="F99" s="235"/>
      <c r="G99" s="235"/>
      <c r="H99" s="113"/>
      <c r="I99" s="96"/>
    </row>
    <row r="100" spans="1:13" ht="30" customHeight="1">
      <c r="A100" s="116"/>
      <c r="B100" s="114"/>
      <c r="C100" s="114"/>
      <c r="D100" s="114"/>
      <c r="E100" s="114"/>
      <c r="F100" s="114"/>
      <c r="G100" s="114"/>
      <c r="H100" s="96"/>
      <c r="I100" s="96"/>
      <c r="J100" s="36">
        <v>2</v>
      </c>
    </row>
    <row r="101" spans="1:13" ht="30" customHeight="1">
      <c r="B101" s="115"/>
      <c r="H101" s="96"/>
      <c r="I101" s="96"/>
    </row>
    <row r="102" spans="1:13" ht="30" customHeight="1">
      <c r="B102" s="114"/>
      <c r="H102" s="96"/>
      <c r="I102" s="96"/>
    </row>
    <row r="103" spans="1:13" ht="30" customHeight="1"/>
    <row r="104" spans="1:13" ht="30" customHeight="1"/>
    <row r="105" spans="1:13" ht="30" customHeight="1"/>
    <row r="106" spans="1:13" ht="30" customHeight="1"/>
    <row r="107" spans="1:13" ht="30" customHeight="1"/>
    <row r="108" spans="1:13" ht="30" customHeight="1"/>
    <row r="109" spans="1:13" ht="30" customHeight="1"/>
    <row r="110" spans="1:13" ht="30" customHeight="1"/>
    <row r="111" spans="1:13" ht="30" customHeight="1"/>
    <row r="112" spans="1:13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</sheetData>
  <mergeCells count="8">
    <mergeCell ref="A1:G1"/>
    <mergeCell ref="A2:G2"/>
    <mergeCell ref="A99:G99"/>
    <mergeCell ref="A3:A4"/>
    <mergeCell ref="B3:B4"/>
    <mergeCell ref="C3:C4"/>
    <mergeCell ref="D3:E3"/>
    <mergeCell ref="F3:G3"/>
  </mergeCells>
  <pageMargins left="0.35" right="0.21" top="0.41" bottom="0.31" header="0.22" footer="0.2"/>
  <pageSetup paperSize="9" scale="83" orientation="landscape" r:id="rId1"/>
  <rowBreaks count="1" manualBreakCount="1">
    <brk id="63" max="12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62"/>
  <sheetViews>
    <sheetView topLeftCell="A10" zoomScale="99" zoomScaleNormal="99" workbookViewId="0">
      <selection activeCell="L21" sqref="L21"/>
    </sheetView>
  </sheetViews>
  <sheetFormatPr defaultColWidth="9" defaultRowHeight="15"/>
  <cols>
    <col min="1" max="1" width="7.125" style="119" customWidth="1"/>
    <col min="2" max="2" width="50.75" style="36" customWidth="1"/>
    <col min="3" max="3" width="10.75" style="36" customWidth="1"/>
    <col min="4" max="4" width="9" style="36"/>
    <col min="5" max="5" width="12.5" style="36" customWidth="1"/>
    <col min="6" max="6" width="13.75" style="36" customWidth="1"/>
    <col min="7" max="7" width="12.5" style="36" customWidth="1"/>
    <col min="8" max="8" width="10.375" style="36" customWidth="1"/>
    <col min="9" max="9" width="9.625" style="36" bestFit="1" customWidth="1"/>
    <col min="10" max="16384" width="9" style="36"/>
  </cols>
  <sheetData>
    <row r="1" spans="1:9" ht="36" customHeight="1">
      <c r="A1" s="229" t="s">
        <v>264</v>
      </c>
      <c r="B1" s="230"/>
      <c r="C1" s="230"/>
      <c r="D1" s="230"/>
      <c r="E1" s="230"/>
      <c r="F1" s="230"/>
      <c r="G1" s="231"/>
      <c r="H1" s="95"/>
      <c r="I1" s="96"/>
    </row>
    <row r="2" spans="1:9" ht="38.25" customHeight="1">
      <c r="A2" s="232" t="s">
        <v>72</v>
      </c>
      <c r="B2" s="233"/>
      <c r="C2" s="233"/>
      <c r="D2" s="233"/>
      <c r="E2" s="233"/>
      <c r="F2" s="233"/>
      <c r="G2" s="234"/>
      <c r="H2" s="96"/>
      <c r="I2" s="1"/>
    </row>
    <row r="3" spans="1:9" ht="30.75" customHeight="1">
      <c r="A3" s="225" t="s">
        <v>0</v>
      </c>
      <c r="B3" s="226" t="s">
        <v>10</v>
      </c>
      <c r="C3" s="226" t="s">
        <v>1</v>
      </c>
      <c r="D3" s="228" t="s">
        <v>2</v>
      </c>
      <c r="E3" s="228"/>
      <c r="F3" s="236"/>
      <c r="G3" s="236"/>
      <c r="H3" s="96"/>
      <c r="I3" s="96"/>
    </row>
    <row r="4" spans="1:9" ht="58.5" customHeight="1">
      <c r="A4" s="225"/>
      <c r="B4" s="226"/>
      <c r="C4" s="226"/>
      <c r="D4" s="219" t="s">
        <v>3</v>
      </c>
      <c r="E4" s="219" t="s">
        <v>4</v>
      </c>
      <c r="F4" s="219" t="s">
        <v>266</v>
      </c>
      <c r="G4" s="219" t="s">
        <v>265</v>
      </c>
      <c r="H4" s="96"/>
      <c r="I4" s="96"/>
    </row>
    <row r="5" spans="1:9" ht="75.75" customHeight="1">
      <c r="A5" s="218">
        <v>1</v>
      </c>
      <c r="B5" s="257" t="s">
        <v>247</v>
      </c>
      <c r="C5" s="16" t="s">
        <v>65</v>
      </c>
      <c r="D5" s="18"/>
      <c r="E5" s="184">
        <v>0.85</v>
      </c>
      <c r="F5" s="19"/>
      <c r="G5" s="19"/>
      <c r="H5" s="96"/>
      <c r="I5" s="96"/>
    </row>
    <row r="6" spans="1:9" s="49" customFormat="1" ht="29.25" customHeight="1">
      <c r="A6" s="218"/>
      <c r="B6" s="91" t="s">
        <v>66</v>
      </c>
      <c r="C6" s="46" t="s">
        <v>9</v>
      </c>
      <c r="D6" s="261">
        <v>13</v>
      </c>
      <c r="E6" s="187">
        <f>E5*D6</f>
        <v>11.049999999999999</v>
      </c>
      <c r="F6" s="19"/>
      <c r="G6" s="19"/>
      <c r="H6" s="124"/>
      <c r="I6" s="124"/>
    </row>
    <row r="7" spans="1:9" s="49" customFormat="1" ht="26.25" customHeight="1">
      <c r="A7" s="218"/>
      <c r="B7" s="163" t="s">
        <v>8</v>
      </c>
      <c r="C7" s="46" t="s">
        <v>6</v>
      </c>
      <c r="D7" s="46">
        <v>3.28</v>
      </c>
      <c r="E7" s="187">
        <f>E5*D7</f>
        <v>2.7879999999999998</v>
      </c>
      <c r="F7" s="19"/>
      <c r="G7" s="19"/>
      <c r="H7" s="124"/>
      <c r="I7" s="124"/>
    </row>
    <row r="8" spans="1:9" s="49" customFormat="1" ht="41.25" customHeight="1">
      <c r="A8" s="218"/>
      <c r="B8" s="262" t="s">
        <v>248</v>
      </c>
      <c r="C8" s="46" t="s">
        <v>51</v>
      </c>
      <c r="D8" s="261">
        <v>101</v>
      </c>
      <c r="E8" s="187">
        <f>E5*D8</f>
        <v>85.85</v>
      </c>
      <c r="F8" s="88"/>
      <c r="G8" s="88"/>
      <c r="H8" s="124"/>
      <c r="I8" s="124"/>
    </row>
    <row r="9" spans="1:9" s="49" customFormat="1" ht="41.25" customHeight="1">
      <c r="A9" s="218"/>
      <c r="B9" s="205" t="s">
        <v>18</v>
      </c>
      <c r="C9" s="46" t="s">
        <v>6</v>
      </c>
      <c r="D9" s="46">
        <v>5.5</v>
      </c>
      <c r="E9" s="187">
        <f>E5*D9</f>
        <v>4.6749999999999998</v>
      </c>
      <c r="F9" s="88"/>
      <c r="G9" s="88"/>
      <c r="H9" s="124"/>
      <c r="I9" s="124"/>
    </row>
    <row r="10" spans="1:9" ht="56.25" customHeight="1">
      <c r="A10" s="218">
        <v>2</v>
      </c>
      <c r="B10" s="132" t="s">
        <v>55</v>
      </c>
      <c r="C10" s="133" t="s">
        <v>56</v>
      </c>
      <c r="D10" s="134"/>
      <c r="E10" s="259">
        <v>2</v>
      </c>
      <c r="F10" s="264"/>
      <c r="G10" s="264"/>
      <c r="H10" s="96"/>
      <c r="I10" s="96"/>
    </row>
    <row r="11" spans="1:9" s="49" customFormat="1" ht="25.5" customHeight="1">
      <c r="A11" s="218"/>
      <c r="B11" s="91" t="s">
        <v>66</v>
      </c>
      <c r="C11" s="263" t="s">
        <v>16</v>
      </c>
      <c r="D11" s="269">
        <v>0.372</v>
      </c>
      <c r="E11" s="265">
        <f>E10*D11</f>
        <v>0.74399999999999999</v>
      </c>
      <c r="F11" s="264"/>
      <c r="G11" s="264"/>
      <c r="H11" s="124"/>
      <c r="I11" s="124"/>
    </row>
    <row r="12" spans="1:9" s="49" customFormat="1" ht="25.5" customHeight="1">
      <c r="A12" s="218"/>
      <c r="B12" s="270" t="s">
        <v>57</v>
      </c>
      <c r="C12" s="263" t="s">
        <v>20</v>
      </c>
      <c r="D12" s="266">
        <v>1</v>
      </c>
      <c r="E12" s="265">
        <f>E10*D12</f>
        <v>2</v>
      </c>
      <c r="F12" s="264"/>
      <c r="G12" s="264"/>
      <c r="H12" s="124"/>
      <c r="I12" s="124"/>
    </row>
    <row r="13" spans="1:9" s="49" customFormat="1" ht="26.25" customHeight="1">
      <c r="A13" s="218"/>
      <c r="B13" s="254" t="s">
        <v>30</v>
      </c>
      <c r="C13" s="263" t="s">
        <v>21</v>
      </c>
      <c r="D13" s="271">
        <v>0.12839999999999999</v>
      </c>
      <c r="E13" s="265">
        <f>E10*D13</f>
        <v>0.25679999999999997</v>
      </c>
      <c r="F13" s="123"/>
      <c r="G13" s="123"/>
      <c r="H13" s="124"/>
      <c r="I13" s="124"/>
    </row>
    <row r="14" spans="1:9" ht="31.5" customHeight="1">
      <c r="A14" s="218">
        <v>3</v>
      </c>
      <c r="B14" s="132" t="s">
        <v>23</v>
      </c>
      <c r="C14" s="133" t="s">
        <v>20</v>
      </c>
      <c r="D14" s="134"/>
      <c r="E14" s="259">
        <v>2</v>
      </c>
      <c r="F14" s="264"/>
      <c r="G14" s="264"/>
      <c r="H14" s="96"/>
      <c r="I14" s="96"/>
    </row>
    <row r="15" spans="1:9" ht="19.5" customHeight="1">
      <c r="A15" s="218"/>
      <c r="B15" s="51" t="s">
        <v>66</v>
      </c>
      <c r="C15" s="137" t="s">
        <v>16</v>
      </c>
      <c r="D15" s="136">
        <v>1.02</v>
      </c>
      <c r="E15" s="260">
        <f>E14*D15</f>
        <v>2.04</v>
      </c>
      <c r="F15" s="264"/>
      <c r="G15" s="264"/>
      <c r="H15" s="96"/>
      <c r="I15" s="96"/>
    </row>
    <row r="16" spans="1:9" ht="21.75" customHeight="1">
      <c r="A16" s="218"/>
      <c r="B16" s="61" t="s">
        <v>8</v>
      </c>
      <c r="C16" s="141" t="s">
        <v>21</v>
      </c>
      <c r="D16" s="136">
        <v>0.01</v>
      </c>
      <c r="E16" s="260">
        <f>E14*D16</f>
        <v>0.02</v>
      </c>
      <c r="F16" s="264"/>
      <c r="G16" s="264"/>
      <c r="H16" s="96"/>
      <c r="I16" s="96"/>
    </row>
    <row r="17" spans="1:9" ht="26.25" customHeight="1">
      <c r="A17" s="218"/>
      <c r="B17" s="142" t="s">
        <v>24</v>
      </c>
      <c r="C17" s="137" t="s">
        <v>20</v>
      </c>
      <c r="D17" s="135">
        <v>1</v>
      </c>
      <c r="E17" s="260">
        <f>E14*D17</f>
        <v>2</v>
      </c>
      <c r="F17" s="264"/>
      <c r="G17" s="264"/>
      <c r="H17" s="96"/>
      <c r="I17" s="96"/>
    </row>
    <row r="18" spans="1:9" ht="23.25" customHeight="1">
      <c r="A18" s="218"/>
      <c r="B18" s="61" t="s">
        <v>30</v>
      </c>
      <c r="C18" s="137" t="s">
        <v>21</v>
      </c>
      <c r="D18" s="135">
        <v>0.3</v>
      </c>
      <c r="E18" s="260">
        <f>E14*D18</f>
        <v>0.6</v>
      </c>
      <c r="F18" s="123"/>
      <c r="G18" s="123"/>
      <c r="H18" s="96"/>
      <c r="I18" s="96"/>
    </row>
    <row r="19" spans="1:9" ht="45" customHeight="1">
      <c r="A19" s="218">
        <v>4</v>
      </c>
      <c r="B19" s="132" t="s">
        <v>58</v>
      </c>
      <c r="C19" s="133" t="s">
        <v>20</v>
      </c>
      <c r="D19" s="134"/>
      <c r="E19" s="259">
        <v>1</v>
      </c>
      <c r="F19" s="264"/>
      <c r="G19" s="264"/>
      <c r="H19" s="96"/>
      <c r="I19" s="96"/>
    </row>
    <row r="20" spans="1:9" s="49" customFormat="1" ht="19.5" customHeight="1">
      <c r="A20" s="218"/>
      <c r="B20" s="91" t="s">
        <v>66</v>
      </c>
      <c r="C20" s="263" t="s">
        <v>16</v>
      </c>
      <c r="D20" s="264">
        <v>1.02</v>
      </c>
      <c r="E20" s="265">
        <f>E19*D20</f>
        <v>1.02</v>
      </c>
      <c r="F20" s="264"/>
      <c r="G20" s="264"/>
      <c r="H20" s="124"/>
      <c r="I20" s="124"/>
    </row>
    <row r="21" spans="1:9" s="49" customFormat="1" ht="21.75" customHeight="1">
      <c r="A21" s="218"/>
      <c r="B21" s="254" t="s">
        <v>8</v>
      </c>
      <c r="C21" s="267" t="s">
        <v>21</v>
      </c>
      <c r="D21" s="264">
        <v>0.01</v>
      </c>
      <c r="E21" s="265">
        <f>E19*D21</f>
        <v>0.01</v>
      </c>
      <c r="F21" s="264"/>
      <c r="G21" s="264"/>
      <c r="H21" s="124"/>
      <c r="I21" s="124"/>
    </row>
    <row r="22" spans="1:9" s="49" customFormat="1" ht="29.25" customHeight="1">
      <c r="A22" s="218"/>
      <c r="B22" s="268" t="s">
        <v>134</v>
      </c>
      <c r="C22" s="263" t="s">
        <v>20</v>
      </c>
      <c r="D22" s="266">
        <v>1</v>
      </c>
      <c r="E22" s="265">
        <f>E19*D22</f>
        <v>1</v>
      </c>
      <c r="F22" s="264"/>
      <c r="G22" s="264"/>
      <c r="H22" s="124"/>
      <c r="I22" s="124"/>
    </row>
    <row r="23" spans="1:9" s="49" customFormat="1" ht="22.5" customHeight="1">
      <c r="A23" s="218"/>
      <c r="B23" s="254" t="s">
        <v>30</v>
      </c>
      <c r="C23" s="263" t="s">
        <v>21</v>
      </c>
      <c r="D23" s="266">
        <v>0.3</v>
      </c>
      <c r="E23" s="265">
        <f>E19*D23</f>
        <v>0.3</v>
      </c>
      <c r="F23" s="123"/>
      <c r="G23" s="123"/>
      <c r="H23" s="124"/>
      <c r="I23" s="124"/>
    </row>
    <row r="24" spans="1:9" s="119" customFormat="1" ht="27" customHeight="1">
      <c r="A24" s="218"/>
      <c r="B24" s="172" t="s">
        <v>5</v>
      </c>
      <c r="C24" s="172" t="s">
        <v>6</v>
      </c>
      <c r="D24" s="172"/>
      <c r="E24" s="172"/>
      <c r="F24" s="177"/>
      <c r="G24" s="173"/>
      <c r="H24" s="210"/>
      <c r="I24" s="210"/>
    </row>
    <row r="25" spans="1:9" s="119" customFormat="1" ht="49.5" customHeight="1">
      <c r="A25" s="218"/>
      <c r="B25" s="16" t="s">
        <v>249</v>
      </c>
      <c r="C25" s="172" t="s">
        <v>6</v>
      </c>
      <c r="D25" s="82"/>
      <c r="E25" s="172"/>
      <c r="F25" s="173"/>
      <c r="G25" s="173"/>
      <c r="H25" s="210"/>
      <c r="I25" s="210"/>
    </row>
    <row r="26" spans="1:9" s="119" customFormat="1" ht="30.75" customHeight="1">
      <c r="A26" s="218"/>
      <c r="B26" s="16" t="s">
        <v>5</v>
      </c>
      <c r="C26" s="172" t="s">
        <v>6</v>
      </c>
      <c r="D26" s="82"/>
      <c r="E26" s="172"/>
      <c r="F26" s="173"/>
      <c r="G26" s="173"/>
      <c r="H26" s="210"/>
      <c r="I26" s="210"/>
    </row>
    <row r="27" spans="1:9" s="119" customFormat="1" ht="30.75" customHeight="1">
      <c r="A27" s="218"/>
      <c r="B27" s="16" t="s">
        <v>11</v>
      </c>
      <c r="C27" s="172" t="s">
        <v>6</v>
      </c>
      <c r="D27" s="82"/>
      <c r="E27" s="172"/>
      <c r="F27" s="173"/>
      <c r="G27" s="173"/>
      <c r="H27" s="210"/>
      <c r="I27" s="210"/>
    </row>
    <row r="28" spans="1:9" s="119" customFormat="1" ht="32.25" customHeight="1">
      <c r="A28" s="218"/>
      <c r="B28" s="16" t="s">
        <v>5</v>
      </c>
      <c r="C28" s="172" t="s">
        <v>6</v>
      </c>
      <c r="D28" s="82"/>
      <c r="E28" s="172"/>
      <c r="F28" s="173"/>
      <c r="G28" s="173"/>
      <c r="H28" s="210"/>
      <c r="I28" s="210"/>
    </row>
    <row r="29" spans="1:9" ht="16.5" customHeight="1">
      <c r="A29" s="235"/>
      <c r="B29" s="235"/>
      <c r="C29" s="235"/>
      <c r="D29" s="235"/>
      <c r="E29" s="235"/>
      <c r="F29" s="235"/>
      <c r="G29" s="235"/>
      <c r="H29" s="113"/>
      <c r="I29" s="96"/>
    </row>
    <row r="30" spans="1:9" ht="35.25" customHeight="1">
      <c r="A30" s="258"/>
      <c r="B30" s="222"/>
      <c r="C30" s="222"/>
      <c r="D30" s="222"/>
      <c r="E30" s="222"/>
      <c r="F30" s="222"/>
      <c r="G30" s="222"/>
      <c r="H30" s="113"/>
      <c r="I30" s="96"/>
    </row>
    <row r="31" spans="1:9" ht="30" customHeight="1">
      <c r="A31" s="116"/>
      <c r="B31" s="114"/>
      <c r="C31" s="114"/>
      <c r="D31" s="114"/>
      <c r="E31" s="114"/>
      <c r="F31" s="114"/>
      <c r="G31" s="114"/>
      <c r="H31" s="96"/>
      <c r="I31" s="96"/>
    </row>
    <row r="32" spans="1:9" ht="30" customHeight="1">
      <c r="B32" s="115"/>
      <c r="H32" s="96"/>
      <c r="I32" s="96"/>
    </row>
    <row r="33" spans="2:9" ht="30" customHeight="1">
      <c r="B33" s="114"/>
      <c r="H33" s="96"/>
      <c r="I33" s="96"/>
    </row>
    <row r="34" spans="2:9" ht="30" customHeight="1"/>
    <row r="35" spans="2:9" ht="30" customHeight="1"/>
    <row r="36" spans="2:9" ht="30" customHeight="1"/>
    <row r="37" spans="2:9" ht="30" customHeight="1"/>
    <row r="38" spans="2:9" ht="30" customHeight="1"/>
    <row r="39" spans="2:9" ht="30" customHeight="1"/>
    <row r="40" spans="2:9" ht="30" customHeight="1"/>
    <row r="41" spans="2:9" ht="30" customHeight="1"/>
    <row r="42" spans="2:9" ht="30" customHeight="1"/>
    <row r="43" spans="2:9" ht="30" customHeight="1"/>
    <row r="44" spans="2:9" ht="30" customHeight="1"/>
    <row r="45" spans="2:9" ht="30" customHeight="1"/>
    <row r="46" spans="2:9" ht="30" customHeight="1"/>
    <row r="47" spans="2:9" ht="30" customHeight="1"/>
    <row r="48" spans="2:9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8">
    <mergeCell ref="A1:G1"/>
    <mergeCell ref="A2:G2"/>
    <mergeCell ref="A29:G29"/>
    <mergeCell ref="A3:A4"/>
    <mergeCell ref="B3:B4"/>
    <mergeCell ref="C3:C4"/>
    <mergeCell ref="D3:E3"/>
    <mergeCell ref="F3:G3"/>
  </mergeCells>
  <pageMargins left="0.35" right="0.21" top="0.41" bottom="0.31" header="0.22" footer="0.2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82"/>
  <sheetViews>
    <sheetView topLeftCell="A31" zoomScale="99" zoomScaleNormal="99" workbookViewId="0">
      <selection activeCell="N48" sqref="N48"/>
    </sheetView>
  </sheetViews>
  <sheetFormatPr defaultColWidth="9" defaultRowHeight="15"/>
  <cols>
    <col min="1" max="1" width="7.125" style="119" customWidth="1"/>
    <col min="2" max="2" width="49.875" style="36" customWidth="1"/>
    <col min="3" max="3" width="10.75" style="36" customWidth="1"/>
    <col min="4" max="4" width="9" style="36"/>
    <col min="5" max="5" width="15.25" style="36" customWidth="1"/>
    <col min="6" max="6" width="13.625" style="36" customWidth="1"/>
    <col min="7" max="7" width="13" style="36" customWidth="1"/>
    <col min="8" max="8" width="10.375" style="36" customWidth="1"/>
    <col min="9" max="9" width="9.625" style="36" bestFit="1" customWidth="1"/>
    <col min="10" max="16384" width="9" style="36"/>
  </cols>
  <sheetData>
    <row r="1" spans="1:9" ht="49.5" customHeight="1">
      <c r="A1" s="223" t="s">
        <v>267</v>
      </c>
      <c r="B1" s="223"/>
      <c r="C1" s="223"/>
      <c r="D1" s="223"/>
      <c r="E1" s="223"/>
      <c r="F1" s="223"/>
      <c r="G1" s="223"/>
      <c r="H1" s="95"/>
      <c r="I1" s="96"/>
    </row>
    <row r="2" spans="1:9" ht="49.5" customHeight="1">
      <c r="A2" s="224" t="s">
        <v>73</v>
      </c>
      <c r="B2" s="224"/>
      <c r="C2" s="224"/>
      <c r="D2" s="224"/>
      <c r="E2" s="224"/>
      <c r="F2" s="224"/>
      <c r="G2" s="224"/>
      <c r="H2" s="96"/>
      <c r="I2" s="1"/>
    </row>
    <row r="3" spans="1:9" ht="25.5" customHeight="1">
      <c r="A3" s="225" t="s">
        <v>0</v>
      </c>
      <c r="B3" s="226" t="s">
        <v>10</v>
      </c>
      <c r="C3" s="226" t="s">
        <v>1</v>
      </c>
      <c r="D3" s="228" t="s">
        <v>2</v>
      </c>
      <c r="E3" s="228"/>
      <c r="F3" s="236"/>
      <c r="G3" s="236"/>
      <c r="H3" s="96"/>
      <c r="I3" s="96"/>
    </row>
    <row r="4" spans="1:9" ht="60.75" customHeight="1">
      <c r="A4" s="225"/>
      <c r="B4" s="226"/>
      <c r="C4" s="226"/>
      <c r="D4" s="219" t="s">
        <v>3</v>
      </c>
      <c r="E4" s="219" t="s">
        <v>4</v>
      </c>
      <c r="F4" s="219" t="s">
        <v>268</v>
      </c>
      <c r="G4" s="219" t="s">
        <v>269</v>
      </c>
      <c r="H4" s="96"/>
      <c r="I4" s="96"/>
    </row>
    <row r="5" spans="1:9" s="129" customFormat="1" ht="38.25" customHeight="1">
      <c r="A5" s="105">
        <v>1</v>
      </c>
      <c r="B5" s="15" t="s">
        <v>194</v>
      </c>
      <c r="C5" s="16" t="s">
        <v>29</v>
      </c>
      <c r="D5" s="16"/>
      <c r="E5" s="130">
        <v>3.5</v>
      </c>
      <c r="F5" s="19"/>
      <c r="G5" s="19"/>
    </row>
    <row r="6" spans="1:9" s="129" customFormat="1" ht="28.5" customHeight="1">
      <c r="A6" s="105"/>
      <c r="B6" s="51" t="s">
        <v>68</v>
      </c>
      <c r="C6" s="6" t="s">
        <v>9</v>
      </c>
      <c r="D6" s="6">
        <v>2.99</v>
      </c>
      <c r="E6" s="185">
        <f>E5*D6</f>
        <v>10.465</v>
      </c>
      <c r="F6" s="19"/>
      <c r="G6" s="19"/>
    </row>
    <row r="7" spans="1:9" ht="45" customHeight="1">
      <c r="A7" s="117">
        <v>2</v>
      </c>
      <c r="B7" s="66" t="s">
        <v>74</v>
      </c>
      <c r="C7" s="67" t="s">
        <v>51</v>
      </c>
      <c r="D7" s="20"/>
      <c r="E7" s="130">
        <v>35</v>
      </c>
      <c r="F7" s="19"/>
      <c r="G7" s="19"/>
      <c r="H7" s="96"/>
      <c r="I7" s="96"/>
    </row>
    <row r="8" spans="1:9" ht="22.5" customHeight="1">
      <c r="A8" s="117"/>
      <c r="B8" s="51" t="s">
        <v>66</v>
      </c>
      <c r="C8" s="5" t="s">
        <v>16</v>
      </c>
      <c r="D8" s="13">
        <v>9.5899999999999999E-2</v>
      </c>
      <c r="E8" s="185">
        <f>D8*E7</f>
        <v>3.3565</v>
      </c>
      <c r="F8" s="19"/>
      <c r="G8" s="19"/>
      <c r="H8" s="96"/>
      <c r="I8" s="96"/>
    </row>
    <row r="9" spans="1:9" ht="22.5" customHeight="1">
      <c r="A9" s="117"/>
      <c r="B9" s="107" t="s">
        <v>8</v>
      </c>
      <c r="C9" s="54" t="s">
        <v>17</v>
      </c>
      <c r="D9" s="13">
        <v>4.5199999999999997E-2</v>
      </c>
      <c r="E9" s="185">
        <f>D9*E7</f>
        <v>1.5819999999999999</v>
      </c>
      <c r="F9" s="19"/>
      <c r="G9" s="19"/>
      <c r="H9" s="96"/>
      <c r="I9" s="96"/>
    </row>
    <row r="10" spans="1:9" ht="22.5" customHeight="1">
      <c r="A10" s="117"/>
      <c r="B10" s="68" t="s">
        <v>75</v>
      </c>
      <c r="C10" s="54" t="s">
        <v>51</v>
      </c>
      <c r="D10" s="5">
        <v>1.01</v>
      </c>
      <c r="E10" s="185">
        <f>D10*E7</f>
        <v>35.35</v>
      </c>
      <c r="F10" s="19"/>
      <c r="G10" s="19"/>
      <c r="H10" s="96"/>
      <c r="I10" s="96"/>
    </row>
    <row r="11" spans="1:9" ht="25.5" customHeight="1">
      <c r="A11" s="117"/>
      <c r="B11" s="68" t="s">
        <v>76</v>
      </c>
      <c r="C11" s="54" t="s">
        <v>53</v>
      </c>
      <c r="D11" s="11"/>
      <c r="E11" s="185">
        <v>1</v>
      </c>
      <c r="F11" s="19"/>
      <c r="G11" s="19"/>
      <c r="H11" s="96"/>
      <c r="I11" s="96"/>
    </row>
    <row r="12" spans="1:9" ht="21" customHeight="1">
      <c r="A12" s="117"/>
      <c r="B12" s="61" t="s">
        <v>30</v>
      </c>
      <c r="C12" s="54" t="s">
        <v>17</v>
      </c>
      <c r="D12" s="13">
        <v>5.9999999999999995E-4</v>
      </c>
      <c r="E12" s="185">
        <f>D12*E10</f>
        <v>2.121E-2</v>
      </c>
      <c r="F12" s="123"/>
      <c r="G12" s="123"/>
      <c r="H12" s="96"/>
      <c r="I12" s="96"/>
    </row>
    <row r="13" spans="1:9" ht="51" customHeight="1">
      <c r="A13" s="117">
        <v>3</v>
      </c>
      <c r="B13" s="66" t="s">
        <v>63</v>
      </c>
      <c r="C13" s="67" t="s">
        <v>51</v>
      </c>
      <c r="D13" s="20"/>
      <c r="E13" s="21">
        <v>12</v>
      </c>
      <c r="F13" s="19"/>
      <c r="G13" s="19"/>
      <c r="H13" s="96"/>
      <c r="I13" s="96"/>
    </row>
    <row r="14" spans="1:9" ht="24" customHeight="1">
      <c r="A14" s="117"/>
      <c r="B14" s="51" t="s">
        <v>66</v>
      </c>
      <c r="C14" s="5" t="s">
        <v>16</v>
      </c>
      <c r="D14" s="13">
        <v>9.5899999999999999E-2</v>
      </c>
      <c r="E14" s="185">
        <f>D14*E13</f>
        <v>1.1508</v>
      </c>
      <c r="F14" s="19"/>
      <c r="G14" s="19"/>
      <c r="H14" s="96"/>
      <c r="I14" s="96"/>
    </row>
    <row r="15" spans="1:9" ht="23.25" customHeight="1">
      <c r="A15" s="117"/>
      <c r="B15" s="107" t="s">
        <v>8</v>
      </c>
      <c r="C15" s="54" t="s">
        <v>17</v>
      </c>
      <c r="D15" s="13">
        <v>4.5199999999999997E-2</v>
      </c>
      <c r="E15" s="185">
        <f>D15*E13</f>
        <v>0.54239999999999999</v>
      </c>
      <c r="F15" s="19"/>
      <c r="G15" s="19"/>
      <c r="H15" s="96"/>
      <c r="I15" s="96"/>
    </row>
    <row r="16" spans="1:9" ht="22.5" customHeight="1">
      <c r="A16" s="117"/>
      <c r="B16" s="68" t="s">
        <v>52</v>
      </c>
      <c r="C16" s="54" t="s">
        <v>51</v>
      </c>
      <c r="D16" s="5">
        <v>1.01</v>
      </c>
      <c r="E16" s="185">
        <f>D16*E13</f>
        <v>12.120000000000001</v>
      </c>
      <c r="F16" s="19"/>
      <c r="G16" s="19"/>
      <c r="H16" s="96"/>
      <c r="I16" s="96"/>
    </row>
    <row r="17" spans="1:9" ht="23.25" customHeight="1">
      <c r="A17" s="117"/>
      <c r="B17" s="68" t="s">
        <v>77</v>
      </c>
      <c r="C17" s="54" t="s">
        <v>53</v>
      </c>
      <c r="D17" s="11"/>
      <c r="E17" s="185">
        <v>2</v>
      </c>
      <c r="F17" s="19"/>
      <c r="G17" s="19"/>
      <c r="H17" s="96"/>
      <c r="I17" s="96"/>
    </row>
    <row r="18" spans="1:9" ht="19.5" customHeight="1">
      <c r="A18" s="117"/>
      <c r="B18" s="61" t="s">
        <v>30</v>
      </c>
      <c r="C18" s="54" t="s">
        <v>17</v>
      </c>
      <c r="D18" s="13">
        <v>5.9999999999999995E-4</v>
      </c>
      <c r="E18" s="185">
        <f>D18*E16</f>
        <v>7.2719999999999998E-3</v>
      </c>
      <c r="F18" s="123"/>
      <c r="G18" s="123"/>
      <c r="H18" s="96"/>
      <c r="I18" s="96"/>
    </row>
    <row r="19" spans="1:9" ht="33.75" customHeight="1">
      <c r="A19" s="117">
        <v>4</v>
      </c>
      <c r="B19" s="66" t="s">
        <v>78</v>
      </c>
      <c r="C19" s="67" t="s">
        <v>20</v>
      </c>
      <c r="D19" s="20"/>
      <c r="E19" s="21">
        <v>1</v>
      </c>
      <c r="F19" s="19"/>
      <c r="G19" s="19"/>
      <c r="H19" s="96"/>
      <c r="I19" s="96"/>
    </row>
    <row r="20" spans="1:9" s="49" customFormat="1" ht="23.25" customHeight="1">
      <c r="A20" s="117"/>
      <c r="B20" s="91" t="s">
        <v>66</v>
      </c>
      <c r="C20" s="19" t="s">
        <v>16</v>
      </c>
      <c r="D20" s="272">
        <v>2.19</v>
      </c>
      <c r="E20" s="187">
        <f>D20*E19</f>
        <v>2.19</v>
      </c>
      <c r="F20" s="19"/>
      <c r="G20" s="19"/>
      <c r="H20" s="124"/>
      <c r="I20" s="124"/>
    </row>
    <row r="21" spans="1:9" s="49" customFormat="1" ht="22.5" customHeight="1">
      <c r="A21" s="117"/>
      <c r="B21" s="126" t="s">
        <v>8</v>
      </c>
      <c r="C21" s="125" t="s">
        <v>17</v>
      </c>
      <c r="D21" s="272">
        <v>7.0000000000000007E-2</v>
      </c>
      <c r="E21" s="187">
        <f>D21*E19</f>
        <v>7.0000000000000007E-2</v>
      </c>
      <c r="F21" s="19"/>
      <c r="G21" s="19"/>
      <c r="H21" s="124"/>
      <c r="I21" s="124"/>
    </row>
    <row r="22" spans="1:9" s="49" customFormat="1" ht="24.75" customHeight="1">
      <c r="A22" s="117"/>
      <c r="B22" s="205" t="s">
        <v>54</v>
      </c>
      <c r="C22" s="125" t="s">
        <v>20</v>
      </c>
      <c r="D22" s="261">
        <v>1</v>
      </c>
      <c r="E22" s="187">
        <f>D22*E19</f>
        <v>1</v>
      </c>
      <c r="F22" s="19"/>
      <c r="G22" s="19"/>
      <c r="H22" s="124"/>
      <c r="I22" s="124"/>
    </row>
    <row r="23" spans="1:9" s="49" customFormat="1" ht="23.25" customHeight="1">
      <c r="A23" s="117"/>
      <c r="B23" s="254" t="s">
        <v>30</v>
      </c>
      <c r="C23" s="125" t="s">
        <v>17</v>
      </c>
      <c r="D23" s="272">
        <v>0.37</v>
      </c>
      <c r="E23" s="187">
        <f>D23*E19</f>
        <v>0.37</v>
      </c>
      <c r="F23" s="123"/>
      <c r="G23" s="123"/>
      <c r="H23" s="124"/>
      <c r="I23" s="124"/>
    </row>
    <row r="24" spans="1:9" ht="34.5" customHeight="1">
      <c r="A24" s="117">
        <v>5</v>
      </c>
      <c r="B24" s="66" t="s">
        <v>79</v>
      </c>
      <c r="C24" s="67" t="s">
        <v>20</v>
      </c>
      <c r="D24" s="20"/>
      <c r="E24" s="21">
        <v>1</v>
      </c>
      <c r="F24" s="19"/>
      <c r="G24" s="19"/>
      <c r="H24" s="96"/>
      <c r="I24" s="96"/>
    </row>
    <row r="25" spans="1:9" ht="23.25" customHeight="1">
      <c r="A25" s="117"/>
      <c r="B25" s="51" t="s">
        <v>66</v>
      </c>
      <c r="C25" s="5" t="s">
        <v>16</v>
      </c>
      <c r="D25" s="13">
        <v>3.02</v>
      </c>
      <c r="E25" s="185">
        <f>E24*D25</f>
        <v>3.02</v>
      </c>
      <c r="F25" s="19"/>
      <c r="G25" s="19"/>
      <c r="H25" s="96"/>
      <c r="I25" s="96"/>
    </row>
    <row r="26" spans="1:9" ht="20.25" customHeight="1">
      <c r="A26" s="117"/>
      <c r="B26" s="107" t="s">
        <v>8</v>
      </c>
      <c r="C26" s="54" t="s">
        <v>17</v>
      </c>
      <c r="D26" s="13">
        <v>0.14000000000000001</v>
      </c>
      <c r="E26" s="185">
        <f>D26*E24</f>
        <v>0.14000000000000001</v>
      </c>
      <c r="F26" s="19"/>
      <c r="G26" s="19"/>
      <c r="H26" s="96"/>
      <c r="I26" s="96"/>
    </row>
    <row r="27" spans="1:9" ht="20.25" customHeight="1">
      <c r="A27" s="117"/>
      <c r="B27" s="68" t="s">
        <v>79</v>
      </c>
      <c r="C27" s="54" t="s">
        <v>20</v>
      </c>
      <c r="D27" s="11">
        <v>1</v>
      </c>
      <c r="E27" s="185">
        <f>D27*E24</f>
        <v>1</v>
      </c>
      <c r="F27" s="19"/>
      <c r="G27" s="19"/>
      <c r="H27" s="96"/>
      <c r="I27" s="96"/>
    </row>
    <row r="28" spans="1:9" ht="19.5" customHeight="1">
      <c r="A28" s="117"/>
      <c r="B28" s="61" t="s">
        <v>30</v>
      </c>
      <c r="C28" s="54" t="s">
        <v>17</v>
      </c>
      <c r="D28" s="13">
        <v>1.32</v>
      </c>
      <c r="E28" s="185">
        <f>D28*E24</f>
        <v>1.32</v>
      </c>
      <c r="F28" s="123"/>
      <c r="G28" s="123"/>
      <c r="H28" s="96"/>
      <c r="I28" s="96"/>
    </row>
    <row r="29" spans="1:9" ht="29.25" customHeight="1">
      <c r="A29" s="117">
        <v>6</v>
      </c>
      <c r="B29" s="66" t="s">
        <v>192</v>
      </c>
      <c r="C29" s="67" t="s">
        <v>53</v>
      </c>
      <c r="D29" s="20"/>
      <c r="E29" s="21">
        <v>1</v>
      </c>
      <c r="F29" s="19"/>
      <c r="G29" s="19"/>
      <c r="H29" s="96"/>
      <c r="I29" s="96"/>
    </row>
    <row r="30" spans="1:9" ht="15.75">
      <c r="A30" s="117"/>
      <c r="B30" s="51" t="s">
        <v>66</v>
      </c>
      <c r="C30" s="5" t="s">
        <v>16</v>
      </c>
      <c r="D30" s="13">
        <v>0.82</v>
      </c>
      <c r="E30" s="185">
        <f>D30*E29</f>
        <v>0.82</v>
      </c>
      <c r="F30" s="19"/>
      <c r="G30" s="19"/>
      <c r="H30" s="96"/>
      <c r="I30" s="96"/>
    </row>
    <row r="31" spans="1:9" ht="15.75">
      <c r="A31" s="117"/>
      <c r="B31" s="107" t="s">
        <v>8</v>
      </c>
      <c r="C31" s="54" t="s">
        <v>17</v>
      </c>
      <c r="D31" s="13">
        <v>0.02</v>
      </c>
      <c r="E31" s="185">
        <f>D31*E29</f>
        <v>0.02</v>
      </c>
      <c r="F31" s="19"/>
      <c r="G31" s="19"/>
      <c r="H31" s="96"/>
      <c r="I31" s="96"/>
    </row>
    <row r="32" spans="1:9" ht="15.75">
      <c r="A32" s="218"/>
      <c r="B32" s="68" t="s">
        <v>193</v>
      </c>
      <c r="C32" s="54" t="s">
        <v>53</v>
      </c>
      <c r="D32" s="11">
        <v>1</v>
      </c>
      <c r="E32" s="185">
        <f>D32*E29</f>
        <v>1</v>
      </c>
      <c r="F32" s="19"/>
      <c r="G32" s="19"/>
      <c r="H32" s="96"/>
      <c r="I32" s="96"/>
    </row>
    <row r="33" spans="1:9" ht="15.75">
      <c r="A33" s="218"/>
      <c r="B33" s="61" t="s">
        <v>30</v>
      </c>
      <c r="C33" s="54" t="s">
        <v>17</v>
      </c>
      <c r="D33" s="13">
        <v>7.0000000000000007E-2</v>
      </c>
      <c r="E33" s="185">
        <f>D33*E29</f>
        <v>7.0000000000000007E-2</v>
      </c>
      <c r="F33" s="123"/>
      <c r="G33" s="123"/>
      <c r="H33" s="96"/>
      <c r="I33" s="96"/>
    </row>
    <row r="34" spans="1:9" ht="48.75" customHeight="1">
      <c r="A34" s="218">
        <v>7</v>
      </c>
      <c r="B34" s="66" t="s">
        <v>67</v>
      </c>
      <c r="C34" s="67" t="s">
        <v>51</v>
      </c>
      <c r="D34" s="20"/>
      <c r="E34" s="21">
        <v>12</v>
      </c>
      <c r="F34" s="19"/>
      <c r="G34" s="19"/>
      <c r="H34" s="96"/>
      <c r="I34" s="96"/>
    </row>
    <row r="35" spans="1:9" s="49" customFormat="1" ht="24.75" customHeight="1">
      <c r="A35" s="218"/>
      <c r="B35" s="91" t="s">
        <v>66</v>
      </c>
      <c r="C35" s="19" t="s">
        <v>16</v>
      </c>
      <c r="D35" s="272">
        <v>0.60899999999999999</v>
      </c>
      <c r="E35" s="187">
        <f>D35*E34</f>
        <v>7.3079999999999998</v>
      </c>
      <c r="F35" s="19"/>
      <c r="G35" s="19"/>
      <c r="H35" s="124"/>
      <c r="I35" s="124"/>
    </row>
    <row r="36" spans="1:9" s="49" customFormat="1" ht="27.75" customHeight="1">
      <c r="A36" s="218"/>
      <c r="B36" s="126" t="s">
        <v>8</v>
      </c>
      <c r="C36" s="125" t="s">
        <v>17</v>
      </c>
      <c r="D36" s="272">
        <v>2.0999999999999999E-3</v>
      </c>
      <c r="E36" s="187">
        <f>D36*E34</f>
        <v>2.52E-2</v>
      </c>
      <c r="F36" s="19"/>
      <c r="G36" s="19"/>
      <c r="H36" s="124"/>
      <c r="I36" s="124"/>
    </row>
    <row r="37" spans="1:9" s="49" customFormat="1" ht="25.5" customHeight="1">
      <c r="A37" s="218"/>
      <c r="B37" s="205" t="s">
        <v>59</v>
      </c>
      <c r="C37" s="125" t="s">
        <v>51</v>
      </c>
      <c r="D37" s="261">
        <v>1</v>
      </c>
      <c r="E37" s="187">
        <f>D37*E34</f>
        <v>12</v>
      </c>
      <c r="F37" s="19"/>
      <c r="G37" s="19"/>
      <c r="H37" s="124"/>
      <c r="I37" s="124"/>
    </row>
    <row r="38" spans="1:9" s="49" customFormat="1" ht="27.75" customHeight="1">
      <c r="A38" s="218"/>
      <c r="B38" s="205" t="s">
        <v>60</v>
      </c>
      <c r="C38" s="125" t="s">
        <v>53</v>
      </c>
      <c r="D38" s="272"/>
      <c r="E38" s="187">
        <v>21</v>
      </c>
      <c r="F38" s="19"/>
      <c r="G38" s="19"/>
      <c r="H38" s="124"/>
      <c r="I38" s="124"/>
    </row>
    <row r="39" spans="1:9" s="49" customFormat="1" ht="21" customHeight="1">
      <c r="A39" s="218"/>
      <c r="B39" s="254" t="s">
        <v>30</v>
      </c>
      <c r="C39" s="125" t="s">
        <v>17</v>
      </c>
      <c r="D39" s="272">
        <v>0.156</v>
      </c>
      <c r="E39" s="187">
        <f>D39*E34</f>
        <v>1.8719999999999999</v>
      </c>
      <c r="F39" s="123"/>
      <c r="G39" s="123"/>
      <c r="H39" s="124"/>
      <c r="I39" s="124"/>
    </row>
    <row r="40" spans="1:9" ht="36" customHeight="1">
      <c r="A40" s="218">
        <v>8</v>
      </c>
      <c r="B40" s="66" t="s">
        <v>80</v>
      </c>
      <c r="C40" s="67" t="s">
        <v>20</v>
      </c>
      <c r="D40" s="20"/>
      <c r="E40" s="130">
        <v>2</v>
      </c>
      <c r="F40" s="19"/>
      <c r="G40" s="19"/>
      <c r="H40" s="96"/>
      <c r="I40" s="96"/>
    </row>
    <row r="41" spans="1:9" s="49" customFormat="1" ht="24.75" customHeight="1">
      <c r="A41" s="218"/>
      <c r="B41" s="91" t="s">
        <v>66</v>
      </c>
      <c r="C41" s="19" t="s">
        <v>16</v>
      </c>
      <c r="D41" s="272">
        <v>0.46</v>
      </c>
      <c r="E41" s="187">
        <f>E40*D41</f>
        <v>0.92</v>
      </c>
      <c r="F41" s="19"/>
      <c r="G41" s="19"/>
      <c r="H41" s="124"/>
      <c r="I41" s="124"/>
    </row>
    <row r="42" spans="1:9" s="49" customFormat="1" ht="24.75" customHeight="1">
      <c r="A42" s="218"/>
      <c r="B42" s="126" t="s">
        <v>8</v>
      </c>
      <c r="C42" s="125" t="s">
        <v>17</v>
      </c>
      <c r="D42" s="272">
        <v>0.02</v>
      </c>
      <c r="E42" s="187">
        <f>D42*E40</f>
        <v>0.04</v>
      </c>
      <c r="F42" s="19"/>
      <c r="G42" s="19"/>
      <c r="H42" s="124"/>
      <c r="I42" s="124"/>
    </row>
    <row r="43" spans="1:9" s="49" customFormat="1" ht="24" customHeight="1">
      <c r="A43" s="218"/>
      <c r="B43" s="205" t="s">
        <v>81</v>
      </c>
      <c r="C43" s="125" t="s">
        <v>20</v>
      </c>
      <c r="D43" s="261">
        <v>1</v>
      </c>
      <c r="E43" s="187">
        <f>D43*E40</f>
        <v>2</v>
      </c>
      <c r="F43" s="19"/>
      <c r="G43" s="19"/>
      <c r="H43" s="124"/>
      <c r="I43" s="124"/>
    </row>
    <row r="44" spans="1:9" s="49" customFormat="1" ht="24" customHeight="1">
      <c r="A44" s="218"/>
      <c r="B44" s="254" t="s">
        <v>30</v>
      </c>
      <c r="C44" s="125" t="s">
        <v>17</v>
      </c>
      <c r="D44" s="272">
        <v>0.11</v>
      </c>
      <c r="E44" s="187">
        <f>D44*E40</f>
        <v>0.22</v>
      </c>
      <c r="F44" s="123"/>
      <c r="G44" s="123"/>
      <c r="H44" s="124"/>
      <c r="I44" s="124"/>
    </row>
    <row r="45" spans="1:9" s="94" customFormat="1" ht="26.25" customHeight="1">
      <c r="A45" s="118"/>
      <c r="B45" s="86" t="s">
        <v>5</v>
      </c>
      <c r="C45" s="120" t="s">
        <v>6</v>
      </c>
      <c r="D45" s="86"/>
      <c r="E45" s="86"/>
      <c r="F45" s="177"/>
      <c r="G45" s="173"/>
      <c r="H45" s="121"/>
      <c r="I45" s="122"/>
    </row>
    <row r="46" spans="1:9" s="119" customFormat="1" ht="27" customHeight="1">
      <c r="A46" s="118"/>
      <c r="B46" s="16" t="s">
        <v>12</v>
      </c>
      <c r="C46" s="172" t="s">
        <v>6</v>
      </c>
      <c r="D46" s="82"/>
      <c r="E46" s="172"/>
      <c r="F46" s="173"/>
      <c r="G46" s="173"/>
      <c r="H46" s="209"/>
      <c r="I46" s="210"/>
    </row>
    <row r="47" spans="1:9" s="119" customFormat="1" ht="26.25" customHeight="1">
      <c r="A47" s="118"/>
      <c r="B47" s="16" t="s">
        <v>5</v>
      </c>
      <c r="C47" s="172" t="s">
        <v>6</v>
      </c>
      <c r="D47" s="82"/>
      <c r="E47" s="172"/>
      <c r="F47" s="173"/>
      <c r="G47" s="173"/>
      <c r="H47" s="209"/>
      <c r="I47" s="210"/>
    </row>
    <row r="48" spans="1:9" s="119" customFormat="1" ht="27" customHeight="1">
      <c r="A48" s="118"/>
      <c r="B48" s="16" t="s">
        <v>11</v>
      </c>
      <c r="C48" s="172" t="s">
        <v>6</v>
      </c>
      <c r="D48" s="82"/>
      <c r="E48" s="172"/>
      <c r="F48" s="173"/>
      <c r="G48" s="173"/>
      <c r="H48" s="209"/>
      <c r="I48" s="210"/>
    </row>
    <row r="49" spans="1:9" s="119" customFormat="1" ht="25.5" customHeight="1">
      <c r="A49" s="118"/>
      <c r="B49" s="16" t="s">
        <v>5</v>
      </c>
      <c r="C49" s="172" t="s">
        <v>6</v>
      </c>
      <c r="D49" s="82"/>
      <c r="E49" s="172"/>
      <c r="F49" s="173"/>
      <c r="G49" s="173"/>
      <c r="H49" s="209"/>
      <c r="I49" s="210"/>
    </row>
    <row r="50" spans="1:9" ht="21" customHeight="1">
      <c r="A50" s="235"/>
      <c r="B50" s="235"/>
      <c r="C50" s="235"/>
      <c r="D50" s="235"/>
      <c r="E50" s="235"/>
      <c r="F50" s="235"/>
      <c r="G50" s="235"/>
      <c r="H50" s="113"/>
      <c r="I50" s="96"/>
    </row>
    <row r="51" spans="1:9" ht="30" customHeight="1">
      <c r="A51" s="116"/>
      <c r="B51" s="114"/>
      <c r="C51" s="114"/>
      <c r="D51" s="114"/>
      <c r="E51" s="114"/>
      <c r="F51" s="114"/>
      <c r="G51" s="114"/>
      <c r="H51" s="96"/>
      <c r="I51" s="96"/>
    </row>
    <row r="52" spans="1:9" ht="30" customHeight="1">
      <c r="B52" s="115"/>
      <c r="H52" s="96"/>
      <c r="I52" s="96"/>
    </row>
    <row r="53" spans="1:9" ht="30" customHeight="1">
      <c r="B53" s="114"/>
      <c r="H53" s="96"/>
      <c r="I53" s="96"/>
    </row>
    <row r="54" spans="1:9" ht="30" customHeight="1"/>
    <row r="55" spans="1:9" ht="30" customHeight="1"/>
    <row r="56" spans="1:9" ht="30" customHeight="1"/>
    <row r="57" spans="1:9" ht="30" customHeight="1"/>
    <row r="58" spans="1:9" ht="30" customHeight="1"/>
    <row r="59" spans="1:9" ht="30" customHeight="1"/>
    <row r="60" spans="1:9" ht="30" customHeight="1"/>
    <row r="61" spans="1:9" ht="30" customHeight="1"/>
    <row r="62" spans="1:9" ht="30" customHeight="1"/>
    <row r="63" spans="1:9" ht="30" customHeight="1"/>
    <row r="64" spans="1:9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</sheetData>
  <mergeCells count="8">
    <mergeCell ref="A1:G1"/>
    <mergeCell ref="A2:G2"/>
    <mergeCell ref="A50:G50"/>
    <mergeCell ref="A3:A4"/>
    <mergeCell ref="B3:B4"/>
    <mergeCell ref="C3:C4"/>
    <mergeCell ref="D3:E3"/>
    <mergeCell ref="F3:G3"/>
  </mergeCells>
  <pageMargins left="0.35" right="0.21" top="0.41" bottom="0.31" header="0.22" footer="0.2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99"/>
  <sheetViews>
    <sheetView workbookViewId="0">
      <selection activeCell="O7" sqref="O7"/>
    </sheetView>
  </sheetViews>
  <sheetFormatPr defaultColWidth="9" defaultRowHeight="15"/>
  <cols>
    <col min="1" max="1" width="5.625" style="119" customWidth="1"/>
    <col min="2" max="2" width="45.75" style="36" customWidth="1"/>
    <col min="3" max="4" width="9" style="36"/>
    <col min="5" max="5" width="13.875" style="36" customWidth="1"/>
    <col min="6" max="6" width="13.5" style="36" customWidth="1"/>
    <col min="7" max="7" width="12.625" style="36" customWidth="1"/>
    <col min="8" max="9" width="9" style="36" hidden="1" customWidth="1"/>
    <col min="10" max="16384" width="9" style="36"/>
  </cols>
  <sheetData>
    <row r="1" spans="1:7" ht="41.25" customHeight="1">
      <c r="A1" s="229" t="s">
        <v>270</v>
      </c>
      <c r="B1" s="230"/>
      <c r="C1" s="230"/>
      <c r="D1" s="230"/>
      <c r="E1" s="230"/>
      <c r="F1" s="230"/>
      <c r="G1" s="231"/>
    </row>
    <row r="2" spans="1:7" ht="33" customHeight="1">
      <c r="A2" s="232" t="s">
        <v>272</v>
      </c>
      <c r="B2" s="233"/>
      <c r="C2" s="233"/>
      <c r="D2" s="233"/>
      <c r="E2" s="233"/>
      <c r="F2" s="233"/>
      <c r="G2" s="234"/>
    </row>
    <row r="3" spans="1:7" ht="30" customHeight="1">
      <c r="A3" s="225" t="s">
        <v>0</v>
      </c>
      <c r="B3" s="226" t="s">
        <v>10</v>
      </c>
      <c r="C3" s="227" t="s">
        <v>82</v>
      </c>
      <c r="D3" s="228" t="s">
        <v>2</v>
      </c>
      <c r="E3" s="228"/>
      <c r="F3" s="228"/>
      <c r="G3" s="228"/>
    </row>
    <row r="4" spans="1:7" ht="63.75" customHeight="1">
      <c r="A4" s="225"/>
      <c r="B4" s="226"/>
      <c r="C4" s="227"/>
      <c r="D4" s="219" t="s">
        <v>3</v>
      </c>
      <c r="E4" s="219" t="s">
        <v>4</v>
      </c>
      <c r="F4" s="219" t="s">
        <v>268</v>
      </c>
      <c r="G4" s="219" t="s">
        <v>269</v>
      </c>
    </row>
    <row r="5" spans="1:7" ht="51" customHeight="1">
      <c r="A5" s="105">
        <v>1</v>
      </c>
      <c r="B5" s="15" t="s">
        <v>147</v>
      </c>
      <c r="C5" s="16" t="s">
        <v>29</v>
      </c>
      <c r="D5" s="16"/>
      <c r="E5" s="130">
        <v>6.2</v>
      </c>
      <c r="F5" s="19"/>
      <c r="G5" s="19"/>
    </row>
    <row r="6" spans="1:7" s="49" customFormat="1" ht="28.5" customHeight="1">
      <c r="A6" s="105"/>
      <c r="B6" s="91" t="s">
        <v>68</v>
      </c>
      <c r="C6" s="46" t="s">
        <v>9</v>
      </c>
      <c r="D6" s="46">
        <v>3.88</v>
      </c>
      <c r="E6" s="187">
        <f>E5*D6</f>
        <v>24.056000000000001</v>
      </c>
      <c r="F6" s="19"/>
      <c r="G6" s="19"/>
    </row>
    <row r="7" spans="1:7" ht="54.75" customHeight="1">
      <c r="A7" s="16">
        <v>2</v>
      </c>
      <c r="B7" s="15" t="s">
        <v>148</v>
      </c>
      <c r="C7" s="16" t="s">
        <v>29</v>
      </c>
      <c r="D7" s="16"/>
      <c r="E7" s="184">
        <v>0.38200000000000001</v>
      </c>
      <c r="F7" s="19"/>
      <c r="G7" s="19"/>
    </row>
    <row r="8" spans="1:7" ht="23.25" customHeight="1">
      <c r="A8" s="16"/>
      <c r="B8" s="55" t="s">
        <v>68</v>
      </c>
      <c r="C8" s="6" t="s">
        <v>9</v>
      </c>
      <c r="D8" s="6">
        <v>4.5</v>
      </c>
      <c r="E8" s="185">
        <f>E7*D8</f>
        <v>1.7190000000000001</v>
      </c>
      <c r="F8" s="19"/>
      <c r="G8" s="19"/>
    </row>
    <row r="9" spans="1:7" ht="22.5" customHeight="1">
      <c r="A9" s="16"/>
      <c r="B9" s="55" t="s">
        <v>8</v>
      </c>
      <c r="C9" s="6" t="s">
        <v>6</v>
      </c>
      <c r="D9" s="6">
        <v>0.37</v>
      </c>
      <c r="E9" s="185">
        <f>E7*D9</f>
        <v>0.14133999999999999</v>
      </c>
      <c r="F9" s="19"/>
      <c r="G9" s="19"/>
    </row>
    <row r="10" spans="1:7" ht="21" customHeight="1">
      <c r="A10" s="16"/>
      <c r="B10" s="51" t="s">
        <v>149</v>
      </c>
      <c r="C10" s="6" t="s">
        <v>29</v>
      </c>
      <c r="D10" s="6">
        <v>1.02</v>
      </c>
      <c r="E10" s="185">
        <f>E7*D10</f>
        <v>0.38963999999999999</v>
      </c>
      <c r="F10" s="88"/>
      <c r="G10" s="88"/>
    </row>
    <row r="11" spans="1:7" ht="21.75" customHeight="1">
      <c r="A11" s="16"/>
      <c r="B11" s="55" t="s">
        <v>35</v>
      </c>
      <c r="C11" s="6" t="s">
        <v>13</v>
      </c>
      <c r="D11" s="6">
        <v>1.61</v>
      </c>
      <c r="E11" s="185">
        <f>E7*D11</f>
        <v>0.61502000000000001</v>
      </c>
      <c r="F11" s="19"/>
      <c r="G11" s="19"/>
    </row>
    <row r="12" spans="1:7" ht="22.5" customHeight="1">
      <c r="A12" s="16"/>
      <c r="B12" s="55" t="s">
        <v>28</v>
      </c>
      <c r="C12" s="6" t="s">
        <v>29</v>
      </c>
      <c r="D12" s="6">
        <v>1.72E-2</v>
      </c>
      <c r="E12" s="185">
        <f>E7*D12</f>
        <v>6.5703999999999997E-3</v>
      </c>
      <c r="F12" s="19"/>
      <c r="G12" s="19"/>
    </row>
    <row r="13" spans="1:7" ht="21" customHeight="1">
      <c r="A13" s="16"/>
      <c r="B13" s="55" t="s">
        <v>150</v>
      </c>
      <c r="C13" s="6" t="s">
        <v>7</v>
      </c>
      <c r="D13" s="6"/>
      <c r="E13" s="56">
        <v>14</v>
      </c>
      <c r="F13" s="19"/>
      <c r="G13" s="19"/>
    </row>
    <row r="14" spans="1:7" ht="21.75" customHeight="1">
      <c r="A14" s="16"/>
      <c r="B14" s="55" t="s">
        <v>30</v>
      </c>
      <c r="C14" s="6" t="s">
        <v>6</v>
      </c>
      <c r="D14" s="6">
        <v>0.28000000000000003</v>
      </c>
      <c r="E14" s="185">
        <f>E7*D14</f>
        <v>0.10696000000000001</v>
      </c>
      <c r="F14" s="19"/>
      <c r="G14" s="19"/>
    </row>
    <row r="15" spans="1:7" ht="51.75" customHeight="1">
      <c r="A15" s="16">
        <v>3</v>
      </c>
      <c r="B15" s="15" t="s">
        <v>151</v>
      </c>
      <c r="C15" s="16" t="s">
        <v>29</v>
      </c>
      <c r="D15" s="16"/>
      <c r="E15" s="130">
        <v>1.98</v>
      </c>
      <c r="F15" s="19"/>
      <c r="G15" s="19"/>
    </row>
    <row r="16" spans="1:7" ht="24.75" customHeight="1">
      <c r="A16" s="16"/>
      <c r="B16" s="55" t="s">
        <v>102</v>
      </c>
      <c r="C16" s="6" t="s">
        <v>9</v>
      </c>
      <c r="D16" s="6">
        <v>3.16</v>
      </c>
      <c r="E16" s="185">
        <f>E15*D16</f>
        <v>6.2568000000000001</v>
      </c>
      <c r="F16" s="19"/>
      <c r="G16" s="19"/>
    </row>
    <row r="17" spans="1:7" ht="25.5" customHeight="1">
      <c r="A17" s="16"/>
      <c r="B17" s="51" t="s">
        <v>101</v>
      </c>
      <c r="C17" s="6" t="s">
        <v>29</v>
      </c>
      <c r="D17" s="6">
        <v>1.25</v>
      </c>
      <c r="E17" s="185">
        <f>E15*D17</f>
        <v>2.4750000000000001</v>
      </c>
      <c r="F17" s="19"/>
      <c r="G17" s="19"/>
    </row>
    <row r="18" spans="1:7" ht="24" customHeight="1">
      <c r="A18" s="16"/>
      <c r="B18" s="55" t="s">
        <v>30</v>
      </c>
      <c r="C18" s="6" t="s">
        <v>6</v>
      </c>
      <c r="D18" s="6">
        <v>0.01</v>
      </c>
      <c r="E18" s="185">
        <f>E11*D18</f>
        <v>6.1502000000000006E-3</v>
      </c>
      <c r="F18" s="19"/>
      <c r="G18" s="19"/>
    </row>
    <row r="19" spans="1:7" ht="50.25" customHeight="1">
      <c r="A19" s="16">
        <v>4</v>
      </c>
      <c r="B19" s="15" t="s">
        <v>152</v>
      </c>
      <c r="C19" s="16" t="s">
        <v>29</v>
      </c>
      <c r="D19" s="16"/>
      <c r="E19" s="130">
        <v>3.98</v>
      </c>
      <c r="F19" s="19"/>
      <c r="G19" s="19"/>
    </row>
    <row r="20" spans="1:7" s="49" customFormat="1" ht="23.25" customHeight="1">
      <c r="A20" s="16"/>
      <c r="B20" s="207" t="s">
        <v>68</v>
      </c>
      <c r="C20" s="46" t="s">
        <v>9</v>
      </c>
      <c r="D20" s="46">
        <v>1.87</v>
      </c>
      <c r="E20" s="187">
        <f>E19*D20</f>
        <v>7.4426000000000005</v>
      </c>
      <c r="F20" s="19"/>
      <c r="G20" s="19"/>
    </row>
    <row r="21" spans="1:7" s="49" customFormat="1" ht="22.5" customHeight="1">
      <c r="A21" s="16"/>
      <c r="B21" s="207" t="s">
        <v>8</v>
      </c>
      <c r="C21" s="46" t="s">
        <v>6</v>
      </c>
      <c r="D21" s="46">
        <v>0.77</v>
      </c>
      <c r="E21" s="187">
        <f>E19*D21</f>
        <v>3.0646</v>
      </c>
      <c r="F21" s="19"/>
      <c r="G21" s="19"/>
    </row>
    <row r="22" spans="1:7" s="49" customFormat="1" ht="24" customHeight="1">
      <c r="A22" s="16"/>
      <c r="B22" s="91" t="s">
        <v>149</v>
      </c>
      <c r="C22" s="46" t="s">
        <v>29</v>
      </c>
      <c r="D22" s="46">
        <v>1.0149999999999999</v>
      </c>
      <c r="E22" s="187">
        <f>E19*D22</f>
        <v>4.0396999999999998</v>
      </c>
      <c r="F22" s="88"/>
      <c r="G22" s="88"/>
    </row>
    <row r="23" spans="1:7" s="49" customFormat="1" ht="24" customHeight="1">
      <c r="A23" s="16"/>
      <c r="B23" s="207" t="s">
        <v>28</v>
      </c>
      <c r="C23" s="46" t="s">
        <v>29</v>
      </c>
      <c r="D23" s="46">
        <v>7.6200000000000004E-2</v>
      </c>
      <c r="E23" s="187">
        <f>E19*D23</f>
        <v>0.30327599999999999</v>
      </c>
      <c r="F23" s="19"/>
      <c r="G23" s="19"/>
    </row>
    <row r="24" spans="1:7" s="49" customFormat="1" ht="23.25" customHeight="1">
      <c r="A24" s="16"/>
      <c r="B24" s="207" t="s">
        <v>39</v>
      </c>
      <c r="C24" s="46" t="s">
        <v>40</v>
      </c>
      <c r="D24" s="46"/>
      <c r="E24" s="187">
        <v>0.224</v>
      </c>
      <c r="F24" s="19"/>
      <c r="G24" s="19"/>
    </row>
    <row r="25" spans="1:7" s="49" customFormat="1" ht="25.5" customHeight="1">
      <c r="A25" s="16"/>
      <c r="B25" s="207" t="s">
        <v>30</v>
      </c>
      <c r="C25" s="46" t="s">
        <v>6</v>
      </c>
      <c r="D25" s="46">
        <v>7.0000000000000007E-2</v>
      </c>
      <c r="E25" s="187">
        <f>E19*D25</f>
        <v>0.27860000000000001</v>
      </c>
      <c r="F25" s="19"/>
      <c r="G25" s="19"/>
    </row>
    <row r="26" spans="1:7" ht="57" customHeight="1">
      <c r="A26" s="16">
        <v>5</v>
      </c>
      <c r="B26" s="15" t="s">
        <v>222</v>
      </c>
      <c r="C26" s="16" t="s">
        <v>40</v>
      </c>
      <c r="D26" s="16"/>
      <c r="E26" s="184">
        <v>1.0609999999999999</v>
      </c>
      <c r="F26" s="19"/>
      <c r="G26" s="19"/>
    </row>
    <row r="27" spans="1:7" ht="25.5" customHeight="1">
      <c r="A27" s="16"/>
      <c r="B27" s="55" t="s">
        <v>68</v>
      </c>
      <c r="C27" s="6" t="s">
        <v>9</v>
      </c>
      <c r="D27" s="11">
        <v>62</v>
      </c>
      <c r="E27" s="185">
        <f>E26*D27</f>
        <v>65.781999999999996</v>
      </c>
      <c r="F27" s="19"/>
      <c r="G27" s="19"/>
    </row>
    <row r="28" spans="1:7" ht="23.25" customHeight="1">
      <c r="A28" s="16"/>
      <c r="B28" s="55" t="s">
        <v>8</v>
      </c>
      <c r="C28" s="6" t="s">
        <v>6</v>
      </c>
      <c r="D28" s="6">
        <v>23.3</v>
      </c>
      <c r="E28" s="185">
        <f>E26*D28</f>
        <v>24.721299999999999</v>
      </c>
      <c r="F28" s="19"/>
      <c r="G28" s="19"/>
    </row>
    <row r="29" spans="1:7" ht="26.25" customHeight="1">
      <c r="A29" s="16"/>
      <c r="B29" s="55" t="s">
        <v>169</v>
      </c>
      <c r="C29" s="6" t="s">
        <v>14</v>
      </c>
      <c r="D29" s="6"/>
      <c r="E29" s="185">
        <v>46</v>
      </c>
      <c r="F29" s="19"/>
      <c r="G29" s="19"/>
    </row>
    <row r="30" spans="1:7" ht="27.75" customHeight="1">
      <c r="A30" s="16"/>
      <c r="B30" s="55" t="s">
        <v>170</v>
      </c>
      <c r="C30" s="6" t="s">
        <v>14</v>
      </c>
      <c r="D30" s="6"/>
      <c r="E30" s="185">
        <v>36</v>
      </c>
      <c r="F30" s="19"/>
      <c r="G30" s="19"/>
    </row>
    <row r="31" spans="1:7" ht="21" customHeight="1">
      <c r="A31" s="16"/>
      <c r="B31" s="55" t="s">
        <v>159</v>
      </c>
      <c r="C31" s="6" t="s">
        <v>14</v>
      </c>
      <c r="D31" s="6"/>
      <c r="E31" s="185">
        <v>12</v>
      </c>
      <c r="F31" s="19"/>
      <c r="G31" s="19"/>
    </row>
    <row r="32" spans="1:7" ht="21.75" customHeight="1">
      <c r="A32" s="16"/>
      <c r="B32" s="55" t="s">
        <v>153</v>
      </c>
      <c r="C32" s="6" t="s">
        <v>14</v>
      </c>
      <c r="D32" s="6"/>
      <c r="E32" s="185">
        <v>54</v>
      </c>
      <c r="F32" s="19"/>
      <c r="G32" s="19"/>
    </row>
    <row r="33" spans="1:7" ht="23.25" customHeight="1">
      <c r="A33" s="16"/>
      <c r="B33" s="55" t="s">
        <v>171</v>
      </c>
      <c r="C33" s="6" t="s">
        <v>14</v>
      </c>
      <c r="D33" s="6"/>
      <c r="E33" s="185">
        <v>70</v>
      </c>
      <c r="F33" s="19"/>
      <c r="G33" s="19"/>
    </row>
    <row r="34" spans="1:7" ht="21.75" customHeight="1">
      <c r="A34" s="16"/>
      <c r="B34" s="55" t="s">
        <v>130</v>
      </c>
      <c r="C34" s="6" t="s">
        <v>7</v>
      </c>
      <c r="D34" s="11">
        <v>11</v>
      </c>
      <c r="E34" s="185">
        <f>E26*D34</f>
        <v>11.670999999999999</v>
      </c>
      <c r="F34" s="19"/>
      <c r="G34" s="19"/>
    </row>
    <row r="35" spans="1:7" ht="22.5" customHeight="1">
      <c r="A35" s="16"/>
      <c r="B35" s="55" t="s">
        <v>30</v>
      </c>
      <c r="C35" s="6" t="s">
        <v>6</v>
      </c>
      <c r="D35" s="6">
        <v>2.78</v>
      </c>
      <c r="E35" s="185">
        <f>E26*D35</f>
        <v>2.9495799999999996</v>
      </c>
      <c r="F35" s="19"/>
      <c r="G35" s="19"/>
    </row>
    <row r="36" spans="1:7" ht="63" customHeight="1">
      <c r="A36" s="16">
        <v>6</v>
      </c>
      <c r="B36" s="15" t="s">
        <v>223</v>
      </c>
      <c r="C36" s="16" t="s">
        <v>13</v>
      </c>
      <c r="D36" s="16"/>
      <c r="E36" s="184">
        <v>24</v>
      </c>
      <c r="F36" s="19"/>
      <c r="G36" s="19"/>
    </row>
    <row r="37" spans="1:7" ht="22.5" customHeight="1">
      <c r="A37" s="16"/>
      <c r="B37" s="55" t="s">
        <v>68</v>
      </c>
      <c r="C37" s="6" t="s">
        <v>9</v>
      </c>
      <c r="D37" s="6">
        <v>0.78200000000000003</v>
      </c>
      <c r="E37" s="185">
        <f>E36*D37</f>
        <v>18.768000000000001</v>
      </c>
      <c r="F37" s="19"/>
      <c r="G37" s="19"/>
    </row>
    <row r="38" spans="1:7" ht="23.25" customHeight="1">
      <c r="A38" s="16"/>
      <c r="B38" s="55" t="s">
        <v>8</v>
      </c>
      <c r="C38" s="6" t="s">
        <v>6</v>
      </c>
      <c r="D38" s="6">
        <v>3.8199999999999998E-2</v>
      </c>
      <c r="E38" s="185">
        <f>E36*D38</f>
        <v>0.91679999999999995</v>
      </c>
      <c r="F38" s="19"/>
      <c r="G38" s="19"/>
    </row>
    <row r="39" spans="1:7" ht="18.75" customHeight="1">
      <c r="A39" s="16"/>
      <c r="B39" s="51" t="s">
        <v>154</v>
      </c>
      <c r="C39" s="6" t="s">
        <v>13</v>
      </c>
      <c r="D39" s="6">
        <v>1.03</v>
      </c>
      <c r="E39" s="185">
        <f>E36*D39</f>
        <v>24.72</v>
      </c>
      <c r="F39" s="19"/>
      <c r="G39" s="19"/>
    </row>
    <row r="40" spans="1:7" ht="27.75" customHeight="1">
      <c r="A40" s="16"/>
      <c r="B40" s="55" t="s">
        <v>155</v>
      </c>
      <c r="C40" s="6" t="s">
        <v>15</v>
      </c>
      <c r="D40" s="11">
        <v>8</v>
      </c>
      <c r="E40" s="185">
        <f>E36*D40</f>
        <v>192</v>
      </c>
      <c r="F40" s="19"/>
      <c r="G40" s="19"/>
    </row>
    <row r="41" spans="1:7" ht="60" customHeight="1">
      <c r="A41" s="16">
        <v>7</v>
      </c>
      <c r="B41" s="15" t="s">
        <v>156</v>
      </c>
      <c r="C41" s="16" t="s">
        <v>29</v>
      </c>
      <c r="D41" s="16"/>
      <c r="E41" s="184">
        <v>28</v>
      </c>
      <c r="F41" s="19"/>
      <c r="G41" s="19"/>
    </row>
    <row r="42" spans="1:7" ht="22.5" customHeight="1">
      <c r="A42" s="16"/>
      <c r="B42" s="55" t="s">
        <v>102</v>
      </c>
      <c r="C42" s="6" t="s">
        <v>9</v>
      </c>
      <c r="D42" s="6">
        <v>0.42899999999999999</v>
      </c>
      <c r="E42" s="185">
        <f>E41*D42</f>
        <v>12.012</v>
      </c>
      <c r="F42" s="19"/>
      <c r="G42" s="19"/>
    </row>
    <row r="43" spans="1:7" ht="22.5" customHeight="1">
      <c r="A43" s="16"/>
      <c r="B43" s="55" t="s">
        <v>8</v>
      </c>
      <c r="C43" s="6" t="s">
        <v>6</v>
      </c>
      <c r="D43" s="6">
        <v>2.64E-2</v>
      </c>
      <c r="E43" s="185">
        <f>E41*D43</f>
        <v>0.73919999999999997</v>
      </c>
      <c r="F43" s="19"/>
      <c r="G43" s="19"/>
    </row>
    <row r="44" spans="1:7" ht="21.75" customHeight="1">
      <c r="A44" s="16"/>
      <c r="B44" s="51" t="s">
        <v>157</v>
      </c>
      <c r="C44" s="6" t="s">
        <v>13</v>
      </c>
      <c r="D44" s="6">
        <v>1.28</v>
      </c>
      <c r="E44" s="185">
        <f>E41*D44</f>
        <v>35.840000000000003</v>
      </c>
      <c r="F44" s="19"/>
      <c r="G44" s="19"/>
    </row>
    <row r="45" spans="1:7" ht="22.5" customHeight="1">
      <c r="A45" s="16"/>
      <c r="B45" s="51" t="s">
        <v>158</v>
      </c>
      <c r="C45" s="6" t="s">
        <v>40</v>
      </c>
      <c r="D45" s="6">
        <v>2.0000000000000001E-4</v>
      </c>
      <c r="E45" s="185">
        <f>E41*D45</f>
        <v>5.5999999999999999E-3</v>
      </c>
      <c r="F45" s="19"/>
      <c r="G45" s="19"/>
    </row>
    <row r="46" spans="1:7" ht="21.75" customHeight="1">
      <c r="A46" s="16"/>
      <c r="B46" s="51" t="s">
        <v>155</v>
      </c>
      <c r="C46" s="6" t="s">
        <v>15</v>
      </c>
      <c r="D46" s="11">
        <v>6</v>
      </c>
      <c r="E46" s="185">
        <f>E41*D46</f>
        <v>168</v>
      </c>
      <c r="F46" s="19"/>
      <c r="G46" s="19"/>
    </row>
    <row r="47" spans="1:7" ht="22.5" customHeight="1">
      <c r="A47" s="16"/>
      <c r="B47" s="55" t="s">
        <v>30</v>
      </c>
      <c r="C47" s="6" t="s">
        <v>6</v>
      </c>
      <c r="D47" s="6">
        <v>6.3600000000000004E-2</v>
      </c>
      <c r="E47" s="185">
        <f>E41*D47</f>
        <v>1.7808000000000002</v>
      </c>
      <c r="F47" s="19"/>
      <c r="G47" s="19"/>
    </row>
    <row r="48" spans="1:7" ht="53.25" customHeight="1">
      <c r="A48" s="16">
        <v>8</v>
      </c>
      <c r="B48" s="15" t="s">
        <v>221</v>
      </c>
      <c r="C48" s="16" t="s">
        <v>14</v>
      </c>
      <c r="D48" s="16"/>
      <c r="E48" s="184">
        <v>15</v>
      </c>
      <c r="F48" s="19"/>
      <c r="G48" s="19"/>
    </row>
    <row r="49" spans="1:7" ht="18.75" customHeight="1">
      <c r="A49" s="16"/>
      <c r="B49" s="55" t="s">
        <v>68</v>
      </c>
      <c r="C49" s="6" t="s">
        <v>9</v>
      </c>
      <c r="D49" s="6">
        <v>1.92</v>
      </c>
      <c r="E49" s="185">
        <f>E48*D49</f>
        <v>28.799999999999997</v>
      </c>
      <c r="F49" s="19"/>
      <c r="G49" s="19"/>
    </row>
    <row r="50" spans="1:7" ht="21.75" customHeight="1">
      <c r="A50" s="16"/>
      <c r="B50" s="55" t="s">
        <v>8</v>
      </c>
      <c r="C50" s="6" t="s">
        <v>6</v>
      </c>
      <c r="D50" s="6">
        <v>0.13100000000000001</v>
      </c>
      <c r="E50" s="185">
        <f>E48*D50</f>
        <v>1.9650000000000001</v>
      </c>
      <c r="F50" s="19"/>
      <c r="G50" s="19"/>
    </row>
    <row r="51" spans="1:7" ht="20.25" customHeight="1">
      <c r="A51" s="16"/>
      <c r="B51" s="55" t="s">
        <v>159</v>
      </c>
      <c r="C51" s="6" t="s">
        <v>14</v>
      </c>
      <c r="D51" s="6"/>
      <c r="E51" s="185">
        <v>12</v>
      </c>
      <c r="F51" s="19"/>
      <c r="G51" s="19"/>
    </row>
    <row r="52" spans="1:7" ht="20.25" customHeight="1">
      <c r="A52" s="16"/>
      <c r="B52" s="55" t="s">
        <v>153</v>
      </c>
      <c r="C52" s="6" t="s">
        <v>14</v>
      </c>
      <c r="D52" s="6"/>
      <c r="E52" s="185">
        <v>18</v>
      </c>
      <c r="F52" s="19"/>
      <c r="G52" s="19"/>
    </row>
    <row r="53" spans="1:7" ht="20.25" customHeight="1">
      <c r="A53" s="16"/>
      <c r="B53" s="55" t="s">
        <v>160</v>
      </c>
      <c r="C53" s="6" t="s">
        <v>14</v>
      </c>
      <c r="D53" s="6"/>
      <c r="E53" s="185">
        <v>38</v>
      </c>
      <c r="F53" s="19"/>
      <c r="G53" s="19"/>
    </row>
    <row r="54" spans="1:7" ht="22.5" customHeight="1">
      <c r="A54" s="16"/>
      <c r="B54" s="55" t="s">
        <v>161</v>
      </c>
      <c r="C54" s="6" t="s">
        <v>13</v>
      </c>
      <c r="D54" s="6"/>
      <c r="E54" s="185">
        <v>10</v>
      </c>
      <c r="F54" s="19"/>
      <c r="G54" s="19"/>
    </row>
    <row r="55" spans="1:7" ht="18.75" customHeight="1">
      <c r="A55" s="16"/>
      <c r="B55" s="51" t="s">
        <v>155</v>
      </c>
      <c r="C55" s="6" t="s">
        <v>15</v>
      </c>
      <c r="D55" s="11">
        <v>12</v>
      </c>
      <c r="E55" s="185">
        <f>E48*D55</f>
        <v>180</v>
      </c>
      <c r="F55" s="19"/>
      <c r="G55" s="19"/>
    </row>
    <row r="56" spans="1:7" ht="24" customHeight="1">
      <c r="A56" s="16"/>
      <c r="B56" s="55" t="s">
        <v>30</v>
      </c>
      <c r="C56" s="6" t="s">
        <v>6</v>
      </c>
      <c r="D56" s="6">
        <v>2.1499999999999998E-2</v>
      </c>
      <c r="E56" s="185">
        <f>E48*D56</f>
        <v>0.32249999999999995</v>
      </c>
      <c r="F56" s="19"/>
      <c r="G56" s="19"/>
    </row>
    <row r="57" spans="1:7" ht="55.5" customHeight="1">
      <c r="A57" s="16">
        <v>9</v>
      </c>
      <c r="B57" s="15" t="s">
        <v>224</v>
      </c>
      <c r="C57" s="16" t="s">
        <v>13</v>
      </c>
      <c r="D57" s="16"/>
      <c r="E57" s="184">
        <v>16</v>
      </c>
      <c r="F57" s="19"/>
      <c r="G57" s="19"/>
    </row>
    <row r="58" spans="1:7" s="49" customFormat="1" ht="20.25" customHeight="1">
      <c r="A58" s="16"/>
      <c r="B58" s="207" t="s">
        <v>68</v>
      </c>
      <c r="C58" s="46" t="s">
        <v>9</v>
      </c>
      <c r="D58" s="46">
        <v>0.74099999999999999</v>
      </c>
      <c r="E58" s="187">
        <f>E57*D58</f>
        <v>11.856</v>
      </c>
      <c r="F58" s="19"/>
      <c r="G58" s="19"/>
    </row>
    <row r="59" spans="1:7" s="49" customFormat="1" ht="21" customHeight="1">
      <c r="A59" s="16"/>
      <c r="B59" s="207" t="s">
        <v>8</v>
      </c>
      <c r="C59" s="46" t="s">
        <v>6</v>
      </c>
      <c r="D59" s="46">
        <v>1E-3</v>
      </c>
      <c r="E59" s="187">
        <f>E57*D59</f>
        <v>1.6E-2</v>
      </c>
      <c r="F59" s="19"/>
      <c r="G59" s="19"/>
    </row>
    <row r="60" spans="1:7" s="49" customFormat="1" ht="21" customHeight="1">
      <c r="A60" s="16"/>
      <c r="B60" s="207" t="s">
        <v>162</v>
      </c>
      <c r="C60" s="46" t="s">
        <v>7</v>
      </c>
      <c r="D60" s="46">
        <v>0.255</v>
      </c>
      <c r="E60" s="187">
        <f>E57*D60</f>
        <v>4.08</v>
      </c>
      <c r="F60" s="19"/>
      <c r="G60" s="19"/>
    </row>
    <row r="61" spans="1:7" s="49" customFormat="1" ht="22.5" customHeight="1">
      <c r="A61" s="16"/>
      <c r="B61" s="207" t="s">
        <v>85</v>
      </c>
      <c r="C61" s="46" t="s">
        <v>29</v>
      </c>
      <c r="D61" s="46">
        <v>0.127</v>
      </c>
      <c r="E61" s="187">
        <f>E57*D61</f>
        <v>2.032</v>
      </c>
      <c r="F61" s="19"/>
      <c r="G61" s="19"/>
    </row>
    <row r="62" spans="1:7" s="49" customFormat="1" ht="22.5" customHeight="1">
      <c r="A62" s="16"/>
      <c r="B62" s="207" t="s">
        <v>30</v>
      </c>
      <c r="C62" s="46" t="s">
        <v>6</v>
      </c>
      <c r="D62" s="46">
        <v>1.7000000000000001E-2</v>
      </c>
      <c r="E62" s="187">
        <f>E57*D62</f>
        <v>0.27200000000000002</v>
      </c>
      <c r="F62" s="19"/>
      <c r="G62" s="19"/>
    </row>
    <row r="63" spans="1:7" ht="54.75" customHeight="1">
      <c r="A63" s="16">
        <v>10</v>
      </c>
      <c r="B63" s="57" t="s">
        <v>163</v>
      </c>
      <c r="C63" s="16" t="s">
        <v>13</v>
      </c>
      <c r="D63" s="16"/>
      <c r="E63" s="184">
        <v>18</v>
      </c>
      <c r="F63" s="19"/>
      <c r="G63" s="19"/>
    </row>
    <row r="64" spans="1:7" s="49" customFormat="1" ht="27" customHeight="1">
      <c r="A64" s="16"/>
      <c r="B64" s="91" t="s">
        <v>68</v>
      </c>
      <c r="C64" s="46" t="s">
        <v>9</v>
      </c>
      <c r="D64" s="46">
        <v>0.47899999999999998</v>
      </c>
      <c r="E64" s="187">
        <f>E63*D64</f>
        <v>8.6219999999999999</v>
      </c>
      <c r="F64" s="19"/>
      <c r="G64" s="19"/>
    </row>
    <row r="65" spans="1:9" s="49" customFormat="1" ht="24" customHeight="1">
      <c r="A65" s="16"/>
      <c r="B65" s="207" t="s">
        <v>8</v>
      </c>
      <c r="C65" s="46" t="s">
        <v>6</v>
      </c>
      <c r="D65" s="46">
        <v>0.153</v>
      </c>
      <c r="E65" s="187">
        <f>E63*D65</f>
        <v>2.754</v>
      </c>
      <c r="F65" s="19"/>
      <c r="G65" s="19"/>
    </row>
    <row r="66" spans="1:9" s="49" customFormat="1" ht="23.25" customHeight="1">
      <c r="A66" s="16"/>
      <c r="B66" s="91" t="s">
        <v>164</v>
      </c>
      <c r="C66" s="46" t="s">
        <v>13</v>
      </c>
      <c r="D66" s="46">
        <v>1.01</v>
      </c>
      <c r="E66" s="187">
        <f>E63*D66</f>
        <v>18.18</v>
      </c>
      <c r="F66" s="19"/>
      <c r="G66" s="19"/>
    </row>
    <row r="67" spans="1:9" s="49" customFormat="1" ht="25.5" customHeight="1">
      <c r="A67" s="16"/>
      <c r="B67" s="91" t="s">
        <v>165</v>
      </c>
      <c r="C67" s="46" t="s">
        <v>7</v>
      </c>
      <c r="D67" s="261">
        <v>6</v>
      </c>
      <c r="E67" s="187">
        <f>E63*D67</f>
        <v>108</v>
      </c>
      <c r="F67" s="19"/>
      <c r="G67" s="19"/>
    </row>
    <row r="68" spans="1:9" s="49" customFormat="1" ht="19.5" customHeight="1">
      <c r="A68" s="16"/>
      <c r="B68" s="91" t="s">
        <v>30</v>
      </c>
      <c r="C68" s="46" t="s">
        <v>6</v>
      </c>
      <c r="D68" s="46">
        <v>5.9999999999999995E-4</v>
      </c>
      <c r="E68" s="187">
        <f>E63*D68</f>
        <v>1.0799999999999999E-2</v>
      </c>
      <c r="F68" s="19"/>
      <c r="G68" s="19"/>
    </row>
    <row r="69" spans="1:9" ht="54" customHeight="1">
      <c r="A69" s="16">
        <v>11</v>
      </c>
      <c r="B69" s="15" t="s">
        <v>166</v>
      </c>
      <c r="C69" s="16" t="s">
        <v>13</v>
      </c>
      <c r="D69" s="16"/>
      <c r="E69" s="184">
        <v>90</v>
      </c>
      <c r="F69" s="19"/>
      <c r="G69" s="19"/>
    </row>
    <row r="70" spans="1:9" s="49" customFormat="1" ht="22.5" customHeight="1">
      <c r="A70" s="16"/>
      <c r="B70" s="207" t="s">
        <v>68</v>
      </c>
      <c r="C70" s="46" t="s">
        <v>9</v>
      </c>
      <c r="D70" s="46">
        <v>0.68</v>
      </c>
      <c r="E70" s="187">
        <f>E69*D70</f>
        <v>61.2</v>
      </c>
      <c r="F70" s="19"/>
      <c r="G70" s="19"/>
    </row>
    <row r="71" spans="1:9" s="49" customFormat="1" ht="25.5" customHeight="1">
      <c r="A71" s="16"/>
      <c r="B71" s="207" t="s">
        <v>8</v>
      </c>
      <c r="C71" s="46" t="s">
        <v>6</v>
      </c>
      <c r="D71" s="46">
        <v>2.9999999999999997E-4</v>
      </c>
      <c r="E71" s="187">
        <f>E69*D71</f>
        <v>2.6999999999999996E-2</v>
      </c>
      <c r="F71" s="19"/>
      <c r="G71" s="19"/>
    </row>
    <row r="72" spans="1:9" s="49" customFormat="1" ht="23.25" customHeight="1">
      <c r="A72" s="16"/>
      <c r="B72" s="207" t="s">
        <v>103</v>
      </c>
      <c r="C72" s="46" t="s">
        <v>7</v>
      </c>
      <c r="D72" s="46">
        <v>0.251</v>
      </c>
      <c r="E72" s="187">
        <f>E69*D72</f>
        <v>22.59</v>
      </c>
      <c r="F72" s="19"/>
      <c r="G72" s="19"/>
    </row>
    <row r="73" spans="1:9" s="49" customFormat="1" ht="19.5" customHeight="1">
      <c r="A73" s="16"/>
      <c r="B73" s="207" t="s">
        <v>85</v>
      </c>
      <c r="C73" s="46" t="s">
        <v>29</v>
      </c>
      <c r="D73" s="46">
        <v>2.7E-2</v>
      </c>
      <c r="E73" s="187">
        <f>E69*D73</f>
        <v>2.4300000000000002</v>
      </c>
      <c r="F73" s="19"/>
      <c r="G73" s="19"/>
    </row>
    <row r="74" spans="1:9" s="49" customFormat="1" ht="22.5" customHeight="1">
      <c r="A74" s="16"/>
      <c r="B74" s="207" t="s">
        <v>30</v>
      </c>
      <c r="C74" s="46" t="s">
        <v>6</v>
      </c>
      <c r="D74" s="46">
        <v>1.9E-3</v>
      </c>
      <c r="E74" s="187">
        <f>E69*D74</f>
        <v>0.17100000000000001</v>
      </c>
      <c r="F74" s="19"/>
      <c r="G74" s="19"/>
    </row>
    <row r="75" spans="1:9" s="73" customFormat="1" ht="55.5" customHeight="1">
      <c r="A75" s="218">
        <v>12</v>
      </c>
      <c r="B75" s="15" t="s">
        <v>250</v>
      </c>
      <c r="C75" s="16" t="s">
        <v>100</v>
      </c>
      <c r="D75" s="17"/>
      <c r="E75" s="21">
        <v>1</v>
      </c>
      <c r="F75" s="19"/>
      <c r="G75" s="19"/>
    </row>
    <row r="76" spans="1:9" s="73" customFormat="1" ht="45" customHeight="1">
      <c r="A76" s="218">
        <v>13</v>
      </c>
      <c r="B76" s="15" t="s">
        <v>251</v>
      </c>
      <c r="C76" s="16" t="s">
        <v>100</v>
      </c>
      <c r="D76" s="17"/>
      <c r="E76" s="21">
        <v>1</v>
      </c>
      <c r="F76" s="19"/>
      <c r="G76" s="19"/>
    </row>
    <row r="77" spans="1:9" ht="60.75" customHeight="1">
      <c r="A77" s="218">
        <v>14</v>
      </c>
      <c r="B77" s="131" t="s">
        <v>64</v>
      </c>
      <c r="C77" s="16" t="s">
        <v>65</v>
      </c>
      <c r="D77" s="18"/>
      <c r="E77" s="21">
        <v>0.6</v>
      </c>
      <c r="F77" s="19"/>
      <c r="G77" s="19"/>
      <c r="H77" s="96"/>
      <c r="I77" s="96"/>
    </row>
    <row r="78" spans="1:9" s="49" customFormat="1" ht="27" customHeight="1">
      <c r="A78" s="218"/>
      <c r="B78" s="91" t="s">
        <v>66</v>
      </c>
      <c r="C78" s="46" t="s">
        <v>9</v>
      </c>
      <c r="D78" s="261">
        <v>13</v>
      </c>
      <c r="E78" s="187">
        <f>E77*D78</f>
        <v>7.8</v>
      </c>
      <c r="F78" s="19"/>
      <c r="G78" s="19"/>
      <c r="H78" s="124"/>
      <c r="I78" s="124"/>
    </row>
    <row r="79" spans="1:9" s="49" customFormat="1" ht="23.25" customHeight="1">
      <c r="A79" s="218"/>
      <c r="B79" s="163" t="s">
        <v>8</v>
      </c>
      <c r="C79" s="46" t="s">
        <v>6</v>
      </c>
      <c r="D79" s="46">
        <v>3.28</v>
      </c>
      <c r="E79" s="187">
        <f>E77*D79</f>
        <v>1.9679999999999997</v>
      </c>
      <c r="F79" s="19"/>
      <c r="G79" s="19"/>
      <c r="H79" s="124"/>
      <c r="I79" s="124"/>
    </row>
    <row r="80" spans="1:9" s="49" customFormat="1" ht="24.75" customHeight="1">
      <c r="A80" s="218"/>
      <c r="B80" s="262" t="s">
        <v>252</v>
      </c>
      <c r="C80" s="46" t="s">
        <v>51</v>
      </c>
      <c r="D80" s="261">
        <v>101</v>
      </c>
      <c r="E80" s="187">
        <f>E77*D80</f>
        <v>60.599999999999994</v>
      </c>
      <c r="F80" s="88"/>
      <c r="G80" s="88"/>
      <c r="H80" s="124"/>
      <c r="I80" s="124"/>
    </row>
    <row r="81" spans="1:9" s="49" customFormat="1" ht="25.5" customHeight="1">
      <c r="A81" s="218"/>
      <c r="B81" s="205" t="s">
        <v>18</v>
      </c>
      <c r="C81" s="46" t="s">
        <v>6</v>
      </c>
      <c r="D81" s="46">
        <v>5.5</v>
      </c>
      <c r="E81" s="187">
        <f>E77*D81</f>
        <v>3.3</v>
      </c>
      <c r="F81" s="88"/>
      <c r="G81" s="88"/>
      <c r="H81" s="124"/>
      <c r="I81" s="124"/>
    </row>
    <row r="82" spans="1:9" ht="34.5" customHeight="1">
      <c r="A82" s="218">
        <v>15</v>
      </c>
      <c r="B82" s="132" t="s">
        <v>187</v>
      </c>
      <c r="C82" s="133" t="s">
        <v>56</v>
      </c>
      <c r="D82" s="134"/>
      <c r="E82" s="259">
        <v>3</v>
      </c>
      <c r="F82" s="264"/>
      <c r="G82" s="264"/>
      <c r="H82" s="96"/>
      <c r="I82" s="96"/>
    </row>
    <row r="83" spans="1:9" ht="24" customHeight="1">
      <c r="A83" s="218"/>
      <c r="B83" s="51" t="s">
        <v>66</v>
      </c>
      <c r="C83" s="137" t="s">
        <v>16</v>
      </c>
      <c r="D83" s="138">
        <v>0.372</v>
      </c>
      <c r="E83" s="260">
        <f>E82*D83</f>
        <v>1.1160000000000001</v>
      </c>
      <c r="F83" s="264"/>
      <c r="G83" s="264"/>
      <c r="H83" s="96"/>
      <c r="I83" s="96"/>
    </row>
    <row r="84" spans="1:9" ht="23.25" customHeight="1">
      <c r="A84" s="218"/>
      <c r="B84" s="139" t="s">
        <v>57</v>
      </c>
      <c r="C84" s="137" t="s">
        <v>20</v>
      </c>
      <c r="D84" s="135">
        <v>1</v>
      </c>
      <c r="E84" s="260">
        <f>E82*D84</f>
        <v>3</v>
      </c>
      <c r="F84" s="264"/>
      <c r="G84" s="264"/>
      <c r="H84" s="96"/>
      <c r="I84" s="96"/>
    </row>
    <row r="85" spans="1:9" ht="25.5" customHeight="1">
      <c r="A85" s="218"/>
      <c r="B85" s="61" t="s">
        <v>30</v>
      </c>
      <c r="C85" s="137" t="s">
        <v>21</v>
      </c>
      <c r="D85" s="140">
        <v>0.12839999999999999</v>
      </c>
      <c r="E85" s="260">
        <f>E82*D85</f>
        <v>0.38519999999999999</v>
      </c>
      <c r="F85" s="123"/>
      <c r="G85" s="123"/>
      <c r="H85" s="96"/>
      <c r="I85" s="96"/>
    </row>
    <row r="86" spans="1:9" ht="34.5" customHeight="1">
      <c r="A86" s="218">
        <v>16</v>
      </c>
      <c r="B86" s="132" t="s">
        <v>188</v>
      </c>
      <c r="C86" s="133" t="s">
        <v>56</v>
      </c>
      <c r="D86" s="134"/>
      <c r="E86" s="259">
        <v>10</v>
      </c>
      <c r="F86" s="264"/>
      <c r="G86" s="264"/>
      <c r="H86" s="96"/>
      <c r="I86" s="96"/>
    </row>
    <row r="87" spans="1:9" ht="24.75" customHeight="1">
      <c r="A87" s="218"/>
      <c r="B87" s="51" t="s">
        <v>66</v>
      </c>
      <c r="C87" s="137" t="s">
        <v>16</v>
      </c>
      <c r="D87" s="138">
        <v>0.39200000000000002</v>
      </c>
      <c r="E87" s="260">
        <f>E86*D87</f>
        <v>3.92</v>
      </c>
      <c r="F87" s="264"/>
      <c r="G87" s="264"/>
      <c r="H87" s="96"/>
      <c r="I87" s="96"/>
    </row>
    <row r="88" spans="1:9" ht="27" customHeight="1">
      <c r="A88" s="218"/>
      <c r="B88" s="139" t="s">
        <v>22</v>
      </c>
      <c r="C88" s="137" t="s">
        <v>20</v>
      </c>
      <c r="D88" s="135">
        <v>1</v>
      </c>
      <c r="E88" s="260">
        <f>E86*D88</f>
        <v>10</v>
      </c>
      <c r="F88" s="264"/>
      <c r="G88" s="264"/>
      <c r="H88" s="96"/>
      <c r="I88" s="96"/>
    </row>
    <row r="89" spans="1:9" ht="22.5" customHeight="1">
      <c r="A89" s="218"/>
      <c r="B89" s="61" t="s">
        <v>30</v>
      </c>
      <c r="C89" s="137" t="s">
        <v>21</v>
      </c>
      <c r="D89" s="138">
        <v>9.4E-2</v>
      </c>
      <c r="E89" s="260">
        <f>E86*D89</f>
        <v>0.94</v>
      </c>
      <c r="F89" s="123"/>
      <c r="G89" s="123"/>
      <c r="H89" s="96"/>
      <c r="I89" s="96"/>
    </row>
    <row r="90" spans="1:9" s="49" customFormat="1" ht="32.25" customHeight="1">
      <c r="A90" s="218">
        <v>17</v>
      </c>
      <c r="B90" s="132" t="s">
        <v>23</v>
      </c>
      <c r="C90" s="133" t="s">
        <v>20</v>
      </c>
      <c r="D90" s="134"/>
      <c r="E90" s="259">
        <v>4</v>
      </c>
      <c r="F90" s="264"/>
      <c r="G90" s="264"/>
      <c r="H90" s="124"/>
      <c r="I90" s="124"/>
    </row>
    <row r="91" spans="1:9" s="49" customFormat="1" ht="21" customHeight="1">
      <c r="A91" s="218"/>
      <c r="B91" s="91" t="s">
        <v>66</v>
      </c>
      <c r="C91" s="263" t="s">
        <v>16</v>
      </c>
      <c r="D91" s="264">
        <v>1.02</v>
      </c>
      <c r="E91" s="265">
        <f>E90*D91</f>
        <v>4.08</v>
      </c>
      <c r="F91" s="264"/>
      <c r="G91" s="264"/>
      <c r="H91" s="124"/>
      <c r="I91" s="124"/>
    </row>
    <row r="92" spans="1:9" s="49" customFormat="1" ht="21" customHeight="1">
      <c r="A92" s="218"/>
      <c r="B92" s="254" t="s">
        <v>8</v>
      </c>
      <c r="C92" s="267" t="s">
        <v>21</v>
      </c>
      <c r="D92" s="264">
        <v>0.01</v>
      </c>
      <c r="E92" s="265">
        <f>E90*D92</f>
        <v>0.04</v>
      </c>
      <c r="F92" s="264"/>
      <c r="G92" s="264"/>
      <c r="H92" s="124"/>
      <c r="I92" s="124"/>
    </row>
    <row r="93" spans="1:9" s="49" customFormat="1" ht="25.5" customHeight="1">
      <c r="A93" s="218"/>
      <c r="B93" s="268" t="s">
        <v>24</v>
      </c>
      <c r="C93" s="263" t="s">
        <v>20</v>
      </c>
      <c r="D93" s="266">
        <v>1</v>
      </c>
      <c r="E93" s="265">
        <f>E90*D93</f>
        <v>4</v>
      </c>
      <c r="F93" s="264"/>
      <c r="G93" s="264"/>
      <c r="H93" s="124"/>
      <c r="I93" s="124"/>
    </row>
    <row r="94" spans="1:9" s="49" customFormat="1" ht="19.5" customHeight="1">
      <c r="A94" s="218"/>
      <c r="B94" s="254" t="s">
        <v>30</v>
      </c>
      <c r="C94" s="263" t="s">
        <v>21</v>
      </c>
      <c r="D94" s="266">
        <v>0.3</v>
      </c>
      <c r="E94" s="265">
        <f>E90*D94</f>
        <v>1.2</v>
      </c>
      <c r="F94" s="123"/>
      <c r="G94" s="123"/>
      <c r="H94" s="124"/>
      <c r="I94" s="124"/>
    </row>
    <row r="95" spans="1:9" s="119" customFormat="1" ht="27.75" customHeight="1">
      <c r="A95" s="143"/>
      <c r="B95" s="16" t="s">
        <v>5</v>
      </c>
      <c r="C95" s="82" t="s">
        <v>6</v>
      </c>
      <c r="D95" s="82"/>
      <c r="E95" s="82"/>
      <c r="F95" s="83"/>
      <c r="G95" s="83"/>
    </row>
    <row r="96" spans="1:9" s="119" customFormat="1" ht="30" customHeight="1">
      <c r="A96" s="143"/>
      <c r="B96" s="16" t="s">
        <v>167</v>
      </c>
      <c r="C96" s="82" t="s">
        <v>6</v>
      </c>
      <c r="D96" s="143"/>
      <c r="E96" s="143"/>
      <c r="F96" s="83"/>
      <c r="G96" s="83"/>
    </row>
    <row r="97" spans="1:9" s="119" customFormat="1" ht="24.75" customHeight="1">
      <c r="A97" s="143"/>
      <c r="B97" s="82" t="s">
        <v>5</v>
      </c>
      <c r="C97" s="82" t="s">
        <v>6</v>
      </c>
      <c r="D97" s="82"/>
      <c r="E97" s="82"/>
      <c r="F97" s="83"/>
      <c r="G97" s="83"/>
    </row>
    <row r="98" spans="1:9" s="119" customFormat="1" ht="26.25" customHeight="1">
      <c r="A98" s="143"/>
      <c r="B98" s="82" t="s">
        <v>168</v>
      </c>
      <c r="C98" s="82" t="s">
        <v>6</v>
      </c>
      <c r="D98" s="143"/>
      <c r="E98" s="143"/>
      <c r="F98" s="83"/>
      <c r="G98" s="83"/>
      <c r="H98" s="119">
        <v>3</v>
      </c>
    </row>
    <row r="99" spans="1:9" s="119" customFormat="1" ht="29.25" customHeight="1">
      <c r="A99" s="143"/>
      <c r="B99" s="82" t="s">
        <v>5</v>
      </c>
      <c r="C99" s="82" t="s">
        <v>6</v>
      </c>
      <c r="D99" s="143"/>
      <c r="E99" s="143"/>
      <c r="F99" s="83"/>
      <c r="G99" s="83"/>
      <c r="H99" s="119">
        <v>3</v>
      </c>
      <c r="I99" s="119" t="e">
        <f>H99*#REF!</f>
        <v>#REF!</v>
      </c>
    </row>
  </sheetData>
  <mergeCells count="7">
    <mergeCell ref="B3:B4"/>
    <mergeCell ref="C3:C4"/>
    <mergeCell ref="D3:E3"/>
    <mergeCell ref="A1:G1"/>
    <mergeCell ref="A2:G2"/>
    <mergeCell ref="F3:G3"/>
    <mergeCell ref="A3:A4"/>
  </mergeCells>
  <pageMargins left="0.7" right="0.7" top="0.75" bottom="0.75" header="0.3" footer="0.3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67"/>
  <sheetViews>
    <sheetView workbookViewId="0">
      <selection activeCell="N31" sqref="N31"/>
    </sheetView>
  </sheetViews>
  <sheetFormatPr defaultColWidth="9" defaultRowHeight="15"/>
  <cols>
    <col min="1" max="1" width="6.5" style="119" customWidth="1"/>
    <col min="2" max="2" width="41.125" style="36" customWidth="1"/>
    <col min="3" max="3" width="10.625" style="36" customWidth="1"/>
    <col min="4" max="4" width="10.5" style="36" customWidth="1"/>
    <col min="5" max="5" width="13.75" style="36" customWidth="1"/>
    <col min="6" max="6" width="14.5" style="36" customWidth="1"/>
    <col min="7" max="7" width="12" style="36" customWidth="1"/>
    <col min="8" max="16384" width="9" style="36"/>
  </cols>
  <sheetData>
    <row r="1" spans="1:9" s="145" customFormat="1" ht="43.5" customHeight="1">
      <c r="A1" s="279" t="s">
        <v>271</v>
      </c>
      <c r="B1" s="280"/>
      <c r="C1" s="280"/>
      <c r="D1" s="280"/>
      <c r="E1" s="280"/>
      <c r="F1" s="280"/>
      <c r="G1" s="280"/>
      <c r="H1" s="144"/>
      <c r="I1" s="144"/>
    </row>
    <row r="2" spans="1:9" s="145" customFormat="1" ht="51.75" customHeight="1">
      <c r="A2" s="278" t="s">
        <v>230</v>
      </c>
      <c r="B2" s="278"/>
      <c r="C2" s="278"/>
      <c r="D2" s="278"/>
      <c r="E2" s="278"/>
      <c r="F2" s="278"/>
      <c r="G2" s="278"/>
      <c r="H2" s="144"/>
      <c r="I2" s="144"/>
    </row>
    <row r="3" spans="1:9" s="145" customFormat="1" ht="28.5" customHeight="1">
      <c r="A3" s="225" t="s">
        <v>0</v>
      </c>
      <c r="B3" s="226" t="s">
        <v>10</v>
      </c>
      <c r="C3" s="227" t="s">
        <v>82</v>
      </c>
      <c r="D3" s="228" t="s">
        <v>2</v>
      </c>
      <c r="E3" s="228"/>
      <c r="F3" s="228"/>
      <c r="G3" s="228"/>
      <c r="H3" s="144"/>
      <c r="I3" s="144"/>
    </row>
    <row r="4" spans="1:9" s="145" customFormat="1" ht="75" customHeight="1">
      <c r="A4" s="225"/>
      <c r="B4" s="226"/>
      <c r="C4" s="227"/>
      <c r="D4" s="219" t="s">
        <v>3</v>
      </c>
      <c r="E4" s="219" t="s">
        <v>4</v>
      </c>
      <c r="F4" s="219" t="s">
        <v>268</v>
      </c>
      <c r="G4" s="219" t="s">
        <v>265</v>
      </c>
      <c r="H4" s="144"/>
      <c r="I4" s="144"/>
    </row>
    <row r="5" spans="1:9" s="276" customFormat="1" ht="34.5" customHeight="1">
      <c r="A5" s="218"/>
      <c r="B5" s="218" t="s">
        <v>172</v>
      </c>
      <c r="C5" s="273"/>
      <c r="D5" s="274"/>
      <c r="E5" s="274"/>
      <c r="F5" s="273"/>
      <c r="G5" s="273"/>
      <c r="H5" s="275"/>
      <c r="I5" s="275"/>
    </row>
    <row r="6" spans="1:9" s="277" customFormat="1" ht="50.25" customHeight="1">
      <c r="A6" s="105">
        <v>1</v>
      </c>
      <c r="B6" s="15" t="s">
        <v>173</v>
      </c>
      <c r="C6" s="16" t="s">
        <v>29</v>
      </c>
      <c r="D6" s="16"/>
      <c r="E6" s="130">
        <v>0.24</v>
      </c>
      <c r="F6" s="19"/>
      <c r="G6" s="19"/>
    </row>
    <row r="7" spans="1:9" s="277" customFormat="1" ht="27.75" customHeight="1">
      <c r="A7" s="105"/>
      <c r="B7" s="91" t="s">
        <v>68</v>
      </c>
      <c r="C7" s="46" t="s">
        <v>9</v>
      </c>
      <c r="D7" s="46">
        <v>2.99</v>
      </c>
      <c r="E7" s="187">
        <f>E6*D7</f>
        <v>0.71760000000000002</v>
      </c>
      <c r="F7" s="19"/>
      <c r="G7" s="19"/>
    </row>
    <row r="8" spans="1:9" s="277" customFormat="1" ht="48.75" customHeight="1">
      <c r="A8" s="105">
        <v>2</v>
      </c>
      <c r="B8" s="15" t="s">
        <v>174</v>
      </c>
      <c r="C8" s="16" t="s">
        <v>29</v>
      </c>
      <c r="D8" s="16"/>
      <c r="E8" s="130">
        <v>0.7</v>
      </c>
      <c r="F8" s="19"/>
      <c r="G8" s="19"/>
    </row>
    <row r="9" spans="1:9" s="277" customFormat="1" ht="30.75" customHeight="1">
      <c r="A9" s="105"/>
      <c r="B9" s="91" t="s">
        <v>68</v>
      </c>
      <c r="C9" s="46" t="s">
        <v>9</v>
      </c>
      <c r="D9" s="46">
        <v>19.3</v>
      </c>
      <c r="E9" s="187">
        <f>E8*D9</f>
        <v>13.51</v>
      </c>
      <c r="F9" s="19"/>
      <c r="G9" s="19"/>
    </row>
    <row r="10" spans="1:9" s="277" customFormat="1" ht="23.25" customHeight="1">
      <c r="A10" s="105"/>
      <c r="B10" s="91" t="s">
        <v>69</v>
      </c>
      <c r="C10" s="46" t="s">
        <v>6</v>
      </c>
      <c r="D10" s="46">
        <v>1.01</v>
      </c>
      <c r="E10" s="187">
        <f>E8*D10</f>
        <v>0.70699999999999996</v>
      </c>
      <c r="F10" s="19"/>
      <c r="G10" s="19"/>
    </row>
    <row r="11" spans="1:9" s="277" customFormat="1" ht="26.25" customHeight="1">
      <c r="A11" s="105"/>
      <c r="B11" s="91" t="s">
        <v>175</v>
      </c>
      <c r="C11" s="46" t="s">
        <v>29</v>
      </c>
      <c r="D11" s="46">
        <v>1.0149999999999999</v>
      </c>
      <c r="E11" s="187">
        <f>E8*D11</f>
        <v>0.71049999999999991</v>
      </c>
      <c r="F11" s="19"/>
      <c r="G11" s="19"/>
    </row>
    <row r="12" spans="1:9" s="277" customFormat="1" ht="25.5" customHeight="1">
      <c r="A12" s="105"/>
      <c r="B12" s="91" t="s">
        <v>28</v>
      </c>
      <c r="C12" s="46" t="s">
        <v>29</v>
      </c>
      <c r="D12" s="46">
        <v>0.248</v>
      </c>
      <c r="E12" s="187">
        <f>E8*D12</f>
        <v>0.17359999999999998</v>
      </c>
      <c r="F12" s="19"/>
      <c r="G12" s="19"/>
    </row>
    <row r="13" spans="1:9" s="277" customFormat="1" ht="27" customHeight="1">
      <c r="A13" s="105"/>
      <c r="B13" s="207" t="s">
        <v>176</v>
      </c>
      <c r="C13" s="46" t="s">
        <v>40</v>
      </c>
      <c r="D13" s="46"/>
      <c r="E13" s="187">
        <v>3.7999999999999999E-2</v>
      </c>
      <c r="F13" s="19"/>
      <c r="G13" s="19"/>
    </row>
    <row r="14" spans="1:9" s="277" customFormat="1" ht="24" customHeight="1">
      <c r="A14" s="105"/>
      <c r="B14" s="207" t="s">
        <v>30</v>
      </c>
      <c r="C14" s="46" t="s">
        <v>6</v>
      </c>
      <c r="D14" s="46">
        <v>4.74</v>
      </c>
      <c r="E14" s="187">
        <f>E8*D14</f>
        <v>3.3180000000000001</v>
      </c>
      <c r="F14" s="19"/>
      <c r="G14" s="19"/>
    </row>
    <row r="15" spans="1:9" s="72" customFormat="1" ht="53.25" customHeight="1">
      <c r="A15" s="221">
        <v>3</v>
      </c>
      <c r="B15" s="69" t="s">
        <v>177</v>
      </c>
      <c r="C15" s="221" t="s">
        <v>13</v>
      </c>
      <c r="D15" s="221"/>
      <c r="E15" s="287">
        <v>7.3</v>
      </c>
      <c r="F15" s="71"/>
      <c r="G15" s="71"/>
    </row>
    <row r="16" spans="1:9" s="201" customFormat="1" ht="23.25" customHeight="1">
      <c r="A16" s="221"/>
      <c r="B16" s="197" t="s">
        <v>84</v>
      </c>
      <c r="C16" s="198" t="s">
        <v>9</v>
      </c>
      <c r="D16" s="198">
        <v>4.3</v>
      </c>
      <c r="E16" s="199">
        <f>E15*D16</f>
        <v>31.389999999999997</v>
      </c>
      <c r="F16" s="200"/>
      <c r="G16" s="200"/>
    </row>
    <row r="17" spans="1:9" s="201" customFormat="1" ht="29.25" customHeight="1">
      <c r="A17" s="221"/>
      <c r="B17" s="203" t="s">
        <v>69</v>
      </c>
      <c r="C17" s="198" t="s">
        <v>6</v>
      </c>
      <c r="D17" s="198">
        <v>0.16</v>
      </c>
      <c r="E17" s="199">
        <f>E15*D17</f>
        <v>1.1679999999999999</v>
      </c>
      <c r="F17" s="200"/>
      <c r="G17" s="200"/>
    </row>
    <row r="18" spans="1:9" s="201" customFormat="1" ht="45.75" customHeight="1">
      <c r="A18" s="221"/>
      <c r="B18" s="204" t="s">
        <v>132</v>
      </c>
      <c r="C18" s="198" t="s">
        <v>13</v>
      </c>
      <c r="D18" s="198">
        <v>0.99</v>
      </c>
      <c r="E18" s="199">
        <f>E15*D18</f>
        <v>7.2269999999999994</v>
      </c>
      <c r="F18" s="200"/>
      <c r="G18" s="200"/>
    </row>
    <row r="19" spans="1:9" s="201" customFormat="1" ht="30" customHeight="1">
      <c r="A19" s="221"/>
      <c r="B19" s="203" t="s">
        <v>218</v>
      </c>
      <c r="C19" s="198" t="s">
        <v>29</v>
      </c>
      <c r="D19" s="198">
        <v>3.5999999999999997E-2</v>
      </c>
      <c r="E19" s="199">
        <f>E15*D19</f>
        <v>0.26279999999999998</v>
      </c>
      <c r="F19" s="200"/>
      <c r="G19" s="200"/>
    </row>
    <row r="20" spans="1:9" s="201" customFormat="1" ht="31.5" customHeight="1">
      <c r="A20" s="221"/>
      <c r="B20" s="203" t="s">
        <v>30</v>
      </c>
      <c r="C20" s="198" t="s">
        <v>6</v>
      </c>
      <c r="D20" s="198">
        <v>0.08</v>
      </c>
      <c r="E20" s="199">
        <f>E15*D20</f>
        <v>0.58399999999999996</v>
      </c>
      <c r="F20" s="200"/>
      <c r="G20" s="200"/>
    </row>
    <row r="21" spans="1:9" s="145" customFormat="1" ht="64.5" customHeight="1">
      <c r="A21" s="218">
        <v>4</v>
      </c>
      <c r="B21" s="15" t="s">
        <v>178</v>
      </c>
      <c r="C21" s="82" t="s">
        <v>29</v>
      </c>
      <c r="D21" s="87"/>
      <c r="E21" s="286">
        <v>10.5</v>
      </c>
      <c r="F21" s="208"/>
      <c r="G21" s="208"/>
      <c r="H21" s="144"/>
      <c r="I21" s="144"/>
    </row>
    <row r="22" spans="1:9" s="276" customFormat="1" ht="32.25" customHeight="1">
      <c r="A22" s="218"/>
      <c r="B22" s="91" t="s">
        <v>70</v>
      </c>
      <c r="C22" s="283" t="s">
        <v>9</v>
      </c>
      <c r="D22" s="284">
        <v>2.99</v>
      </c>
      <c r="E22" s="285">
        <f>D22*E21</f>
        <v>31.395000000000003</v>
      </c>
      <c r="F22" s="243"/>
      <c r="G22" s="243"/>
      <c r="H22" s="275"/>
      <c r="I22" s="275"/>
    </row>
    <row r="23" spans="1:9" s="145" customFormat="1" ht="56.25" customHeight="1">
      <c r="A23" s="218">
        <v>5</v>
      </c>
      <c r="B23" s="15" t="s">
        <v>179</v>
      </c>
      <c r="C23" s="16" t="s">
        <v>14</v>
      </c>
      <c r="D23" s="16"/>
      <c r="E23" s="182">
        <v>70</v>
      </c>
      <c r="F23" s="5"/>
      <c r="G23" s="5"/>
      <c r="H23" s="144"/>
      <c r="I23" s="144"/>
    </row>
    <row r="24" spans="1:9" s="276" customFormat="1" ht="24.75" customHeight="1">
      <c r="A24" s="218"/>
      <c r="B24" s="207" t="s">
        <v>68</v>
      </c>
      <c r="C24" s="46" t="s">
        <v>9</v>
      </c>
      <c r="D24" s="46">
        <v>9.5899999999999999E-2</v>
      </c>
      <c r="E24" s="187">
        <f>E23*D24</f>
        <v>6.7130000000000001</v>
      </c>
      <c r="F24" s="19"/>
      <c r="G24" s="19"/>
      <c r="H24" s="275"/>
      <c r="I24" s="275"/>
    </row>
    <row r="25" spans="1:9" s="276" customFormat="1" ht="22.5" customHeight="1">
      <c r="A25" s="218"/>
      <c r="B25" s="207" t="s">
        <v>8</v>
      </c>
      <c r="C25" s="46" t="s">
        <v>6</v>
      </c>
      <c r="D25" s="46">
        <v>4.5199999999999997E-2</v>
      </c>
      <c r="E25" s="187">
        <f>E23*D25</f>
        <v>3.1639999999999997</v>
      </c>
      <c r="F25" s="19"/>
      <c r="G25" s="19"/>
      <c r="H25" s="275"/>
      <c r="I25" s="275"/>
    </row>
    <row r="26" spans="1:9" s="276" customFormat="1" ht="24.75" customHeight="1">
      <c r="A26" s="218"/>
      <c r="B26" s="91" t="s">
        <v>180</v>
      </c>
      <c r="C26" s="46" t="s">
        <v>14</v>
      </c>
      <c r="D26" s="261">
        <v>1</v>
      </c>
      <c r="E26" s="187">
        <f>E23*D26</f>
        <v>70</v>
      </c>
      <c r="F26" s="19"/>
      <c r="G26" s="19"/>
      <c r="H26" s="275"/>
      <c r="I26" s="275"/>
    </row>
    <row r="27" spans="1:9" s="276" customFormat="1" ht="22.5" customHeight="1">
      <c r="A27" s="218"/>
      <c r="B27" s="207" t="s">
        <v>30</v>
      </c>
      <c r="C27" s="46" t="s">
        <v>6</v>
      </c>
      <c r="D27" s="46">
        <v>5.9999999999999995E-4</v>
      </c>
      <c r="E27" s="187">
        <f>E23*D27</f>
        <v>4.1999999999999996E-2</v>
      </c>
      <c r="F27" s="19"/>
      <c r="G27" s="19"/>
      <c r="H27" s="275"/>
      <c r="I27" s="275"/>
    </row>
    <row r="28" spans="1:9" s="145" customFormat="1" ht="48" customHeight="1">
      <c r="A28" s="218">
        <v>6</v>
      </c>
      <c r="B28" s="146" t="s">
        <v>181</v>
      </c>
      <c r="C28" s="218" t="s">
        <v>14</v>
      </c>
      <c r="D28" s="89"/>
      <c r="E28" s="288">
        <v>3</v>
      </c>
      <c r="F28" s="2"/>
      <c r="G28" s="2"/>
      <c r="H28" s="144"/>
      <c r="I28" s="144"/>
    </row>
    <row r="29" spans="1:9" s="145" customFormat="1" ht="26.25" customHeight="1">
      <c r="A29" s="218"/>
      <c r="B29" s="40" t="s">
        <v>68</v>
      </c>
      <c r="C29" s="14" t="s">
        <v>9</v>
      </c>
      <c r="D29" s="6">
        <v>9.5899999999999999E-2</v>
      </c>
      <c r="E29" s="179">
        <f>E28*D29</f>
        <v>0.28770000000000001</v>
      </c>
      <c r="F29" s="2"/>
      <c r="G29" s="2"/>
      <c r="H29" s="144"/>
      <c r="I29" s="144"/>
    </row>
    <row r="30" spans="1:9" s="145" customFormat="1" ht="22.5" customHeight="1">
      <c r="A30" s="218"/>
      <c r="B30" s="40" t="s">
        <v>8</v>
      </c>
      <c r="C30" s="14" t="s">
        <v>6</v>
      </c>
      <c r="D30" s="6">
        <v>4.5199999999999997E-2</v>
      </c>
      <c r="E30" s="179">
        <f>E28*D30</f>
        <v>0.1356</v>
      </c>
      <c r="F30" s="2"/>
      <c r="G30" s="2"/>
      <c r="H30" s="144"/>
      <c r="I30" s="144"/>
    </row>
    <row r="31" spans="1:9" s="145" customFormat="1" ht="38.25" customHeight="1">
      <c r="A31" s="218"/>
      <c r="B31" s="147" t="s">
        <v>182</v>
      </c>
      <c r="C31" s="14" t="s">
        <v>14</v>
      </c>
      <c r="D31" s="11">
        <v>1</v>
      </c>
      <c r="E31" s="179">
        <f>E28*D31</f>
        <v>3</v>
      </c>
      <c r="F31" s="2"/>
      <c r="G31" s="2"/>
      <c r="H31" s="144"/>
      <c r="I31" s="144"/>
    </row>
    <row r="32" spans="1:9" s="145" customFormat="1" ht="28.5" customHeight="1">
      <c r="A32" s="218"/>
      <c r="B32" s="40" t="s">
        <v>30</v>
      </c>
      <c r="C32" s="14" t="s">
        <v>6</v>
      </c>
      <c r="D32" s="6">
        <v>5.9999999999999995E-4</v>
      </c>
      <c r="E32" s="179">
        <f>E28*D32</f>
        <v>1.8E-3</v>
      </c>
      <c r="F32" s="2"/>
      <c r="G32" s="2"/>
      <c r="H32" s="144"/>
      <c r="I32" s="144"/>
    </row>
    <row r="33" spans="1:9" s="145" customFormat="1" ht="28.5" customHeight="1">
      <c r="A33" s="218">
        <v>7</v>
      </c>
      <c r="B33" s="146" t="s">
        <v>183</v>
      </c>
      <c r="C33" s="218" t="s">
        <v>15</v>
      </c>
      <c r="D33" s="89"/>
      <c r="E33" s="288">
        <v>1</v>
      </c>
      <c r="F33" s="2"/>
      <c r="G33" s="2"/>
      <c r="H33" s="144"/>
      <c r="I33" s="144"/>
    </row>
    <row r="34" spans="1:9" s="276" customFormat="1" ht="21.75" customHeight="1">
      <c r="A34" s="218"/>
      <c r="B34" s="163" t="s">
        <v>68</v>
      </c>
      <c r="C34" s="220" t="s">
        <v>9</v>
      </c>
      <c r="D34" s="46">
        <v>1.01</v>
      </c>
      <c r="E34" s="180">
        <f>E33*D34</f>
        <v>1.01</v>
      </c>
      <c r="F34" s="88"/>
      <c r="G34" s="88"/>
      <c r="H34" s="275"/>
      <c r="I34" s="275"/>
    </row>
    <row r="35" spans="1:9" s="276" customFormat="1" ht="21.75" customHeight="1">
      <c r="A35" s="218"/>
      <c r="B35" s="163" t="s">
        <v>8</v>
      </c>
      <c r="C35" s="220" t="s">
        <v>6</v>
      </c>
      <c r="D35" s="46">
        <v>0.02</v>
      </c>
      <c r="E35" s="180">
        <f>E33*D35</f>
        <v>0.02</v>
      </c>
      <c r="F35" s="88"/>
      <c r="G35" s="88"/>
      <c r="H35" s="275"/>
      <c r="I35" s="275"/>
    </row>
    <row r="36" spans="1:9" s="276" customFormat="1" ht="21" customHeight="1">
      <c r="A36" s="218"/>
      <c r="B36" s="289" t="s">
        <v>184</v>
      </c>
      <c r="C36" s="220" t="s">
        <v>14</v>
      </c>
      <c r="D36" s="261">
        <v>1</v>
      </c>
      <c r="E36" s="180">
        <f>E33*D36</f>
        <v>1</v>
      </c>
      <c r="F36" s="88"/>
      <c r="G36" s="88"/>
      <c r="H36" s="275"/>
      <c r="I36" s="275"/>
    </row>
    <row r="37" spans="1:9" s="276" customFormat="1" ht="21" customHeight="1">
      <c r="A37" s="218"/>
      <c r="B37" s="163" t="s">
        <v>30</v>
      </c>
      <c r="C37" s="220" t="s">
        <v>6</v>
      </c>
      <c r="D37" s="46">
        <v>0.49</v>
      </c>
      <c r="E37" s="180">
        <f>E33*D37</f>
        <v>0.49</v>
      </c>
      <c r="F37" s="88"/>
      <c r="G37" s="88"/>
      <c r="H37" s="275"/>
      <c r="I37" s="275"/>
    </row>
    <row r="38" spans="1:9" s="145" customFormat="1" ht="44.25" customHeight="1">
      <c r="A38" s="218">
        <v>8</v>
      </c>
      <c r="B38" s="15" t="s">
        <v>185</v>
      </c>
      <c r="C38" s="16" t="s">
        <v>29</v>
      </c>
      <c r="D38" s="16"/>
      <c r="E38" s="130">
        <v>10.5</v>
      </c>
      <c r="F38" s="5"/>
      <c r="G38" s="5"/>
      <c r="H38" s="144"/>
      <c r="I38" s="144"/>
    </row>
    <row r="39" spans="1:9" s="145" customFormat="1" ht="23.25" customHeight="1">
      <c r="A39" s="218"/>
      <c r="B39" s="51" t="s">
        <v>70</v>
      </c>
      <c r="C39" s="54" t="s">
        <v>16</v>
      </c>
      <c r="D39" s="6">
        <v>0.99299999999999999</v>
      </c>
      <c r="E39" s="185">
        <f>E38*D39</f>
        <v>10.426500000000001</v>
      </c>
      <c r="F39" s="5"/>
      <c r="G39" s="5"/>
      <c r="H39" s="144"/>
      <c r="I39" s="144"/>
    </row>
    <row r="40" spans="1:9" s="145" customFormat="1" ht="27" customHeight="1">
      <c r="A40" s="218"/>
      <c r="B40" s="160" t="s">
        <v>205</v>
      </c>
      <c r="C40" s="54"/>
      <c r="D40" s="6"/>
      <c r="E40" s="185"/>
      <c r="F40" s="5"/>
      <c r="G40" s="5"/>
      <c r="H40" s="144"/>
      <c r="I40" s="144"/>
    </row>
    <row r="41" spans="1:9" ht="60" customHeight="1">
      <c r="A41" s="16">
        <v>9</v>
      </c>
      <c r="B41" s="15" t="s">
        <v>207</v>
      </c>
      <c r="C41" s="16" t="s">
        <v>13</v>
      </c>
      <c r="D41" s="16"/>
      <c r="E41" s="130">
        <v>9</v>
      </c>
      <c r="F41" s="5"/>
      <c r="G41" s="5"/>
    </row>
    <row r="42" spans="1:9" s="49" customFormat="1" ht="25.5" customHeight="1">
      <c r="A42" s="16"/>
      <c r="B42" s="207" t="s">
        <v>68</v>
      </c>
      <c r="C42" s="46" t="s">
        <v>9</v>
      </c>
      <c r="D42" s="46">
        <v>0.78200000000000003</v>
      </c>
      <c r="E42" s="187">
        <f>E41*D42</f>
        <v>7.0380000000000003</v>
      </c>
      <c r="F42" s="19"/>
      <c r="G42" s="19"/>
    </row>
    <row r="43" spans="1:9" s="49" customFormat="1" ht="26.25" customHeight="1">
      <c r="A43" s="16"/>
      <c r="B43" s="207" t="s">
        <v>8</v>
      </c>
      <c r="C43" s="46" t="s">
        <v>6</v>
      </c>
      <c r="D43" s="46">
        <v>3.8199999999999998E-2</v>
      </c>
      <c r="E43" s="187">
        <f>E41*D43</f>
        <v>0.34379999999999999</v>
      </c>
      <c r="F43" s="19"/>
      <c r="G43" s="19"/>
    </row>
    <row r="44" spans="1:9" s="49" customFormat="1" ht="31.5" customHeight="1">
      <c r="A44" s="16"/>
      <c r="B44" s="91" t="s">
        <v>154</v>
      </c>
      <c r="C44" s="46" t="s">
        <v>13</v>
      </c>
      <c r="D44" s="46">
        <v>1.03</v>
      </c>
      <c r="E44" s="187">
        <f>E41*D44</f>
        <v>9.27</v>
      </c>
      <c r="F44" s="19"/>
      <c r="G44" s="19"/>
    </row>
    <row r="45" spans="1:9" s="49" customFormat="1" ht="24.75" customHeight="1">
      <c r="A45" s="16"/>
      <c r="B45" s="207" t="s">
        <v>155</v>
      </c>
      <c r="C45" s="46" t="s">
        <v>15</v>
      </c>
      <c r="D45" s="261">
        <v>8</v>
      </c>
      <c r="E45" s="187">
        <f>E41*D45</f>
        <v>72</v>
      </c>
      <c r="F45" s="19"/>
      <c r="G45" s="19"/>
    </row>
    <row r="46" spans="1:9" s="49" customFormat="1" ht="24.75" customHeight="1">
      <c r="A46" s="16"/>
      <c r="B46" s="207" t="s">
        <v>206</v>
      </c>
      <c r="C46" s="46" t="s">
        <v>15</v>
      </c>
      <c r="D46" s="261"/>
      <c r="E46" s="187">
        <v>2</v>
      </c>
      <c r="F46" s="19"/>
      <c r="G46" s="19"/>
    </row>
    <row r="47" spans="1:9" s="145" customFormat="1" ht="51.75" customHeight="1">
      <c r="A47" s="218">
        <v>10</v>
      </c>
      <c r="B47" s="15" t="s">
        <v>179</v>
      </c>
      <c r="C47" s="16" t="s">
        <v>14</v>
      </c>
      <c r="D47" s="16"/>
      <c r="E47" s="286">
        <v>20</v>
      </c>
      <c r="F47" s="5"/>
      <c r="G47" s="5"/>
      <c r="H47" s="144"/>
      <c r="I47" s="144"/>
    </row>
    <row r="48" spans="1:9" s="276" customFormat="1" ht="22.5" customHeight="1">
      <c r="A48" s="218"/>
      <c r="B48" s="207" t="s">
        <v>68</v>
      </c>
      <c r="C48" s="46" t="s">
        <v>9</v>
      </c>
      <c r="D48" s="46">
        <v>9.5899999999999999E-2</v>
      </c>
      <c r="E48" s="187">
        <f>E47*D48</f>
        <v>1.9179999999999999</v>
      </c>
      <c r="F48" s="19"/>
      <c r="G48" s="19"/>
      <c r="H48" s="275"/>
      <c r="I48" s="275"/>
    </row>
    <row r="49" spans="1:9" s="276" customFormat="1" ht="27" customHeight="1">
      <c r="A49" s="218"/>
      <c r="B49" s="207" t="s">
        <v>8</v>
      </c>
      <c r="C49" s="46" t="s">
        <v>6</v>
      </c>
      <c r="D49" s="46">
        <v>4.5199999999999997E-2</v>
      </c>
      <c r="E49" s="187">
        <f>E47*D49</f>
        <v>0.90399999999999991</v>
      </c>
      <c r="F49" s="19"/>
      <c r="G49" s="19"/>
      <c r="H49" s="275"/>
      <c r="I49" s="275"/>
    </row>
    <row r="50" spans="1:9" s="276" customFormat="1" ht="23.25" customHeight="1">
      <c r="A50" s="218"/>
      <c r="B50" s="91" t="s">
        <v>180</v>
      </c>
      <c r="C50" s="46" t="s">
        <v>14</v>
      </c>
      <c r="D50" s="261">
        <v>1</v>
      </c>
      <c r="E50" s="187">
        <f>E47*D50</f>
        <v>20</v>
      </c>
      <c r="F50" s="19"/>
      <c r="G50" s="19"/>
      <c r="H50" s="275"/>
      <c r="I50" s="275"/>
    </row>
    <row r="51" spans="1:9" s="276" customFormat="1" ht="21" customHeight="1">
      <c r="A51" s="218"/>
      <c r="B51" s="207" t="s">
        <v>30</v>
      </c>
      <c r="C51" s="46" t="s">
        <v>6</v>
      </c>
      <c r="D51" s="46">
        <v>5.9999999999999995E-4</v>
      </c>
      <c r="E51" s="187">
        <f>E47*D51</f>
        <v>1.1999999999999999E-2</v>
      </c>
      <c r="F51" s="19"/>
      <c r="G51" s="19"/>
      <c r="H51" s="275"/>
      <c r="I51" s="275"/>
    </row>
    <row r="52" spans="1:9" s="145" customFormat="1" ht="33.75" customHeight="1">
      <c r="A52" s="218">
        <v>11</v>
      </c>
      <c r="B52" s="146" t="s">
        <v>183</v>
      </c>
      <c r="C52" s="218" t="s">
        <v>15</v>
      </c>
      <c r="D52" s="89"/>
      <c r="E52" s="178">
        <v>1</v>
      </c>
      <c r="F52" s="2"/>
      <c r="G52" s="2"/>
      <c r="H52" s="144"/>
      <c r="I52" s="144"/>
    </row>
    <row r="53" spans="1:9" s="145" customFormat="1" ht="24" customHeight="1">
      <c r="A53" s="218"/>
      <c r="B53" s="40" t="s">
        <v>68</v>
      </c>
      <c r="C53" s="14" t="s">
        <v>9</v>
      </c>
      <c r="D53" s="6">
        <v>1.01</v>
      </c>
      <c r="E53" s="179">
        <f>E52*D53</f>
        <v>1.01</v>
      </c>
      <c r="F53" s="2"/>
      <c r="G53" s="2"/>
      <c r="H53" s="144"/>
      <c r="I53" s="144"/>
    </row>
    <row r="54" spans="1:9" s="145" customFormat="1" ht="24" customHeight="1">
      <c r="A54" s="218"/>
      <c r="B54" s="40" t="s">
        <v>8</v>
      </c>
      <c r="C54" s="14" t="s">
        <v>6</v>
      </c>
      <c r="D54" s="6">
        <v>0.02</v>
      </c>
      <c r="E54" s="179">
        <f>E52*D54</f>
        <v>0.02</v>
      </c>
      <c r="F54" s="2"/>
      <c r="G54" s="2"/>
      <c r="H54" s="144"/>
      <c r="I54" s="144"/>
    </row>
    <row r="55" spans="1:9" s="145" customFormat="1" ht="24" customHeight="1">
      <c r="A55" s="218"/>
      <c r="B55" s="147" t="s">
        <v>184</v>
      </c>
      <c r="C55" s="14" t="s">
        <v>14</v>
      </c>
      <c r="D55" s="11">
        <v>1</v>
      </c>
      <c r="E55" s="179">
        <f>E52*D55</f>
        <v>1</v>
      </c>
      <c r="F55" s="2"/>
      <c r="G55" s="2"/>
      <c r="H55" s="144"/>
      <c r="I55" s="144"/>
    </row>
    <row r="56" spans="1:9" s="145" customFormat="1" ht="20.25" customHeight="1">
      <c r="A56" s="218"/>
      <c r="B56" s="40" t="s">
        <v>30</v>
      </c>
      <c r="C56" s="14" t="s">
        <v>6</v>
      </c>
      <c r="D56" s="6">
        <v>0.49</v>
      </c>
      <c r="E56" s="179">
        <f>E52*D56</f>
        <v>0.49</v>
      </c>
      <c r="F56" s="2"/>
      <c r="G56" s="2"/>
      <c r="H56" s="144"/>
      <c r="I56" s="144"/>
    </row>
    <row r="57" spans="1:9" ht="30.75" customHeight="1">
      <c r="A57" s="158" t="s">
        <v>214</v>
      </c>
      <c r="B57" s="149" t="s">
        <v>212</v>
      </c>
      <c r="C57" s="150" t="s">
        <v>100</v>
      </c>
      <c r="D57" s="150"/>
      <c r="E57" s="281">
        <v>1</v>
      </c>
      <c r="F57" s="152"/>
      <c r="G57" s="152"/>
    </row>
    <row r="58" spans="1:9" ht="21" customHeight="1">
      <c r="A58" s="158"/>
      <c r="B58" s="153" t="s">
        <v>208</v>
      </c>
      <c r="C58" s="148" t="s">
        <v>9</v>
      </c>
      <c r="D58" s="148">
        <v>0.82</v>
      </c>
      <c r="E58" s="282">
        <f>E57*D58</f>
        <v>0.82</v>
      </c>
      <c r="F58" s="152"/>
      <c r="G58" s="152"/>
    </row>
    <row r="59" spans="1:9" ht="21.75" customHeight="1">
      <c r="A59" s="158"/>
      <c r="B59" s="153" t="s">
        <v>209</v>
      </c>
      <c r="C59" s="148" t="s">
        <v>210</v>
      </c>
      <c r="D59" s="148">
        <v>0.01</v>
      </c>
      <c r="E59" s="282">
        <f>D59*E57</f>
        <v>0.01</v>
      </c>
      <c r="F59" s="152"/>
      <c r="G59" s="152"/>
    </row>
    <row r="60" spans="1:9" ht="22.5" customHeight="1">
      <c r="A60" s="158"/>
      <c r="B60" s="154" t="s">
        <v>213</v>
      </c>
      <c r="C60" s="148" t="s">
        <v>100</v>
      </c>
      <c r="D60" s="151">
        <v>1</v>
      </c>
      <c r="E60" s="282">
        <f>E57*D60</f>
        <v>1</v>
      </c>
      <c r="F60" s="152"/>
      <c r="G60" s="152"/>
    </row>
    <row r="61" spans="1:9" ht="22.5" customHeight="1">
      <c r="A61" s="158"/>
      <c r="B61" s="154" t="s">
        <v>211</v>
      </c>
      <c r="C61" s="148" t="s">
        <v>210</v>
      </c>
      <c r="D61" s="148">
        <v>7.0000000000000007E-2</v>
      </c>
      <c r="E61" s="282">
        <f>D61*E57</f>
        <v>7.0000000000000007E-2</v>
      </c>
      <c r="F61" s="152"/>
      <c r="G61" s="152"/>
    </row>
    <row r="62" spans="1:9" s="145" customFormat="1" ht="19.5" customHeight="1">
      <c r="A62" s="159"/>
      <c r="B62" s="6" t="s">
        <v>5</v>
      </c>
      <c r="C62" s="6" t="s">
        <v>6</v>
      </c>
      <c r="D62" s="155"/>
      <c r="E62" s="156"/>
      <c r="F62" s="157"/>
      <c r="G62" s="60"/>
      <c r="H62" s="144"/>
      <c r="I62" s="144"/>
    </row>
    <row r="63" spans="1:9" s="145" customFormat="1" ht="16.5" customHeight="1">
      <c r="A63" s="159"/>
      <c r="B63" s="6" t="s">
        <v>186</v>
      </c>
      <c r="C63" s="6" t="s">
        <v>6</v>
      </c>
      <c r="D63" s="156"/>
      <c r="E63" s="156"/>
      <c r="F63" s="157"/>
      <c r="G63" s="60"/>
      <c r="H63" s="144"/>
      <c r="I63" s="144"/>
    </row>
    <row r="64" spans="1:9" s="145" customFormat="1" ht="18" customHeight="1">
      <c r="A64" s="159"/>
      <c r="B64" s="6" t="s">
        <v>5</v>
      </c>
      <c r="C64" s="80" t="s">
        <v>6</v>
      </c>
      <c r="D64" s="84"/>
      <c r="E64" s="86"/>
      <c r="F64" s="3"/>
      <c r="G64" s="3"/>
      <c r="H64" s="144"/>
      <c r="I64" s="144"/>
    </row>
    <row r="65" spans="1:9" s="145" customFormat="1" ht="20.25" customHeight="1">
      <c r="A65" s="159"/>
      <c r="B65" s="6" t="s">
        <v>11</v>
      </c>
      <c r="C65" s="80" t="s">
        <v>6</v>
      </c>
      <c r="D65" s="84"/>
      <c r="E65" s="86"/>
      <c r="F65" s="3"/>
      <c r="G65" s="3"/>
      <c r="H65" s="144"/>
      <c r="I65" s="144"/>
    </row>
    <row r="66" spans="1:9" s="145" customFormat="1" ht="20.25" customHeight="1">
      <c r="A66" s="159"/>
      <c r="B66" s="6" t="s">
        <v>5</v>
      </c>
      <c r="C66" s="80" t="s">
        <v>6</v>
      </c>
      <c r="D66" s="84"/>
      <c r="E66" s="86"/>
      <c r="F66" s="3"/>
      <c r="G66" s="3"/>
      <c r="H66" s="144"/>
      <c r="I66" s="144"/>
    </row>
    <row r="67" spans="1:9" s="145" customFormat="1" ht="21">
      <c r="A67" s="237"/>
      <c r="B67" s="237"/>
      <c r="C67" s="237"/>
      <c r="D67" s="237"/>
      <c r="E67" s="237"/>
      <c r="F67" s="237"/>
      <c r="G67" s="237"/>
      <c r="H67" s="144"/>
      <c r="I67" s="144"/>
    </row>
  </sheetData>
  <mergeCells count="8">
    <mergeCell ref="A1:G1"/>
    <mergeCell ref="A67:G67"/>
    <mergeCell ref="A3:A4"/>
    <mergeCell ref="B3:B4"/>
    <mergeCell ref="C3:C4"/>
    <mergeCell ref="D3:E3"/>
    <mergeCell ref="F3:G3"/>
    <mergeCell ref="A2:G2"/>
  </mergeCells>
  <pageMargins left="0.7" right="0.7" top="0.75" bottom="0.75" header="0.3" footer="0.3"/>
  <pageSetup paperSize="9" scale="93" fitToHeight="0" orientation="landscape" r:id="rId1"/>
  <rowBreaks count="4" manualBreakCount="4">
    <brk id="17" max="12" man="1"/>
    <brk id="40" max="12" man="1"/>
    <brk id="71" max="12" man="1"/>
    <brk id="7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F3F5E-85A4-4162-A8FB-E97C937999B9}">
  <dimension ref="A1:G15"/>
  <sheetViews>
    <sheetView tabSelected="1" topLeftCell="A7" workbookViewId="0">
      <selection activeCell="M13" sqref="M13"/>
    </sheetView>
  </sheetViews>
  <sheetFormatPr defaultRowHeight="15"/>
  <cols>
    <col min="2" max="2" width="21.625" customWidth="1"/>
    <col min="3" max="3" width="58.5" customWidth="1"/>
    <col min="4" max="4" width="18.75" customWidth="1"/>
    <col min="5" max="7" width="8.875" hidden="1" customWidth="1"/>
    <col min="8" max="8" width="9.875" customWidth="1"/>
    <col min="9" max="9" width="9.625" customWidth="1"/>
  </cols>
  <sheetData>
    <row r="1" spans="1:7" ht="44.45" customHeight="1">
      <c r="A1" s="241" t="s">
        <v>231</v>
      </c>
      <c r="B1" s="241"/>
      <c r="C1" s="241"/>
      <c r="D1" s="241"/>
    </row>
    <row r="2" spans="1:7" ht="48.6" customHeight="1">
      <c r="A2" s="242" t="s">
        <v>232</v>
      </c>
      <c r="B2" s="242"/>
      <c r="C2" s="242"/>
      <c r="D2" s="242"/>
      <c r="E2" s="23"/>
      <c r="F2" s="23"/>
      <c r="G2" s="23"/>
    </row>
    <row r="3" spans="1:7" ht="28.9" customHeight="1">
      <c r="A3" s="238"/>
      <c r="B3" s="239" t="s">
        <v>233</v>
      </c>
      <c r="C3" s="240" t="s">
        <v>234</v>
      </c>
      <c r="D3" s="34"/>
    </row>
    <row r="4" spans="1:7" ht="61.15" customHeight="1">
      <c r="A4" s="238"/>
      <c r="B4" s="239"/>
      <c r="C4" s="240"/>
      <c r="D4" s="33" t="s">
        <v>235</v>
      </c>
    </row>
    <row r="5" spans="1:7" ht="34.15" customHeight="1">
      <c r="A5" s="26"/>
      <c r="B5" s="24" t="s">
        <v>256</v>
      </c>
      <c r="C5" s="27" t="s">
        <v>96</v>
      </c>
      <c r="D5" s="28"/>
    </row>
    <row r="6" spans="1:7" ht="37.15" customHeight="1">
      <c r="A6" s="26"/>
      <c r="B6" s="24" t="s">
        <v>257</v>
      </c>
      <c r="C6" s="27" t="s">
        <v>236</v>
      </c>
      <c r="D6" s="28"/>
    </row>
    <row r="7" spans="1:7" ht="39" customHeight="1">
      <c r="A7" s="26"/>
      <c r="B7" s="24" t="s">
        <v>258</v>
      </c>
      <c r="C7" s="27" t="s">
        <v>237</v>
      </c>
      <c r="D7" s="28"/>
    </row>
    <row r="8" spans="1:7" ht="42" customHeight="1">
      <c r="A8" s="26"/>
      <c r="B8" s="24" t="s">
        <v>259</v>
      </c>
      <c r="C8" s="27" t="s">
        <v>238</v>
      </c>
      <c r="D8" s="28"/>
    </row>
    <row r="9" spans="1:7" ht="39" customHeight="1">
      <c r="A9" s="26"/>
      <c r="B9" s="24" t="s">
        <v>260</v>
      </c>
      <c r="C9" s="27" t="s">
        <v>239</v>
      </c>
      <c r="D9" s="28"/>
    </row>
    <row r="10" spans="1:7" ht="51" customHeight="1">
      <c r="A10" s="26"/>
      <c r="B10" s="24" t="s">
        <v>261</v>
      </c>
      <c r="C10" s="27" t="s">
        <v>240</v>
      </c>
      <c r="D10" s="28"/>
    </row>
    <row r="11" spans="1:7" s="31" customFormat="1" ht="28.9" customHeight="1">
      <c r="A11" s="34"/>
      <c r="B11" s="24"/>
      <c r="C11" s="29" t="s">
        <v>241</v>
      </c>
      <c r="D11" s="28"/>
      <c r="E11" s="30" t="e">
        <f>D10+D9+D8+D7+D6+#REF!+D5</f>
        <v>#REF!</v>
      </c>
      <c r="G11" s="30" t="e">
        <f>#REF!+#REF!</f>
        <v>#REF!</v>
      </c>
    </row>
    <row r="12" spans="1:7" ht="24.6" customHeight="1">
      <c r="A12" s="34"/>
      <c r="B12" s="24"/>
      <c r="C12" s="32" t="s">
        <v>242</v>
      </c>
      <c r="D12" s="32"/>
    </row>
    <row r="13" spans="1:7" ht="24.6" customHeight="1">
      <c r="A13" s="34"/>
      <c r="B13" s="24"/>
      <c r="C13" s="196" t="s">
        <v>5</v>
      </c>
      <c r="D13" s="32"/>
    </row>
    <row r="14" spans="1:7" ht="27" customHeight="1">
      <c r="A14" s="34"/>
      <c r="B14" s="24"/>
      <c r="C14" s="32" t="s">
        <v>243</v>
      </c>
      <c r="D14" s="32"/>
    </row>
    <row r="15" spans="1:7" ht="29.45" customHeight="1">
      <c r="A15" s="33"/>
      <c r="B15" s="25"/>
      <c r="C15" s="32" t="s">
        <v>244</v>
      </c>
      <c r="D15" s="32"/>
    </row>
  </sheetData>
  <mergeCells count="5">
    <mergeCell ref="A3:A4"/>
    <mergeCell ref="B3:B4"/>
    <mergeCell ref="C3:C4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ხარჯთ N1</vt:lpstr>
      <vt:lpstr>ხარჯთ N2</vt:lpstr>
      <vt:lpstr>ხარჯთ N3</vt:lpstr>
      <vt:lpstr>ხარჯთ N4</vt:lpstr>
      <vt:lpstr>ხარჯთ N5</vt:lpstr>
      <vt:lpstr>ხარჯთ N6</vt:lpstr>
      <vt:lpstr>კრებსითი</vt:lpstr>
      <vt:lpstr>'ხარჯთ N1'!Print_Area</vt:lpstr>
      <vt:lpstr>'ხარჯთ N2'!Print_Area</vt:lpstr>
      <vt:lpstr>'ხარჯთ N3'!Print_Area</vt:lpstr>
      <vt:lpstr>'ხარჯთ N4'!Print_Area</vt:lpstr>
      <vt:lpstr>'ხარჯთ N5'!Print_Area</vt:lpstr>
      <vt:lpstr>'ხარჯთ N6'!Print_Area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2022-08-18T08:14:24Z</dcterms:modified>
</cp:coreProperties>
</file>