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წელი\სატენდერო დოკუმენტაცია\ინფრასტრუქტურული ობიეტები\ცენტრალური 2022\სოფ. პროექტი და ადგილობრივი\ქ. ენთლის გზის მოხრეშვა\"/>
    </mc:Choice>
  </mc:AlternateContent>
  <bookViews>
    <workbookView xWindow="0" yWindow="0" windowWidth="2370" windowHeight="1185"/>
  </bookViews>
  <sheets>
    <sheet name="სმეტა საბოლოო" sheetId="11" r:id="rId1"/>
  </sheets>
  <definedNames>
    <definedName name="_xlnm.Print_Area" localSheetId="0">'სმეტა საბოლოო'!$A$2:$K$26</definedName>
  </definedNames>
  <calcPr calcId="162913"/>
</workbook>
</file>

<file path=xl/calcChain.xml><?xml version="1.0" encoding="utf-8"?>
<calcChain xmlns="http://schemas.openxmlformats.org/spreadsheetml/2006/main">
  <c r="D15" i="11" l="1"/>
  <c r="J15" i="11" s="1"/>
  <c r="J14" i="11"/>
  <c r="K14" i="11" s="1"/>
  <c r="H14" i="11"/>
  <c r="F14" i="11"/>
  <c r="J13" i="11"/>
  <c r="K13" i="11" s="1"/>
  <c r="H13" i="11"/>
  <c r="F13" i="11"/>
  <c r="D9" i="11"/>
  <c r="J8" i="11"/>
  <c r="H8" i="11"/>
  <c r="F8" i="11"/>
  <c r="J7" i="11"/>
  <c r="H7" i="11"/>
  <c r="F7" i="11"/>
  <c r="K7" i="11" l="1"/>
  <c r="K8" i="11"/>
  <c r="J9" i="11"/>
  <c r="H9" i="11"/>
  <c r="F15" i="11"/>
  <c r="H15" i="11"/>
  <c r="K15" i="11" l="1"/>
  <c r="K16" i="11" s="1"/>
  <c r="K9" i="11"/>
  <c r="K10" i="11" s="1"/>
  <c r="K17" i="11" l="1"/>
  <c r="K18" i="11"/>
  <c r="K19" i="11" s="1"/>
  <c r="K20" i="11" l="1"/>
  <c r="K21" i="11" s="1"/>
  <c r="K22" i="11" s="1"/>
  <c r="K23" i="11" s="1"/>
</calcChain>
</file>

<file path=xl/sharedStrings.xml><?xml version="1.0" encoding="utf-8"?>
<sst xmlns="http://schemas.openxmlformats.org/spreadsheetml/2006/main" count="40" uniqueCount="26">
  <si>
    <t>N</t>
  </si>
  <si>
    <t>სამუშაოს დასახელება</t>
  </si>
  <si>
    <t>განზ</t>
  </si>
  <si>
    <t>რაოდ</t>
  </si>
  <si>
    <t>მასალა</t>
  </si>
  <si>
    <t>ხელფასი</t>
  </si>
  <si>
    <t>ტრანსპორტი</t>
  </si>
  <si>
    <t>ჯამი</t>
  </si>
  <si>
    <t>სულ</t>
  </si>
  <si>
    <t>მ3</t>
  </si>
  <si>
    <t>დღგ 18%</t>
  </si>
  <si>
    <t>ერთ. ფასი</t>
  </si>
  <si>
    <t>მ2</t>
  </si>
  <si>
    <t>ფრაქციული ღორღი (0-40მმ) k-1,22</t>
  </si>
  <si>
    <t>სულ ჯამი</t>
  </si>
  <si>
    <t>მიწის  ვაკისი</t>
  </si>
  <si>
    <t>II მონაკვეთი  (1250მ)</t>
  </si>
  <si>
    <t>არსებული გზის საფუძვლის მომზადება, მიწის ვაკისის მოწყობა, მოშანდაკება, არსებული ქვიშა ხრეშის მოსწორება გრეიდერით (1250*3,0)</t>
  </si>
  <si>
    <t>ქვიშა ხრეშის  ნარევი (0-70მმ) k-1,22</t>
  </si>
  <si>
    <t>არსებული გზის საფუძვლის  ფენის მოწყობა ფრაქციული ღორღით (0-40მმ) საშ. სისქით5 სმ. მოსწორება გრეიდერით, დატკეპნა ვიბრაციული სატკეპნით (1250მ*3მ)</t>
  </si>
  <si>
    <t>არსებული გზის საფუძვლის მომზადება, ზედმეტი გრუნტის მოჭრა გადაადგილება, მიწის ვაკისის მოწყობა, გრეიდერით (3000გრ.მ*3,0)</t>
  </si>
  <si>
    <t>საფუძვლის  ფენის მოწყობა ქვიშა ხრეშოვანი ნარევით (0-70მმ) საშ. სისქით 10სმ. მოსწორება გრეიდერით, დატკეპნა ვიბრაციული სატკეპნით (3000მ*3მ)</t>
  </si>
  <si>
    <t>I მონაკვეთი  (3000მ)</t>
  </si>
  <si>
    <t>ზედნადები ხარჯები %</t>
  </si>
  <si>
    <t>გეგმიური დაგროვება %</t>
  </si>
  <si>
    <t>ადიგენის მუნიციპალიტეტის სოფელ ქვემო ენთელში  შიდა საუბნო გზის  მონაკვეთების მოწყობის  მოხრეშვის სამუშაოების                  ხარჯთაღრიცხვა  (L-1250+3000=4250გრ.მ)                                                                               დანართი 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</si>
</sst>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abSelected="1" view="pageBreakPreview" zoomScale="98" zoomScaleNormal="100" zoomScaleSheetLayoutView="98" workbookViewId="0">
      <selection activeCell="C7" sqref="C7"/>
    </sheetView>
  </sheetViews>
  <sheetFormatPr defaultRowHeight="15" x14ac:dyDescent="0.25"/>
  <cols>
    <col min="1" max="1" width="4" style="1" customWidth="1"/>
    <col min="2" max="2" width="56" customWidth="1"/>
    <col min="3" max="3" width="9.42578125" style="1" customWidth="1"/>
    <col min="4" max="4" width="9.140625" style="1" bestFit="1" customWidth="1"/>
    <col min="5" max="5" width="8.42578125" customWidth="1"/>
    <col min="6" max="6" width="9.140625" bestFit="1" customWidth="1"/>
    <col min="7" max="7" width="9.5703125" customWidth="1"/>
    <col min="8" max="8" width="9.140625" bestFit="1" customWidth="1"/>
    <col min="9" max="9" width="8.85546875" customWidth="1"/>
    <col min="10" max="10" width="9.140625" bestFit="1" customWidth="1"/>
    <col min="11" max="11" width="10.42578125" bestFit="1" customWidth="1"/>
  </cols>
  <sheetData>
    <row r="2" spans="1:17" ht="52.5" customHeight="1" x14ac:dyDescent="0.2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7" ht="31.5" customHeight="1" x14ac:dyDescent="0.25">
      <c r="A3" s="24" t="s">
        <v>0</v>
      </c>
      <c r="B3" s="26" t="s">
        <v>1</v>
      </c>
      <c r="C3" s="27" t="s">
        <v>2</v>
      </c>
      <c r="D3" s="27" t="s">
        <v>3</v>
      </c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</row>
    <row r="4" spans="1:17" ht="30" x14ac:dyDescent="0.25">
      <c r="A4" s="25"/>
      <c r="B4" s="26"/>
      <c r="C4" s="27"/>
      <c r="D4" s="27"/>
      <c r="E4" s="10" t="s">
        <v>11</v>
      </c>
      <c r="F4" s="4" t="s">
        <v>8</v>
      </c>
      <c r="G4" s="10" t="s">
        <v>11</v>
      </c>
      <c r="H4" s="4" t="s">
        <v>8</v>
      </c>
      <c r="I4" s="10" t="s">
        <v>11</v>
      </c>
      <c r="J4" s="4" t="s">
        <v>8</v>
      </c>
      <c r="K4" s="27"/>
    </row>
    <row r="5" spans="1:17" x14ac:dyDescent="0.25">
      <c r="A5" s="17"/>
      <c r="B5" s="15" t="s">
        <v>22</v>
      </c>
      <c r="C5" s="18"/>
      <c r="D5" s="18"/>
      <c r="E5" s="10"/>
      <c r="F5" s="4"/>
      <c r="G5" s="10"/>
      <c r="H5" s="4"/>
      <c r="I5" s="10"/>
      <c r="J5" s="4"/>
      <c r="K5" s="18"/>
    </row>
    <row r="6" spans="1:17" x14ac:dyDescent="0.25">
      <c r="A6" s="17"/>
      <c r="B6" s="19" t="s">
        <v>15</v>
      </c>
      <c r="C6" s="18"/>
      <c r="D6" s="18"/>
      <c r="E6" s="10"/>
      <c r="F6" s="4"/>
      <c r="G6" s="10"/>
      <c r="H6" s="4"/>
      <c r="I6" s="10"/>
      <c r="J6" s="4"/>
      <c r="K6" s="18"/>
    </row>
    <row r="7" spans="1:17" ht="45" x14ac:dyDescent="0.25">
      <c r="A7" s="17">
        <v>1</v>
      </c>
      <c r="B7" s="12" t="s">
        <v>20</v>
      </c>
      <c r="C7" s="13" t="s">
        <v>12</v>
      </c>
      <c r="D7" s="13">
        <v>9000</v>
      </c>
      <c r="E7" s="21">
        <v>0</v>
      </c>
      <c r="F7" s="14">
        <f>E7*D7</f>
        <v>0</v>
      </c>
      <c r="G7" s="21">
        <v>0</v>
      </c>
      <c r="H7" s="14">
        <f>G7*D7</f>
        <v>0</v>
      </c>
      <c r="I7" s="21">
        <v>0</v>
      </c>
      <c r="J7" s="14">
        <f>I7*D7</f>
        <v>0</v>
      </c>
      <c r="K7" s="14">
        <f>J7+H7+F7</f>
        <v>0</v>
      </c>
      <c r="M7" s="22"/>
      <c r="N7" s="22"/>
      <c r="O7" s="22"/>
    </row>
    <row r="8" spans="1:17" ht="45" x14ac:dyDescent="0.25">
      <c r="A8" s="17">
        <v>2</v>
      </c>
      <c r="B8" s="8" t="s">
        <v>21</v>
      </c>
      <c r="C8" s="5" t="s">
        <v>12</v>
      </c>
      <c r="D8" s="14">
        <v>9000</v>
      </c>
      <c r="E8" s="14">
        <v>0</v>
      </c>
      <c r="F8" s="14">
        <f t="shared" ref="F8:F9" si="0">E8*D8</f>
        <v>0</v>
      </c>
      <c r="G8" s="14">
        <v>0</v>
      </c>
      <c r="H8" s="14">
        <f t="shared" ref="H8:H9" si="1">G8*D8</f>
        <v>0</v>
      </c>
      <c r="I8" s="14">
        <v>0</v>
      </c>
      <c r="J8" s="14">
        <f>I8*D8</f>
        <v>0</v>
      </c>
      <c r="K8" s="14">
        <f t="shared" ref="K8:K9" si="2">J8+H8+F8</f>
        <v>0</v>
      </c>
    </row>
    <row r="9" spans="1:17" x14ac:dyDescent="0.25">
      <c r="A9" s="17">
        <v>3</v>
      </c>
      <c r="B9" s="8" t="s">
        <v>18</v>
      </c>
      <c r="C9" s="5" t="s">
        <v>9</v>
      </c>
      <c r="D9" s="14">
        <f>D8*0.1*1.22</f>
        <v>1098</v>
      </c>
      <c r="E9" s="14">
        <v>0</v>
      </c>
      <c r="F9" s="14">
        <v>0</v>
      </c>
      <c r="G9" s="14">
        <v>0</v>
      </c>
      <c r="H9" s="14">
        <f t="shared" si="1"/>
        <v>0</v>
      </c>
      <c r="I9" s="14">
        <v>0</v>
      </c>
      <c r="J9" s="14">
        <f t="shared" ref="J9" si="3">I9*D9</f>
        <v>0</v>
      </c>
      <c r="K9" s="14">
        <f t="shared" si="2"/>
        <v>0</v>
      </c>
    </row>
    <row r="10" spans="1:17" x14ac:dyDescent="0.25">
      <c r="A10" s="17"/>
      <c r="B10" s="20" t="s">
        <v>7</v>
      </c>
      <c r="C10" s="5"/>
      <c r="D10" s="14"/>
      <c r="E10" s="14"/>
      <c r="F10" s="14"/>
      <c r="G10" s="14"/>
      <c r="H10" s="14"/>
      <c r="I10" s="14"/>
      <c r="J10" s="14"/>
      <c r="K10" s="14">
        <f>SUM(K7:K9)</f>
        <v>0</v>
      </c>
    </row>
    <row r="11" spans="1:17" x14ac:dyDescent="0.25">
      <c r="A11" s="17"/>
      <c r="B11" s="15" t="s">
        <v>16</v>
      </c>
      <c r="C11" s="5"/>
      <c r="D11" s="14"/>
      <c r="E11" s="14"/>
      <c r="F11" s="14"/>
      <c r="G11" s="14"/>
      <c r="H11" s="14"/>
      <c r="I11" s="14"/>
      <c r="J11" s="14"/>
      <c r="K11" s="14"/>
      <c r="M11" s="16"/>
      <c r="N11" s="16"/>
      <c r="O11" s="16"/>
      <c r="P11" s="16"/>
      <c r="Q11" s="16"/>
    </row>
    <row r="12" spans="1:17" x14ac:dyDescent="0.25">
      <c r="A12" s="17"/>
      <c r="B12" s="19" t="s">
        <v>15</v>
      </c>
      <c r="C12" s="5"/>
      <c r="D12" s="14"/>
      <c r="E12" s="14"/>
      <c r="F12" s="14"/>
      <c r="G12" s="14"/>
      <c r="H12" s="14"/>
      <c r="I12" s="14"/>
      <c r="J12" s="14"/>
      <c r="K12" s="14"/>
      <c r="M12" s="16"/>
      <c r="N12" s="16"/>
      <c r="O12" s="16"/>
      <c r="P12" s="16"/>
      <c r="Q12" s="16"/>
    </row>
    <row r="13" spans="1:17" ht="45" x14ac:dyDescent="0.25">
      <c r="A13" s="17">
        <v>1</v>
      </c>
      <c r="B13" s="12" t="s">
        <v>17</v>
      </c>
      <c r="C13" s="13" t="s">
        <v>12</v>
      </c>
      <c r="D13" s="13">
        <v>3750</v>
      </c>
      <c r="E13" s="21">
        <v>0</v>
      </c>
      <c r="F13" s="14">
        <f>E13*D13</f>
        <v>0</v>
      </c>
      <c r="G13" s="21">
        <v>0</v>
      </c>
      <c r="H13" s="14">
        <f>G13*D13</f>
        <v>0</v>
      </c>
      <c r="I13" s="21">
        <v>0</v>
      </c>
      <c r="J13" s="14">
        <f>I13*D13</f>
        <v>0</v>
      </c>
      <c r="K13" s="14">
        <f>J13+H13+F13</f>
        <v>0</v>
      </c>
      <c r="M13" s="16"/>
      <c r="N13" s="16"/>
      <c r="O13" s="16"/>
      <c r="P13" s="16"/>
      <c r="Q13" s="16"/>
    </row>
    <row r="14" spans="1:17" ht="60" x14ac:dyDescent="0.25">
      <c r="A14" s="17">
        <v>2</v>
      </c>
      <c r="B14" s="8" t="s">
        <v>19</v>
      </c>
      <c r="C14" s="5" t="s">
        <v>12</v>
      </c>
      <c r="D14" s="14">
        <v>3750</v>
      </c>
      <c r="E14" s="14">
        <v>0</v>
      </c>
      <c r="F14" s="14">
        <f t="shared" ref="F14:F15" si="4">E14*D14</f>
        <v>0</v>
      </c>
      <c r="G14" s="14">
        <v>0</v>
      </c>
      <c r="H14" s="14">
        <f t="shared" ref="H14:H15" si="5">G14*D14</f>
        <v>0</v>
      </c>
      <c r="I14" s="14">
        <v>0</v>
      </c>
      <c r="J14" s="14">
        <f t="shared" ref="J14:J15" si="6">I14*D14</f>
        <v>0</v>
      </c>
      <c r="K14" s="14">
        <f t="shared" ref="K14:K15" si="7">J14+H14+F14</f>
        <v>0</v>
      </c>
      <c r="M14" s="16"/>
      <c r="N14" s="16"/>
      <c r="O14" s="16"/>
      <c r="P14" s="16"/>
      <c r="Q14" s="16"/>
    </row>
    <row r="15" spans="1:17" x14ac:dyDescent="0.25">
      <c r="A15" s="17">
        <v>3</v>
      </c>
      <c r="B15" s="8" t="s">
        <v>13</v>
      </c>
      <c r="C15" s="5" t="s">
        <v>9</v>
      </c>
      <c r="D15" s="14">
        <f>D14*0.05*1.22</f>
        <v>228.75</v>
      </c>
      <c r="E15" s="14">
        <v>0</v>
      </c>
      <c r="F15" s="14">
        <f t="shared" si="4"/>
        <v>0</v>
      </c>
      <c r="G15" s="14">
        <v>0</v>
      </c>
      <c r="H15" s="14">
        <f t="shared" si="5"/>
        <v>0</v>
      </c>
      <c r="I15" s="14">
        <v>0</v>
      </c>
      <c r="J15" s="14">
        <f t="shared" si="6"/>
        <v>0</v>
      </c>
      <c r="K15" s="14">
        <f t="shared" si="7"/>
        <v>0</v>
      </c>
      <c r="M15" s="16"/>
      <c r="N15" s="16"/>
      <c r="O15" s="16"/>
      <c r="P15" s="16"/>
      <c r="Q15" s="16"/>
    </row>
    <row r="16" spans="1:17" x14ac:dyDescent="0.25">
      <c r="A16" s="17"/>
      <c r="B16" s="20" t="s">
        <v>7</v>
      </c>
      <c r="C16" s="5"/>
      <c r="D16" s="14"/>
      <c r="E16" s="14"/>
      <c r="F16" s="14"/>
      <c r="G16" s="14"/>
      <c r="H16" s="14"/>
      <c r="I16" s="14"/>
      <c r="J16" s="14"/>
      <c r="K16" s="14">
        <f>SUM(K13:K15)</f>
        <v>0</v>
      </c>
      <c r="M16" s="16"/>
      <c r="N16" s="16"/>
      <c r="O16" s="16"/>
      <c r="P16" s="16"/>
      <c r="Q16" s="16"/>
    </row>
    <row r="17" spans="1:11" x14ac:dyDescent="0.25">
      <c r="A17" s="2"/>
      <c r="B17" s="7" t="s">
        <v>14</v>
      </c>
      <c r="C17" s="9"/>
      <c r="D17" s="14"/>
      <c r="E17" s="14"/>
      <c r="F17" s="14"/>
      <c r="G17" s="14"/>
      <c r="H17" s="14"/>
      <c r="I17" s="14"/>
      <c r="J17" s="14"/>
      <c r="K17" s="14">
        <f>K16+K10</f>
        <v>0</v>
      </c>
    </row>
    <row r="18" spans="1:11" x14ac:dyDescent="0.25">
      <c r="A18" s="3"/>
      <c r="B18" s="7" t="s">
        <v>23</v>
      </c>
      <c r="C18" s="9"/>
      <c r="D18" s="14"/>
      <c r="E18" s="14"/>
      <c r="F18" s="14"/>
      <c r="G18" s="14"/>
      <c r="H18" s="14"/>
      <c r="I18" s="14"/>
      <c r="J18" s="14"/>
      <c r="K18" s="14">
        <f>K17*8%</f>
        <v>0</v>
      </c>
    </row>
    <row r="19" spans="1:11" x14ac:dyDescent="0.25">
      <c r="A19" s="3"/>
      <c r="B19" s="7" t="s">
        <v>7</v>
      </c>
      <c r="C19" s="9"/>
      <c r="D19" s="14"/>
      <c r="E19" s="14"/>
      <c r="F19" s="14"/>
      <c r="G19" s="14"/>
      <c r="H19" s="14"/>
      <c r="I19" s="14"/>
      <c r="J19" s="14"/>
      <c r="K19" s="14">
        <f>SUM(K17:K18)</f>
        <v>0</v>
      </c>
    </row>
    <row r="20" spans="1:11" x14ac:dyDescent="0.25">
      <c r="A20" s="3"/>
      <c r="B20" s="7" t="s">
        <v>24</v>
      </c>
      <c r="C20" s="9"/>
      <c r="D20" s="14"/>
      <c r="E20" s="14"/>
      <c r="F20" s="14"/>
      <c r="G20" s="14"/>
      <c r="H20" s="14"/>
      <c r="I20" s="14"/>
      <c r="J20" s="14"/>
      <c r="K20" s="14">
        <f>K19*6%</f>
        <v>0</v>
      </c>
    </row>
    <row r="21" spans="1:11" x14ac:dyDescent="0.25">
      <c r="A21" s="3"/>
      <c r="B21" s="7" t="s">
        <v>7</v>
      </c>
      <c r="C21" s="9"/>
      <c r="D21" s="14"/>
      <c r="E21" s="14"/>
      <c r="F21" s="14"/>
      <c r="G21" s="14"/>
      <c r="H21" s="14"/>
      <c r="I21" s="14"/>
      <c r="J21" s="14"/>
      <c r="K21" s="14">
        <f>SUM(K19:K20)</f>
        <v>0</v>
      </c>
    </row>
    <row r="22" spans="1:11" x14ac:dyDescent="0.25">
      <c r="A22" s="3"/>
      <c r="B22" s="7" t="s">
        <v>10</v>
      </c>
      <c r="C22" s="9"/>
      <c r="D22" s="14"/>
      <c r="E22" s="14"/>
      <c r="F22" s="14"/>
      <c r="G22" s="14"/>
      <c r="H22" s="14"/>
      <c r="I22" s="14"/>
      <c r="J22" s="14"/>
      <c r="K22" s="14">
        <f>K21*8%</f>
        <v>0</v>
      </c>
    </row>
    <row r="23" spans="1:11" x14ac:dyDescent="0.25">
      <c r="A23" s="3"/>
      <c r="B23" s="7" t="s">
        <v>7</v>
      </c>
      <c r="C23" s="9"/>
      <c r="D23" s="6"/>
      <c r="E23" s="6"/>
      <c r="F23" s="6"/>
      <c r="G23" s="6"/>
      <c r="H23" s="6"/>
      <c r="I23" s="6"/>
      <c r="J23" s="6"/>
      <c r="K23" s="28">
        <f>SUM(K21:K22)</f>
        <v>0</v>
      </c>
    </row>
    <row r="26" spans="1:11" x14ac:dyDescent="0.25">
      <c r="B26" s="11"/>
      <c r="G26" s="22"/>
      <c r="H26" s="22"/>
      <c r="I26" s="22"/>
      <c r="J26" s="22"/>
      <c r="K26" s="22"/>
    </row>
  </sheetData>
  <mergeCells count="11">
    <mergeCell ref="G26:K26"/>
    <mergeCell ref="M7:O7"/>
    <mergeCell ref="A2:K2"/>
    <mergeCell ref="A3:A4"/>
    <mergeCell ref="B3:B4"/>
    <mergeCell ref="C3:C4"/>
    <mergeCell ref="D3:D4"/>
    <mergeCell ref="E3:F3"/>
    <mergeCell ref="G3:H3"/>
    <mergeCell ref="I3:J3"/>
    <mergeCell ref="K3:K4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სმეტა საბოლოო</vt:lpstr>
      <vt:lpstr>'სმეტა საბოლოო'!Print_Area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BEJANI</dc:creator>
  <cp:lastModifiedBy>Tea Bochikashvili</cp:lastModifiedBy>
  <cp:lastPrinted>2022-08-17T11:56:28Z</cp:lastPrinted>
  <dcterms:created xsi:type="dcterms:W3CDTF">2015-05-14T16:19:17Z</dcterms:created>
  <dcterms:modified xsi:type="dcterms:W3CDTF">2022-08-17T11:57:12Z</dcterms:modified>
</cp:coreProperties>
</file>