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activeTab="2"/>
  </bookViews>
  <sheets>
    <sheet name="თავფურცელი" sheetId="3" r:id="rId1"/>
    <sheet name="სარჩევი" sheetId="6" r:id="rId2"/>
    <sheet name="ხარჯთაღრიცხვა" sheetId="9" r:id="rId3"/>
  </sheets>
  <calcPr calcId="162913"/>
</workbook>
</file>

<file path=xl/calcChain.xml><?xml version="1.0" encoding="utf-8"?>
<calcChain xmlns="http://schemas.openxmlformats.org/spreadsheetml/2006/main">
  <c r="F6" i="6" l="1"/>
  <c r="D6" i="6" l="1"/>
  <c r="E6" i="6"/>
  <c r="G6" i="6" l="1"/>
  <c r="G7" i="6"/>
  <c r="F4" i="9" l="1"/>
  <c r="F7" i="6" l="1"/>
  <c r="E7" i="6"/>
  <c r="D7" i="6" l="1"/>
  <c r="G8" i="6" s="1"/>
  <c r="G9" i="6" s="1"/>
  <c r="G10" i="6" l="1"/>
  <c r="G11" i="6" l="1"/>
  <c r="G12" i="6" l="1"/>
  <c r="G13" i="6" s="1"/>
  <c r="G14" i="6" s="1"/>
  <c r="G15" i="6" l="1"/>
  <c r="G16" i="6" s="1"/>
  <c r="G17" i="6" s="1"/>
  <c r="H13" i="3" l="1"/>
</calcChain>
</file>

<file path=xl/comments1.xml><?xml version="1.0" encoding="utf-8"?>
<comments xmlns="http://schemas.openxmlformats.org/spreadsheetml/2006/main">
  <authors>
    <author>Author</author>
  </authors>
  <commentList>
    <comment ref="A11" authorId="0" shapeId="0">
      <text>
        <r>
          <rPr>
            <b/>
            <sz val="9"/>
            <color indexed="81"/>
            <rFont val="Tahoma"/>
            <charset val="1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<sst xmlns="http://schemas.openxmlformats.org/spreadsheetml/2006/main" count="85" uniqueCount="53">
  <si>
    <t>#</t>
  </si>
  <si>
    <t>№</t>
  </si>
  <si>
    <t>რაოდენობა</t>
  </si>
  <si>
    <t>მასალები</t>
  </si>
  <si>
    <t>ხელფასი</t>
  </si>
  <si>
    <t>ტრანსპორტი</t>
  </si>
  <si>
    <t>საერთო
ჯამი</t>
  </si>
  <si>
    <t>ერთ.
ფასი</t>
  </si>
  <si>
    <t>ჯამი</t>
  </si>
  <si>
    <t>ჯამი:</t>
  </si>
  <si>
    <t>x   a  r  j  T  a  R  r  ი  c  x  v  a</t>
  </si>
  <si>
    <t>თანხით</t>
  </si>
  <si>
    <t>ლარი</t>
  </si>
  <si>
    <t>ი/მ    "ნესტორ ფირცხელანი"</t>
  </si>
  <si>
    <t>ხ ა რ ჯ თ ა ა ღ რ ი ც ხ ვ ა</t>
  </si>
  <si>
    <t>განზომილების 
ერთეული</t>
  </si>
  <si>
    <t>სამუშაოს  დასახელება</t>
  </si>
  <si>
    <t>გეგმიური დაგროვება 8 %</t>
  </si>
  <si>
    <t>ზედნადები ხარჯი 10 %</t>
  </si>
  <si>
    <t xml:space="preserve">                          </t>
  </si>
  <si>
    <t>თავების დასახელება</t>
  </si>
  <si>
    <t>განზონილება</t>
  </si>
  <si>
    <t>მასალა</t>
  </si>
  <si>
    <t>სულ ჯამი</t>
  </si>
  <si>
    <t>dRg</t>
  </si>
  <si>
    <t>dRg  18 %</t>
  </si>
  <si>
    <t>საერთო სარემონტო სამუშაოებზე თანხების მიმართულება</t>
  </si>
  <si>
    <t>შეადგინა:                                                 /ნ.ფირცხელანი/</t>
  </si>
  <si>
    <t>ფაილი</t>
  </si>
  <si>
    <t>მესტიის მუნიციპალიტეტი, დაბა მესტია</t>
  </si>
  <si>
    <t>სამუშაოები</t>
  </si>
  <si>
    <t>ცალი</t>
  </si>
  <si>
    <t>112 ბრიგადის შენობის სახურავის გამოცვლა</t>
  </si>
  <si>
    <t>თუნუქის სახურავის მოხსნა</t>
  </si>
  <si>
    <t>დ. მესტია  2022   წელი</t>
  </si>
  <si>
    <t>შურუპი თვითმჭრელი 7 სმ სიგრძის</t>
  </si>
  <si>
    <t>გათბობა</t>
  </si>
  <si>
    <t>ქვაბი 30 კვტ-იანი ორ კონტურიანი</t>
  </si>
  <si>
    <t>რადიატორი</t>
  </si>
  <si>
    <t>ამერიკანკა</t>
  </si>
  <si>
    <t>ჩამკეტი</t>
  </si>
  <si>
    <t>კომპლექტი</t>
  </si>
  <si>
    <t>გადასაბმელი</t>
  </si>
  <si>
    <t>სახურავი</t>
  </si>
  <si>
    <t>I</t>
  </si>
  <si>
    <t>II</t>
  </si>
  <si>
    <t>სატრანსპორტო ხარჯი</t>
  </si>
  <si>
    <t>გაუთვალისწინებელი ხარჯები</t>
  </si>
  <si>
    <t>თუნუქის ფურცელი</t>
  </si>
  <si>
    <r>
      <t>მ</t>
    </r>
    <r>
      <rPr>
        <sz val="10"/>
        <color theme="1"/>
        <rFont val="Calibri"/>
        <family val="2"/>
      </rPr>
      <t>²</t>
    </r>
  </si>
  <si>
    <r>
      <t>მ</t>
    </r>
    <r>
      <rPr>
        <vertAlign val="superscript"/>
        <sz val="10"/>
        <color theme="1"/>
        <rFont val="Sylfaen"/>
        <family val="1"/>
        <charset val="204"/>
      </rPr>
      <t>3</t>
    </r>
  </si>
  <si>
    <t>თუნუქის სახურავის მოწყობა 5 მმ სისქის (ფიქალის ფერი)</t>
  </si>
  <si>
    <t>პრეტენდენტი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</si>
</sst>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sz val="10"/>
      <color theme="1"/>
      <name val="AcadNusx"/>
    </font>
    <font>
      <b/>
      <sz val="11"/>
      <color theme="1"/>
      <name val="Calibri"/>
      <family val="2"/>
      <scheme val="minor"/>
    </font>
    <font>
      <b/>
      <sz val="10"/>
      <color theme="1"/>
      <name val="Sylfaen"/>
      <family val="1"/>
    </font>
    <font>
      <b/>
      <sz val="9"/>
      <color theme="1"/>
      <name val="Sylfaen"/>
      <family val="1"/>
    </font>
    <font>
      <sz val="9"/>
      <color theme="1"/>
      <name val="AcadNusx"/>
    </font>
    <font>
      <b/>
      <sz val="9"/>
      <color theme="1"/>
      <name val="AcadNusx"/>
    </font>
    <font>
      <sz val="9"/>
      <color theme="1"/>
      <name val="Sylfaen"/>
      <family val="1"/>
    </font>
    <font>
      <b/>
      <sz val="16"/>
      <color theme="1"/>
      <name val="AcadNusx"/>
    </font>
    <font>
      <sz val="12"/>
      <color theme="1"/>
      <name val="AcadNusx"/>
    </font>
    <font>
      <b/>
      <sz val="12"/>
      <color theme="1"/>
      <name val="AcadNusx"/>
    </font>
    <font>
      <sz val="14"/>
      <color theme="1"/>
      <name val="AcadNusx"/>
    </font>
    <font>
      <sz val="12"/>
      <color theme="1"/>
      <name val="Calibri"/>
      <family val="2"/>
      <charset val="204"/>
      <scheme val="minor"/>
    </font>
    <font>
      <b/>
      <i/>
      <u/>
      <sz val="12"/>
      <name val="AcadNusx"/>
    </font>
    <font>
      <sz val="10"/>
      <color theme="1"/>
      <name val="Calibri"/>
      <family val="2"/>
      <scheme val="minor"/>
    </font>
    <font>
      <sz val="10"/>
      <color theme="1"/>
      <name val="Sylfaen"/>
      <family val="1"/>
    </font>
    <font>
      <b/>
      <i/>
      <sz val="12"/>
      <name val="AcadNusx"/>
    </font>
    <font>
      <sz val="8"/>
      <color theme="1"/>
      <name val="Sylfaen"/>
      <family val="1"/>
    </font>
    <font>
      <b/>
      <u/>
      <sz val="12"/>
      <name val="AcadMtavr"/>
    </font>
    <font>
      <b/>
      <u/>
      <sz val="12"/>
      <color theme="1"/>
      <name val="AcadMtavr"/>
    </font>
    <font>
      <b/>
      <u/>
      <sz val="9"/>
      <name val="AcadMtavr"/>
    </font>
    <font>
      <b/>
      <sz val="8"/>
      <color theme="1"/>
      <name val="Sylfaen"/>
      <family val="1"/>
    </font>
    <font>
      <b/>
      <sz val="12"/>
      <color theme="1"/>
      <name val="Sylfaen"/>
      <family val="1"/>
    </font>
    <font>
      <b/>
      <sz val="9"/>
      <color indexed="81"/>
      <name val="Tahoma"/>
      <charset val="1"/>
    </font>
    <font>
      <sz val="10"/>
      <name val="Sylfaen"/>
      <family val="1"/>
    </font>
    <font>
      <b/>
      <sz val="12"/>
      <name val="AcadMtavr"/>
    </font>
    <font>
      <b/>
      <sz val="10"/>
      <color theme="1"/>
      <name val="AcadNusx"/>
    </font>
    <font>
      <sz val="10"/>
      <color theme="1"/>
      <name val="Sylfaen"/>
      <family val="1"/>
      <charset val="204"/>
    </font>
    <font>
      <sz val="10"/>
      <color theme="1"/>
      <name val="Calibri"/>
      <family val="2"/>
    </font>
    <font>
      <sz val="10"/>
      <name val="Sylfaen"/>
      <family val="1"/>
      <charset val="204"/>
    </font>
    <font>
      <vertAlign val="superscript"/>
      <sz val="10"/>
      <color theme="1"/>
      <name val="Sylfaen"/>
      <family val="1"/>
      <charset val="204"/>
    </font>
    <font>
      <sz val="10"/>
      <name val="Calibri"/>
      <family val="2"/>
      <scheme val="minor"/>
    </font>
    <font>
      <b/>
      <sz val="10"/>
      <color theme="1"/>
      <name val="Sylfaen"/>
      <family val="1"/>
      <charset val="204"/>
    </font>
    <font>
      <b/>
      <u/>
      <sz val="10"/>
      <color rgb="FFFF0000"/>
      <name val="AcadMtav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left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/>
    <xf numFmtId="0" fontId="9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3" fillId="0" borderId="0" xfId="0" applyFont="1" applyBorder="1" applyAlignment="1"/>
    <xf numFmtId="0" fontId="16" fillId="0" borderId="1" xfId="0" applyFont="1" applyBorder="1"/>
    <xf numFmtId="0" fontId="15" fillId="0" borderId="0" xfId="0" applyFont="1"/>
    <xf numFmtId="0" fontId="0" fillId="0" borderId="0" xfId="0" applyFont="1"/>
    <xf numFmtId="0" fontId="14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2" borderId="1" xfId="0" applyFill="1" applyBorder="1"/>
    <xf numFmtId="0" fontId="1" fillId="2" borderId="5" xfId="0" applyFont="1" applyFill="1" applyBorder="1"/>
    <xf numFmtId="9" fontId="1" fillId="2" borderId="5" xfId="0" applyNumberFormat="1" applyFont="1" applyFill="1" applyBorder="1"/>
    <xf numFmtId="3" fontId="6" fillId="2" borderId="5" xfId="0" applyNumberFormat="1" applyFont="1" applyFill="1" applyBorder="1" applyAlignment="1">
      <alignment horizontal="center" vertical="top"/>
    </xf>
    <xf numFmtId="3" fontId="6" fillId="2" borderId="5" xfId="0" applyNumberFormat="1" applyFont="1" applyFill="1" applyBorder="1" applyAlignment="1">
      <alignment horizontal="center" vertical="top" wrapText="1"/>
    </xf>
    <xf numFmtId="3" fontId="7" fillId="2" borderId="5" xfId="0" applyNumberFormat="1" applyFont="1" applyFill="1" applyBorder="1" applyAlignment="1">
      <alignment horizontal="center" vertical="top"/>
    </xf>
    <xf numFmtId="2" fontId="6" fillId="2" borderId="5" xfId="0" applyNumberFormat="1" applyFont="1" applyFill="1" applyBorder="1" applyAlignment="1">
      <alignment horizontal="right" vertical="top"/>
    </xf>
    <xf numFmtId="0" fontId="4" fillId="5" borderId="7" xfId="0" applyFont="1" applyFill="1" applyBorder="1" applyAlignment="1">
      <alignment horizontal="center"/>
    </xf>
    <xf numFmtId="0" fontId="0" fillId="5" borderId="1" xfId="0" applyFill="1" applyBorder="1"/>
    <xf numFmtId="2" fontId="0" fillId="5" borderId="1" xfId="0" applyNumberFormat="1" applyFill="1" applyBorder="1"/>
    <xf numFmtId="0" fontId="16" fillId="5" borderId="1" xfId="0" applyFont="1" applyFill="1" applyBorder="1"/>
    <xf numFmtId="2" fontId="11" fillId="0" borderId="0" xfId="0" applyNumberFormat="1" applyFont="1" applyBorder="1" applyAlignment="1">
      <alignment horizontal="center" vertical="top" wrapText="1"/>
    </xf>
    <xf numFmtId="2" fontId="0" fillId="0" borderId="0" xfId="0" applyNumberFormat="1"/>
    <xf numFmtId="0" fontId="21" fillId="2" borderId="2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16" fillId="0" borderId="1" xfId="0" applyFont="1" applyFill="1" applyBorder="1" applyAlignment="1"/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2" fontId="16" fillId="0" borderId="1" xfId="0" applyNumberFormat="1" applyFont="1" applyFill="1" applyBorder="1" applyAlignment="1"/>
    <xf numFmtId="2" fontId="4" fillId="0" borderId="4" xfId="0" applyNumberFormat="1" applyFont="1" applyFill="1" applyBorder="1" applyAlignment="1"/>
    <xf numFmtId="0" fontId="25" fillId="2" borderId="5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20" fillId="4" borderId="3" xfId="0" applyFont="1" applyFill="1" applyBorder="1" applyAlignment="1">
      <alignment vertical="center"/>
    </xf>
    <xf numFmtId="0" fontId="26" fillId="4" borderId="2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/>
    </xf>
    <xf numFmtId="0" fontId="27" fillId="0" borderId="1" xfId="0" applyFont="1" applyFill="1" applyBorder="1" applyAlignment="1"/>
    <xf numFmtId="9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2" fillId="2" borderId="5" xfId="0" applyNumberFormat="1" applyFont="1" applyFill="1" applyBorder="1" applyAlignment="1">
      <alignment horizontal="center"/>
    </xf>
    <xf numFmtId="0" fontId="25" fillId="2" borderId="1" xfId="0" applyFont="1" applyFill="1" applyBorder="1" applyAlignment="1">
      <alignment horizontal="left"/>
    </xf>
    <xf numFmtId="0" fontId="28" fillId="2" borderId="1" xfId="0" applyFont="1" applyFill="1" applyBorder="1"/>
    <xf numFmtId="164" fontId="28" fillId="2" borderId="8" xfId="0" applyNumberFormat="1" applyFont="1" applyFill="1" applyBorder="1" applyAlignment="1">
      <alignment horizontal="center" vertical="center"/>
    </xf>
    <xf numFmtId="2" fontId="28" fillId="2" borderId="1" xfId="0" applyNumberFormat="1" applyFont="1" applyFill="1" applyBorder="1" applyAlignment="1">
      <alignment horizontal="center" vertical="center"/>
    </xf>
    <xf numFmtId="2" fontId="30" fillId="2" borderId="1" xfId="0" applyNumberFormat="1" applyFont="1" applyFill="1" applyBorder="1" applyAlignment="1">
      <alignment horizontal="center" vertical="center"/>
    </xf>
    <xf numFmtId="2" fontId="28" fillId="2" borderId="1" xfId="0" applyNumberFormat="1" applyFont="1" applyFill="1" applyBorder="1" applyAlignment="1">
      <alignment horizontal="right" vertical="center"/>
    </xf>
    <xf numFmtId="0" fontId="28" fillId="2" borderId="1" xfId="0" applyFont="1" applyFill="1" applyBorder="1" applyAlignment="1">
      <alignment horizontal="left"/>
    </xf>
    <xf numFmtId="164" fontId="28" fillId="2" borderId="1" xfId="0" applyNumberFormat="1" applyFont="1" applyFill="1" applyBorder="1" applyAlignment="1">
      <alignment horizontal="center" vertical="center"/>
    </xf>
    <xf numFmtId="0" fontId="32" fillId="5" borderId="1" xfId="0" applyFont="1" applyFill="1" applyBorder="1"/>
    <xf numFmtId="0" fontId="25" fillId="5" borderId="1" xfId="0" applyFont="1" applyFill="1" applyBorder="1"/>
    <xf numFmtId="3" fontId="25" fillId="5" borderId="8" xfId="0" applyNumberFormat="1" applyFont="1" applyFill="1" applyBorder="1" applyAlignment="1">
      <alignment horizontal="center" vertical="center"/>
    </xf>
    <xf numFmtId="2" fontId="25" fillId="6" borderId="1" xfId="0" applyNumberFormat="1" applyFont="1" applyFill="1" applyBorder="1" applyAlignment="1">
      <alignment horizontal="center" vertical="center"/>
    </xf>
    <xf numFmtId="2" fontId="25" fillId="5" borderId="1" xfId="0" applyNumberFormat="1" applyFont="1" applyFill="1" applyBorder="1" applyAlignment="1">
      <alignment horizontal="center" vertical="center"/>
    </xf>
    <xf numFmtId="2" fontId="25" fillId="5" borderId="1" xfId="0" applyNumberFormat="1" applyFont="1" applyFill="1" applyBorder="1" applyAlignment="1">
      <alignment horizontal="right" vertical="center"/>
    </xf>
    <xf numFmtId="2" fontId="33" fillId="2" borderId="3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center" vertical="center"/>
    </xf>
    <xf numFmtId="164" fontId="27" fillId="5" borderId="3" xfId="0" applyNumberFormat="1" applyFont="1" applyFill="1" applyBorder="1" applyAlignment="1">
      <alignment horizontal="center" vertical="center" wrapText="1"/>
    </xf>
    <xf numFmtId="3" fontId="27" fillId="5" borderId="1" xfId="0" applyNumberFormat="1" applyFont="1" applyFill="1" applyBorder="1" applyAlignment="1">
      <alignment horizontal="center" vertical="center"/>
    </xf>
    <xf numFmtId="2" fontId="27" fillId="5" borderId="1" xfId="0" applyNumberFormat="1" applyFont="1" applyFill="1" applyBorder="1" applyAlignment="1">
      <alignment horizontal="center" vertical="center"/>
    </xf>
    <xf numFmtId="3" fontId="27" fillId="5" borderId="1" xfId="0" applyNumberFormat="1" applyFont="1" applyFill="1" applyBorder="1" applyAlignment="1">
      <alignment horizontal="center" vertical="center" wrapText="1"/>
    </xf>
    <xf numFmtId="2" fontId="15" fillId="5" borderId="1" xfId="0" applyNumberFormat="1" applyFont="1" applyFill="1" applyBorder="1"/>
    <xf numFmtId="0" fontId="35" fillId="0" borderId="0" xfId="0" applyFont="1"/>
    <xf numFmtId="3" fontId="35" fillId="0" borderId="0" xfId="0" applyNumberFormat="1" applyFont="1"/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164" fontId="27" fillId="0" borderId="3" xfId="0" applyNumberFormat="1" applyFont="1" applyFill="1" applyBorder="1" applyAlignment="1">
      <alignment horizontal="center" vertical="center" wrapText="1"/>
    </xf>
    <xf numFmtId="3" fontId="27" fillId="0" borderId="1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/>
    </xf>
    <xf numFmtId="3" fontId="27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/>
    <xf numFmtId="0" fontId="35" fillId="0" borderId="0" xfId="0" applyFont="1" applyFill="1"/>
    <xf numFmtId="3" fontId="35" fillId="0" borderId="0" xfId="0" applyNumberFormat="1" applyFont="1" applyFill="1"/>
    <xf numFmtId="0" fontId="2" fillId="2" borderId="2" xfId="0" applyFont="1" applyFill="1" applyBorder="1" applyAlignment="1">
      <alignment vertical="top" wrapText="1"/>
    </xf>
    <xf numFmtId="3" fontId="27" fillId="2" borderId="3" xfId="0" applyNumberFormat="1" applyFont="1" applyFill="1" applyBorder="1" applyAlignment="1">
      <alignment horizontal="center" vertical="top" wrapText="1"/>
    </xf>
    <xf numFmtId="3" fontId="27" fillId="2" borderId="1" xfId="0" applyNumberFormat="1" applyFont="1" applyFill="1" applyBorder="1" applyAlignment="1">
      <alignment horizontal="center" vertical="top"/>
    </xf>
    <xf numFmtId="3" fontId="27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right" vertical="top"/>
    </xf>
    <xf numFmtId="0" fontId="16" fillId="2" borderId="2" xfId="0" applyFont="1" applyFill="1" applyBorder="1" applyAlignment="1">
      <alignment vertical="top" wrapText="1"/>
    </xf>
    <xf numFmtId="3" fontId="2" fillId="2" borderId="3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/>
    <xf numFmtId="0" fontId="15" fillId="2" borderId="1" xfId="0" applyFont="1" applyFill="1" applyBorder="1"/>
    <xf numFmtId="3" fontId="2" fillId="2" borderId="5" xfId="0" applyNumberFormat="1" applyFont="1" applyFill="1" applyBorder="1" applyAlignment="1">
      <alignment horizontal="center" vertical="top"/>
    </xf>
    <xf numFmtId="3" fontId="2" fillId="2" borderId="5" xfId="0" applyNumberFormat="1" applyFont="1" applyFill="1" applyBorder="1" applyAlignment="1">
      <alignment horizontal="center" vertical="top" wrapText="1"/>
    </xf>
    <xf numFmtId="3" fontId="27" fillId="2" borderId="5" xfId="0" applyNumberFormat="1" applyFont="1" applyFill="1" applyBorder="1" applyAlignment="1">
      <alignment horizontal="center" vertical="top"/>
    </xf>
    <xf numFmtId="2" fontId="2" fillId="2" borderId="5" xfId="0" applyNumberFormat="1" applyFont="1" applyFill="1" applyBorder="1" applyAlignment="1">
      <alignment horizontal="right" vertical="top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2" fontId="0" fillId="2" borderId="1" xfId="0" applyNumberForma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textRotation="90" wrapText="1"/>
    </xf>
    <xf numFmtId="0" fontId="5" fillId="3" borderId="6" xfId="0" applyFont="1" applyFill="1" applyBorder="1" applyAlignment="1">
      <alignment horizontal="center" vertical="center" textRotation="90" wrapText="1"/>
    </xf>
    <xf numFmtId="0" fontId="34" fillId="2" borderId="2" xfId="0" applyFont="1" applyFill="1" applyBorder="1" applyAlignment="1">
      <alignment horizontal="center" vertical="center"/>
    </xf>
    <xf numFmtId="0" fontId="34" fillId="2" borderId="3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2" fontId="14" fillId="0" borderId="0" xfId="0" applyNumberFormat="1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textRotation="90" wrapText="1"/>
    </xf>
    <xf numFmtId="0" fontId="22" fillId="3" borderId="6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26"/>
  <sheetViews>
    <sheetView view="pageLayout" topLeftCell="A13" workbookViewId="0">
      <selection activeCell="E21" sqref="E21"/>
    </sheetView>
  </sheetViews>
  <sheetFormatPr defaultRowHeight="15" x14ac:dyDescent="0.25"/>
  <cols>
    <col min="8" max="8" width="10.5703125" customWidth="1"/>
    <col min="13" max="13" width="19.7109375" customWidth="1"/>
  </cols>
  <sheetData>
    <row r="3" spans="1:14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x14ac:dyDescent="0.25">
      <c r="A4" s="130" t="s">
        <v>13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3"/>
    </row>
    <row r="5" spans="1:14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4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4" ht="22.5" x14ac:dyDescent="0.25">
      <c r="A8" s="131" t="s">
        <v>10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4"/>
    </row>
    <row r="9" spans="1:14" ht="16.5" x14ac:dyDescent="0.25">
      <c r="A9" s="4"/>
      <c r="B9" s="5"/>
      <c r="C9" s="5"/>
      <c r="D9" s="5"/>
      <c r="E9" s="135" t="s">
        <v>29</v>
      </c>
      <c r="F9" s="135"/>
      <c r="G9" s="135"/>
      <c r="H9" s="135"/>
      <c r="I9" s="135"/>
      <c r="J9" s="135"/>
      <c r="K9" s="4"/>
    </row>
    <row r="10" spans="1:14" ht="15.75" customHeight="1" x14ac:dyDescent="0.25">
      <c r="A10" s="6"/>
      <c r="B10" s="5"/>
      <c r="C10" s="5"/>
      <c r="D10" s="5"/>
      <c r="E10" s="135"/>
      <c r="F10" s="135"/>
      <c r="G10" s="135"/>
      <c r="H10" s="135"/>
      <c r="I10" s="135"/>
      <c r="J10" s="135"/>
      <c r="K10" s="6"/>
    </row>
    <row r="11" spans="1:14" ht="40.5" customHeight="1" x14ac:dyDescent="0.25">
      <c r="A11" s="132" t="s">
        <v>32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</row>
    <row r="12" spans="1:14" ht="16.5" x14ac:dyDescent="0.3">
      <c r="A12" s="6"/>
      <c r="B12" s="8"/>
      <c r="C12" s="5"/>
      <c r="D12" s="5"/>
      <c r="E12" s="5"/>
      <c r="F12" s="5"/>
      <c r="G12" s="5"/>
      <c r="H12" s="5"/>
      <c r="I12" s="5"/>
      <c r="J12" s="7"/>
      <c r="K12" s="7"/>
    </row>
    <row r="13" spans="1:14" ht="16.5" x14ac:dyDescent="0.25">
      <c r="A13" s="6"/>
      <c r="B13" s="5"/>
      <c r="C13" s="9"/>
      <c r="D13" s="9"/>
      <c r="E13" s="135" t="s">
        <v>11</v>
      </c>
      <c r="F13" s="135"/>
      <c r="G13" s="135"/>
      <c r="H13" s="39" t="e">
        <f>#REF!</f>
        <v>#REF!</v>
      </c>
      <c r="I13" s="10" t="s">
        <v>12</v>
      </c>
      <c r="J13" s="7"/>
      <c r="K13" s="7"/>
    </row>
    <row r="14" spans="1:14" ht="21" x14ac:dyDescent="0.25">
      <c r="A14" s="6"/>
      <c r="B14" s="5"/>
      <c r="C14" s="5"/>
      <c r="D14" s="5"/>
      <c r="E14" s="5"/>
      <c r="F14" s="5"/>
      <c r="G14" s="5"/>
      <c r="H14" s="5"/>
      <c r="I14" s="5"/>
      <c r="J14" s="7"/>
      <c r="K14" s="1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4" ht="15.75" x14ac:dyDescent="0.25">
      <c r="A16" s="133" t="s">
        <v>27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5"/>
    </row>
    <row r="17" spans="1:14" x14ac:dyDescent="0.25">
      <c r="A17" s="1"/>
      <c r="B17" s="12"/>
      <c r="C17" s="13"/>
      <c r="D17" s="136"/>
      <c r="E17" s="136"/>
      <c r="F17" s="136"/>
      <c r="G17" s="1"/>
      <c r="H17" s="1"/>
      <c r="I17" s="1"/>
      <c r="J17" s="1"/>
      <c r="K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4" ht="15.75" x14ac:dyDescent="0.25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4" x14ac:dyDescent="0.25">
      <c r="A21" s="1"/>
      <c r="B21" s="12"/>
      <c r="C21" s="13"/>
      <c r="D21" s="13"/>
      <c r="E21" s="13"/>
      <c r="F21" s="13"/>
      <c r="G21" s="1"/>
      <c r="H21" s="1"/>
      <c r="I21" s="1"/>
      <c r="J21" s="1"/>
      <c r="K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6" spans="1:14" ht="15.75" x14ac:dyDescent="0.25">
      <c r="A26" s="134" t="s">
        <v>34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6"/>
    </row>
  </sheetData>
  <mergeCells count="9">
    <mergeCell ref="A4:M4"/>
    <mergeCell ref="A8:M8"/>
    <mergeCell ref="A11:M11"/>
    <mergeCell ref="A16:M16"/>
    <mergeCell ref="A26:M26"/>
    <mergeCell ref="E13:G13"/>
    <mergeCell ref="D17:F17"/>
    <mergeCell ref="A19:M19"/>
    <mergeCell ref="E9:J10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G15" sqref="G15"/>
    </sheetView>
  </sheetViews>
  <sheetFormatPr defaultRowHeight="15" x14ac:dyDescent="0.25"/>
  <cols>
    <col min="1" max="1" width="9.28515625" style="114" customWidth="1"/>
    <col min="2" max="2" width="43.5703125" style="114" customWidth="1"/>
    <col min="3" max="4" width="9.140625" style="122"/>
    <col min="5" max="5" width="12.28515625" style="122" customWidth="1"/>
    <col min="6" max="6" width="9.42578125" style="122" customWidth="1"/>
    <col min="7" max="7" width="14" style="122" customWidth="1"/>
    <col min="8" max="9" width="9.140625" style="122"/>
    <col min="10" max="16384" width="9.140625" style="114"/>
  </cols>
  <sheetData>
    <row r="1" spans="1:9" x14ac:dyDescent="0.25">
      <c r="B1" s="114" t="s">
        <v>19</v>
      </c>
    </row>
    <row r="2" spans="1:9" x14ac:dyDescent="0.25">
      <c r="C2" s="122" t="s">
        <v>26</v>
      </c>
    </row>
    <row r="4" spans="1:9" ht="30" x14ac:dyDescent="0.25">
      <c r="A4" s="27" t="s">
        <v>0</v>
      </c>
      <c r="B4" s="115" t="s">
        <v>20</v>
      </c>
      <c r="C4" s="123" t="s">
        <v>21</v>
      </c>
      <c r="D4" s="124" t="s">
        <v>22</v>
      </c>
      <c r="E4" s="124" t="s">
        <v>4</v>
      </c>
      <c r="F4" s="123" t="s">
        <v>5</v>
      </c>
      <c r="G4" s="123" t="s">
        <v>23</v>
      </c>
      <c r="H4" s="124"/>
      <c r="I4" s="124"/>
    </row>
    <row r="5" spans="1:9" ht="15.75" x14ac:dyDescent="0.25">
      <c r="A5" s="116"/>
      <c r="C5" s="125"/>
      <c r="D5" s="125"/>
      <c r="E5" s="124"/>
      <c r="F5" s="124"/>
      <c r="G5" s="124"/>
      <c r="H5" s="124"/>
      <c r="I5" s="124"/>
    </row>
    <row r="6" spans="1:9" ht="38.25" customHeight="1" x14ac:dyDescent="0.25">
      <c r="A6" s="116">
        <v>1</v>
      </c>
      <c r="B6" s="41" t="s">
        <v>30</v>
      </c>
      <c r="C6" s="126" t="s">
        <v>12</v>
      </c>
      <c r="D6" s="119">
        <f>ხარჯთაღრიცხვა!F24</f>
        <v>0</v>
      </c>
      <c r="E6" s="26">
        <f>ხარჯთაღრიცხვა!H24</f>
        <v>0</v>
      </c>
      <c r="F6" s="127">
        <f>ხარჯთაღრიცხვა!J24</f>
        <v>0</v>
      </c>
      <c r="G6" s="119">
        <f>ხარჯთაღრიცხვა!K24</f>
        <v>0</v>
      </c>
      <c r="H6" s="126"/>
      <c r="I6" s="126"/>
    </row>
    <row r="7" spans="1:9" x14ac:dyDescent="0.25">
      <c r="A7" s="116"/>
      <c r="B7" s="117" t="s">
        <v>8</v>
      </c>
      <c r="C7" s="128"/>
      <c r="D7" s="119">
        <f>SUM(D6:D6)</f>
        <v>0</v>
      </c>
      <c r="E7" s="119">
        <f>SUM(E6:E6)</f>
        <v>0</v>
      </c>
      <c r="F7" s="127">
        <f>SUM(F6)</f>
        <v>0</v>
      </c>
      <c r="G7" s="119">
        <f>ხარჯთაღრიცხვა!K24</f>
        <v>0</v>
      </c>
      <c r="H7" s="124"/>
      <c r="I7" s="124"/>
    </row>
    <row r="8" spans="1:9" x14ac:dyDescent="0.25">
      <c r="A8" s="116"/>
      <c r="B8" s="91" t="s">
        <v>46</v>
      </c>
      <c r="C8" s="60">
        <v>0.05</v>
      </c>
      <c r="D8" s="119"/>
      <c r="E8" s="119"/>
      <c r="F8" s="127"/>
      <c r="G8" s="119">
        <f>D7*C8</f>
        <v>0</v>
      </c>
      <c r="H8" s="124"/>
      <c r="I8" s="124"/>
    </row>
    <row r="9" spans="1:9" x14ac:dyDescent="0.25">
      <c r="A9" s="116"/>
      <c r="B9" s="118" t="s">
        <v>8</v>
      </c>
      <c r="C9" s="128"/>
      <c r="D9" s="119"/>
      <c r="E9" s="119"/>
      <c r="F9" s="128"/>
      <c r="G9" s="119">
        <f>G7+G8</f>
        <v>0</v>
      </c>
      <c r="H9" s="124"/>
      <c r="I9" s="124"/>
    </row>
    <row r="10" spans="1:9" x14ac:dyDescent="0.25">
      <c r="A10" s="116"/>
      <c r="B10" s="120" t="s">
        <v>18</v>
      </c>
      <c r="C10" s="129">
        <v>0.1</v>
      </c>
      <c r="D10" s="128"/>
      <c r="E10" s="128"/>
      <c r="F10" s="128"/>
      <c r="G10" s="119">
        <f>G9*C10</f>
        <v>0</v>
      </c>
      <c r="H10" s="124"/>
      <c r="I10" s="124"/>
    </row>
    <row r="11" spans="1:9" x14ac:dyDescent="0.25">
      <c r="A11" s="116"/>
      <c r="B11" s="120" t="s">
        <v>8</v>
      </c>
      <c r="D11" s="128"/>
      <c r="E11" s="128"/>
      <c r="F11" s="128"/>
      <c r="G11" s="119">
        <f>SUM(G9:G10)</f>
        <v>0</v>
      </c>
      <c r="H11" s="124"/>
      <c r="I11" s="124"/>
    </row>
    <row r="12" spans="1:9" x14ac:dyDescent="0.25">
      <c r="A12" s="116"/>
      <c r="B12" s="105" t="s">
        <v>47</v>
      </c>
      <c r="C12" s="62">
        <v>0.03</v>
      </c>
      <c r="D12" s="128"/>
      <c r="E12" s="128"/>
      <c r="F12" s="128"/>
      <c r="G12" s="119">
        <f>G11*C12</f>
        <v>0</v>
      </c>
      <c r="H12" s="124"/>
      <c r="I12" s="124"/>
    </row>
    <row r="13" spans="1:9" x14ac:dyDescent="0.25">
      <c r="A13" s="116"/>
      <c r="B13" s="105" t="s">
        <v>8</v>
      </c>
      <c r="C13" s="62"/>
      <c r="D13" s="128"/>
      <c r="E13" s="128"/>
      <c r="F13" s="128"/>
      <c r="G13" s="119">
        <f>G11+G12</f>
        <v>0</v>
      </c>
      <c r="H13" s="124"/>
      <c r="I13" s="124"/>
    </row>
    <row r="14" spans="1:9" x14ac:dyDescent="0.25">
      <c r="A14" s="116"/>
      <c r="B14" s="120" t="s">
        <v>17</v>
      </c>
      <c r="C14" s="129">
        <v>0.08</v>
      </c>
      <c r="D14" s="128"/>
      <c r="E14" s="128"/>
      <c r="F14" s="128"/>
      <c r="G14" s="119">
        <f>G13*C14</f>
        <v>0</v>
      </c>
      <c r="H14" s="124"/>
      <c r="I14" s="124"/>
    </row>
    <row r="15" spans="1:9" x14ac:dyDescent="0.25">
      <c r="A15" s="116"/>
      <c r="B15" s="118" t="s">
        <v>8</v>
      </c>
      <c r="C15" s="129"/>
      <c r="D15" s="128"/>
      <c r="E15" s="128"/>
      <c r="F15" s="128"/>
      <c r="G15" s="119">
        <f>G13+G14</f>
        <v>0</v>
      </c>
      <c r="H15" s="124"/>
      <c r="I15" s="124"/>
    </row>
    <row r="16" spans="1:9" ht="15.75" x14ac:dyDescent="0.25">
      <c r="A16" s="116"/>
      <c r="B16" s="121" t="s">
        <v>25</v>
      </c>
      <c r="C16" s="129">
        <v>0.18</v>
      </c>
      <c r="D16" s="128"/>
      <c r="E16" s="128"/>
      <c r="F16" s="128"/>
      <c r="G16" s="119">
        <f>G15*C16</f>
        <v>0</v>
      </c>
      <c r="H16" s="124"/>
      <c r="I16" s="124"/>
    </row>
    <row r="17" spans="1:9" x14ac:dyDescent="0.25">
      <c r="A17" s="116"/>
      <c r="B17" s="118" t="s">
        <v>8</v>
      </c>
      <c r="C17" s="129"/>
      <c r="D17" s="128"/>
      <c r="E17" s="128"/>
      <c r="F17" s="128"/>
      <c r="G17" s="119">
        <f>G15+G16</f>
        <v>0</v>
      </c>
      <c r="H17" s="124"/>
      <c r="I17" s="124"/>
    </row>
    <row r="18" spans="1:9" x14ac:dyDescent="0.25">
      <c r="A18" s="116"/>
      <c r="B18" s="118"/>
      <c r="C18" s="128"/>
      <c r="D18" s="119"/>
      <c r="E18" s="119"/>
      <c r="F18" s="128"/>
      <c r="G18" s="119"/>
      <c r="H18" s="124"/>
      <c r="I18" s="124"/>
    </row>
    <row r="19" spans="1:9" x14ac:dyDescent="0.25">
      <c r="A19" s="116"/>
      <c r="B19" s="118"/>
      <c r="C19" s="128"/>
      <c r="D19" s="128"/>
      <c r="E19" s="128"/>
      <c r="F19" s="128"/>
      <c r="G19" s="128"/>
      <c r="H19" s="124"/>
      <c r="I19" s="124"/>
    </row>
    <row r="20" spans="1:9" x14ac:dyDescent="0.25">
      <c r="A20" s="116"/>
      <c r="B20" s="116"/>
      <c r="C20" s="124"/>
      <c r="D20" s="124"/>
      <c r="E20" s="124"/>
      <c r="F20" s="124"/>
      <c r="G20" s="124"/>
      <c r="H20" s="124"/>
      <c r="I20" s="124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38"/>
  <sheetViews>
    <sheetView tabSelected="1" topLeftCell="A22" workbookViewId="0">
      <selection activeCell="B35" sqref="B35"/>
    </sheetView>
  </sheetViews>
  <sheetFormatPr defaultRowHeight="15" x14ac:dyDescent="0.25"/>
  <cols>
    <col min="1" max="1" width="3.85546875" style="18" customWidth="1"/>
    <col min="2" max="2" width="51.5703125" customWidth="1"/>
    <col min="3" max="3" width="11" customWidth="1"/>
    <col min="4" max="4" width="6.7109375" customWidth="1"/>
    <col min="5" max="5" width="7.42578125" customWidth="1"/>
    <col min="6" max="6" width="8.5703125" customWidth="1"/>
    <col min="7" max="7" width="8.28515625" customWidth="1"/>
    <col min="9" max="9" width="6.28515625" customWidth="1"/>
    <col min="10" max="10" width="8.28515625" customWidth="1"/>
    <col min="11" max="11" width="12.5703125" customWidth="1"/>
  </cols>
  <sheetData>
    <row r="1" spans="1:11" ht="16.5" x14ac:dyDescent="0.25">
      <c r="A1" s="145" t="s">
        <v>14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x14ac:dyDescent="0.25">
      <c r="A2" s="146" t="s">
        <v>29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36" x14ac:dyDescent="0.25">
      <c r="A3" s="20"/>
      <c r="B3" s="42" t="s">
        <v>32</v>
      </c>
      <c r="C3" s="21"/>
      <c r="D3" s="21"/>
      <c r="E3" s="20"/>
      <c r="F3" s="20"/>
      <c r="G3" s="20"/>
      <c r="H3" s="20"/>
      <c r="I3" s="20"/>
      <c r="J3" s="20"/>
      <c r="K3" s="20"/>
    </row>
    <row r="4" spans="1:11" ht="16.5" x14ac:dyDescent="0.25">
      <c r="A4" s="20"/>
      <c r="B4" s="44"/>
      <c r="C4" s="43"/>
      <c r="D4" s="147" t="s">
        <v>12</v>
      </c>
      <c r="E4" s="147"/>
      <c r="F4" s="148">
        <f>K35</f>
        <v>0</v>
      </c>
      <c r="G4" s="148"/>
      <c r="H4" s="20"/>
      <c r="I4" s="20"/>
      <c r="J4" s="20"/>
      <c r="K4" s="20" t="s">
        <v>28</v>
      </c>
    </row>
    <row r="5" spans="1:11" ht="16.5" x14ac:dyDescent="0.25">
      <c r="A5" s="20"/>
      <c r="B5" s="21"/>
      <c r="C5" s="21"/>
      <c r="D5" s="21"/>
      <c r="E5" s="20"/>
      <c r="F5" s="20"/>
      <c r="G5" s="20"/>
      <c r="H5" s="20"/>
      <c r="I5" s="20"/>
      <c r="J5" s="20"/>
      <c r="K5" s="20"/>
    </row>
    <row r="6" spans="1:11" x14ac:dyDescent="0.25">
      <c r="A6" s="149" t="s">
        <v>1</v>
      </c>
      <c r="B6" s="150" t="s">
        <v>16</v>
      </c>
      <c r="C6" s="151" t="s">
        <v>15</v>
      </c>
      <c r="D6" s="140" t="s">
        <v>2</v>
      </c>
      <c r="E6" s="138" t="s">
        <v>3</v>
      </c>
      <c r="F6" s="139"/>
      <c r="G6" s="138" t="s">
        <v>4</v>
      </c>
      <c r="H6" s="139"/>
      <c r="I6" s="138" t="s">
        <v>5</v>
      </c>
      <c r="J6" s="139"/>
      <c r="K6" s="140" t="s">
        <v>6</v>
      </c>
    </row>
    <row r="7" spans="1:11" ht="25.5" x14ac:dyDescent="0.25">
      <c r="A7" s="149"/>
      <c r="B7" s="150"/>
      <c r="C7" s="152"/>
      <c r="D7" s="141"/>
      <c r="E7" s="45" t="s">
        <v>7</v>
      </c>
      <c r="F7" s="22" t="s">
        <v>8</v>
      </c>
      <c r="G7" s="45" t="s">
        <v>7</v>
      </c>
      <c r="H7" s="22" t="s">
        <v>8</v>
      </c>
      <c r="I7" s="45" t="s">
        <v>7</v>
      </c>
      <c r="J7" s="22" t="s">
        <v>8</v>
      </c>
      <c r="K7" s="141"/>
    </row>
    <row r="8" spans="1:11" ht="15.75" x14ac:dyDescent="0.3">
      <c r="A8" s="23">
        <v>1</v>
      </c>
      <c r="B8" s="24">
        <v>2</v>
      </c>
      <c r="C8" s="24">
        <v>3</v>
      </c>
      <c r="D8" s="24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</row>
    <row r="9" spans="1:11" ht="15.75" customHeight="1" x14ac:dyDescent="0.25">
      <c r="A9" s="58" t="s">
        <v>44</v>
      </c>
      <c r="B9" s="57" t="s">
        <v>43</v>
      </c>
      <c r="C9" s="56"/>
      <c r="D9" s="56"/>
      <c r="E9" s="56"/>
      <c r="F9" s="56"/>
      <c r="G9" s="56"/>
      <c r="H9" s="56"/>
      <c r="I9" s="56"/>
      <c r="J9" s="56"/>
      <c r="K9" s="56"/>
    </row>
    <row r="10" spans="1:11" s="18" customFormat="1" x14ac:dyDescent="0.3">
      <c r="A10" s="53">
        <v>1</v>
      </c>
      <c r="B10" s="65" t="s">
        <v>33</v>
      </c>
      <c r="C10" s="66" t="s">
        <v>49</v>
      </c>
      <c r="D10" s="67">
        <v>200</v>
      </c>
      <c r="E10" s="68"/>
      <c r="F10" s="68"/>
      <c r="G10" s="69"/>
      <c r="H10" s="68"/>
      <c r="I10" s="68"/>
      <c r="J10" s="68"/>
      <c r="K10" s="70"/>
    </row>
    <row r="11" spans="1:11" s="18" customFormat="1" ht="15.75" x14ac:dyDescent="0.3">
      <c r="A11" s="54">
        <v>2</v>
      </c>
      <c r="B11" s="71" t="s">
        <v>51</v>
      </c>
      <c r="C11" s="66" t="s">
        <v>50</v>
      </c>
      <c r="D11" s="67">
        <v>200</v>
      </c>
      <c r="E11" s="68"/>
      <c r="F11" s="68"/>
      <c r="G11" s="69"/>
      <c r="H11" s="68"/>
      <c r="I11" s="68"/>
      <c r="J11" s="68"/>
      <c r="K11" s="70"/>
    </row>
    <row r="12" spans="1:11" s="18" customFormat="1" x14ac:dyDescent="0.3">
      <c r="A12" s="54"/>
      <c r="B12" s="71" t="s">
        <v>48</v>
      </c>
      <c r="C12" s="66" t="s">
        <v>49</v>
      </c>
      <c r="D12" s="67">
        <v>20</v>
      </c>
      <c r="E12" s="68"/>
      <c r="F12" s="68"/>
      <c r="G12" s="69"/>
      <c r="H12" s="68"/>
      <c r="I12" s="68"/>
      <c r="J12" s="68"/>
      <c r="K12" s="70"/>
    </row>
    <row r="13" spans="1:11" s="18" customFormat="1" x14ac:dyDescent="0.3">
      <c r="A13" s="53">
        <v>3</v>
      </c>
      <c r="B13" s="71" t="s">
        <v>35</v>
      </c>
      <c r="C13" s="66" t="s">
        <v>31</v>
      </c>
      <c r="D13" s="67">
        <v>800</v>
      </c>
      <c r="E13" s="68"/>
      <c r="F13" s="68"/>
      <c r="G13" s="68"/>
      <c r="H13" s="68"/>
      <c r="I13" s="68"/>
      <c r="J13" s="68"/>
      <c r="K13" s="70"/>
    </row>
    <row r="14" spans="1:11" s="18" customFormat="1" ht="15" customHeight="1" x14ac:dyDescent="0.3">
      <c r="A14" s="55"/>
      <c r="B14" s="71"/>
      <c r="C14" s="66"/>
      <c r="D14" s="72">
        <v>0</v>
      </c>
      <c r="E14" s="68"/>
      <c r="F14" s="68"/>
      <c r="G14" s="68"/>
      <c r="H14" s="68"/>
      <c r="I14" s="68"/>
      <c r="J14" s="68"/>
      <c r="K14" s="70"/>
    </row>
    <row r="15" spans="1:11" s="18" customFormat="1" ht="15" customHeight="1" x14ac:dyDescent="0.3">
      <c r="A15" s="35"/>
      <c r="B15" s="73" t="s">
        <v>8</v>
      </c>
      <c r="C15" s="74"/>
      <c r="D15" s="75"/>
      <c r="E15" s="76"/>
      <c r="F15" s="76"/>
      <c r="G15" s="76"/>
      <c r="H15" s="77"/>
      <c r="I15" s="77"/>
      <c r="J15" s="77"/>
      <c r="K15" s="78"/>
    </row>
    <row r="16" spans="1:11" s="18" customFormat="1" ht="15" customHeight="1" x14ac:dyDescent="0.3">
      <c r="A16" s="59" t="s">
        <v>45</v>
      </c>
      <c r="B16" s="47" t="s">
        <v>36</v>
      </c>
      <c r="C16" s="46"/>
      <c r="D16" s="46"/>
      <c r="E16" s="46"/>
      <c r="F16" s="46"/>
      <c r="G16" s="46"/>
      <c r="H16" s="46"/>
      <c r="I16" s="46"/>
      <c r="J16" s="46"/>
      <c r="K16" s="46"/>
    </row>
    <row r="17" spans="1:11 16374:16374" s="18" customFormat="1" ht="15" customHeight="1" x14ac:dyDescent="0.3">
      <c r="A17" s="48">
        <v>1</v>
      </c>
      <c r="B17" s="48" t="s">
        <v>37</v>
      </c>
      <c r="C17" s="48" t="s">
        <v>31</v>
      </c>
      <c r="D17" s="48">
        <v>1</v>
      </c>
      <c r="E17" s="48"/>
      <c r="F17" s="68"/>
      <c r="G17" s="48"/>
      <c r="H17" s="48"/>
      <c r="I17" s="48"/>
      <c r="J17" s="48"/>
      <c r="K17" s="51"/>
    </row>
    <row r="18" spans="1:11 16374:16374" s="18" customFormat="1" ht="15" customHeight="1" x14ac:dyDescent="0.3">
      <c r="A18" s="48">
        <v>2</v>
      </c>
      <c r="B18" s="48" t="s">
        <v>38</v>
      </c>
      <c r="C18" s="48" t="s">
        <v>31</v>
      </c>
      <c r="D18" s="48">
        <v>4</v>
      </c>
      <c r="E18" s="48"/>
      <c r="F18" s="68"/>
      <c r="G18" s="48"/>
      <c r="H18" s="48"/>
      <c r="I18" s="48"/>
      <c r="J18" s="48"/>
      <c r="K18" s="51"/>
    </row>
    <row r="19" spans="1:11 16374:16374" s="18" customFormat="1" ht="15" customHeight="1" x14ac:dyDescent="0.3">
      <c r="A19" s="48">
        <v>3</v>
      </c>
      <c r="B19" s="48" t="s">
        <v>39</v>
      </c>
      <c r="C19" s="48" t="s">
        <v>41</v>
      </c>
      <c r="D19" s="48">
        <v>1</v>
      </c>
      <c r="E19" s="48"/>
      <c r="F19" s="68"/>
      <c r="G19" s="48"/>
      <c r="H19" s="48"/>
      <c r="I19" s="48"/>
      <c r="J19" s="48"/>
      <c r="K19" s="51"/>
    </row>
    <row r="20" spans="1:11 16374:16374" s="18" customFormat="1" ht="15" customHeight="1" x14ac:dyDescent="0.3">
      <c r="A20" s="48">
        <v>4</v>
      </c>
      <c r="B20" s="48" t="s">
        <v>40</v>
      </c>
      <c r="C20" s="48" t="s">
        <v>31</v>
      </c>
      <c r="D20" s="48">
        <v>4</v>
      </c>
      <c r="E20" s="48"/>
      <c r="F20" s="68"/>
      <c r="G20" s="48"/>
      <c r="H20" s="48"/>
      <c r="I20" s="48"/>
      <c r="J20" s="48"/>
      <c r="K20" s="51"/>
    </row>
    <row r="21" spans="1:11 16374:16374" s="18" customFormat="1" ht="15" customHeight="1" x14ac:dyDescent="0.3">
      <c r="A21" s="48">
        <v>5</v>
      </c>
      <c r="B21" s="48" t="s">
        <v>42</v>
      </c>
      <c r="C21" s="48" t="s">
        <v>31</v>
      </c>
      <c r="D21" s="48">
        <v>10</v>
      </c>
      <c r="E21" s="48"/>
      <c r="F21" s="68"/>
      <c r="G21" s="48"/>
      <c r="H21" s="48"/>
      <c r="I21" s="48"/>
      <c r="J21" s="48"/>
      <c r="K21" s="51"/>
    </row>
    <row r="22" spans="1:11 16374:16374" s="18" customFormat="1" ht="15" customHeight="1" x14ac:dyDescent="0.3">
      <c r="A22" s="49"/>
      <c r="B22" s="50" t="s">
        <v>8</v>
      </c>
      <c r="C22" s="50"/>
      <c r="D22" s="50"/>
      <c r="E22" s="50"/>
      <c r="F22" s="79"/>
      <c r="G22" s="50"/>
      <c r="H22" s="50"/>
      <c r="I22" s="50"/>
      <c r="J22" s="50"/>
      <c r="K22" s="52"/>
    </row>
    <row r="23" spans="1:11 16374:16374" s="18" customFormat="1" ht="12.75" x14ac:dyDescent="0.2">
      <c r="A23" s="142"/>
      <c r="B23" s="143"/>
      <c r="C23" s="143"/>
      <c r="D23" s="143"/>
      <c r="E23" s="143"/>
      <c r="F23" s="143"/>
      <c r="G23" s="143"/>
      <c r="H23" s="143"/>
      <c r="I23" s="143"/>
      <c r="J23" s="143"/>
      <c r="K23" s="144"/>
    </row>
    <row r="24" spans="1:11 16374:16374" s="88" customFormat="1" x14ac:dyDescent="0.2">
      <c r="A24" s="80"/>
      <c r="B24" s="81" t="s">
        <v>23</v>
      </c>
      <c r="C24" s="82"/>
      <c r="D24" s="83"/>
      <c r="E24" s="84"/>
      <c r="F24" s="85"/>
      <c r="G24" s="86"/>
      <c r="H24" s="85"/>
      <c r="I24" s="84"/>
      <c r="J24" s="85"/>
      <c r="K24" s="87"/>
      <c r="XET24" s="89"/>
    </row>
    <row r="25" spans="1:11 16374:16374" s="97" customFormat="1" x14ac:dyDescent="0.2">
      <c r="A25" s="90"/>
      <c r="B25" s="91" t="s">
        <v>46</v>
      </c>
      <c r="C25" s="60">
        <v>0.05</v>
      </c>
      <c r="D25" s="92"/>
      <c r="E25" s="93"/>
      <c r="F25" s="94"/>
      <c r="G25" s="95"/>
      <c r="H25" s="94"/>
      <c r="I25" s="93"/>
      <c r="J25" s="94"/>
      <c r="K25" s="96"/>
      <c r="XET25" s="98"/>
    </row>
    <row r="26" spans="1:11 16374:16374" s="97" customFormat="1" x14ac:dyDescent="0.2">
      <c r="A26" s="90"/>
      <c r="B26" s="91" t="s">
        <v>9</v>
      </c>
      <c r="C26" s="61"/>
      <c r="D26" s="92"/>
      <c r="E26" s="93"/>
      <c r="F26" s="94"/>
      <c r="G26" s="95"/>
      <c r="H26" s="94"/>
      <c r="I26" s="93"/>
      <c r="J26" s="94"/>
      <c r="K26" s="96"/>
      <c r="XET26" s="98"/>
    </row>
    <row r="27" spans="1:11 16374:16374" s="88" customFormat="1" x14ac:dyDescent="0.3">
      <c r="A27" s="17"/>
      <c r="B27" s="99" t="s">
        <v>18</v>
      </c>
      <c r="C27" s="62">
        <v>0.1</v>
      </c>
      <c r="D27" s="100"/>
      <c r="E27" s="101"/>
      <c r="F27" s="101"/>
      <c r="G27" s="102"/>
      <c r="H27" s="103"/>
      <c r="I27" s="101"/>
      <c r="J27" s="101"/>
      <c r="K27" s="104"/>
      <c r="XET27" s="89"/>
    </row>
    <row r="28" spans="1:11 16374:16374" s="88" customFormat="1" x14ac:dyDescent="0.3">
      <c r="A28" s="17"/>
      <c r="B28" s="99" t="s">
        <v>9</v>
      </c>
      <c r="C28" s="62"/>
      <c r="D28" s="100"/>
      <c r="E28" s="101"/>
      <c r="F28" s="101"/>
      <c r="G28" s="102"/>
      <c r="H28" s="103"/>
      <c r="I28" s="101"/>
      <c r="J28" s="101"/>
      <c r="K28" s="104"/>
      <c r="XET28" s="89"/>
    </row>
    <row r="29" spans="1:11 16374:16374" s="88" customFormat="1" x14ac:dyDescent="0.3">
      <c r="A29" s="17"/>
      <c r="B29" s="105" t="s">
        <v>47</v>
      </c>
      <c r="C29" s="62">
        <v>0.03</v>
      </c>
      <c r="D29" s="100"/>
      <c r="E29" s="101"/>
      <c r="F29" s="101"/>
      <c r="G29" s="102"/>
      <c r="H29" s="103"/>
      <c r="I29" s="101"/>
      <c r="J29" s="101"/>
      <c r="K29" s="104"/>
      <c r="XET29" s="89"/>
    </row>
    <row r="30" spans="1:11 16374:16374" s="88" customFormat="1" x14ac:dyDescent="0.3">
      <c r="A30" s="17"/>
      <c r="B30" s="99" t="s">
        <v>9</v>
      </c>
      <c r="C30" s="62"/>
      <c r="D30" s="100"/>
      <c r="E30" s="101"/>
      <c r="F30" s="101"/>
      <c r="G30" s="102"/>
      <c r="H30" s="103"/>
      <c r="I30" s="101"/>
      <c r="J30" s="101"/>
      <c r="K30" s="104"/>
      <c r="XET30" s="89"/>
    </row>
    <row r="31" spans="1:11 16374:16374" s="18" customFormat="1" x14ac:dyDescent="0.3">
      <c r="A31" s="17"/>
      <c r="B31" s="99" t="s">
        <v>17</v>
      </c>
      <c r="C31" s="62">
        <v>0.08</v>
      </c>
      <c r="D31" s="106"/>
      <c r="E31" s="103"/>
      <c r="F31" s="103"/>
      <c r="G31" s="107"/>
      <c r="H31" s="101"/>
      <c r="I31" s="103"/>
      <c r="J31" s="103"/>
      <c r="K31" s="104"/>
    </row>
    <row r="32" spans="1:11 16374:16374" s="18" customFormat="1" x14ac:dyDescent="0.3">
      <c r="A32" s="17"/>
      <c r="B32" s="99" t="s">
        <v>9</v>
      </c>
      <c r="C32" s="63"/>
      <c r="D32" s="106"/>
      <c r="E32" s="103"/>
      <c r="F32" s="103"/>
      <c r="G32" s="107"/>
      <c r="H32" s="101"/>
      <c r="I32" s="103"/>
      <c r="J32" s="103"/>
      <c r="K32" s="104"/>
    </row>
    <row r="33" spans="1:15" s="18" customFormat="1" x14ac:dyDescent="0.3">
      <c r="A33" s="17"/>
      <c r="B33" s="108" t="s">
        <v>24</v>
      </c>
      <c r="C33" s="64">
        <v>0.18</v>
      </c>
      <c r="D33" s="109"/>
      <c r="E33" s="110"/>
      <c r="F33" s="110"/>
      <c r="G33" s="111"/>
      <c r="H33" s="112"/>
      <c r="I33" s="110"/>
      <c r="J33" s="110"/>
      <c r="K33" s="113"/>
    </row>
    <row r="34" spans="1:15" ht="15.75" x14ac:dyDescent="0.3">
      <c r="A34" s="17"/>
      <c r="B34" s="29"/>
      <c r="C34" s="30"/>
      <c r="D34" s="28"/>
      <c r="E34" s="31"/>
      <c r="F34" s="31"/>
      <c r="G34" s="32"/>
      <c r="H34" s="33"/>
      <c r="I34" s="31"/>
      <c r="J34" s="31"/>
      <c r="K34" s="34"/>
    </row>
    <row r="35" spans="1:15" ht="15.75" x14ac:dyDescent="0.3">
      <c r="A35" s="38"/>
      <c r="B35" s="36" t="s">
        <v>23</v>
      </c>
      <c r="C35" s="36"/>
      <c r="D35" s="36"/>
      <c r="E35" s="36"/>
      <c r="F35" s="36"/>
      <c r="G35" s="36"/>
      <c r="H35" s="36"/>
      <c r="I35" s="36"/>
      <c r="J35" s="36"/>
      <c r="K35" s="37"/>
      <c r="O35" s="40"/>
    </row>
    <row r="36" spans="1:15" x14ac:dyDescent="0.25">
      <c r="B36" s="18"/>
      <c r="H36" s="2"/>
    </row>
    <row r="38" spans="1:15" x14ac:dyDescent="0.25">
      <c r="B38" s="18" t="s">
        <v>52</v>
      </c>
      <c r="C38" s="19"/>
      <c r="D38" s="19"/>
      <c r="E38" s="19"/>
      <c r="F38" s="19"/>
      <c r="G38" s="19"/>
      <c r="H38" s="2"/>
    </row>
  </sheetData>
  <mergeCells count="13">
    <mergeCell ref="I6:J6"/>
    <mergeCell ref="K6:K7"/>
    <mergeCell ref="A23:K23"/>
    <mergeCell ref="A1:K1"/>
    <mergeCell ref="A2:K2"/>
    <mergeCell ref="D4:E4"/>
    <mergeCell ref="F4:G4"/>
    <mergeCell ref="A6:A7"/>
    <mergeCell ref="B6:B7"/>
    <mergeCell ref="C6:C7"/>
    <mergeCell ref="D6:D7"/>
    <mergeCell ref="E6:F6"/>
    <mergeCell ref="G6:H6"/>
  </mergeCells>
  <pageMargins left="0.7" right="0.2" top="0.25" bottom="0.2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თავფურცელი</vt:lpstr>
      <vt:lpstr>სარჩევი</vt:lpstr>
      <vt:lpstr>ხარჯთაღრიცხვა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2022-08-16T06:37:16Z</dcterms:modified>
</cp:coreProperties>
</file>