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HO\2021\თანამონაწილეობითი ბიუჯეტი\პროექტები დისკიდან\სატენდერო\აბრები\"/>
    </mc:Choice>
  </mc:AlternateContent>
  <xr:revisionPtr revIDLastSave="0" documentId="13_ncr:1_{22E16FBE-AD56-4D34-96AA-7CFBBFBF75FE}" xr6:coauthVersionLast="36" xr6:coauthVersionMax="45" xr10:uidLastSave="{00000000-0000-0000-0000-000000000000}"/>
  <bookViews>
    <workbookView xWindow="0" yWindow="0" windowWidth="28800" windowHeight="14025" tabRatio="928" activeTab="1" xr2:uid="{00000000-000D-0000-FFFF-FFFF00000000}"/>
  </bookViews>
  <sheets>
    <sheet name="kr" sheetId="18" r:id="rId1"/>
    <sheet name="შესავსები" sheetId="1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fgu9">#REF!</definedName>
    <definedName name="________________gfh23">#REF!</definedName>
    <definedName name="________________ggg6">#REF!</definedName>
    <definedName name="________________gtf5">#REF!</definedName>
    <definedName name="________________hgf665">#REF!</definedName>
    <definedName name="________________hgh55">#REF!</definedName>
    <definedName name="________________hhh2">'[1]x r '!#REF!</definedName>
    <definedName name="________________hjk4">#REF!</definedName>
    <definedName name="________________ijo45">'[2]x2,3'!#REF!</definedName>
    <definedName name="________________iuy98">#REF!</definedName>
    <definedName name="________________jim56">#REF!</definedName>
    <definedName name="________________jk45">#REF!</definedName>
    <definedName name="________________jnb1">#REF!</definedName>
    <definedName name="________________kij4">#REF!</definedName>
    <definedName name="________________lo3">#REF!</definedName>
    <definedName name="________________mj56">#REF!</definedName>
    <definedName name="________________oil36">#REF!</definedName>
    <definedName name="________________okm44">#REF!</definedName>
    <definedName name="________________opl321">#REF!</definedName>
    <definedName name="________________pm2">#REF!</definedName>
    <definedName name="________________po69">#REF!</definedName>
    <definedName name="________________poi54">#REF!</definedName>
    <definedName name="________________ppp3">#REF!</definedName>
    <definedName name="________________ppp9">#REF!</definedName>
    <definedName name="________________tre589">#REF!</definedName>
    <definedName name="________________ty859">#REF!</definedName>
    <definedName name="________________uio2">'[2]x2,3'!#REF!</definedName>
    <definedName name="________________yu621">'[2]x2,3'!#REF!</definedName>
    <definedName name="_______________fgu9">#REF!</definedName>
    <definedName name="_______________gfd56">#REF!</definedName>
    <definedName name="_______________gfh23">#REF!</definedName>
    <definedName name="_______________ggg6">#REF!</definedName>
    <definedName name="_______________gtf5">#REF!</definedName>
    <definedName name="_______________gth1">#REF!</definedName>
    <definedName name="_______________hgf478">[3]x2w!#REF!</definedName>
    <definedName name="_______________hgf665">#REF!</definedName>
    <definedName name="_______________hgh55">#REF!</definedName>
    <definedName name="_______________HGU5478">[4]x!#REF!</definedName>
    <definedName name="_______________hhh2">#REF!</definedName>
    <definedName name="_______________hhh222">#REF!</definedName>
    <definedName name="_______________hjk4">#REF!</definedName>
    <definedName name="_______________ijo45">#REF!</definedName>
    <definedName name="_______________iuy98">#REF!</definedName>
    <definedName name="_______________jhk324">#REF!</definedName>
    <definedName name="_______________jim56">#REF!</definedName>
    <definedName name="_______________jk45">#REF!</definedName>
    <definedName name="_______________jkl6547">#REF!</definedName>
    <definedName name="_______________jnb1">#REF!</definedName>
    <definedName name="_______________kij4">#REF!</definedName>
    <definedName name="_______________kij85">#REF!</definedName>
    <definedName name="_______________kjk5">#REF!</definedName>
    <definedName name="_______________kkk444">#REF!</definedName>
    <definedName name="_______________km1">#REF!</definedName>
    <definedName name="_______________lki2654">#REF!</definedName>
    <definedName name="_______________lkm2">#REF!</definedName>
    <definedName name="_______________lll555">[5]x1!#REF!</definedName>
    <definedName name="_______________lo3">#REF!</definedName>
    <definedName name="_______________lok1402">#REF!</definedName>
    <definedName name="_______________lpl522">#REF!</definedName>
    <definedName name="_______________mj56">#REF!</definedName>
    <definedName name="_______________mji147">#REF!</definedName>
    <definedName name="_______________mmm111">#REF!</definedName>
    <definedName name="_______________mmm1114">#REF!</definedName>
    <definedName name="_______________nn22">#REF!</definedName>
    <definedName name="_______________nnn333">#REF!</definedName>
    <definedName name="_______________oik601">#REF!</definedName>
    <definedName name="_______________oil36">#REF!</definedName>
    <definedName name="_______________oil984">#REF!</definedName>
    <definedName name="_______________ok547">#REF!</definedName>
    <definedName name="_______________okm44">#REF!</definedName>
    <definedName name="_______________opi4">#REF!</definedName>
    <definedName name="_______________opl321">#REF!</definedName>
    <definedName name="_______________pm2">#REF!</definedName>
    <definedName name="_______________po69">#REF!</definedName>
    <definedName name="_______________poi54">#REF!</definedName>
    <definedName name="_______________poi6">#REF!</definedName>
    <definedName name="_______________pok7845">#REF!</definedName>
    <definedName name="_______________pol2">#REF!</definedName>
    <definedName name="_______________ppp3">'[6]x r '!$F$174</definedName>
    <definedName name="_______________ppp9">#REF!</definedName>
    <definedName name="_______________tre589">#REF!</definedName>
    <definedName name="_______________ty859">#REF!</definedName>
    <definedName name="_______________uhn369">#REF!</definedName>
    <definedName name="_______________uio2">#REF!</definedName>
    <definedName name="_______________wqr75">#REF!</definedName>
    <definedName name="_______________yu621">#REF!</definedName>
    <definedName name="______________fgu9">#REF!</definedName>
    <definedName name="______________gfd56">#REF!</definedName>
    <definedName name="______________gfh23">#REF!</definedName>
    <definedName name="______________ggg6">#REF!</definedName>
    <definedName name="______________gtf5">#REF!</definedName>
    <definedName name="______________gth1">#REF!</definedName>
    <definedName name="______________hgf478">[3]x2w!#REF!</definedName>
    <definedName name="______________hgf665">#REF!</definedName>
    <definedName name="______________hgh55">#REF!</definedName>
    <definedName name="______________HGU5478">[4]x!#REF!</definedName>
    <definedName name="______________hhh2">#REF!</definedName>
    <definedName name="______________hhh222">#REF!</definedName>
    <definedName name="______________hjk4">#REF!</definedName>
    <definedName name="______________ijo45">#REF!</definedName>
    <definedName name="______________iuy98">#REF!</definedName>
    <definedName name="______________jhk324">#REF!</definedName>
    <definedName name="______________jim56">#REF!</definedName>
    <definedName name="______________jk45">#REF!</definedName>
    <definedName name="______________jkl6547">#REF!</definedName>
    <definedName name="______________jnb1">#REF!</definedName>
    <definedName name="______________kij4">#REF!</definedName>
    <definedName name="______________kij85">#REF!</definedName>
    <definedName name="______________kjk5">#REF!</definedName>
    <definedName name="______________kkk444">#REF!</definedName>
    <definedName name="______________km1">#REF!</definedName>
    <definedName name="______________lki2654">#REF!</definedName>
    <definedName name="______________lkm2">#REF!</definedName>
    <definedName name="______________lll555">[5]x1!#REF!</definedName>
    <definedName name="______________lo3">#REF!</definedName>
    <definedName name="______________lok1402">#REF!</definedName>
    <definedName name="______________lpl522">#REF!</definedName>
    <definedName name="______________mj56">#REF!</definedName>
    <definedName name="______________mji147">#REF!</definedName>
    <definedName name="______________mmm111">#REF!</definedName>
    <definedName name="______________mmm1114">#REF!</definedName>
    <definedName name="______________nn22">#REF!</definedName>
    <definedName name="______________nnn333">#REF!</definedName>
    <definedName name="______________oik601">#REF!</definedName>
    <definedName name="______________oil36">#REF!</definedName>
    <definedName name="______________oil984">#REF!</definedName>
    <definedName name="______________ok547">#REF!</definedName>
    <definedName name="______________okm44">#REF!</definedName>
    <definedName name="______________opi4">#REF!</definedName>
    <definedName name="______________opl321">#REF!</definedName>
    <definedName name="______________pm2">#REF!</definedName>
    <definedName name="______________po69">#REF!</definedName>
    <definedName name="______________poi54">#REF!</definedName>
    <definedName name="______________poi6">#REF!</definedName>
    <definedName name="______________pok7845">#REF!</definedName>
    <definedName name="______________pol2">#REF!</definedName>
    <definedName name="______________ppp3">'[6]x r '!$F$174</definedName>
    <definedName name="______________ppp9">#REF!</definedName>
    <definedName name="______________tre589">#REF!</definedName>
    <definedName name="______________ty859">#REF!</definedName>
    <definedName name="______________uhn369">#REF!</definedName>
    <definedName name="______________uio2">#REF!</definedName>
    <definedName name="______________wqr75">#REF!</definedName>
    <definedName name="______________yu621">#REF!</definedName>
    <definedName name="_____________fgu9">#REF!</definedName>
    <definedName name="_____________gfd56">#REF!</definedName>
    <definedName name="_____________gfh23">#REF!</definedName>
    <definedName name="_____________ggg6">#REF!</definedName>
    <definedName name="_____________gtf5">#REF!</definedName>
    <definedName name="_____________gth1">#REF!</definedName>
    <definedName name="_____________hgf478">[3]x2w!#REF!</definedName>
    <definedName name="_____________hgf665">#REF!</definedName>
    <definedName name="_____________hgh55">#REF!</definedName>
    <definedName name="_____________HGU5478">[4]x!#REF!</definedName>
    <definedName name="_____________hhh2">#REF!</definedName>
    <definedName name="_____________hhh222">#REF!</definedName>
    <definedName name="_____________hjk4">#REF!</definedName>
    <definedName name="_____________ijo45">#REF!</definedName>
    <definedName name="_____________iuy98">#REF!</definedName>
    <definedName name="_____________jhk324">#REF!</definedName>
    <definedName name="_____________jim56">#REF!</definedName>
    <definedName name="_____________jk45">#REF!</definedName>
    <definedName name="_____________jkl6547">#REF!</definedName>
    <definedName name="_____________jnb1">#REF!</definedName>
    <definedName name="_____________kij4">#REF!</definedName>
    <definedName name="_____________kij85">#REF!</definedName>
    <definedName name="_____________kjk5">#REF!</definedName>
    <definedName name="_____________kkk444">#REF!</definedName>
    <definedName name="_____________km1">#REF!</definedName>
    <definedName name="_____________lki2654">#REF!</definedName>
    <definedName name="_____________lkm2">#REF!</definedName>
    <definedName name="_____________lll555">[5]x1!#REF!</definedName>
    <definedName name="_____________lo3">#REF!</definedName>
    <definedName name="_____________lok1402">#REF!</definedName>
    <definedName name="_____________lpl522">#REF!</definedName>
    <definedName name="_____________mj56">#REF!</definedName>
    <definedName name="_____________mji147">#REF!</definedName>
    <definedName name="_____________mmm111">#REF!</definedName>
    <definedName name="_____________mmm1114">#REF!</definedName>
    <definedName name="_____________nn22">#REF!</definedName>
    <definedName name="_____________nnn333">#REF!</definedName>
    <definedName name="_____________oik601">#REF!</definedName>
    <definedName name="_____________oil36">#REF!</definedName>
    <definedName name="_____________oil984">#REF!</definedName>
    <definedName name="_____________ok547">#REF!</definedName>
    <definedName name="_____________okm44">#REF!</definedName>
    <definedName name="_____________opi4">#REF!</definedName>
    <definedName name="_____________opl321">#REF!</definedName>
    <definedName name="_____________pm2">#REF!</definedName>
    <definedName name="_____________po69">#REF!</definedName>
    <definedName name="_____________poi54">#REF!</definedName>
    <definedName name="_____________poi6">#REF!</definedName>
    <definedName name="_____________pok7845">#REF!</definedName>
    <definedName name="_____________pol2">#REF!</definedName>
    <definedName name="_____________ppp3">'[6]x r '!$F$174</definedName>
    <definedName name="_____________ppp9">#REF!</definedName>
    <definedName name="_____________tre589">#REF!</definedName>
    <definedName name="_____________ty859">#REF!</definedName>
    <definedName name="_____________uhn369">#REF!</definedName>
    <definedName name="_____________uio2">#REF!</definedName>
    <definedName name="_____________wqr75">#REF!</definedName>
    <definedName name="_____________yu621">#REF!</definedName>
    <definedName name="____________fgu9">#REF!</definedName>
    <definedName name="____________gfd56">#REF!</definedName>
    <definedName name="____________gfh23">#REF!</definedName>
    <definedName name="____________ggg6">#REF!</definedName>
    <definedName name="____________gtf5">#REF!</definedName>
    <definedName name="____________gth1">#REF!</definedName>
    <definedName name="____________hgf478">[3]x2w!#REF!</definedName>
    <definedName name="____________hgf665">#REF!</definedName>
    <definedName name="____________hgh55">#REF!</definedName>
    <definedName name="____________HGU5478">[4]x!#REF!</definedName>
    <definedName name="____________hhh2">#REF!</definedName>
    <definedName name="____________hhh222">#REF!</definedName>
    <definedName name="____________hjk4">#REF!</definedName>
    <definedName name="____________ijo45">#REF!</definedName>
    <definedName name="____________iuy98">#REF!</definedName>
    <definedName name="____________jhk324">#REF!</definedName>
    <definedName name="____________jim56">#REF!</definedName>
    <definedName name="____________jk45">#REF!</definedName>
    <definedName name="____________jkl6547">#REF!</definedName>
    <definedName name="____________jnb1">#REF!</definedName>
    <definedName name="____________kij4">#REF!</definedName>
    <definedName name="____________kij85">#REF!</definedName>
    <definedName name="____________kjk5">#REF!</definedName>
    <definedName name="____________kkk444">#REF!</definedName>
    <definedName name="____________km1">#REF!</definedName>
    <definedName name="____________lki2654">#REF!</definedName>
    <definedName name="____________lkm2">#REF!</definedName>
    <definedName name="____________lll555">[5]x1!#REF!</definedName>
    <definedName name="____________lo3">#REF!</definedName>
    <definedName name="____________lok1402">#REF!</definedName>
    <definedName name="____________lpl522">#REF!</definedName>
    <definedName name="____________mj56">#REF!</definedName>
    <definedName name="____________mji147">#REF!</definedName>
    <definedName name="____________mmm111">#REF!</definedName>
    <definedName name="____________mmm1114">#REF!</definedName>
    <definedName name="____________nn22">#REF!</definedName>
    <definedName name="____________nnn333">#REF!</definedName>
    <definedName name="____________oik601">#REF!</definedName>
    <definedName name="____________oil36">#REF!</definedName>
    <definedName name="____________oil984">#REF!</definedName>
    <definedName name="____________ok547">#REF!</definedName>
    <definedName name="____________okm44">#REF!</definedName>
    <definedName name="____________opi4">#REF!</definedName>
    <definedName name="____________opl321">#REF!</definedName>
    <definedName name="____________pm2">#REF!</definedName>
    <definedName name="____________po69">#REF!</definedName>
    <definedName name="____________poi54">#REF!</definedName>
    <definedName name="____________poi6">#REF!</definedName>
    <definedName name="____________pok7845">#REF!</definedName>
    <definedName name="____________pol2">#REF!</definedName>
    <definedName name="____________ppp3">'[6]x r '!$F$174</definedName>
    <definedName name="____________ppp9">#REF!</definedName>
    <definedName name="____________tre589">#REF!</definedName>
    <definedName name="____________ty859">#REF!</definedName>
    <definedName name="____________uhn369">#REF!</definedName>
    <definedName name="____________uio2">#REF!</definedName>
    <definedName name="____________wqr75">#REF!</definedName>
    <definedName name="____________yu621">#REF!</definedName>
    <definedName name="___________fgu9">#REF!</definedName>
    <definedName name="___________gfd56">#REF!</definedName>
    <definedName name="___________gfh23">#REF!</definedName>
    <definedName name="___________ggg6">#REF!</definedName>
    <definedName name="___________gtf5">#REF!</definedName>
    <definedName name="___________gth1">#REF!</definedName>
    <definedName name="___________hgf478">[3]x2w!#REF!</definedName>
    <definedName name="___________hgf665">#REF!</definedName>
    <definedName name="___________hgh55">#REF!</definedName>
    <definedName name="___________HGU5478">[4]x!#REF!</definedName>
    <definedName name="___________hhh2">#REF!</definedName>
    <definedName name="___________hhh222">#REF!</definedName>
    <definedName name="___________hjk4">#REF!</definedName>
    <definedName name="___________ijo45">#REF!</definedName>
    <definedName name="___________iuy98">#REF!</definedName>
    <definedName name="___________jhk324">#REF!</definedName>
    <definedName name="___________jim56">#REF!</definedName>
    <definedName name="___________jk45">#REF!</definedName>
    <definedName name="___________jkl6547">#REF!</definedName>
    <definedName name="___________jnb1">#REF!</definedName>
    <definedName name="___________kij4">#REF!</definedName>
    <definedName name="___________kij85">#REF!</definedName>
    <definedName name="___________kjk5">#REF!</definedName>
    <definedName name="___________kkk444">#REF!</definedName>
    <definedName name="___________km1">#REF!</definedName>
    <definedName name="___________lki2654">#REF!</definedName>
    <definedName name="___________lkm2">#REF!</definedName>
    <definedName name="___________lll555">[5]x1!#REF!</definedName>
    <definedName name="___________lo3">#REF!</definedName>
    <definedName name="___________lok1402">#REF!</definedName>
    <definedName name="___________lpl522">#REF!</definedName>
    <definedName name="___________mj56">#REF!</definedName>
    <definedName name="___________mji147">#REF!</definedName>
    <definedName name="___________mmm111">#REF!</definedName>
    <definedName name="___________mmm1114">#REF!</definedName>
    <definedName name="___________nn22">#REF!</definedName>
    <definedName name="___________nnn333">#REF!</definedName>
    <definedName name="___________oik601">#REF!</definedName>
    <definedName name="___________oil36">#REF!</definedName>
    <definedName name="___________oil984">#REF!</definedName>
    <definedName name="___________ok547">#REF!</definedName>
    <definedName name="___________okm44">#REF!</definedName>
    <definedName name="___________opi4">#REF!</definedName>
    <definedName name="___________opl321">#REF!</definedName>
    <definedName name="___________pm2">#REF!</definedName>
    <definedName name="___________po69">#REF!</definedName>
    <definedName name="___________poi54">#REF!</definedName>
    <definedName name="___________poi6">#REF!</definedName>
    <definedName name="___________pok7845">#REF!</definedName>
    <definedName name="___________pol2">#REF!</definedName>
    <definedName name="___________ppp3">'[6]x r '!$F$174</definedName>
    <definedName name="___________ppp9">#REF!</definedName>
    <definedName name="___________tre589">#REF!</definedName>
    <definedName name="___________ty859">#REF!</definedName>
    <definedName name="___________uhn369">#REF!</definedName>
    <definedName name="___________uio2">#REF!</definedName>
    <definedName name="___________wqr75">#REF!</definedName>
    <definedName name="___________yu621">#REF!</definedName>
    <definedName name="__________fgu9">#REF!</definedName>
    <definedName name="__________gfd56">#REF!</definedName>
    <definedName name="__________gfh23">#REF!</definedName>
    <definedName name="__________ggg6">#REF!</definedName>
    <definedName name="__________gtf5">#REF!</definedName>
    <definedName name="__________gth1">#REF!</definedName>
    <definedName name="__________hgf478">[3]x2w!#REF!</definedName>
    <definedName name="__________hgf665">#REF!</definedName>
    <definedName name="__________hgh55">#REF!</definedName>
    <definedName name="__________HGU5478">[4]x!#REF!</definedName>
    <definedName name="__________hhh2">#REF!</definedName>
    <definedName name="__________hhh222">#REF!</definedName>
    <definedName name="__________hjk4">#REF!</definedName>
    <definedName name="__________ijo45">#REF!</definedName>
    <definedName name="__________iuy98">#REF!</definedName>
    <definedName name="__________jhk324">#REF!</definedName>
    <definedName name="__________jim56">#REF!</definedName>
    <definedName name="__________jk45">#REF!</definedName>
    <definedName name="__________jkl6547">#REF!</definedName>
    <definedName name="__________jnb1">#REF!</definedName>
    <definedName name="__________kij4">#REF!</definedName>
    <definedName name="__________kij85">#REF!</definedName>
    <definedName name="__________kjk5">#REF!</definedName>
    <definedName name="__________kkk444">#REF!</definedName>
    <definedName name="__________km1">#REF!</definedName>
    <definedName name="__________lki2654">#REF!</definedName>
    <definedName name="__________lkm2">#REF!</definedName>
    <definedName name="__________lll555">[5]x1!#REF!</definedName>
    <definedName name="__________lo3">#REF!</definedName>
    <definedName name="__________lok1402">#REF!</definedName>
    <definedName name="__________lpl522">#REF!</definedName>
    <definedName name="__________mj56">#REF!</definedName>
    <definedName name="__________mji147">#REF!</definedName>
    <definedName name="__________mmm111">#REF!</definedName>
    <definedName name="__________mmm1114">#REF!</definedName>
    <definedName name="__________nn22">#REF!</definedName>
    <definedName name="__________nnn333">#REF!</definedName>
    <definedName name="__________oik601">#REF!</definedName>
    <definedName name="__________oil36">#REF!</definedName>
    <definedName name="__________oil984">#REF!</definedName>
    <definedName name="__________ok547">#REF!</definedName>
    <definedName name="__________okm44">#REF!</definedName>
    <definedName name="__________opi4">#REF!</definedName>
    <definedName name="__________opl321">#REF!</definedName>
    <definedName name="__________pm2">#REF!</definedName>
    <definedName name="__________po69">#REF!</definedName>
    <definedName name="__________poi54">#REF!</definedName>
    <definedName name="__________poi6">#REF!</definedName>
    <definedName name="__________pok7845">#REF!</definedName>
    <definedName name="__________pol2">#REF!</definedName>
    <definedName name="__________ppp3">'[6]x r '!$F$174</definedName>
    <definedName name="__________ppp9">#REF!</definedName>
    <definedName name="__________tre589">#REF!</definedName>
    <definedName name="__________ty859">#REF!</definedName>
    <definedName name="__________uhn369">#REF!</definedName>
    <definedName name="__________uio2">#REF!</definedName>
    <definedName name="__________wqr75">#REF!</definedName>
    <definedName name="__________yu621">#REF!</definedName>
    <definedName name="_________fgu9">#REF!</definedName>
    <definedName name="_________gfd56">#REF!</definedName>
    <definedName name="_________gfh23">#REF!</definedName>
    <definedName name="_________ggg6">#REF!</definedName>
    <definedName name="_________gtf5">#REF!</definedName>
    <definedName name="_________gth1">#REF!</definedName>
    <definedName name="_________hgf478">[3]x2w!#REF!</definedName>
    <definedName name="_________hgf665">#REF!</definedName>
    <definedName name="_________hgh55">#REF!</definedName>
    <definedName name="_________HGU5478">[4]x!#REF!</definedName>
    <definedName name="_________hhh2">#REF!</definedName>
    <definedName name="_________hhh222">#REF!</definedName>
    <definedName name="_________hjk4">#REF!</definedName>
    <definedName name="_________ijo45">#REF!</definedName>
    <definedName name="_________iuy98">#REF!</definedName>
    <definedName name="_________jhk324">#REF!</definedName>
    <definedName name="_________jim56">#REF!</definedName>
    <definedName name="_________jk45">#REF!</definedName>
    <definedName name="_________jkl6547">#REF!</definedName>
    <definedName name="_________jnb1">#REF!</definedName>
    <definedName name="_________kij4">#REF!</definedName>
    <definedName name="_________kij85">#REF!</definedName>
    <definedName name="_________kjk5">#REF!</definedName>
    <definedName name="_________kkk444">#REF!</definedName>
    <definedName name="_________km1">#REF!</definedName>
    <definedName name="_________lki2654">#REF!</definedName>
    <definedName name="_________lkm2">#REF!</definedName>
    <definedName name="_________lll555">[5]x1!#REF!</definedName>
    <definedName name="_________lo3">#REF!</definedName>
    <definedName name="_________lok1402">#REF!</definedName>
    <definedName name="_________lpl522">#REF!</definedName>
    <definedName name="_________mj56">#REF!</definedName>
    <definedName name="_________mji147">#REF!</definedName>
    <definedName name="_________mmm111">#REF!</definedName>
    <definedName name="_________mmm1114">#REF!</definedName>
    <definedName name="_________nn22">#REF!</definedName>
    <definedName name="_________nnn333">#REF!</definedName>
    <definedName name="_________oik601">#REF!</definedName>
    <definedName name="_________oil36">#REF!</definedName>
    <definedName name="_________oil984">#REF!</definedName>
    <definedName name="_________ok547">#REF!</definedName>
    <definedName name="_________okm44">#REF!</definedName>
    <definedName name="_________opi4">#REF!</definedName>
    <definedName name="_________opl321">#REF!</definedName>
    <definedName name="_________pm2">#REF!</definedName>
    <definedName name="_________po69">#REF!</definedName>
    <definedName name="_________poi54">#REF!</definedName>
    <definedName name="_________poi6">#REF!</definedName>
    <definedName name="_________pok7845">#REF!</definedName>
    <definedName name="_________pol2">#REF!</definedName>
    <definedName name="_________ppp3">'[6]x r '!$F$174</definedName>
    <definedName name="_________ppp9">#REF!</definedName>
    <definedName name="_________tre589">#REF!</definedName>
    <definedName name="_________ty859">#REF!</definedName>
    <definedName name="_________uhn369">#REF!</definedName>
    <definedName name="_________uio2">#REF!</definedName>
    <definedName name="_________wqr75">#REF!</definedName>
    <definedName name="_________yu621">#REF!</definedName>
    <definedName name="________fgu9">#REF!</definedName>
    <definedName name="________gfd56">#REF!</definedName>
    <definedName name="________gfh23">#REF!</definedName>
    <definedName name="________ggg6">#REF!</definedName>
    <definedName name="________gtf5">#REF!</definedName>
    <definedName name="________gth1">#REF!</definedName>
    <definedName name="________hgf478">[3]x2w!#REF!</definedName>
    <definedName name="________hgf665">#REF!</definedName>
    <definedName name="________hgh55">#REF!</definedName>
    <definedName name="________HGU5478">[4]x!#REF!</definedName>
    <definedName name="________hhh2">#REF!</definedName>
    <definedName name="________hhh222">#REF!</definedName>
    <definedName name="________hjk4">#REF!</definedName>
    <definedName name="________ijo45">#REF!</definedName>
    <definedName name="________iuy98">#REF!</definedName>
    <definedName name="________jhk324">#REF!</definedName>
    <definedName name="________jim56">#REF!</definedName>
    <definedName name="________jk45">#REF!</definedName>
    <definedName name="________jkl6547">#REF!</definedName>
    <definedName name="________jnb1">#REF!</definedName>
    <definedName name="________kij4">#REF!</definedName>
    <definedName name="________kij85">#REF!</definedName>
    <definedName name="________kjk5">#REF!</definedName>
    <definedName name="________kkk444">#REF!</definedName>
    <definedName name="________km1">#REF!</definedName>
    <definedName name="________lki2654">#REF!</definedName>
    <definedName name="________lkm2">#REF!</definedName>
    <definedName name="________lll555">[5]x1!#REF!</definedName>
    <definedName name="________lo3">#REF!</definedName>
    <definedName name="________lok1402">#REF!</definedName>
    <definedName name="________lpl522">#REF!</definedName>
    <definedName name="________mj56">#REF!</definedName>
    <definedName name="________mji147">#REF!</definedName>
    <definedName name="________mmm111">#REF!</definedName>
    <definedName name="________mmm1114">#REF!</definedName>
    <definedName name="________nn22">#REF!</definedName>
    <definedName name="________nnn333">#REF!</definedName>
    <definedName name="________oik601">#REF!</definedName>
    <definedName name="________oil36">#REF!</definedName>
    <definedName name="________oil984">#REF!</definedName>
    <definedName name="________ok547">#REF!</definedName>
    <definedName name="________okm44">#REF!</definedName>
    <definedName name="________opi4">#REF!</definedName>
    <definedName name="________opl321">#REF!</definedName>
    <definedName name="________pm2">#REF!</definedName>
    <definedName name="________po69">#REF!</definedName>
    <definedName name="________poi54">#REF!</definedName>
    <definedName name="________poi6">#REF!</definedName>
    <definedName name="________pok7845">#REF!</definedName>
    <definedName name="________pol2">#REF!</definedName>
    <definedName name="________ppp3">'[6]x r '!$F$174</definedName>
    <definedName name="________ppp9">#REF!</definedName>
    <definedName name="________tre589">#REF!</definedName>
    <definedName name="________ty859">#REF!</definedName>
    <definedName name="________uhn369">#REF!</definedName>
    <definedName name="________uio2">#REF!</definedName>
    <definedName name="________wqr75">#REF!</definedName>
    <definedName name="________yu621">#REF!</definedName>
    <definedName name="_______fgu9">#REF!</definedName>
    <definedName name="_______gfd56">#REF!</definedName>
    <definedName name="_______gfh23">#REF!</definedName>
    <definedName name="_______ggg6">#REF!</definedName>
    <definedName name="_______gtf5">#REF!</definedName>
    <definedName name="_______gth1">#REF!</definedName>
    <definedName name="_______hgf478">[3]x2w!#REF!</definedName>
    <definedName name="_______hgf665">#REF!</definedName>
    <definedName name="_______hgh55">#REF!</definedName>
    <definedName name="_______HGU5478">[4]x!#REF!</definedName>
    <definedName name="_______hhh2">#REF!</definedName>
    <definedName name="_______hhh222">#REF!</definedName>
    <definedName name="_______hjk4">#REF!</definedName>
    <definedName name="_______ijo45">#REF!</definedName>
    <definedName name="_______iuy98">#REF!</definedName>
    <definedName name="_______jhk324">#REF!</definedName>
    <definedName name="_______jim56">#REF!</definedName>
    <definedName name="_______jk45">#REF!</definedName>
    <definedName name="_______jkl6547">#REF!</definedName>
    <definedName name="_______jnb1">#REF!</definedName>
    <definedName name="_______kij4">#REF!</definedName>
    <definedName name="_______kij85">#REF!</definedName>
    <definedName name="_______kjk5">#REF!</definedName>
    <definedName name="_______kkk444">#REF!</definedName>
    <definedName name="_______km1">#REF!</definedName>
    <definedName name="_______lki2654">#REF!</definedName>
    <definedName name="_______lkm2">#REF!</definedName>
    <definedName name="_______lll555">[5]x1!#REF!</definedName>
    <definedName name="_______lo3">#REF!</definedName>
    <definedName name="_______lok1402">#REF!</definedName>
    <definedName name="_______lpl522">#REF!</definedName>
    <definedName name="_______mj56">#REF!</definedName>
    <definedName name="_______mji147">#REF!</definedName>
    <definedName name="_______mmm111">#REF!</definedName>
    <definedName name="_______mmm1114">#REF!</definedName>
    <definedName name="_______nn22">#REF!</definedName>
    <definedName name="_______nnn333">#REF!</definedName>
    <definedName name="_______oik601">#REF!</definedName>
    <definedName name="_______oil36">#REF!</definedName>
    <definedName name="_______oil984">#REF!</definedName>
    <definedName name="_______ok547">#REF!</definedName>
    <definedName name="_______okm44">#REF!</definedName>
    <definedName name="_______opi4">#REF!</definedName>
    <definedName name="_______opl321">#REF!</definedName>
    <definedName name="_______pm2">#REF!</definedName>
    <definedName name="_______po69">#REF!</definedName>
    <definedName name="_______poi54">#REF!</definedName>
    <definedName name="_______poi6">#REF!</definedName>
    <definedName name="_______pok7845">#REF!</definedName>
    <definedName name="_______pol2">#REF!</definedName>
    <definedName name="_______ppp3">'[6]x r '!$F$174</definedName>
    <definedName name="_______ppp9">#REF!</definedName>
    <definedName name="_______tre589">#REF!</definedName>
    <definedName name="_______ty859">#REF!</definedName>
    <definedName name="_______uhn369">#REF!</definedName>
    <definedName name="_______uio2">#REF!</definedName>
    <definedName name="_______wqr75">#REF!</definedName>
    <definedName name="_______yu621">#REF!</definedName>
    <definedName name="______fgu9">#REF!</definedName>
    <definedName name="______gfd56">#REF!</definedName>
    <definedName name="______gfh23">#REF!</definedName>
    <definedName name="______ggg6">#REF!</definedName>
    <definedName name="______gtf5">#REF!</definedName>
    <definedName name="______gth1">#REF!</definedName>
    <definedName name="______hgf478">[3]x2w!#REF!</definedName>
    <definedName name="______hgf665">#REF!</definedName>
    <definedName name="______hgh55">#REF!</definedName>
    <definedName name="______HGU5478">[4]x!#REF!</definedName>
    <definedName name="______hhh2">#REF!</definedName>
    <definedName name="______hhh222">#REF!</definedName>
    <definedName name="______hjk4">#REF!</definedName>
    <definedName name="______ijo45">#REF!</definedName>
    <definedName name="______iuy98">#REF!</definedName>
    <definedName name="______jhk324">#REF!</definedName>
    <definedName name="______jim56">#REF!</definedName>
    <definedName name="______jk45">#REF!</definedName>
    <definedName name="______jkl6547">#REF!</definedName>
    <definedName name="______jnb1">#REF!</definedName>
    <definedName name="______kij4">#REF!</definedName>
    <definedName name="______kij85">#REF!</definedName>
    <definedName name="______kjk5">#REF!</definedName>
    <definedName name="______kkk444">#REF!</definedName>
    <definedName name="______km1">#REF!</definedName>
    <definedName name="______lki2654">#REF!</definedName>
    <definedName name="______lkm2">#REF!</definedName>
    <definedName name="______lll555">[5]x1!#REF!</definedName>
    <definedName name="______lo3">#REF!</definedName>
    <definedName name="______lok1402">#REF!</definedName>
    <definedName name="______lpl522">#REF!</definedName>
    <definedName name="______mj56">#REF!</definedName>
    <definedName name="______mji147">#REF!</definedName>
    <definedName name="______mmm111">#REF!</definedName>
    <definedName name="______mmm1114">#REF!</definedName>
    <definedName name="______nn22">#REF!</definedName>
    <definedName name="______nnn333">#REF!</definedName>
    <definedName name="______oik601">#REF!</definedName>
    <definedName name="______oil36">#REF!</definedName>
    <definedName name="______oil984">#REF!</definedName>
    <definedName name="______ok547">#REF!</definedName>
    <definedName name="______okm44">#REF!</definedName>
    <definedName name="______opi4">#REF!</definedName>
    <definedName name="______opl321">#REF!</definedName>
    <definedName name="______pm2">#REF!</definedName>
    <definedName name="______po69">#REF!</definedName>
    <definedName name="______poi54">#REF!</definedName>
    <definedName name="______poi6">#REF!</definedName>
    <definedName name="______pok7845">#REF!</definedName>
    <definedName name="______pol2">#REF!</definedName>
    <definedName name="______ppp3">'[6]x r '!$F$174</definedName>
    <definedName name="______ppp9">#REF!</definedName>
    <definedName name="______tre589">#REF!</definedName>
    <definedName name="______ty859">#REF!</definedName>
    <definedName name="______uhn369">#REF!</definedName>
    <definedName name="______uio2">#REF!</definedName>
    <definedName name="______wqr75">#REF!</definedName>
    <definedName name="______yu621">#REF!</definedName>
    <definedName name="_____fgu9">#REF!</definedName>
    <definedName name="_____gfd56">#REF!</definedName>
    <definedName name="_____gfh23">#REF!</definedName>
    <definedName name="_____ggg6">#REF!</definedName>
    <definedName name="_____gtf5">#REF!</definedName>
    <definedName name="_____gth1">#REF!</definedName>
    <definedName name="_____hgf478">[3]x2w!#REF!</definedName>
    <definedName name="_____hgf665">#REF!</definedName>
    <definedName name="_____hgh55">#REF!</definedName>
    <definedName name="_____HGU5478">[4]x!#REF!</definedName>
    <definedName name="_____hhh2">#REF!</definedName>
    <definedName name="_____hhh222">#REF!</definedName>
    <definedName name="_____hjk4">#REF!</definedName>
    <definedName name="_____ijo45">#REF!</definedName>
    <definedName name="_____iuy98">#REF!</definedName>
    <definedName name="_____jhk324">#REF!</definedName>
    <definedName name="_____jim56">#REF!</definedName>
    <definedName name="_____jk45">#REF!</definedName>
    <definedName name="_____jkl6547">#REF!</definedName>
    <definedName name="_____jnb1">#REF!</definedName>
    <definedName name="_____kij4">#REF!</definedName>
    <definedName name="_____kij85">#REF!</definedName>
    <definedName name="_____kjk5">#REF!</definedName>
    <definedName name="_____kkk444">#REF!</definedName>
    <definedName name="_____km1">#REF!</definedName>
    <definedName name="_____lki2654">#REF!</definedName>
    <definedName name="_____lkm2">#REF!</definedName>
    <definedName name="_____lll555">[5]x1!#REF!</definedName>
    <definedName name="_____lo3">#REF!</definedName>
    <definedName name="_____lok1402">#REF!</definedName>
    <definedName name="_____lpl522">#REF!</definedName>
    <definedName name="_____mj56">#REF!</definedName>
    <definedName name="_____mji147">#REF!</definedName>
    <definedName name="_____mmm111">#REF!</definedName>
    <definedName name="_____mmm1114">#REF!</definedName>
    <definedName name="_____nn22">#REF!</definedName>
    <definedName name="_____nnn333">#REF!</definedName>
    <definedName name="_____oik601">#REF!</definedName>
    <definedName name="_____oil36">#REF!</definedName>
    <definedName name="_____oil984">#REF!</definedName>
    <definedName name="_____ok547">#REF!</definedName>
    <definedName name="_____okm44">#REF!</definedName>
    <definedName name="_____opi4">#REF!</definedName>
    <definedName name="_____opl321">#REF!</definedName>
    <definedName name="_____pm2">#REF!</definedName>
    <definedName name="_____po69">#REF!</definedName>
    <definedName name="_____poi54">#REF!</definedName>
    <definedName name="_____poi6">#REF!</definedName>
    <definedName name="_____pok7845">#REF!</definedName>
    <definedName name="_____pol2">#REF!</definedName>
    <definedName name="_____ppp3">'[6]x r '!$F$174</definedName>
    <definedName name="_____ppp9">#REF!</definedName>
    <definedName name="_____tre589">#REF!</definedName>
    <definedName name="_____ty859">#REF!</definedName>
    <definedName name="_____uhn369">#REF!</definedName>
    <definedName name="_____uio2">#REF!</definedName>
    <definedName name="_____wqr75">#REF!</definedName>
    <definedName name="_____yu621">#REF!</definedName>
    <definedName name="____fgu9">#REF!</definedName>
    <definedName name="____gfd56">#REF!</definedName>
    <definedName name="____gfh23">#REF!</definedName>
    <definedName name="____ggg6">#REF!</definedName>
    <definedName name="____gtf5">#REF!</definedName>
    <definedName name="____gth1">#REF!</definedName>
    <definedName name="____hgf478">[3]x2w!#REF!</definedName>
    <definedName name="____hgf665">#REF!</definedName>
    <definedName name="____hgh55">#REF!</definedName>
    <definedName name="____HGU5478">[4]x!#REF!</definedName>
    <definedName name="____hhh2">#REF!</definedName>
    <definedName name="____hhh222">#REF!</definedName>
    <definedName name="____hjk4">#REF!</definedName>
    <definedName name="____ijo45">#REF!</definedName>
    <definedName name="____iuy98">#REF!</definedName>
    <definedName name="____jhk324">#REF!</definedName>
    <definedName name="____jim56">#REF!</definedName>
    <definedName name="____jk45">#REF!</definedName>
    <definedName name="____jkl6547">#REF!</definedName>
    <definedName name="____jnb1">#REF!</definedName>
    <definedName name="____kij4">#REF!</definedName>
    <definedName name="____kij85">#REF!</definedName>
    <definedName name="____kjk5">#REF!</definedName>
    <definedName name="____kkk444">#REF!</definedName>
    <definedName name="____km1">#REF!</definedName>
    <definedName name="____lki2654">#REF!</definedName>
    <definedName name="____lkm2">#REF!</definedName>
    <definedName name="____lll555">[5]x1!#REF!</definedName>
    <definedName name="____lo3">#REF!</definedName>
    <definedName name="____lok1402">#REF!</definedName>
    <definedName name="____lpl522">#REF!</definedName>
    <definedName name="____mj56">#REF!</definedName>
    <definedName name="____mji147">#REF!</definedName>
    <definedName name="____mmm111">#REF!</definedName>
    <definedName name="____mmm1114">#REF!</definedName>
    <definedName name="____nn22">#REF!</definedName>
    <definedName name="____nnn333">#REF!</definedName>
    <definedName name="____oik601">#REF!</definedName>
    <definedName name="____oil36">#REF!</definedName>
    <definedName name="____oil984">#REF!</definedName>
    <definedName name="____ok547">#REF!</definedName>
    <definedName name="____okm44">#REF!</definedName>
    <definedName name="____opi4">#REF!</definedName>
    <definedName name="____opl321">#REF!</definedName>
    <definedName name="____pm2">#REF!</definedName>
    <definedName name="____po69">#REF!</definedName>
    <definedName name="____poi54">#REF!</definedName>
    <definedName name="____poi6">#REF!</definedName>
    <definedName name="____pok7845">#REF!</definedName>
    <definedName name="____pol2">#REF!</definedName>
    <definedName name="____ppp3">'[6]x r '!$F$174</definedName>
    <definedName name="____ppp9">#REF!</definedName>
    <definedName name="____tre589">#REF!</definedName>
    <definedName name="____ty859">#REF!</definedName>
    <definedName name="____uhn369">#REF!</definedName>
    <definedName name="____uio2">#REF!</definedName>
    <definedName name="____wqr75">#REF!</definedName>
    <definedName name="____yu621">#REF!</definedName>
    <definedName name="___fgu9">#REF!</definedName>
    <definedName name="___gfd56">#REF!</definedName>
    <definedName name="___gfh23">#REF!</definedName>
    <definedName name="___ggg6">#REF!</definedName>
    <definedName name="___gtf5">#REF!</definedName>
    <definedName name="___gth1">#REF!</definedName>
    <definedName name="___hgf478">[3]x2w!#REF!</definedName>
    <definedName name="___hgf665">#REF!</definedName>
    <definedName name="___hgh55">#REF!</definedName>
    <definedName name="___HGU5478">[4]x!#REF!</definedName>
    <definedName name="___hhh2">'[7]x r '!#REF!</definedName>
    <definedName name="___hhh222">#REF!</definedName>
    <definedName name="___hjk4">#REF!</definedName>
    <definedName name="___ijo45">'[2]x2,3'!#REF!</definedName>
    <definedName name="___iuy98">#REF!</definedName>
    <definedName name="___jhk324">#REF!</definedName>
    <definedName name="___jim56">#REF!</definedName>
    <definedName name="___jk45">#REF!</definedName>
    <definedName name="___jkl6547">#REF!</definedName>
    <definedName name="___jnb1">#REF!</definedName>
    <definedName name="___kij4">#REF!</definedName>
    <definedName name="___kij85">#REF!</definedName>
    <definedName name="___kjk5">#REF!</definedName>
    <definedName name="___kkk444">#REF!</definedName>
    <definedName name="___km1">#REF!</definedName>
    <definedName name="___lki2654">#REF!</definedName>
    <definedName name="___lkm2">#REF!</definedName>
    <definedName name="___lll555">[5]x1!#REF!</definedName>
    <definedName name="___lo3">#REF!</definedName>
    <definedName name="___lok1402">#REF!</definedName>
    <definedName name="___lpl522">#REF!</definedName>
    <definedName name="___mj56">#REF!</definedName>
    <definedName name="___mji147">#REF!</definedName>
    <definedName name="___mmm111">#REF!</definedName>
    <definedName name="___mmm1114">#REF!</definedName>
    <definedName name="___nn22">#REF!</definedName>
    <definedName name="___nnn333">#REF!</definedName>
    <definedName name="___oik601">#REF!</definedName>
    <definedName name="___oil36">#REF!</definedName>
    <definedName name="___oil984">#REF!</definedName>
    <definedName name="___ok547">#REF!</definedName>
    <definedName name="___okm44">#REF!</definedName>
    <definedName name="___opi4">#REF!</definedName>
    <definedName name="___opl321">#REF!</definedName>
    <definedName name="___pm2">#REF!</definedName>
    <definedName name="___po69">#REF!</definedName>
    <definedName name="___poi54">#REF!</definedName>
    <definedName name="___poi6">#REF!</definedName>
    <definedName name="___pok7845">#REF!</definedName>
    <definedName name="___pol2">#REF!</definedName>
    <definedName name="___ppp3">#REF!</definedName>
    <definedName name="___ppp9">#REF!</definedName>
    <definedName name="___tre589">#REF!</definedName>
    <definedName name="___ty859">#REF!</definedName>
    <definedName name="___uhn369">#REF!</definedName>
    <definedName name="___uio2">'[2]x2,3'!#REF!</definedName>
    <definedName name="___wqr75">#REF!</definedName>
    <definedName name="___yu621">'[2]x2,3'!#REF!</definedName>
    <definedName name="__fgu9">#REF!</definedName>
    <definedName name="__gfd56">#REF!</definedName>
    <definedName name="__gfh23">#REF!</definedName>
    <definedName name="__ggg6">#REF!</definedName>
    <definedName name="__gtf5">#REF!</definedName>
    <definedName name="__gth1">#REF!</definedName>
    <definedName name="__hgf478">[8]x2w!#REF!</definedName>
    <definedName name="__hgf665">#REF!</definedName>
    <definedName name="__hgh55">#REF!</definedName>
    <definedName name="__HGU5478">[4]x!#REF!</definedName>
    <definedName name="__hhh2">'[7]x r '!#REF!</definedName>
    <definedName name="__hhh222">#REF!</definedName>
    <definedName name="__hjk4">#REF!</definedName>
    <definedName name="__ijo45">'[2]x2,3'!#REF!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nb1">#REF!</definedName>
    <definedName name="__kij4">#REF!</definedName>
    <definedName name="__kij85">#REF!</definedName>
    <definedName name="__kjk5">#REF!</definedName>
    <definedName name="__kkk444">#REF!</definedName>
    <definedName name="__km1">#REF!</definedName>
    <definedName name="__lki2654">#REF!</definedName>
    <definedName name="__lkm2">#REF!</definedName>
    <definedName name="__lll555">[9]x1!#REF!</definedName>
    <definedName name="__lo3">#REF!</definedName>
    <definedName name="__lok1402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k547">#REF!</definedName>
    <definedName name="__okm44">#REF!</definedName>
    <definedName name="__opi4">#REF!</definedName>
    <definedName name="__opl321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pp3">#REF!</definedName>
    <definedName name="__ppp9">#REF!</definedName>
    <definedName name="__tre589">#REF!</definedName>
    <definedName name="__ty859">#REF!</definedName>
    <definedName name="__uhn369">#REF!</definedName>
    <definedName name="__uio2">'[2]x2,3'!#REF!</definedName>
    <definedName name="__wqr75">#REF!</definedName>
    <definedName name="__yu621">'[2]x2,3'!#REF!</definedName>
    <definedName name="_fgu9">#REF!</definedName>
    <definedName name="_xlnm._FilterDatabase" localSheetId="1" hidden="1">შესავსები!$A$6:$H$134</definedName>
    <definedName name="_gfd56">#REF!</definedName>
    <definedName name="_gfh23">#REF!</definedName>
    <definedName name="_ggg6">#REF!</definedName>
    <definedName name="_gtf5">#REF!</definedName>
    <definedName name="_gth1">#REF!</definedName>
    <definedName name="_hgf478">[3]x2w!#REF!</definedName>
    <definedName name="_hgf665">#REF!</definedName>
    <definedName name="_hgh55">#REF!</definedName>
    <definedName name="_HGU5478">[4]x!#REF!</definedName>
    <definedName name="_hhh2">'[7]x r '!#REF!</definedName>
    <definedName name="_hhh222">#REF!</definedName>
    <definedName name="_hjk4">#REF!</definedName>
    <definedName name="_ijo45">'[2]x2,3'!#REF!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nb1">#REF!</definedName>
    <definedName name="_kij4">#REF!</definedName>
    <definedName name="_kij85">#REF!</definedName>
    <definedName name="_kjk5">#REF!</definedName>
    <definedName name="_kkk444">#REF!</definedName>
    <definedName name="_km1">#REF!</definedName>
    <definedName name="_lki2654">#REF!</definedName>
    <definedName name="_lkm2">#REF!</definedName>
    <definedName name="_lll555">[5]x1!#REF!</definedName>
    <definedName name="_lo3">#REF!</definedName>
    <definedName name="_lok1402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k547">#REF!</definedName>
    <definedName name="_okm44">#REF!</definedName>
    <definedName name="_opi4">#REF!</definedName>
    <definedName name="_opl321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pp3">#REF!</definedName>
    <definedName name="_ppp9">#REF!</definedName>
    <definedName name="_tre589">#REF!</definedName>
    <definedName name="_ty859">#REF!</definedName>
    <definedName name="_uhn369">#REF!</definedName>
    <definedName name="_uio2">'[2]x2,3'!#REF!</definedName>
    <definedName name="_wqr75">#REF!</definedName>
    <definedName name="_yu621">'[2]x2,3'!#REF!</definedName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'[2]x2,3'!#REF!</definedName>
    <definedName name="bnmk">[10]niveloba!#REF!</definedName>
    <definedName name="bvcccc11144">[5]x1!#REF!</definedName>
    <definedName name="bytl">#REF!</definedName>
    <definedName name="cftslp">#REF!</definedName>
    <definedName name="cxra">#REF!</definedName>
    <definedName name="ddddccvf55141023">#REF!</definedName>
    <definedName name="desz">'[2]x2,3'!#REF!</definedName>
    <definedName name="dlynv">#REF!</definedName>
    <definedName name="dsa">#REF!</definedName>
    <definedName name="dsfghyujik747859">'[11]1'!#REF!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[4]x!#REF!</definedName>
    <definedName name="fdgh2145">#REF!</definedName>
    <definedName name="fdrt124">#REF!</definedName>
    <definedName name="fds">#REF!</definedName>
    <definedName name="fdsa474">#REF!</definedName>
    <definedName name="fdsgtr14789">'[12]x2,'!#REF!</definedName>
    <definedName name="ffff474875">#REF!</definedName>
    <definedName name="ffff5">#REF!</definedName>
    <definedName name="ffff5555">#REF!</definedName>
    <definedName name="ffgj">#REF!</definedName>
    <definedName name="fgdm">#REF!</definedName>
    <definedName name="fgffff6255gh">#REF!</definedName>
    <definedName name="fgrg">#REF!</definedName>
    <definedName name="fkfkfk">#REF!</definedName>
    <definedName name="frgtyrter">#REF!</definedName>
    <definedName name="fvb">#REF!</definedName>
    <definedName name="fwsg">#REF!</definedName>
    <definedName name="fxza">#REF!</definedName>
    <definedName name="gdsdfgh45763">[13]x1!#REF!</definedName>
    <definedName name="gfd">'[14]res ur'!#REF!</definedName>
    <definedName name="gfds">#REF!</definedName>
    <definedName name="gfdsaxcvvbnm">'[2]x2,3'!#REF!</definedName>
    <definedName name="gfgf547874">#REF!</definedName>
    <definedName name="gfhy56">#REF!</definedName>
    <definedName name="gggffddd">#REF!</definedName>
    <definedName name="gggg11">#REF!</definedName>
    <definedName name="ghbca">#REF!</definedName>
    <definedName name="ghdah584">#REF!</definedName>
    <definedName name="ghgfhjkjh54789">#REF!</definedName>
    <definedName name="ghjkl">#REF!</definedName>
    <definedName name="ghrtwewq1479">#REF!</definedName>
    <definedName name="gsgs54">#REF!</definedName>
    <definedName name="gtfd">'[2]x2,3'!#REF!</definedName>
    <definedName name="gtfd45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'[15]xar #1 (3)'!#REF!</definedName>
    <definedName name="hgbhg21456">#REF!</definedName>
    <definedName name="hgbv451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ggg21215">#REF!</definedName>
    <definedName name="hgggggytf747896">#REF!</definedName>
    <definedName name="hgjghkijhjhh6654584">#REF!</definedName>
    <definedName name="hgjhuio">#REF!</definedName>
    <definedName name="hgjkil256">#REF!</definedName>
    <definedName name="hgv">#REF!</definedName>
    <definedName name="hhhh555">#REF!</definedName>
    <definedName name="hhhh74">#REF!</definedName>
    <definedName name="hhhhh111144">[13]x1!#REF!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'[2]x2,3'!#REF!</definedName>
    <definedName name="huyg32">#REF!</definedName>
    <definedName name="hyfaq8">#REF!</definedName>
    <definedName name="hyhjuijkhjuik4786596">'[11]2'!$F$59</definedName>
    <definedName name="hytrew">#REF!</definedName>
    <definedName name="ighfdsae58">'[16]x#1'!#REF!</definedName>
    <definedName name="ihl">#REF!</definedName>
    <definedName name="ijkop5478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'[2]x2,3'!#REF!</definedName>
    <definedName name="iuytre745">#REF!</definedName>
    <definedName name="jfdyrt14790">[17]x2!#REF!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jhkliok20203.569">#REF!</definedName>
    <definedName name="jhklp5484">#REF!</definedName>
    <definedName name="jhm">#REF!</definedName>
    <definedName name="jhuy2145">#REF!</definedName>
    <definedName name="jilo">#REF!</definedName>
    <definedName name="jjhgfd658">#REF!</definedName>
    <definedName name="jjjj5555">[5]x1!#REF!</definedName>
    <definedName name="jjjjj1">#REF!</definedName>
    <definedName name="jjjjj1kkk1">#REF!</definedName>
    <definedName name="jjjjj4444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jj547874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'[2]x2,3'!#REF!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'[18]x1 (5)'!#REF!</definedName>
    <definedName name="kiuy">#REF!</definedName>
    <definedName name="kjasawq">#REF!</definedName>
    <definedName name="kjbhfs65">#REF!</definedName>
    <definedName name="kjh">'[2]x2,3'!#REF!</definedName>
    <definedName name="KJHG">#REF!</definedName>
    <definedName name="kjhg6214">#REF!</definedName>
    <definedName name="kjhgf">#REF!</definedName>
    <definedName name="kjhgf4565">#REF!</definedName>
    <definedName name="kjhgf58">'[16]x#1'!#REF!</definedName>
    <definedName name="kjhgjhhggjhg478465">#REF!</definedName>
    <definedName name="kjhjgui548">#REF!</definedName>
    <definedName name="kjhk65">#REF!</definedName>
    <definedName name="kjhq">#REF!</definedName>
    <definedName name="kjhuyg1456">[3]x2w!#REF!</definedName>
    <definedName name="kjilo65">#REF!</definedName>
    <definedName name="kjio">#REF!</definedName>
    <definedName name="kjjj55558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jj235">#REF!</definedName>
    <definedName name="kkkk444433">[5]x1!#REF!</definedName>
    <definedName name="kkkk55">#REF!</definedName>
    <definedName name="kkkkkkmmmm5551111">#REF!</definedName>
    <definedName name="kkkkmmmnnn">[19]Лист2!$F$56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[10]niveloba!#REF!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'[20]x 3'!#REF!</definedName>
    <definedName name="koliu14786">[5]x1!#REF!</definedName>
    <definedName name="kop">#REF!</definedName>
    <definedName name="kopw">#REF!</definedName>
    <definedName name="kot">[10]niveloba!#REF!</definedName>
    <definedName name="kp">[10]niveloba!#REF!</definedName>
    <definedName name="ks">#REF!</definedName>
    <definedName name="ksael">#REF!</definedName>
    <definedName name="kx">[21]niveloba!#REF!</definedName>
    <definedName name="ljhggfdd23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'[22]8'!#REF!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j2546">[3]x2w!#REF!</definedName>
    <definedName name="lokj">#REF!</definedName>
    <definedName name="lokj741">#REF!</definedName>
    <definedName name="lokpijuh1478">#REF!</definedName>
    <definedName name="lokpiuyt5487">#REF!</definedName>
    <definedName name="lomj">'[2]x2,3'!#REF!</definedName>
    <definedName name="lomz">#REF!</definedName>
    <definedName name="lopk2">#REF!</definedName>
    <definedName name="lozaq3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gm">#REF!</definedName>
    <definedName name="mioh">#REF!</definedName>
    <definedName name="mkh">#REF!</definedName>
    <definedName name="mmm1111222">[5]x1!#REF!</definedName>
    <definedName name="mmmm13">#REF!</definedName>
    <definedName name="mmn">'[2]x2,3'!#REF!</definedName>
    <definedName name="mnbnv">#REF!</definedName>
    <definedName name="more">#REF!</definedName>
    <definedName name="mrewa">#REF!</definedName>
    <definedName name="nczxh21">#REF!</definedName>
    <definedName name="nmjh564">[3]x1!#REF!</definedName>
    <definedName name="nnnn88">#REF!</definedName>
    <definedName name="nuaq">#REF!</definedName>
    <definedName name="o">#REF!</definedName>
    <definedName name="oiesd456">'[16]x#1'!#REF!</definedName>
    <definedName name="oilkm365">#REF!</definedName>
    <definedName name="oiuu478">#REF!</definedName>
    <definedName name="oiuy">#REF!</definedName>
    <definedName name="okil">#REF!</definedName>
    <definedName name="oklij21456">[3]x1!#REF!</definedName>
    <definedName name="oklphji">#REF!</definedName>
    <definedName name="oknjh95147">'[22]8'!#REF!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l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'[2]x2,3'!#REF!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oi">#REF!</definedName>
    <definedName name="poiliu4587">#REF!</definedName>
    <definedName name="poim5">#REF!</definedName>
    <definedName name="poiu">'[7]x r '!#REF!</definedName>
    <definedName name="poiu87">#REF!</definedName>
    <definedName name="poiuy">#REF!</definedName>
    <definedName name="pokcds">#REF!</definedName>
    <definedName name="pokgde478">'[22]8'!#REF!</definedName>
    <definedName name="pokli456">#REF!</definedName>
    <definedName name="poli">#REF!</definedName>
    <definedName name="polkijnmbg">#REF!</definedName>
    <definedName name="polo25">#REF!</definedName>
    <definedName name="ppp">#REF!</definedName>
    <definedName name="_xlnm.Print_Area" localSheetId="0">kr!$A$1:$H$53</definedName>
    <definedName name="_xlnm.Print_Area" localSheetId="1">შესავსები!$A$1:$H$137</definedName>
    <definedName name="_xlnm.Print_Titles" localSheetId="1">შესავსები!$6:$6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frgth9598484wswdefd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sss41458">'[11]1'!#REF!</definedName>
    <definedName name="sdxza">#REF!</definedName>
    <definedName name="sssss5478785">#REF!</definedName>
    <definedName name="svidi">#REF!</definedName>
    <definedName name="tea">#REF!</definedName>
    <definedName name="tertmeti">#REF!</definedName>
    <definedName name="tfgtyujhikj">#REF!</definedName>
    <definedName name="tgtgt">#REF!</definedName>
    <definedName name="tormeti">#REF!</definedName>
    <definedName name="trfgdwq65478">#REF!</definedName>
    <definedName name="tri">#REF!</definedName>
    <definedName name="trtyujki784586">#REF!</definedName>
    <definedName name="ttty">#REF!</definedName>
    <definedName name="tytu">'[2]x2,3'!#REF!</definedName>
    <definedName name="ubez">#REF!</definedName>
    <definedName name="uijkl254">#REF!</definedName>
    <definedName name="uiok">#REF!</definedName>
    <definedName name="uiop564">[5]x1!#REF!</definedName>
    <definedName name="uiyv">#REF!</definedName>
    <definedName name="ujukijuhyjyj547865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s">#REF!</definedName>
    <definedName name="xdrt">#REF!</definedName>
    <definedName name="xuti">#REF!</definedName>
    <definedName name="xxcv">[10]niveloba!#REF!</definedName>
    <definedName name="yhjuikj65412147">#REF!</definedName>
    <definedName name="yhyujkiu4785689">#REF!</definedName>
    <definedName name="ytrer7">#REF!</definedName>
    <definedName name="ytrrjh56">#REF!</definedName>
    <definedName name="ytui458">'[18]x1 (5)'!#REF!</definedName>
    <definedName name="yui56">#REF!</definedName>
    <definedName name="yyyy333">#REF!</definedName>
    <definedName name="zzzz444">#REF!</definedName>
    <definedName name="лллл">'[2]x2,3'!#REF!</definedName>
    <definedName name="ыыыы">#REF!</definedName>
    <definedName name="ზსზსდსდვბდბ">#REF!</definedName>
    <definedName name="იიიიიიიიიი">#REF!</definedName>
    <definedName name="ხცხვხ">#REF!</definedName>
  </definedNames>
  <calcPr calcId="191029"/>
</workbook>
</file>

<file path=xl/calcChain.xml><?xml version="1.0" encoding="utf-8"?>
<calcChain xmlns="http://schemas.openxmlformats.org/spreadsheetml/2006/main">
  <c r="F40" i="114" l="1"/>
  <c r="F81" i="114"/>
  <c r="F85" i="114" s="1"/>
  <c r="F71" i="114"/>
  <c r="F78" i="114" s="1"/>
  <c r="F36" i="114"/>
  <c r="F41" i="114" s="1"/>
  <c r="F37" i="114" l="1"/>
  <c r="F39" i="114"/>
  <c r="F82" i="114"/>
  <c r="F79" i="114"/>
  <c r="F84" i="114"/>
  <c r="F72" i="114"/>
  <c r="F86" i="114"/>
  <c r="F73" i="114"/>
  <c r="F74" i="114"/>
  <c r="F27" i="114"/>
  <c r="F33" i="114" l="1"/>
  <c r="F30" i="114"/>
  <c r="F29" i="114"/>
  <c r="F28" i="114"/>
  <c r="F34" i="114"/>
  <c r="H73" i="114"/>
  <c r="F65" i="114" l="1"/>
  <c r="F68" i="114" s="1"/>
  <c r="F58" i="114"/>
  <c r="H58" i="114" s="1"/>
  <c r="F69" i="114" l="1"/>
  <c r="F66" i="114"/>
  <c r="F67" i="114"/>
  <c r="H32" i="114"/>
  <c r="H29" i="114"/>
  <c r="H30" i="114"/>
  <c r="H31" i="114"/>
  <c r="H33" i="114"/>
  <c r="H34" i="114"/>
  <c r="H28" i="114"/>
  <c r="F21" i="114"/>
  <c r="F14" i="114"/>
  <c r="H14" i="114" s="1"/>
  <c r="F24" i="114" l="1"/>
  <c r="F25" i="114"/>
  <c r="F22" i="114"/>
  <c r="F23" i="114"/>
  <c r="H118" i="114"/>
  <c r="F117" i="114" l="1"/>
  <c r="F108" i="114" l="1"/>
  <c r="F98" i="114"/>
  <c r="H98" i="114" s="1"/>
  <c r="F128" i="114"/>
  <c r="H128" i="114" s="1"/>
  <c r="F127" i="114"/>
  <c r="H127" i="114" s="1"/>
  <c r="F120" i="114"/>
  <c r="F125" i="114" s="1"/>
  <c r="H125" i="114" s="1"/>
  <c r="F119" i="114"/>
  <c r="H119" i="114" s="1"/>
  <c r="F116" i="114"/>
  <c r="H116" i="114" s="1"/>
  <c r="F115" i="114"/>
  <c r="H115" i="114" s="1"/>
  <c r="F107" i="114"/>
  <c r="H107" i="114" s="1"/>
  <c r="F106" i="114"/>
  <c r="H106" i="114" s="1"/>
  <c r="F105" i="114"/>
  <c r="H105" i="114" s="1"/>
  <c r="F104" i="114"/>
  <c r="H104" i="114" s="1"/>
  <c r="F102" i="114"/>
  <c r="H102" i="114" s="1"/>
  <c r="H101" i="114" s="1"/>
  <c r="F99" i="114"/>
  <c r="H99" i="114" s="1"/>
  <c r="H126" i="114" l="1"/>
  <c r="F109" i="114"/>
  <c r="H109" i="114" s="1"/>
  <c r="F113" i="114"/>
  <c r="H113" i="114" s="1"/>
  <c r="F112" i="114"/>
  <c r="H112" i="114" s="1"/>
  <c r="H103" i="114"/>
  <c r="H117" i="114"/>
  <c r="H114" i="114" s="1"/>
  <c r="F111" i="114"/>
  <c r="H111" i="114" s="1"/>
  <c r="F110" i="114"/>
  <c r="H110" i="114" s="1"/>
  <c r="H97" i="114"/>
  <c r="F123" i="114"/>
  <c r="H123" i="114" s="1"/>
  <c r="F121" i="114"/>
  <c r="H121" i="114" s="1"/>
  <c r="F122" i="114"/>
  <c r="H122" i="114" s="1"/>
  <c r="F124" i="114"/>
  <c r="H124" i="114" s="1"/>
  <c r="F95" i="114"/>
  <c r="H95" i="114" s="1"/>
  <c r="F94" i="114"/>
  <c r="H94" i="114" s="1"/>
  <c r="F92" i="114"/>
  <c r="H92" i="114" s="1"/>
  <c r="F91" i="114"/>
  <c r="H91" i="114" s="1"/>
  <c r="F90" i="114"/>
  <c r="H90" i="114" s="1"/>
  <c r="F89" i="114"/>
  <c r="H89" i="114" s="1"/>
  <c r="F88" i="114"/>
  <c r="H88" i="114" s="1"/>
  <c r="E83" i="114"/>
  <c r="F83" i="114" s="1"/>
  <c r="H69" i="114"/>
  <c r="H68" i="114"/>
  <c r="H67" i="114"/>
  <c r="H66" i="114"/>
  <c r="F63" i="114"/>
  <c r="H63" i="114" s="1"/>
  <c r="F62" i="114"/>
  <c r="H62" i="114" s="1"/>
  <c r="F61" i="114"/>
  <c r="H61" i="114" s="1"/>
  <c r="F59" i="114"/>
  <c r="H59" i="114" s="1"/>
  <c r="F57" i="114"/>
  <c r="H57" i="114" s="1"/>
  <c r="F56" i="114"/>
  <c r="H56" i="114" s="1"/>
  <c r="F55" i="114"/>
  <c r="H55" i="114" s="1"/>
  <c r="F53" i="114"/>
  <c r="H53" i="114" s="1"/>
  <c r="H52" i="114" s="1"/>
  <c r="F50" i="114"/>
  <c r="H50" i="114" s="1"/>
  <c r="F49" i="114"/>
  <c r="H49" i="114" s="1"/>
  <c r="F47" i="114"/>
  <c r="H47" i="114" s="1"/>
  <c r="F44" i="114"/>
  <c r="H44" i="114" s="1"/>
  <c r="F43" i="114"/>
  <c r="H43" i="114" s="1"/>
  <c r="F45" i="114"/>
  <c r="H45" i="114" s="1"/>
  <c r="H108" i="114" l="1"/>
  <c r="H120" i="114"/>
  <c r="H93" i="114"/>
  <c r="H60" i="114"/>
  <c r="H87" i="114"/>
  <c r="H54" i="114"/>
  <c r="H64" i="114"/>
  <c r="H48" i="114"/>
  <c r="F46" i="114"/>
  <c r="H46" i="114" s="1"/>
  <c r="H42" i="114" s="1"/>
  <c r="F35" i="114"/>
  <c r="F9" i="114"/>
  <c r="H9" i="114" s="1"/>
  <c r="H8" i="114" l="1"/>
  <c r="H25" i="114"/>
  <c r="H24" i="114"/>
  <c r="H23" i="114"/>
  <c r="H22" i="114"/>
  <c r="F19" i="114"/>
  <c r="H19" i="114" s="1"/>
  <c r="F18" i="114"/>
  <c r="H18" i="114" s="1"/>
  <c r="F17" i="114"/>
  <c r="H17" i="114" s="1"/>
  <c r="H20" i="114" l="1"/>
  <c r="H16" i="114"/>
  <c r="H41" i="114" l="1"/>
  <c r="H40" i="114"/>
  <c r="H39" i="114"/>
  <c r="E38" i="114"/>
  <c r="F38" i="114" s="1"/>
  <c r="H37" i="114"/>
  <c r="F15" i="114"/>
  <c r="H15" i="114" s="1"/>
  <c r="F13" i="114"/>
  <c r="H13" i="114" s="1"/>
  <c r="F12" i="114"/>
  <c r="H12" i="114" s="1"/>
  <c r="F11" i="114"/>
  <c r="H11" i="114" s="1"/>
  <c r="H38" i="114" l="1"/>
  <c r="H35" i="114" s="1"/>
  <c r="H10" i="114"/>
  <c r="H26" i="114"/>
  <c r="A3" i="114" l="1"/>
  <c r="A7" i="18" l="1"/>
  <c r="A11" i="18"/>
  <c r="A39" i="18"/>
  <c r="E29" i="18" l="1"/>
  <c r="E41" i="18" l="1"/>
  <c r="E43" i="18" l="1"/>
  <c r="H75" i="114" l="1"/>
  <c r="H76" i="114"/>
  <c r="F70" i="114"/>
  <c r="F80" i="114" s="1"/>
  <c r="H82" i="114" l="1"/>
  <c r="H84" i="114"/>
  <c r="H83" i="114"/>
  <c r="H86" i="114"/>
  <c r="H85" i="114"/>
  <c r="H74" i="114"/>
  <c r="H78" i="114"/>
  <c r="H77" i="114"/>
  <c r="H72" i="114"/>
  <c r="H130" i="114" s="1"/>
  <c r="H79" i="114"/>
  <c r="H70" i="114" l="1"/>
  <c r="H80" i="114"/>
  <c r="H129" i="114" l="1"/>
  <c r="H131" i="114" l="1"/>
  <c r="H132" i="114" s="1"/>
  <c r="H133" i="114" s="1"/>
  <c r="H134" i="114" s="1"/>
  <c r="D11" i="18" l="1"/>
  <c r="D12" i="18" l="1"/>
  <c r="H11" i="18"/>
  <c r="D29" i="18" l="1"/>
  <c r="H12" i="18"/>
  <c r="H29" i="18" l="1"/>
  <c r="D41" i="18"/>
  <c r="H41" i="18" s="1"/>
  <c r="G42" i="18" l="1"/>
  <c r="D43" i="18"/>
  <c r="H42" i="18" l="1"/>
  <c r="G43" i="18" l="1"/>
  <c r="H43" i="18" s="1"/>
</calcChain>
</file>

<file path=xl/sharedStrings.xml><?xml version="1.0" encoding="utf-8"?>
<sst xmlns="http://schemas.openxmlformats.org/spreadsheetml/2006/main" count="460" uniqueCount="189">
  <si>
    <t>#</t>
  </si>
  <si>
    <t xml:space="preserve"> saxarjTaRricxvo Rirebuleba</t>
  </si>
  <si>
    <t>safuZveli</t>
  </si>
  <si>
    <t>ganzomilebis erTeuli</t>
  </si>
  <si>
    <t>raodenoba</t>
  </si>
  <si>
    <t>-</t>
  </si>
  <si>
    <t>lari</t>
  </si>
  <si>
    <t>jami</t>
  </si>
  <si>
    <t>xarjTaRricxvis nomeri</t>
  </si>
  <si>
    <t>samuSaos da xarjebis dasaxeleba</t>
  </si>
  <si>
    <t>saerTo saxarjTaRricxvo Rirebuleba</t>
  </si>
  <si>
    <t>samSeneblo samuSaoebi</t>
  </si>
  <si>
    <t>samontaJo samuSaoebi</t>
  </si>
  <si>
    <t>danadgarebi, aveji,  inventari</t>
  </si>
  <si>
    <t>sxvadasxva xarjebi</t>
  </si>
  <si>
    <t xml:space="preserve">Tavi I </t>
  </si>
  <si>
    <t>kapitaluri remontis teritoriis momzadeba</t>
  </si>
  <si>
    <t>samuSaoebi da xarjebi ar aris</t>
  </si>
  <si>
    <t>Tavi I jami</t>
  </si>
  <si>
    <t xml:space="preserve">Tavi II </t>
  </si>
  <si>
    <t xml:space="preserve"> ZiriTadi obieqtebi</t>
  </si>
  <si>
    <t>Tavi II jami</t>
  </si>
  <si>
    <t xml:space="preserve">Tavi III </t>
  </si>
  <si>
    <t>damxmare da samosamsaxuro obieqtebi</t>
  </si>
  <si>
    <t>Tavi III jami</t>
  </si>
  <si>
    <t xml:space="preserve">Tavi IV </t>
  </si>
  <si>
    <t>wyalmomarageba, kanalizacia, Tbomomarageba, gazmomarageba,  gare qselebi da a.S.</t>
  </si>
  <si>
    <t>Tavi IV jami</t>
  </si>
  <si>
    <t xml:space="preserve">Tavi V </t>
  </si>
  <si>
    <t>teritoriis keTilmowyoba</t>
  </si>
  <si>
    <t>Tavi V jami</t>
  </si>
  <si>
    <t xml:space="preserve">Tavi VI </t>
  </si>
  <si>
    <t>droebiTi Senobebi da nagebobebi</t>
  </si>
  <si>
    <t>Tavi VI jami</t>
  </si>
  <si>
    <t>Tavi I-VI jami</t>
  </si>
  <si>
    <t xml:space="preserve">Tavi VII </t>
  </si>
  <si>
    <t>sxvadasxva samuSaoebi da xarjebi</t>
  </si>
  <si>
    <t xml:space="preserve"> xarjebi ar aris</t>
  </si>
  <si>
    <t xml:space="preserve">Tavi VIII </t>
  </si>
  <si>
    <t xml:space="preserve"> teqnikuri zedamxedveloba</t>
  </si>
  <si>
    <t>Tavi VIII jami</t>
  </si>
  <si>
    <t>Tavi IX</t>
  </si>
  <si>
    <t>saproeqto da saZiebo samuSaoebi, saavtoro zedamxedveloba</t>
  </si>
  <si>
    <t>Tavi IX jami</t>
  </si>
  <si>
    <t>Tavi I-IX jami</t>
  </si>
  <si>
    <t>srf</t>
  </si>
  <si>
    <t>sabazro</t>
  </si>
  <si>
    <t>kg</t>
  </si>
  <si>
    <t>o.x. #1</t>
  </si>
  <si>
    <t>saavtoro zedamxedveloba 0,2%</t>
  </si>
  <si>
    <t>rezervi gauTvaliswinebel samuSaoebze 5 % @</t>
  </si>
  <si>
    <t>kub.m</t>
  </si>
  <si>
    <t>kac.sT</t>
  </si>
  <si>
    <t>kubm</t>
  </si>
  <si>
    <t xml:space="preserve"> sxvadasxva masalebi</t>
  </si>
  <si>
    <t>1</t>
  </si>
  <si>
    <t>grZ.m</t>
  </si>
  <si>
    <t>samuSaoTa dasaxeleba</t>
  </si>
  <si>
    <t>Rirebuleba (lari)</t>
  </si>
  <si>
    <t>ganz. erTeulze</t>
  </si>
  <si>
    <t>saproeqto monacemze</t>
  </si>
  <si>
    <t>sxvadasxva masalebi</t>
  </si>
  <si>
    <t>RorRi</t>
  </si>
  <si>
    <t xml:space="preserve"> SromiTi danaxarji</t>
  </si>
  <si>
    <t>cali</t>
  </si>
  <si>
    <t>sn da w  IV-2-82 t-2 cx.15-164-8</t>
  </si>
  <si>
    <t>liTonis zedapirebis SeRebva</t>
  </si>
  <si>
    <t xml:space="preserve"> manqanebi</t>
  </si>
  <si>
    <t xml:space="preserve"> saRebavi zeTovani gamxsneliT</t>
  </si>
  <si>
    <t>4.2 - 15</t>
  </si>
  <si>
    <t xml:space="preserve"> olifa</t>
  </si>
  <si>
    <t>lokalur-resursuli uwyisis jami:</t>
  </si>
  <si>
    <t>maT Soris SromiTi resursi</t>
  </si>
  <si>
    <t xml:space="preserve">zednadebi xarjebi </t>
  </si>
  <si>
    <t>j a m i</t>
  </si>
  <si>
    <t>saxarjTaRricxvo mogeba</t>
  </si>
  <si>
    <t xml:space="preserve">sul xarjTaRricxviT:                   </t>
  </si>
  <si>
    <t>lokalur-resursuli xarjTaRricxva #1/1</t>
  </si>
  <si>
    <t>კაც/სთ</t>
  </si>
  <si>
    <t>ც</t>
  </si>
  <si>
    <t>მანქანები</t>
  </si>
  <si>
    <t>ლარი</t>
  </si>
  <si>
    <t>x-#2</t>
  </si>
  <si>
    <t xml:space="preserve">  ezos keTilmowyoba</t>
  </si>
  <si>
    <t>sn da w  IV-2-82 t-2 cx.11-1-11</t>
  </si>
  <si>
    <r>
      <t xml:space="preserve">betoni </t>
    </r>
    <r>
      <rPr>
        <sz val="10"/>
        <rFont val="Arial"/>
        <family val="2"/>
        <charset val="204"/>
      </rPr>
      <t>B15</t>
    </r>
  </si>
  <si>
    <t>sn da w  IV-2-82 t-2 cx.6-9-10</t>
  </si>
  <si>
    <t>სრფ 3,1-351</t>
  </si>
  <si>
    <t>სრფ</t>
  </si>
  <si>
    <t xml:space="preserve"> xaragaulis municipalitetSi SesasvlelebSi abris mowyobaze</t>
  </si>
  <si>
    <t>ს. ნ. და წ. IV-2-82 ტ-1 ცხ. 1-80-3</t>
  </si>
  <si>
    <t>შრომითი დანახარჯი</t>
  </si>
  <si>
    <t>გრუნტის ამოღება  ხელით</t>
  </si>
  <si>
    <t xml:space="preserve"> RorRis safuZvlis mowyoba datkepniT, sisqiT 5 sm </t>
  </si>
  <si>
    <r>
      <t xml:space="preserve">armatura </t>
    </r>
    <r>
      <rPr>
        <b/>
        <sz val="10"/>
        <rFont val="Cambria"/>
        <family val="1"/>
        <charset val="204"/>
      </rPr>
      <t xml:space="preserve">ф14 </t>
    </r>
    <r>
      <rPr>
        <b/>
        <sz val="10"/>
        <rFont val="AcadNusx"/>
      </rPr>
      <t xml:space="preserve">mm, </t>
    </r>
    <r>
      <rPr>
        <b/>
        <sz val="10"/>
        <rFont val="Cambria"/>
        <family val="1"/>
        <charset val="204"/>
      </rPr>
      <t xml:space="preserve">  </t>
    </r>
  </si>
  <si>
    <t>armatura d14</t>
  </si>
  <si>
    <t>სრფ1,1-8</t>
  </si>
  <si>
    <t>liTonis kvadratuli  mili 100*100*3</t>
  </si>
  <si>
    <t>2.3 - 95</t>
  </si>
  <si>
    <t>საყრდენი ძირის მოპირკეთება ბუნებრივი გრანიტის ფილებით(უცხოური წარმოების)    სისქით 30 მმ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</si>
  <si>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</si>
  <si>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 xml:space="preserve">შრომის დანახარჯი </t>
  </si>
  <si>
    <t>მან/სთ</t>
  </si>
  <si>
    <t>4,1-308</t>
  </si>
  <si>
    <t xml:space="preserve">ბუნებრივი გრანიტის ფილები   სისქით 30 მმ (უცხოური წარმოების) </t>
  </si>
  <si>
    <r>
      <t>მ</t>
    </r>
    <r>
      <rPr>
        <vertAlign val="superscript"/>
        <sz val="10"/>
        <rFont val="Sylfaen"/>
        <family val="1"/>
        <charset val="204"/>
      </rPr>
      <t>2</t>
    </r>
    <r>
      <rPr>
        <sz val="10"/>
        <rFont val="Sylfaen"/>
        <family val="1"/>
        <charset val="204"/>
      </rPr>
      <t/>
    </r>
  </si>
  <si>
    <t>თ. 4 პ.376</t>
  </si>
  <si>
    <t>ცემენტის დუღაბი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</si>
  <si>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</si>
  <si>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 xml:space="preserve">სხვა მასალები </t>
  </si>
  <si>
    <t>საბაზრო</t>
  </si>
  <si>
    <t xml:space="preserve"> შრომითი დანახარჯი  </t>
  </si>
  <si>
    <t>მატერიალური დანახარჯი</t>
  </si>
  <si>
    <t>საინფორმაციო ბანერის წარწერის მოწყობა, არაკალის მასალაზე</t>
  </si>
  <si>
    <t>5</t>
  </si>
  <si>
    <t>6</t>
  </si>
  <si>
    <t>7</t>
  </si>
  <si>
    <t>eleqtrodi</t>
  </si>
  <si>
    <t>2.3 - 114</t>
  </si>
  <si>
    <t>liTonis kvadratuli  mili 200*200*4</t>
  </si>
  <si>
    <t>4,1-333</t>
  </si>
  <si>
    <t xml:space="preserve"> monacemebi daTvlilia 2 c დაბალი abris mowyobaze</t>
  </si>
  <si>
    <t xml:space="preserve"> monacemebi daTvlilia 3 c მაღალი abris mowyobaze</t>
  </si>
  <si>
    <t>სრფ 3,1-251</t>
  </si>
  <si>
    <t xml:space="preserve"> არსებული  abris რეაბილიტაცია</t>
  </si>
  <si>
    <t>არსებული ბათქაში ჩამოყრა ბანერის საყრდენი კედლიდან</t>
  </si>
  <si>
    <t xml:space="preserve">შრომის დანახარჯი  </t>
  </si>
  <si>
    <t>სამშენებლო სამუშაოები</t>
  </si>
  <si>
    <t>2</t>
  </si>
  <si>
    <t>გრუნტის ამოღება  ხელით საყრდენი ძირის გასუფთავება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</si>
  <si>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</si>
  <si>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3</t>
  </si>
  <si>
    <t xml:space="preserve"> ბათქაშის აღდგენა ბანერის საყრდენ კედელზე</t>
  </si>
  <si>
    <t>13-165</t>
  </si>
  <si>
    <r>
      <t>ცემენტის ტუმბი  1მ</t>
    </r>
    <r>
      <rPr>
        <vertAlign val="superscript"/>
        <sz val="10"/>
        <rFont val="Sylfaen"/>
        <family val="1"/>
        <charset val="204"/>
      </rPr>
      <t>3/სთ</t>
    </r>
  </si>
  <si>
    <t>თ. 4 პ.380</t>
  </si>
  <si>
    <t xml:space="preserve">ცემენტის დუღაბი </t>
  </si>
  <si>
    <t>4,1-307</t>
  </si>
  <si>
    <r>
      <t>მ</t>
    </r>
    <r>
      <rPr>
        <b/>
        <vertAlign val="superscript"/>
        <sz val="9"/>
        <rFont val="Sylfaen"/>
        <family val="1"/>
        <charset val="204"/>
      </rPr>
      <t>2</t>
    </r>
  </si>
  <si>
    <t>4,2-4</t>
  </si>
  <si>
    <t>გრუნტი გამხსნელთან ერთად</t>
  </si>
  <si>
    <t>კგ</t>
  </si>
  <si>
    <t>სნ და წ. IV-2-84 15-164-8</t>
  </si>
  <si>
    <t>ლითონის მილების და წარწერის   დაფის  შეღებვა ანტიკოროზიული საღებავით</t>
  </si>
  <si>
    <t>4,2-42</t>
  </si>
  <si>
    <t xml:space="preserve">ანტიკოროზიული საღებავი </t>
  </si>
  <si>
    <t>4,2-16</t>
  </si>
  <si>
    <t>ოლიფა</t>
  </si>
  <si>
    <t>სხვა  მასალები</t>
  </si>
  <si>
    <t xml:space="preserve">ლარი </t>
  </si>
  <si>
    <t>საინფორმაციო ბანერის წარწერის მოწყობა, არაკალის მასალაზე"დაბა ხარაგაული""შენი ცახვის ხეივანი მომენატრა, ქუჩის ბოლოს ისევ გამოგიარე" შრიფტის ზომა  არსეულის ანალოგიური</t>
  </si>
  <si>
    <t xml:space="preserve">ბანერის კედლების შეღებვა </t>
  </si>
  <si>
    <t>საღებავი ფასადის</t>
  </si>
  <si>
    <t>კვმ</t>
  </si>
  <si>
    <r>
      <t xml:space="preserve">moednis armirebuli betonis filis mowyoba klasiT </t>
    </r>
    <r>
      <rPr>
        <b/>
        <sz val="10"/>
        <rFont val="Arial"/>
        <family val="2"/>
        <charset val="204"/>
      </rPr>
      <t>B15</t>
    </r>
  </si>
  <si>
    <r>
      <t xml:space="preserve"> betonis filis mowyoba klasiT </t>
    </r>
    <r>
      <rPr>
        <b/>
        <sz val="10"/>
        <rFont val="Arial"/>
        <family val="2"/>
        <charset val="204"/>
      </rPr>
      <t>B15</t>
    </r>
  </si>
  <si>
    <t>შესასვლელი აბრების mowyoba</t>
  </si>
  <si>
    <t>1,6-26</t>
  </si>
  <si>
    <t>ლითონის მილების  გაწმენდა დაგრუნტვა,  წარწერის   დაფის მოწყობა</t>
  </si>
  <si>
    <t>ლითონის ფურცელი 1,0 მმ</t>
  </si>
  <si>
    <t>სრფ 1,6-26</t>
  </si>
  <si>
    <t>liTonis furceli 1,0 მმ</t>
  </si>
  <si>
    <t>2.3 - 31</t>
  </si>
  <si>
    <t>sn da w  IV-2-82 t-2 cx.11-1-6,1-118-3</t>
  </si>
  <si>
    <t xml:space="preserve"> SromiTi danaxarji </t>
  </si>
  <si>
    <t xml:space="preserve"> manqanebi </t>
  </si>
  <si>
    <t>სატკეპნი თვითმავალი 5ტნ</t>
  </si>
  <si>
    <t>მ/სთ</t>
  </si>
  <si>
    <t>ტნ</t>
  </si>
  <si>
    <t>46*1,21/1000=0,0557</t>
  </si>
  <si>
    <t xml:space="preserve"> liTonis kvadratuli kveTis (100х100х3 mm) დგარების და ლით.ფურცლოვანი აბრების მოწყობაზე</t>
  </si>
  <si>
    <t>sn da w  IV-2-82 t-2 cx.9-32-10</t>
  </si>
  <si>
    <t>ამწე საავტომობილო სვლაზე 16ტ</t>
  </si>
  <si>
    <t>ს.ნ და წ.IV-2-84 11-30-6</t>
  </si>
  <si>
    <t>ს.ნ და წ .IV-2-84 46-15-2</t>
  </si>
  <si>
    <t>ს.ნ და წ. IV-2-84 15-52-1</t>
  </si>
  <si>
    <t>ს.ნ და წ.IV-2-84 15-168-7</t>
  </si>
  <si>
    <t>ფითხი ფასადის</t>
  </si>
  <si>
    <t>liTonis kvadratuli  mili 30*30*3mm</t>
  </si>
  <si>
    <t>9-4-1,     13-15-6</t>
  </si>
  <si>
    <t>შრომითი დანახარჯი 0,314+0,031=0,345</t>
  </si>
  <si>
    <t>მანქანები  0,0034+0,002</t>
  </si>
  <si>
    <t>33,6*1,21/1000=0,041</t>
  </si>
  <si>
    <t xml:space="preserve"> liTonis kvadratuli kveTis (200*200*4,  100х100х3 mm) დგარების და ლით.ფურცლოვანი აბრების მოწყობაზე</t>
  </si>
  <si>
    <t>pr</t>
  </si>
  <si>
    <t>(0,2*4*9+0,1*4*15+12*2)=37,2კვმ</t>
  </si>
  <si>
    <t>(0,1*4*27+9,7*2)=30,20კვმ</t>
  </si>
  <si>
    <t>(27*9,02+9,7*7,85)/1000=0,31969ტნ</t>
  </si>
  <si>
    <t>(23,68*9+9,02*15+7,85*12)/1000=0,44262ტნ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</si>
</sst>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7" formatCode="_-* #,##0.00\ _L_a_r_i_-;\-* #,##0.00\ _L_a_r_i_-;_-* &quot;-&quot;??\ _L_a_r_i_-;_-@_-"/>
    <numFmt numFmtId="168" formatCode="0.0000"/>
    <numFmt numFmtId="169" formatCode="0.00000"/>
  </numFmts>
  <fonts count="43" x14ac:knownFonts="1">
    <font>
      <sz val="10"/>
      <name val="Arial"/>
    </font>
    <font>
      <sz val="10"/>
      <name val="AcadNusx"/>
    </font>
    <font>
      <sz val="10"/>
      <name val="Arial"/>
      <family val="2"/>
      <charset val="204"/>
    </font>
    <font>
      <sz val="9"/>
      <name val="AcadNusx"/>
    </font>
    <font>
      <sz val="12"/>
      <name val="AcadNusx"/>
    </font>
    <font>
      <b/>
      <sz val="10"/>
      <name val="AcadNusx"/>
    </font>
    <font>
      <sz val="11"/>
      <name val="AcadNusx"/>
    </font>
    <font>
      <sz val="10"/>
      <color indexed="10"/>
      <name val="AcadNusx"/>
    </font>
    <font>
      <sz val="10"/>
      <color indexed="12"/>
      <name val="AcadNusx"/>
    </font>
    <font>
      <b/>
      <sz val="11"/>
      <name val="AcadNusx"/>
    </font>
    <font>
      <b/>
      <sz val="10"/>
      <color indexed="8"/>
      <name val="AcadNusx"/>
    </font>
    <font>
      <sz val="10"/>
      <color indexed="8"/>
      <name val="AcadNusx"/>
    </font>
    <font>
      <b/>
      <sz val="10"/>
      <color indexed="12"/>
      <name val="AcadNusx"/>
    </font>
    <font>
      <b/>
      <sz val="11"/>
      <name val="AcadMtavr"/>
    </font>
    <font>
      <sz val="10"/>
      <name val="Sylfae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b/>
      <sz val="10"/>
      <color indexed="10"/>
      <name val="AcadNusx"/>
    </font>
    <font>
      <b/>
      <sz val="10"/>
      <name val="Arial"/>
      <family val="2"/>
      <charset val="204"/>
    </font>
    <font>
      <b/>
      <sz val="10"/>
      <name val="AcadMtavr"/>
    </font>
    <font>
      <sz val="11"/>
      <color indexed="10"/>
      <name val="AcadNusx"/>
    </font>
    <font>
      <sz val="9"/>
      <color indexed="10"/>
      <name val="AcadNusx"/>
    </font>
    <font>
      <sz val="10"/>
      <color indexed="14"/>
      <name val="AcadNusx"/>
    </font>
    <font>
      <sz val="11"/>
      <color indexed="14"/>
      <name val="AcadNusx"/>
    </font>
    <font>
      <sz val="10"/>
      <color rgb="FFFF0000"/>
      <name val="AcadNusx"/>
    </font>
    <font>
      <sz val="10"/>
      <color rgb="FF0070C0"/>
      <name val="AcadNusx"/>
    </font>
    <font>
      <b/>
      <sz val="10"/>
      <name val="Cambria"/>
      <family val="1"/>
      <charset val="204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b/>
      <sz val="10"/>
      <name val="Sylfaen"/>
      <family val="1"/>
    </font>
    <font>
      <b/>
      <sz val="9"/>
      <name val="Cambria"/>
      <family val="1"/>
      <charset val="204"/>
    </font>
    <font>
      <b/>
      <sz val="9"/>
      <name val="Sylfaen"/>
      <family val="1"/>
      <charset val="204"/>
    </font>
    <font>
      <sz val="10"/>
      <name val="Cambria"/>
      <family val="1"/>
      <charset val="204"/>
    </font>
    <font>
      <sz val="9"/>
      <name val="Sylfaen"/>
      <family val="1"/>
      <charset val="1"/>
    </font>
    <font>
      <b/>
      <vertAlign val="superscript"/>
      <sz val="9"/>
      <name val="Sylfaen"/>
      <family val="1"/>
      <charset val="204"/>
    </font>
    <font>
      <sz val="9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rgb="FF0070C0"/>
      <name val="Sylfaen"/>
      <family val="1"/>
      <charset val="204"/>
    </font>
    <font>
      <sz val="9"/>
      <color rgb="FF0070C0"/>
      <name val="Sylfaen"/>
      <family val="1"/>
      <charset val="204"/>
    </font>
    <font>
      <b/>
      <sz val="8"/>
      <name val="AcadNusx"/>
    </font>
    <font>
      <b/>
      <sz val="9"/>
      <name val="AcadNusx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5" fillId="0" borderId="0"/>
    <xf numFmtId="0" fontId="16" fillId="0" borderId="0"/>
    <xf numFmtId="167" fontId="16" fillId="0" borderId="0" applyFont="0" applyFill="0" applyBorder="0" applyAlignment="0" applyProtection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</cellStyleXfs>
  <cellXfs count="3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3" borderId="19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9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2" fontId="10" fillId="6" borderId="16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2" fontId="10" fillId="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5" fillId="0" borderId="0" xfId="1" applyFont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9" fontId="1" fillId="0" borderId="1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49" fontId="1" fillId="0" borderId="11" xfId="1" applyNumberFormat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2" fontId="1" fillId="0" borderId="3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2" fontId="1" fillId="0" borderId="12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" fontId="5" fillId="0" borderId="30" xfId="1" applyNumberFormat="1" applyFont="1" applyFill="1" applyBorder="1" applyAlignment="1">
      <alignment horizontal="center" vertical="center" wrapText="1"/>
    </xf>
    <xf numFmtId="1" fontId="1" fillId="0" borderId="14" xfId="1" applyNumberFormat="1" applyFont="1" applyFill="1" applyBorder="1" applyAlignment="1">
      <alignment horizontal="center" vertical="center" wrapText="1"/>
    </xf>
    <xf numFmtId="1" fontId="1" fillId="0" borderId="11" xfId="1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49" fontId="1" fillId="0" borderId="33" xfId="1" applyNumberFormat="1" applyFont="1" applyFill="1" applyBorder="1" applyAlignment="1">
      <alignment horizontal="center" vertical="center" wrapText="1"/>
    </xf>
    <xf numFmtId="1" fontId="1" fillId="0" borderId="30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2" fontId="1" fillId="0" borderId="7" xfId="1" applyNumberFormat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22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49" fontId="1" fillId="0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2" fontId="26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textRotation="90" wrapText="1"/>
    </xf>
    <xf numFmtId="2" fontId="3" fillId="0" borderId="15" xfId="1" applyNumberFormat="1" applyFont="1" applyFill="1" applyBorder="1" applyAlignment="1">
      <alignment horizontal="center" vertical="center" textRotation="90" wrapText="1"/>
    </xf>
    <xf numFmtId="2" fontId="5" fillId="8" borderId="32" xfId="1" applyNumberFormat="1" applyFont="1" applyFill="1" applyBorder="1" applyAlignment="1">
      <alignment horizontal="center" vertical="center" wrapText="1"/>
    </xf>
    <xf numFmtId="2" fontId="5" fillId="8" borderId="10" xfId="1" applyNumberFormat="1" applyFont="1" applyFill="1" applyBorder="1" applyAlignment="1">
      <alignment horizontal="center" vertical="center" wrapText="1"/>
    </xf>
    <xf numFmtId="2" fontId="25" fillId="9" borderId="15" xfId="1" applyNumberFormat="1" applyFont="1" applyFill="1" applyBorder="1" applyAlignment="1">
      <alignment horizontal="center" vertical="center" wrapText="1"/>
    </xf>
    <xf numFmtId="2" fontId="26" fillId="0" borderId="15" xfId="1" applyNumberFormat="1" applyFont="1" applyFill="1" applyBorder="1" applyAlignment="1">
      <alignment horizontal="center" vertical="center" wrapText="1"/>
    </xf>
    <xf numFmtId="2" fontId="1" fillId="0" borderId="15" xfId="1" applyNumberFormat="1" applyFont="1" applyFill="1" applyBorder="1" applyAlignment="1">
      <alignment horizontal="center" vertical="center" wrapText="1"/>
    </xf>
    <xf numFmtId="2" fontId="1" fillId="0" borderId="13" xfId="1" applyNumberFormat="1" applyFont="1" applyFill="1" applyBorder="1" applyAlignment="1">
      <alignment horizontal="center" vertical="center" wrapText="1"/>
    </xf>
    <xf numFmtId="2" fontId="25" fillId="10" borderId="15" xfId="1" applyNumberFormat="1" applyFont="1" applyFill="1" applyBorder="1" applyAlignment="1">
      <alignment horizontal="center" vertical="center" wrapText="1"/>
    </xf>
    <xf numFmtId="2" fontId="5" fillId="0" borderId="32" xfId="1" applyNumberFormat="1" applyFont="1" applyFill="1" applyBorder="1" applyAlignment="1">
      <alignment horizontal="center" vertical="center"/>
    </xf>
    <xf numFmtId="2" fontId="1" fillId="0" borderId="15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23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Alignment="1">
      <alignment horizontal="center" vertical="center" wrapText="1"/>
    </xf>
    <xf numFmtId="2" fontId="23" fillId="0" borderId="0" xfId="1" applyNumberFormat="1" applyFont="1" applyFill="1" applyAlignment="1">
      <alignment horizontal="center" vertical="center" wrapText="1"/>
    </xf>
    <xf numFmtId="2" fontId="23" fillId="0" borderId="0" xfId="1" applyNumberFormat="1" applyFont="1" applyAlignment="1">
      <alignment horizontal="center" vertical="center" wrapText="1"/>
    </xf>
    <xf numFmtId="2" fontId="1" fillId="0" borderId="0" xfId="1" applyNumberFormat="1" applyFont="1" applyAlignment="1">
      <alignment horizontal="center" vertical="center" wrapText="1"/>
    </xf>
    <xf numFmtId="2" fontId="24" fillId="0" borderId="0" xfId="1" applyNumberFormat="1" applyFont="1" applyAlignment="1">
      <alignment horizontal="center" vertical="center" wrapText="1"/>
    </xf>
    <xf numFmtId="2" fontId="6" fillId="0" borderId="0" xfId="1" applyNumberFormat="1" applyFont="1" applyAlignment="1">
      <alignment horizontal="center" vertical="center" wrapText="1"/>
    </xf>
    <xf numFmtId="2" fontId="6" fillId="0" borderId="0" xfId="1" applyNumberFormat="1" applyFont="1" applyFill="1" applyAlignment="1">
      <alignment horizontal="center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9" fontId="1" fillId="0" borderId="14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2" fontId="1" fillId="0" borderId="12" xfId="1" applyNumberFormat="1" applyFont="1" applyBorder="1" applyAlignment="1">
      <alignment horizontal="center" vertical="center" wrapText="1"/>
    </xf>
    <xf numFmtId="1" fontId="5" fillId="0" borderId="30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1" fillId="0" borderId="14" xfId="1" applyNumberFormat="1" applyFont="1" applyBorder="1" applyAlignment="1">
      <alignment horizontal="center" vertical="center" wrapText="1"/>
    </xf>
    <xf numFmtId="1" fontId="1" fillId="0" borderId="11" xfId="1" applyNumberFormat="1" applyFont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 wrapText="1"/>
    </xf>
    <xf numFmtId="2" fontId="1" fillId="0" borderId="15" xfId="1" applyNumberFormat="1" applyFont="1" applyBorder="1" applyAlignment="1">
      <alignment horizontal="center" vertical="center" wrapText="1"/>
    </xf>
    <xf numFmtId="2" fontId="1" fillId="0" borderId="13" xfId="1" applyNumberFormat="1" applyFont="1" applyBorder="1" applyAlignment="1">
      <alignment horizontal="center" vertical="center" wrapText="1"/>
    </xf>
    <xf numFmtId="49" fontId="1" fillId="0" borderId="34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 wrapText="1"/>
    </xf>
    <xf numFmtId="2" fontId="26" fillId="0" borderId="1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5" fillId="0" borderId="35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" fontId="28" fillId="7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2" fillId="7" borderId="1" xfId="3" applyFont="1" applyFill="1" applyBorder="1" applyAlignment="1">
      <alignment horizontal="center" vertical="center" wrapText="1"/>
    </xf>
    <xf numFmtId="2" fontId="28" fillId="7" borderId="1" xfId="0" applyNumberFormat="1" applyFont="1" applyFill="1" applyBorder="1" applyAlignment="1">
      <alignment horizontal="center" vertical="center" wrapText="1"/>
    </xf>
    <xf numFmtId="2" fontId="33" fillId="7" borderId="1" xfId="0" applyNumberFormat="1" applyFont="1" applyFill="1" applyBorder="1" applyAlignment="1">
      <alignment horizontal="center" vertical="center" wrapText="1"/>
    </xf>
    <xf numFmtId="1" fontId="28" fillId="7" borderId="36" xfId="0" applyNumberFormat="1" applyFont="1" applyFill="1" applyBorder="1" applyAlignment="1">
      <alignment horizontal="center" vertical="center" wrapText="1"/>
    </xf>
    <xf numFmtId="164" fontId="34" fillId="7" borderId="1" xfId="3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horizontal="center" vertical="center" wrapText="1"/>
    </xf>
    <xf numFmtId="49" fontId="5" fillId="0" borderId="37" xfId="1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38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5" fillId="0" borderId="1" xfId="3" applyNumberFormat="1" applyFont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2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2" fontId="14" fillId="7" borderId="39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2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  <protection locked="0"/>
    </xf>
    <xf numFmtId="2" fontId="14" fillId="7" borderId="1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49" fontId="33" fillId="7" borderId="1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2" fontId="37" fillId="7" borderId="1" xfId="0" applyNumberFormat="1" applyFont="1" applyFill="1" applyBorder="1" applyAlignment="1">
      <alignment horizontal="center" vertical="center" wrapText="1"/>
    </xf>
    <xf numFmtId="165" fontId="3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49" fontId="35" fillId="7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 applyProtection="1">
      <alignment horizontal="center" vertical="center" wrapText="1"/>
      <protection locked="0"/>
    </xf>
    <xf numFmtId="164" fontId="38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8" fillId="7" borderId="7" xfId="0" applyNumberFormat="1" applyFont="1" applyFill="1" applyBorder="1" applyAlignment="1" applyProtection="1">
      <alignment horizontal="center" vertical="center" wrapText="1"/>
      <protection locked="0"/>
    </xf>
    <xf numFmtId="2" fontId="38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49" fontId="39" fillId="7" borderId="1" xfId="0" applyNumberFormat="1" applyFont="1" applyFill="1" applyBorder="1" applyAlignment="1">
      <alignment horizontal="center" vertical="center" wrapText="1"/>
    </xf>
    <xf numFmtId="2" fontId="39" fillId="7" borderId="1" xfId="0" applyNumberFormat="1" applyFont="1" applyFill="1" applyBorder="1" applyAlignment="1">
      <alignment horizontal="center" vertical="center" wrapText="1"/>
    </xf>
    <xf numFmtId="168" fontId="39" fillId="7" borderId="1" xfId="0" applyNumberFormat="1" applyFont="1" applyFill="1" applyBorder="1" applyAlignment="1">
      <alignment horizontal="center" vertical="center" wrapText="1"/>
    </xf>
    <xf numFmtId="2" fontId="39" fillId="7" borderId="7" xfId="0" applyNumberFormat="1" applyFont="1" applyFill="1" applyBorder="1" applyAlignment="1" applyProtection="1">
      <alignment horizontal="center" vertical="center" wrapText="1"/>
      <protection locked="0"/>
    </xf>
    <xf numFmtId="2" fontId="39" fillId="7" borderId="39" xfId="0" applyNumberFormat="1" applyFont="1" applyFill="1" applyBorder="1" applyAlignment="1" applyProtection="1">
      <alignment horizontal="center" vertical="center" wrapText="1"/>
      <protection locked="0"/>
    </xf>
    <xf numFmtId="49" fontId="40" fillId="7" borderId="1" xfId="0" applyNumberFormat="1" applyFont="1" applyFill="1" applyBorder="1" applyAlignment="1">
      <alignment horizontal="center" vertical="center" wrapText="1"/>
    </xf>
    <xf numFmtId="164" fontId="3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1" xfId="0" applyNumberFormat="1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5" fillId="12" borderId="1" xfId="1" applyFont="1" applyFill="1" applyBorder="1" applyAlignment="1">
      <alignment horizontal="center" vertical="center" wrapText="1"/>
    </xf>
    <xf numFmtId="2" fontId="25" fillId="12" borderId="1" xfId="1" applyNumberFormat="1" applyFont="1" applyFill="1" applyBorder="1" applyAlignment="1">
      <alignment horizontal="center" vertical="center" wrapText="1"/>
    </xf>
    <xf numFmtId="49" fontId="3" fillId="12" borderId="7" xfId="1" applyNumberFormat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1" fillId="12" borderId="1" xfId="1" applyFont="1" applyFill="1" applyBorder="1" applyAlignment="1">
      <alignment horizontal="center" vertical="center" wrapText="1"/>
    </xf>
    <xf numFmtId="0" fontId="1" fillId="12" borderId="12" xfId="1" applyFont="1" applyFill="1" applyBorder="1" applyAlignment="1">
      <alignment horizontal="center" vertical="center" wrapText="1"/>
    </xf>
    <xf numFmtId="1" fontId="1" fillId="0" borderId="37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12" borderId="3" xfId="1" applyFont="1" applyFill="1" applyBorder="1" applyAlignment="1">
      <alignment horizontal="center" vertical="center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1" fillId="0" borderId="38" xfId="1" applyNumberFormat="1" applyFont="1" applyFill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168" fontId="42" fillId="12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2" fillId="1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1" fillId="12" borderId="1" xfId="1" applyNumberFormat="1" applyFont="1" applyFill="1" applyBorder="1" applyAlignment="1">
      <alignment horizontal="center" vertical="center" wrapText="1"/>
    </xf>
    <xf numFmtId="2" fontId="1" fillId="12" borderId="31" xfId="1" applyNumberFormat="1" applyFont="1" applyFill="1" applyBorder="1" applyAlignment="1">
      <alignment horizontal="center" vertical="center" wrapText="1"/>
    </xf>
    <xf numFmtId="2" fontId="1" fillId="9" borderId="15" xfId="1" applyNumberFormat="1" applyFont="1" applyFill="1" applyBorder="1" applyAlignment="1">
      <alignment horizontal="center" vertical="center" wrapText="1"/>
    </xf>
    <xf numFmtId="49" fontId="5" fillId="0" borderId="34" xfId="1" applyNumberFormat="1" applyFont="1" applyFill="1" applyBorder="1" applyAlignment="1">
      <alignment horizontal="center" vertical="center" wrapText="1"/>
    </xf>
    <xf numFmtId="0" fontId="42" fillId="12" borderId="7" xfId="1" applyFont="1" applyFill="1" applyBorder="1" applyAlignment="1">
      <alignment horizontal="center" vertical="center" wrapText="1"/>
    </xf>
    <xf numFmtId="2" fontId="5" fillId="12" borderId="7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3" fillId="12" borderId="9" xfId="1" applyNumberFormat="1" applyFont="1" applyFill="1" applyBorder="1" applyAlignment="1">
      <alignment horizontal="center" vertical="center" wrapText="1"/>
    </xf>
    <xf numFmtId="2" fontId="14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 applyProtection="1">
      <alignment horizontal="center" vertical="center" wrapText="1"/>
      <protection locked="0"/>
    </xf>
    <xf numFmtId="168" fontId="14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12" borderId="1" xfId="0" applyFont="1" applyFill="1" applyBorder="1" applyAlignment="1" applyProtection="1">
      <alignment horizontal="center" vertical="center" wrapText="1"/>
      <protection locked="0"/>
    </xf>
    <xf numFmtId="0" fontId="39" fillId="12" borderId="1" xfId="0" applyFont="1" applyFill="1" applyBorder="1" applyAlignment="1" applyProtection="1">
      <alignment horizontal="center" vertical="center" wrapText="1"/>
      <protection locked="0"/>
    </xf>
    <xf numFmtId="168" fontId="39" fillId="12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12" borderId="1" xfId="0" applyNumberFormat="1" applyFont="1" applyFill="1" applyBorder="1" applyAlignment="1">
      <alignment horizontal="center" vertical="center" wrapText="1"/>
    </xf>
    <xf numFmtId="49" fontId="38" fillId="12" borderId="1" xfId="0" applyNumberFormat="1" applyFont="1" applyFill="1" applyBorder="1" applyAlignment="1">
      <alignment horizontal="center" vertical="center" wrapText="1"/>
    </xf>
    <xf numFmtId="168" fontId="40" fillId="12" borderId="1" xfId="0" applyNumberFormat="1" applyFont="1" applyFill="1" applyBorder="1" applyAlignment="1" applyProtection="1">
      <alignment horizontal="center" vertical="center" wrapText="1"/>
      <protection locked="0"/>
    </xf>
    <xf numFmtId="168" fontId="14" fillId="12" borderId="1" xfId="0" applyNumberFormat="1" applyFont="1" applyFill="1" applyBorder="1" applyAlignment="1">
      <alignment horizontal="center" vertical="center" wrapText="1"/>
    </xf>
    <xf numFmtId="2" fontId="38" fillId="12" borderId="7" xfId="0" applyNumberFormat="1" applyFont="1" applyFill="1" applyBorder="1" applyAlignment="1" applyProtection="1">
      <alignment horizontal="center" vertical="center" wrapText="1"/>
      <protection locked="0"/>
    </xf>
    <xf numFmtId="2" fontId="14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7" xfId="1" applyNumberFormat="1" applyFont="1" applyBorder="1" applyAlignment="1">
      <alignment horizontal="center" vertical="center" wrapText="1"/>
    </xf>
    <xf numFmtId="0" fontId="42" fillId="0" borderId="7" xfId="1" applyFont="1" applyBorder="1" applyAlignment="1">
      <alignment horizontal="center" vertical="center" wrapText="1"/>
    </xf>
    <xf numFmtId="0" fontId="3" fillId="12" borderId="9" xfId="1" applyFont="1" applyFill="1" applyBorder="1" applyAlignment="1">
      <alignment horizontal="center" vertical="center" wrapText="1"/>
    </xf>
    <xf numFmtId="0" fontId="3" fillId="12" borderId="7" xfId="1" applyFont="1" applyFill="1" applyBorder="1" applyAlignment="1">
      <alignment horizontal="center" vertical="center" wrapText="1"/>
    </xf>
    <xf numFmtId="169" fontId="5" fillId="0" borderId="7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2" fontId="1" fillId="11" borderId="1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Fill="1" applyBorder="1" applyAlignment="1">
      <alignment horizontal="center" vertical="center"/>
    </xf>
    <xf numFmtId="165" fontId="5" fillId="5" borderId="16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5" borderId="19" xfId="0" applyNumberFormat="1" applyFont="1" applyFill="1" applyBorder="1" applyAlignment="1">
      <alignment horizontal="center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165" fontId="10" fillId="5" borderId="16" xfId="0" applyNumberFormat="1" applyFont="1" applyFill="1" applyBorder="1" applyAlignment="1">
      <alignment horizontal="center" vertical="center" wrapText="1"/>
    </xf>
    <xf numFmtId="165" fontId="10" fillId="5" borderId="19" xfId="0" applyNumberFormat="1" applyFont="1" applyFill="1" applyBorder="1" applyAlignment="1">
      <alignment horizontal="center" vertical="center" wrapText="1"/>
    </xf>
    <xf numFmtId="165" fontId="10" fillId="4" borderId="16" xfId="0" applyNumberFormat="1" applyFont="1" applyFill="1" applyBorder="1" applyAlignment="1">
      <alignment horizontal="center" vertical="center" wrapText="1"/>
    </xf>
    <xf numFmtId="165" fontId="10" fillId="3" borderId="16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49" fontId="1" fillId="0" borderId="23" xfId="1" applyNumberFormat="1" applyFont="1" applyFill="1" applyBorder="1" applyAlignment="1">
      <alignment horizontal="center" vertical="center" wrapText="1"/>
    </xf>
    <xf numFmtId="49" fontId="1" fillId="0" borderId="30" xfId="1" applyNumberFormat="1" applyFont="1" applyFill="1" applyBorder="1" applyAlignment="1">
      <alignment horizontal="center" vertical="center" wrapText="1"/>
    </xf>
    <xf numFmtId="49" fontId="3" fillId="0" borderId="24" xfId="1" applyNumberFormat="1" applyFont="1" applyFill="1" applyBorder="1" applyAlignment="1">
      <alignment horizontal="center" vertical="center" textRotation="90" wrapText="1"/>
    </xf>
    <xf numFmtId="49" fontId="3" fillId="0" borderId="7" xfId="1" applyNumberFormat="1" applyFont="1" applyFill="1" applyBorder="1" applyAlignment="1">
      <alignment horizontal="center" vertical="center" textRotation="90" wrapText="1"/>
    </xf>
    <xf numFmtId="0" fontId="6" fillId="0" borderId="2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textRotation="90" wrapText="1"/>
    </xf>
    <xf numFmtId="0" fontId="1" fillId="0" borderId="7" xfId="1" applyFont="1" applyBorder="1" applyAlignment="1">
      <alignment horizontal="center" vertical="center" textRotation="90" wrapText="1"/>
    </xf>
    <xf numFmtId="0" fontId="1" fillId="0" borderId="2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2" fontId="1" fillId="0" borderId="27" xfId="1" applyNumberFormat="1" applyFont="1" applyBorder="1" applyAlignment="1">
      <alignment horizontal="center" vertical="center" wrapText="1"/>
    </xf>
    <xf numFmtId="2" fontId="1" fillId="0" borderId="29" xfId="1" applyNumberFormat="1" applyFont="1" applyBorder="1" applyAlignment="1">
      <alignment horizontal="center" vertical="center" wrapText="1"/>
    </xf>
    <xf numFmtId="49" fontId="5" fillId="11" borderId="21" xfId="1" applyNumberFormat="1" applyFont="1" applyFill="1" applyBorder="1" applyAlignment="1">
      <alignment horizontal="center" vertical="center" wrapText="1"/>
    </xf>
    <xf numFmtId="49" fontId="5" fillId="11" borderId="26" xfId="1" applyNumberFormat="1" applyFont="1" applyFill="1" applyBorder="1" applyAlignment="1">
      <alignment horizontal="center" vertical="center" wrapText="1"/>
    </xf>
    <xf numFmtId="49" fontId="5" fillId="11" borderId="22" xfId="1" applyNumberFormat="1" applyFont="1" applyFill="1" applyBorder="1" applyAlignment="1">
      <alignment horizontal="center" vertical="center" wrapText="1"/>
    </xf>
    <xf numFmtId="164" fontId="14" fillId="7" borderId="3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</cellXfs>
  <cellStyles count="10">
    <cellStyle name="Normal" xfId="0" builtinId="0"/>
    <cellStyle name="Normal 13 3" xfId="2" xr:uid="{00000000-0005-0000-0000-000000000000}"/>
    <cellStyle name="Обычный 2" xfId="1" xr:uid="{00000000-0005-0000-0000-000003000000}"/>
    <cellStyle name="Обычный 2 2" xfId="6" xr:uid="{00000000-0005-0000-0000-000004000000}"/>
    <cellStyle name="Обычный 2 2 2" xfId="8" xr:uid="{00000000-0005-0000-0000-000005000000}"/>
    <cellStyle name="Обычный 3" xfId="3" xr:uid="{00000000-0005-0000-0000-000006000000}"/>
    <cellStyle name="Обычный 3 2" xfId="7" xr:uid="{00000000-0005-0000-0000-000007000000}"/>
    <cellStyle name="Обычный 4" xfId="5" xr:uid="{00000000-0005-0000-0000-000008000000}"/>
    <cellStyle name="Обычный 4 2" xfId="9" xr:uid="{00000000-0005-0000-0000-000009000000}"/>
    <cellStyle name="Финансовый 2" xfId="4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olebi/gegelidzeebis%20skola/smetebi/Giorgi/sport%20darbaz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kolebi/woniarisis%20skola/vache/woniarisis%20skola%2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chavchavavadzis%20q%20%2333/shida%20remonti/Documents%20and%20Settings/Tamari/Desktop/AXALI%20MSENEBLOBA/gogebasvili.%20%2018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chavchavavadzis%20q%20%2333/shida%20remonti/Documents%20and%20Settings/Tamari/Desktop/proeqti%202006-III/a-x-II%20%20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q%20u%20c%20e%20b%20i\A%20R%20D%20%20T%20b%20G%20a%20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q%20u%20c%20e%20b%20i\%60b%20a%20g%20r%20a%20t%20i%20o%20n%20i%20s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chavchavavadzis%20q%20%2333/shida%20remonti/Documents%20and%20Settings/Tamari/Desktop/FOTI/SUQURA.%20bolo%20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chavchavavadzis%20q%20%2333/shida%20remonti/Documents%20and%20Settings/Tamari/Desktop/AXALI%20MSENEBLOBA/gogebasvili.%2022%20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chavchavavadzis%20q%20%2333/shida%20remonti/Documents%20and%20Settings/Tamari/Desktop/AXALI%20MSENEBLOBA/m%20%20a%20b%20a%20s%20i%20z%20e%20i%201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chavchavavadzis%20q%20%2333/shida%20remonti/Documents%20and%20Settings/Tamari/Desktop/K%20E%20D%20A/bulv%20%20gamwvaneba%204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kolebi/woniarisis%20skola/varjanisi/varjanisis%20%20dawyebiTi%20%20skola%20%20qeda%20%20santeqnika/Giorgi/sport%20darbaz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ownloads/Documents%20and%20Settings/Tamari/Desktop/AXALI%20MSENEBLOBA/gogebasvili.%2022%20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ownloads/Documents%20and%20Settings/Tamari/Desktop/AXALI%20MSENEBLOBA/m%20%20a%20b%20a%20s%20i%20z%20e%20i%201%20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კრებ"/>
      <sheetName val="1"/>
      <sheetName val="2"/>
    </sheetNames>
    <sheetDataSet>
      <sheetData sheetId="0" refreshError="1"/>
      <sheetData sheetId="1" refreshError="1"/>
      <sheetData sheetId="2"/>
      <sheetData sheetId="3">
        <row r="59">
          <cell r="F59">
            <v>0.27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>
        <row r="56">
          <cell r="F56">
            <v>0.25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5"/>
  <sheetViews>
    <sheetView view="pageBreakPreview" zoomScaleSheetLayoutView="100" workbookViewId="0">
      <selection activeCell="J15" sqref="J15"/>
    </sheetView>
  </sheetViews>
  <sheetFormatPr defaultRowHeight="16.5" x14ac:dyDescent="0.2"/>
  <cols>
    <col min="1" max="1" width="5.28515625" style="3" customWidth="1"/>
    <col min="2" max="2" width="8.85546875" style="3" customWidth="1"/>
    <col min="3" max="3" width="38.28515625" style="3" customWidth="1"/>
    <col min="4" max="4" width="9.42578125" style="3" customWidth="1"/>
    <col min="5" max="5" width="8.5703125" style="3" customWidth="1"/>
    <col min="6" max="6" width="8.7109375" style="3" customWidth="1"/>
    <col min="7" max="7" width="7.85546875" style="3" customWidth="1"/>
    <col min="8" max="8" width="10" style="3" customWidth="1"/>
    <col min="9" max="16384" width="9.140625" style="3"/>
  </cols>
  <sheetData>
    <row r="1" spans="1:8" ht="42.75" customHeight="1" x14ac:dyDescent="0.2">
      <c r="A1" s="341" t="s">
        <v>89</v>
      </c>
      <c r="B1" s="341"/>
      <c r="C1" s="341"/>
      <c r="D1" s="341"/>
      <c r="E1" s="341"/>
      <c r="F1" s="341"/>
      <c r="G1" s="341"/>
      <c r="H1" s="341"/>
    </row>
    <row r="2" spans="1:8" ht="37.5" customHeight="1" x14ac:dyDescent="0.2">
      <c r="A2" s="342" t="s">
        <v>0</v>
      </c>
      <c r="B2" s="344" t="s">
        <v>8</v>
      </c>
      <c r="C2" s="342" t="s">
        <v>9</v>
      </c>
      <c r="D2" s="346" t="s">
        <v>1</v>
      </c>
      <c r="E2" s="347"/>
      <c r="F2" s="347"/>
      <c r="G2" s="348"/>
      <c r="H2" s="344" t="s">
        <v>10</v>
      </c>
    </row>
    <row r="3" spans="1:8" ht="85.5" customHeight="1" x14ac:dyDescent="0.2">
      <c r="A3" s="343"/>
      <c r="B3" s="345"/>
      <c r="C3" s="343"/>
      <c r="D3" s="11" t="s">
        <v>11</v>
      </c>
      <c r="E3" s="11" t="s">
        <v>12</v>
      </c>
      <c r="F3" s="11" t="s">
        <v>13</v>
      </c>
      <c r="G3" s="11" t="s">
        <v>14</v>
      </c>
      <c r="H3" s="345"/>
    </row>
    <row r="4" spans="1:8" ht="15" customHeight="1" x14ac:dyDescent="0.2">
      <c r="A4" s="10">
        <v>1</v>
      </c>
      <c r="B4" s="10">
        <v>2</v>
      </c>
      <c r="C4" s="10">
        <v>3</v>
      </c>
      <c r="D4" s="1">
        <v>4</v>
      </c>
      <c r="E4" s="1">
        <v>5</v>
      </c>
      <c r="F4" s="1">
        <v>6</v>
      </c>
      <c r="G4" s="1">
        <v>7</v>
      </c>
      <c r="H4" s="10">
        <v>8</v>
      </c>
    </row>
    <row r="5" spans="1:8" ht="15.95" customHeight="1" thickBot="1" x14ac:dyDescent="0.25">
      <c r="A5" s="9"/>
      <c r="B5" s="9"/>
      <c r="C5" s="12" t="s">
        <v>15</v>
      </c>
      <c r="D5" s="9"/>
      <c r="E5" s="13"/>
      <c r="F5" s="13"/>
      <c r="G5" s="13"/>
      <c r="H5" s="13"/>
    </row>
    <row r="6" spans="1:8" ht="30.75" customHeight="1" x14ac:dyDescent="0.2">
      <c r="A6" s="14">
        <v>1</v>
      </c>
      <c r="B6" s="15"/>
      <c r="C6" s="15" t="s">
        <v>16</v>
      </c>
      <c r="D6" s="16"/>
      <c r="E6" s="17"/>
      <c r="F6" s="17"/>
      <c r="G6" s="17"/>
      <c r="H6" s="18"/>
    </row>
    <row r="7" spans="1:8" ht="15" customHeight="1" thickBot="1" x14ac:dyDescent="0.25">
      <c r="A7" s="42">
        <f>A6+1</f>
        <v>2</v>
      </c>
      <c r="B7" s="41"/>
      <c r="C7" s="41"/>
      <c r="D7" s="43"/>
      <c r="E7" s="43"/>
      <c r="F7" s="43"/>
      <c r="G7" s="43"/>
      <c r="H7" s="44"/>
    </row>
    <row r="8" spans="1:8" ht="15.95" customHeight="1" thickBot="1" x14ac:dyDescent="0.25">
      <c r="A8" s="50"/>
      <c r="B8" s="51"/>
      <c r="C8" s="70" t="s">
        <v>18</v>
      </c>
      <c r="D8" s="79"/>
      <c r="E8" s="52"/>
      <c r="F8" s="52"/>
      <c r="G8" s="52"/>
      <c r="H8" s="75"/>
    </row>
    <row r="9" spans="1:8" ht="15.95" customHeight="1" thickBot="1" x14ac:dyDescent="0.25">
      <c r="A9" s="23"/>
      <c r="B9" s="23"/>
      <c r="C9" s="24" t="s">
        <v>19</v>
      </c>
      <c r="D9" s="25"/>
      <c r="E9" s="26"/>
      <c r="F9" s="26"/>
      <c r="G9" s="26"/>
      <c r="H9" s="26"/>
    </row>
    <row r="10" spans="1:8" ht="24" customHeight="1" thickBot="1" x14ac:dyDescent="0.25">
      <c r="A10" s="45">
        <v>2</v>
      </c>
      <c r="B10" s="46"/>
      <c r="C10" s="47" t="s">
        <v>20</v>
      </c>
      <c r="D10" s="48" t="s">
        <v>5</v>
      </c>
      <c r="E10" s="48" t="s">
        <v>5</v>
      </c>
      <c r="F10" s="48" t="s">
        <v>5</v>
      </c>
      <c r="G10" s="48" t="s">
        <v>5</v>
      </c>
      <c r="H10" s="49" t="s">
        <v>5</v>
      </c>
    </row>
    <row r="11" spans="1:8" ht="31.5" customHeight="1" thickBot="1" x14ac:dyDescent="0.25">
      <c r="A11" s="76">
        <f>A10+0.1</f>
        <v>2.1</v>
      </c>
      <c r="B11" s="58" t="s">
        <v>48</v>
      </c>
      <c r="C11" s="58" t="s">
        <v>156</v>
      </c>
      <c r="D11" s="337">
        <f>შესავსები!H134/1000</f>
        <v>0</v>
      </c>
      <c r="E11" s="77"/>
      <c r="F11" s="77"/>
      <c r="G11" s="77"/>
      <c r="H11" s="339">
        <f>D11+E11</f>
        <v>0</v>
      </c>
    </row>
    <row r="12" spans="1:8" ht="15.95" customHeight="1" thickBot="1" x14ac:dyDescent="0.25">
      <c r="A12" s="50"/>
      <c r="B12" s="51"/>
      <c r="C12" s="70" t="s">
        <v>21</v>
      </c>
      <c r="D12" s="338">
        <f>D11</f>
        <v>0</v>
      </c>
      <c r="E12" s="52"/>
      <c r="F12" s="52"/>
      <c r="G12" s="52"/>
      <c r="H12" s="334">
        <f>D12+E12</f>
        <v>0</v>
      </c>
    </row>
    <row r="13" spans="1:8" ht="15.95" customHeight="1" thickBot="1" x14ac:dyDescent="0.25">
      <c r="A13" s="23"/>
      <c r="B13" s="23"/>
      <c r="C13" s="24" t="s">
        <v>22</v>
      </c>
      <c r="D13" s="74"/>
      <c r="E13" s="74"/>
      <c r="F13" s="74"/>
      <c r="G13" s="74"/>
      <c r="H13" s="80"/>
    </row>
    <row r="14" spans="1:8" ht="20.25" customHeight="1" thickBot="1" x14ac:dyDescent="0.25">
      <c r="A14" s="7">
        <v>3</v>
      </c>
      <c r="B14" s="4"/>
      <c r="C14" s="8" t="s">
        <v>23</v>
      </c>
      <c r="D14" s="39"/>
      <c r="E14" s="38"/>
      <c r="F14" s="37"/>
      <c r="G14" s="40"/>
      <c r="H14" s="39"/>
    </row>
    <row r="15" spans="1:8" ht="20.25" customHeight="1" thickBot="1" x14ac:dyDescent="0.25">
      <c r="C15" s="20" t="s">
        <v>17</v>
      </c>
    </row>
    <row r="16" spans="1:8" ht="17.25" customHeight="1" thickBot="1" x14ac:dyDescent="0.25">
      <c r="A16" s="50"/>
      <c r="B16" s="51"/>
      <c r="C16" s="70" t="s">
        <v>24</v>
      </c>
      <c r="D16" s="52"/>
      <c r="E16" s="52"/>
      <c r="F16" s="52"/>
      <c r="G16" s="52"/>
      <c r="H16" s="75"/>
    </row>
    <row r="17" spans="1:8" ht="17.25" customHeight="1" thickBot="1" x14ac:dyDescent="0.25">
      <c r="A17" s="23"/>
      <c r="B17" s="23"/>
      <c r="C17" s="24" t="s">
        <v>25</v>
      </c>
      <c r="D17" s="74"/>
      <c r="E17" s="74"/>
      <c r="F17" s="74"/>
      <c r="G17" s="74"/>
      <c r="H17" s="74"/>
    </row>
    <row r="18" spans="1:8" ht="45" customHeight="1" thickBot="1" x14ac:dyDescent="0.25">
      <c r="A18" s="45">
        <v>4</v>
      </c>
      <c r="B18" s="47"/>
      <c r="C18" s="46" t="s">
        <v>26</v>
      </c>
      <c r="D18" s="71"/>
      <c r="E18" s="72"/>
      <c r="F18" s="72"/>
      <c r="G18" s="72"/>
      <c r="H18" s="73"/>
    </row>
    <row r="19" spans="1:8" ht="28.5" customHeight="1" thickBot="1" x14ac:dyDescent="0.25">
      <c r="A19" s="84"/>
      <c r="B19" s="85" t="s">
        <v>82</v>
      </c>
      <c r="C19" s="85" t="s">
        <v>83</v>
      </c>
      <c r="D19" s="86"/>
      <c r="E19" s="86"/>
      <c r="F19" s="86"/>
      <c r="G19" s="86"/>
      <c r="H19" s="87"/>
    </row>
    <row r="20" spans="1:8" ht="21" customHeight="1" thickBot="1" x14ac:dyDescent="0.25">
      <c r="A20" s="50"/>
      <c r="B20" s="51"/>
      <c r="C20" s="70" t="s">
        <v>27</v>
      </c>
      <c r="D20" s="52"/>
      <c r="E20" s="52"/>
      <c r="F20" s="52"/>
      <c r="G20" s="52"/>
      <c r="H20" s="75"/>
    </row>
    <row r="21" spans="1:8" ht="18" customHeight="1" thickBot="1" x14ac:dyDescent="0.25">
      <c r="A21" s="23"/>
      <c r="B21" s="23"/>
      <c r="C21" s="24" t="s">
        <v>28</v>
      </c>
      <c r="D21" s="74"/>
      <c r="E21" s="74"/>
      <c r="F21" s="74"/>
      <c r="G21" s="74"/>
      <c r="H21" s="74"/>
    </row>
    <row r="22" spans="1:8" ht="21" customHeight="1" thickBot="1" x14ac:dyDescent="0.25">
      <c r="A22" s="45">
        <v>5</v>
      </c>
      <c r="B22" s="46"/>
      <c r="C22" s="46" t="s">
        <v>29</v>
      </c>
      <c r="D22" s="81" t="s">
        <v>5</v>
      </c>
      <c r="E22" s="82"/>
      <c r="F22" s="82"/>
      <c r="G22" s="82"/>
      <c r="H22" s="83" t="s">
        <v>5</v>
      </c>
    </row>
    <row r="23" spans="1:8" s="88" customFormat="1" ht="28.5" customHeight="1" thickBot="1" x14ac:dyDescent="0.25">
      <c r="A23" s="76"/>
      <c r="B23" s="92"/>
      <c r="C23" s="91" t="s">
        <v>17</v>
      </c>
      <c r="D23" s="93"/>
      <c r="E23" s="77"/>
      <c r="F23" s="77"/>
      <c r="G23" s="77"/>
      <c r="H23" s="78"/>
    </row>
    <row r="24" spans="1:8" ht="17.25" customHeight="1" x14ac:dyDescent="0.2">
      <c r="A24" s="67"/>
      <c r="B24" s="68"/>
      <c r="C24" s="68" t="s">
        <v>30</v>
      </c>
      <c r="D24" s="69"/>
      <c r="E24" s="69"/>
      <c r="F24" s="69"/>
      <c r="G24" s="69"/>
      <c r="H24" s="69"/>
    </row>
    <row r="25" spans="1:8" ht="17.25" customHeight="1" thickBot="1" x14ac:dyDescent="0.25">
      <c r="A25" s="9"/>
      <c r="B25" s="9"/>
      <c r="C25" s="12" t="s">
        <v>31</v>
      </c>
      <c r="D25" s="29"/>
      <c r="E25" s="29"/>
      <c r="F25" s="29"/>
      <c r="G25" s="29"/>
      <c r="H25" s="29"/>
    </row>
    <row r="26" spans="1:8" ht="19.5" customHeight="1" x14ac:dyDescent="0.2">
      <c r="A26" s="14">
        <v>6</v>
      </c>
      <c r="B26" s="27"/>
      <c r="C26" s="15" t="s">
        <v>32</v>
      </c>
      <c r="D26" s="17"/>
      <c r="E26" s="17"/>
      <c r="F26" s="17"/>
      <c r="G26" s="17"/>
      <c r="H26" s="18"/>
    </row>
    <row r="27" spans="1:8" ht="20.25" customHeight="1" thickBot="1" x14ac:dyDescent="0.25">
      <c r="A27" s="19">
        <v>6.1</v>
      </c>
      <c r="B27" s="30"/>
      <c r="C27" s="20" t="s">
        <v>17</v>
      </c>
      <c r="D27" s="21"/>
      <c r="E27" s="21"/>
      <c r="F27" s="21"/>
      <c r="G27" s="21"/>
      <c r="H27" s="22"/>
    </row>
    <row r="28" spans="1:8" ht="15.95" customHeight="1" thickBot="1" x14ac:dyDescent="0.25">
      <c r="A28" s="64"/>
      <c r="B28" s="65"/>
      <c r="C28" s="65" t="s">
        <v>33</v>
      </c>
      <c r="D28" s="66"/>
      <c r="E28" s="66"/>
      <c r="F28" s="66"/>
      <c r="G28" s="66"/>
      <c r="H28" s="66"/>
    </row>
    <row r="29" spans="1:8" ht="15.95" customHeight="1" thickBot="1" x14ac:dyDescent="0.25">
      <c r="A29" s="60"/>
      <c r="B29" s="62"/>
      <c r="C29" s="62" t="s">
        <v>34</v>
      </c>
      <c r="D29" s="335">
        <f>D12+D20</f>
        <v>0</v>
      </c>
      <c r="E29" s="335">
        <f>E24+E20+E16+E12</f>
        <v>0</v>
      </c>
      <c r="F29" s="335"/>
      <c r="G29" s="335"/>
      <c r="H29" s="336">
        <f>E29+D29</f>
        <v>0</v>
      </c>
    </row>
    <row r="30" spans="1:8" ht="15.95" customHeight="1" thickBot="1" x14ac:dyDescent="0.25">
      <c r="A30" s="23"/>
      <c r="B30" s="23"/>
      <c r="C30" s="24" t="s">
        <v>35</v>
      </c>
      <c r="D30" s="25"/>
      <c r="E30" s="26"/>
      <c r="F30" s="26"/>
      <c r="G30" s="26"/>
      <c r="H30" s="26"/>
    </row>
    <row r="31" spans="1:8" ht="19.5" customHeight="1" x14ac:dyDescent="0.2">
      <c r="A31" s="14">
        <v>7</v>
      </c>
      <c r="B31" s="27"/>
      <c r="C31" s="15" t="s">
        <v>36</v>
      </c>
      <c r="D31" s="17" t="s">
        <v>5</v>
      </c>
      <c r="E31" s="17" t="s">
        <v>5</v>
      </c>
      <c r="F31" s="17" t="s">
        <v>5</v>
      </c>
      <c r="G31" s="17" t="s">
        <v>5</v>
      </c>
      <c r="H31" s="18" t="s">
        <v>5</v>
      </c>
    </row>
    <row r="32" spans="1:8" ht="18" customHeight="1" thickBot="1" x14ac:dyDescent="0.25">
      <c r="A32" s="19">
        <v>7.1</v>
      </c>
      <c r="B32" s="30"/>
      <c r="C32" s="20" t="s">
        <v>37</v>
      </c>
      <c r="D32" s="21" t="s">
        <v>5</v>
      </c>
      <c r="E32" s="21" t="s">
        <v>5</v>
      </c>
      <c r="F32" s="21" t="s">
        <v>5</v>
      </c>
      <c r="G32" s="21" t="s">
        <v>5</v>
      </c>
      <c r="H32" s="22" t="s">
        <v>5</v>
      </c>
    </row>
    <row r="33" spans="1:8" ht="18" customHeight="1" thickBot="1" x14ac:dyDescent="0.25">
      <c r="A33" s="23"/>
      <c r="B33" s="23"/>
      <c r="C33" s="24" t="s">
        <v>38</v>
      </c>
      <c r="D33" s="31"/>
      <c r="E33" s="31"/>
      <c r="F33" s="31"/>
      <c r="G33" s="31"/>
      <c r="H33" s="31"/>
    </row>
    <row r="34" spans="1:8" ht="21" customHeight="1" thickBot="1" x14ac:dyDescent="0.25">
      <c r="A34" s="14">
        <v>8</v>
      </c>
      <c r="B34" s="15"/>
      <c r="C34" s="15" t="s">
        <v>39</v>
      </c>
      <c r="D34" s="17" t="s">
        <v>5</v>
      </c>
      <c r="E34" s="17" t="s">
        <v>5</v>
      </c>
      <c r="F34" s="17" t="s">
        <v>5</v>
      </c>
      <c r="G34" s="17" t="s">
        <v>5</v>
      </c>
      <c r="H34" s="18" t="s">
        <v>5</v>
      </c>
    </row>
    <row r="35" spans="1:8" ht="21" customHeight="1" thickBot="1" x14ac:dyDescent="0.25">
      <c r="A35" s="19">
        <v>8.1</v>
      </c>
      <c r="B35" s="20"/>
      <c r="C35" s="15" t="s">
        <v>39</v>
      </c>
      <c r="D35" s="21"/>
      <c r="E35" s="21"/>
      <c r="F35" s="21"/>
      <c r="G35" s="32"/>
      <c r="H35" s="28"/>
    </row>
    <row r="36" spans="1:8" ht="21" customHeight="1" thickBot="1" x14ac:dyDescent="0.25">
      <c r="A36" s="50"/>
      <c r="B36" s="51"/>
      <c r="C36" s="51" t="s">
        <v>40</v>
      </c>
      <c r="D36" s="59"/>
      <c r="E36" s="59"/>
      <c r="F36" s="52"/>
      <c r="G36" s="59"/>
      <c r="H36" s="53"/>
    </row>
    <row r="37" spans="1:8" ht="21" customHeight="1" thickBot="1" x14ac:dyDescent="0.25">
      <c r="A37" s="23"/>
      <c r="B37" s="23"/>
      <c r="C37" s="24" t="s">
        <v>41</v>
      </c>
      <c r="D37" s="23"/>
      <c r="E37" s="23"/>
      <c r="F37" s="56"/>
      <c r="G37" s="56"/>
      <c r="H37" s="56"/>
    </row>
    <row r="38" spans="1:8" ht="35.25" customHeight="1" x14ac:dyDescent="0.2">
      <c r="A38" s="14">
        <v>9</v>
      </c>
      <c r="B38" s="15"/>
      <c r="C38" s="27" t="s">
        <v>42</v>
      </c>
      <c r="D38" s="15"/>
      <c r="E38" s="15"/>
      <c r="F38" s="33"/>
      <c r="G38" s="33"/>
      <c r="H38" s="34"/>
    </row>
    <row r="39" spans="1:8" ht="16.5" customHeight="1" x14ac:dyDescent="0.2">
      <c r="A39" s="35">
        <f>A38+0.1</f>
        <v>9.1</v>
      </c>
      <c r="B39" s="1"/>
      <c r="C39" s="89" t="s">
        <v>49</v>
      </c>
      <c r="D39" s="89"/>
      <c r="E39" s="89"/>
      <c r="F39" s="36"/>
      <c r="G39" s="36"/>
      <c r="H39" s="90"/>
    </row>
    <row r="40" spans="1:8" ht="16.5" customHeight="1" thickBot="1" x14ac:dyDescent="0.25">
      <c r="A40" s="6"/>
      <c r="B40" s="6"/>
      <c r="C40" s="54" t="s">
        <v>43</v>
      </c>
      <c r="D40" s="54"/>
      <c r="E40" s="54"/>
      <c r="F40" s="55"/>
      <c r="G40" s="55"/>
      <c r="H40" s="55"/>
    </row>
    <row r="41" spans="1:8" ht="18" customHeight="1" thickBot="1" x14ac:dyDescent="0.25">
      <c r="A41" s="60"/>
      <c r="B41" s="61"/>
      <c r="C41" s="61" t="s">
        <v>44</v>
      </c>
      <c r="D41" s="330">
        <f>D40+D29</f>
        <v>0</v>
      </c>
      <c r="E41" s="330">
        <f>E29</f>
        <v>0</v>
      </c>
      <c r="F41" s="63"/>
      <c r="G41" s="63"/>
      <c r="H41" s="333">
        <f>G41+F41+E41+D41</f>
        <v>0</v>
      </c>
    </row>
    <row r="42" spans="1:8" ht="30.75" customHeight="1" thickBot="1" x14ac:dyDescent="0.25">
      <c r="A42" s="50">
        <v>10</v>
      </c>
      <c r="B42" s="51"/>
      <c r="C42" s="70" t="s">
        <v>50</v>
      </c>
      <c r="D42" s="331"/>
      <c r="E42" s="331"/>
      <c r="F42" s="59"/>
      <c r="G42" s="331">
        <f>H41*0.05</f>
        <v>0</v>
      </c>
      <c r="H42" s="334">
        <f>G42</f>
        <v>0</v>
      </c>
    </row>
    <row r="43" spans="1:8" ht="19.5" customHeight="1" x14ac:dyDescent="0.2">
      <c r="A43" s="10"/>
      <c r="B43" s="10"/>
      <c r="C43" s="10" t="s">
        <v>7</v>
      </c>
      <c r="D43" s="332">
        <f>D41</f>
        <v>0</v>
      </c>
      <c r="E43" s="332">
        <f>E41</f>
        <v>0</v>
      </c>
      <c r="F43" s="57"/>
      <c r="G43" s="332">
        <f>G42+G41</f>
        <v>0</v>
      </c>
      <c r="H43" s="332">
        <f>G43+F43+E43+D43</f>
        <v>0</v>
      </c>
    </row>
    <row r="44" spans="1:8" s="144" customFormat="1" ht="20.100000000000001" customHeight="1" x14ac:dyDescent="0.2">
      <c r="A44" s="96"/>
      <c r="B44" s="96"/>
      <c r="C44" s="145"/>
      <c r="D44" s="145"/>
      <c r="E44" s="145"/>
      <c r="F44" s="145"/>
      <c r="G44" s="145"/>
      <c r="H44" s="145"/>
    </row>
    <row r="45" spans="1:8" s="144" customFormat="1" ht="20.100000000000001" customHeight="1" x14ac:dyDescent="0.2">
      <c r="A45" s="147"/>
      <c r="B45" s="147"/>
      <c r="C45" s="146"/>
      <c r="D45" s="146"/>
      <c r="E45" s="146"/>
      <c r="F45" s="146"/>
      <c r="G45" s="146"/>
      <c r="H45" s="146"/>
    </row>
    <row r="46" spans="1:8" s="94" customFormat="1" ht="24.75" customHeight="1" x14ac:dyDescent="0.2">
      <c r="A46" s="96"/>
      <c r="B46" s="96"/>
      <c r="C46" s="95"/>
      <c r="D46" s="95"/>
      <c r="E46" s="95"/>
      <c r="F46" s="95"/>
      <c r="G46" s="95"/>
      <c r="H46" s="95"/>
    </row>
    <row r="47" spans="1:8" s="96" customFormat="1" ht="24" customHeight="1" x14ac:dyDescent="0.2">
      <c r="A47" s="340"/>
      <c r="B47" s="340"/>
      <c r="C47" s="340"/>
    </row>
    <row r="48" spans="1:8" s="96" customFormat="1" ht="24" customHeight="1" x14ac:dyDescent="0.2">
      <c r="A48" s="145"/>
      <c r="B48" s="340"/>
      <c r="C48" s="340"/>
      <c r="F48" s="340"/>
      <c r="G48" s="340"/>
      <c r="H48" s="340"/>
    </row>
    <row r="49" spans="1:8" s="144" customFormat="1" ht="24.75" customHeight="1" x14ac:dyDescent="0.2">
      <c r="A49" s="96"/>
      <c r="B49" s="96"/>
      <c r="C49" s="145"/>
      <c r="D49" s="145"/>
      <c r="E49" s="145"/>
      <c r="F49" s="145"/>
      <c r="G49" s="145"/>
      <c r="H49" s="145"/>
    </row>
    <row r="50" spans="1:8" s="144" customFormat="1" ht="21.75" customHeight="1" x14ac:dyDescent="0.2">
      <c r="A50" s="96"/>
      <c r="B50" s="96"/>
      <c r="C50" s="145"/>
      <c r="D50" s="145"/>
      <c r="E50" s="145"/>
      <c r="F50" s="145"/>
      <c r="G50" s="145"/>
      <c r="H50" s="145"/>
    </row>
    <row r="51" spans="1:8" ht="30" customHeight="1" x14ac:dyDescent="0.2">
      <c r="A51" s="5"/>
      <c r="B51" s="5"/>
      <c r="C51" s="2"/>
      <c r="D51" s="2"/>
      <c r="E51" s="340"/>
      <c r="F51" s="340"/>
      <c r="G51" s="340"/>
      <c r="H51" s="340"/>
    </row>
    <row r="52" spans="1:8" ht="20.100000000000001" customHeight="1" x14ac:dyDescent="0.2">
      <c r="A52" s="5"/>
      <c r="B52" s="5"/>
      <c r="H52" s="5"/>
    </row>
    <row r="53" spans="1:8" ht="20.100000000000001" customHeight="1" x14ac:dyDescent="0.2">
      <c r="A53" s="5"/>
      <c r="B53" s="5"/>
      <c r="C53" s="5"/>
      <c r="D53" s="5"/>
      <c r="E53" s="5"/>
      <c r="F53" s="5"/>
      <c r="G53" s="5"/>
      <c r="H53" s="5"/>
    </row>
    <row r="54" spans="1:8" ht="20.100000000000001" customHeight="1" x14ac:dyDescent="0.2"/>
    <row r="55" spans="1:8" ht="20.100000000000001" customHeight="1" x14ac:dyDescent="0.2"/>
    <row r="56" spans="1:8" ht="20.100000000000001" customHeight="1" x14ac:dyDescent="0.2"/>
    <row r="57" spans="1:8" ht="20.100000000000001" customHeight="1" x14ac:dyDescent="0.2"/>
    <row r="58" spans="1:8" ht="20.100000000000001" customHeight="1" x14ac:dyDescent="0.2"/>
    <row r="59" spans="1:8" ht="20.100000000000001" customHeight="1" x14ac:dyDescent="0.2"/>
    <row r="60" spans="1:8" ht="20.100000000000001" customHeight="1" x14ac:dyDescent="0.2"/>
    <row r="61" spans="1:8" ht="20.100000000000001" customHeight="1" x14ac:dyDescent="0.2"/>
    <row r="62" spans="1:8" ht="20.100000000000001" customHeight="1" x14ac:dyDescent="0.2"/>
    <row r="63" spans="1:8" ht="20.100000000000001" customHeight="1" x14ac:dyDescent="0.2"/>
    <row r="64" spans="1:8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</sheetData>
  <mergeCells count="10">
    <mergeCell ref="F48:H48"/>
    <mergeCell ref="E51:H51"/>
    <mergeCell ref="A1:H1"/>
    <mergeCell ref="A2:A3"/>
    <mergeCell ref="B2:B3"/>
    <mergeCell ref="C2:C3"/>
    <mergeCell ref="D2:G2"/>
    <mergeCell ref="H2:H3"/>
    <mergeCell ref="A47:C47"/>
    <mergeCell ref="B48:C48"/>
  </mergeCells>
  <pageMargins left="0.46" right="0.28000000000000003" top="0.42" bottom="0.4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H170"/>
  <sheetViews>
    <sheetView tabSelected="1" view="pageBreakPreview" zoomScaleNormal="100" zoomScaleSheetLayoutView="100" workbookViewId="0">
      <selection activeCell="A7" sqref="A7:H7"/>
    </sheetView>
  </sheetViews>
  <sheetFormatPr defaultRowHeight="15.75" x14ac:dyDescent="0.2"/>
  <cols>
    <col min="1" max="1" width="5.140625" style="143" customWidth="1"/>
    <col min="2" max="2" width="11.28515625" style="142" customWidth="1"/>
    <col min="3" max="3" width="44.140625" style="98" customWidth="1"/>
    <col min="4" max="4" width="6.7109375" style="98" customWidth="1"/>
    <col min="5" max="5" width="7.28515625" style="98" customWidth="1"/>
    <col min="6" max="6" width="8" style="174" customWidth="1"/>
    <col min="7" max="7" width="6.85546875" style="175" customWidth="1"/>
    <col min="8" max="8" width="8.42578125" style="176" customWidth="1"/>
    <col min="9" max="244" width="9.140625" style="98"/>
    <col min="245" max="245" width="5.140625" style="98" customWidth="1"/>
    <col min="246" max="246" width="9.140625" style="98" customWidth="1"/>
    <col min="247" max="247" width="45.5703125" style="98" customWidth="1"/>
    <col min="248" max="249" width="6.7109375" style="98" customWidth="1"/>
    <col min="250" max="250" width="8" style="98" customWidth="1"/>
    <col min="251" max="251" width="6.85546875" style="98" customWidth="1"/>
    <col min="252" max="252" width="8.42578125" style="98" customWidth="1"/>
    <col min="253" max="500" width="9.140625" style="98"/>
    <col min="501" max="501" width="5.140625" style="98" customWidth="1"/>
    <col min="502" max="502" width="9.140625" style="98" customWidth="1"/>
    <col min="503" max="503" width="45.5703125" style="98" customWidth="1"/>
    <col min="504" max="505" width="6.7109375" style="98" customWidth="1"/>
    <col min="506" max="506" width="8" style="98" customWidth="1"/>
    <col min="507" max="507" width="6.85546875" style="98" customWidth="1"/>
    <col min="508" max="508" width="8.42578125" style="98" customWidth="1"/>
    <col min="509" max="756" width="9.140625" style="98"/>
    <col min="757" max="757" width="5.140625" style="98" customWidth="1"/>
    <col min="758" max="758" width="9.140625" style="98" customWidth="1"/>
    <col min="759" max="759" width="45.5703125" style="98" customWidth="1"/>
    <col min="760" max="761" width="6.7109375" style="98" customWidth="1"/>
    <col min="762" max="762" width="8" style="98" customWidth="1"/>
    <col min="763" max="763" width="6.85546875" style="98" customWidth="1"/>
    <col min="764" max="764" width="8.42578125" style="98" customWidth="1"/>
    <col min="765" max="1012" width="9.140625" style="98"/>
    <col min="1013" max="1013" width="5.140625" style="98" customWidth="1"/>
    <col min="1014" max="1014" width="9.140625" style="98" customWidth="1"/>
    <col min="1015" max="1015" width="45.5703125" style="98" customWidth="1"/>
    <col min="1016" max="1017" width="6.7109375" style="98" customWidth="1"/>
    <col min="1018" max="1018" width="8" style="98" customWidth="1"/>
    <col min="1019" max="1019" width="6.85546875" style="98" customWidth="1"/>
    <col min="1020" max="1020" width="8.42578125" style="98" customWidth="1"/>
    <col min="1021" max="1268" width="9.140625" style="98"/>
    <col min="1269" max="1269" width="5.140625" style="98" customWidth="1"/>
    <col min="1270" max="1270" width="9.140625" style="98" customWidth="1"/>
    <col min="1271" max="1271" width="45.5703125" style="98" customWidth="1"/>
    <col min="1272" max="1273" width="6.7109375" style="98" customWidth="1"/>
    <col min="1274" max="1274" width="8" style="98" customWidth="1"/>
    <col min="1275" max="1275" width="6.85546875" style="98" customWidth="1"/>
    <col min="1276" max="1276" width="8.42578125" style="98" customWidth="1"/>
    <col min="1277" max="1524" width="9.140625" style="98"/>
    <col min="1525" max="1525" width="5.140625" style="98" customWidth="1"/>
    <col min="1526" max="1526" width="9.140625" style="98" customWidth="1"/>
    <col min="1527" max="1527" width="45.5703125" style="98" customWidth="1"/>
    <col min="1528" max="1529" width="6.7109375" style="98" customWidth="1"/>
    <col min="1530" max="1530" width="8" style="98" customWidth="1"/>
    <col min="1531" max="1531" width="6.85546875" style="98" customWidth="1"/>
    <col min="1532" max="1532" width="8.42578125" style="98" customWidth="1"/>
    <col min="1533" max="1780" width="9.140625" style="98"/>
    <col min="1781" max="1781" width="5.140625" style="98" customWidth="1"/>
    <col min="1782" max="1782" width="9.140625" style="98" customWidth="1"/>
    <col min="1783" max="1783" width="45.5703125" style="98" customWidth="1"/>
    <col min="1784" max="1785" width="6.7109375" style="98" customWidth="1"/>
    <col min="1786" max="1786" width="8" style="98" customWidth="1"/>
    <col min="1787" max="1787" width="6.85546875" style="98" customWidth="1"/>
    <col min="1788" max="1788" width="8.42578125" style="98" customWidth="1"/>
    <col min="1789" max="2036" width="9.140625" style="98"/>
    <col min="2037" max="2037" width="5.140625" style="98" customWidth="1"/>
    <col min="2038" max="2038" width="9.140625" style="98" customWidth="1"/>
    <col min="2039" max="2039" width="45.5703125" style="98" customWidth="1"/>
    <col min="2040" max="2041" width="6.7109375" style="98" customWidth="1"/>
    <col min="2042" max="2042" width="8" style="98" customWidth="1"/>
    <col min="2043" max="2043" width="6.85546875" style="98" customWidth="1"/>
    <col min="2044" max="2044" width="8.42578125" style="98" customWidth="1"/>
    <col min="2045" max="2292" width="9.140625" style="98"/>
    <col min="2293" max="2293" width="5.140625" style="98" customWidth="1"/>
    <col min="2294" max="2294" width="9.140625" style="98" customWidth="1"/>
    <col min="2295" max="2295" width="45.5703125" style="98" customWidth="1"/>
    <col min="2296" max="2297" width="6.7109375" style="98" customWidth="1"/>
    <col min="2298" max="2298" width="8" style="98" customWidth="1"/>
    <col min="2299" max="2299" width="6.85546875" style="98" customWidth="1"/>
    <col min="2300" max="2300" width="8.42578125" style="98" customWidth="1"/>
    <col min="2301" max="2548" width="9.140625" style="98"/>
    <col min="2549" max="2549" width="5.140625" style="98" customWidth="1"/>
    <col min="2550" max="2550" width="9.140625" style="98" customWidth="1"/>
    <col min="2551" max="2551" width="45.5703125" style="98" customWidth="1"/>
    <col min="2552" max="2553" width="6.7109375" style="98" customWidth="1"/>
    <col min="2554" max="2554" width="8" style="98" customWidth="1"/>
    <col min="2555" max="2555" width="6.85546875" style="98" customWidth="1"/>
    <col min="2556" max="2556" width="8.42578125" style="98" customWidth="1"/>
    <col min="2557" max="2804" width="9.140625" style="98"/>
    <col min="2805" max="2805" width="5.140625" style="98" customWidth="1"/>
    <col min="2806" max="2806" width="9.140625" style="98" customWidth="1"/>
    <col min="2807" max="2807" width="45.5703125" style="98" customWidth="1"/>
    <col min="2808" max="2809" width="6.7109375" style="98" customWidth="1"/>
    <col min="2810" max="2810" width="8" style="98" customWidth="1"/>
    <col min="2811" max="2811" width="6.85546875" style="98" customWidth="1"/>
    <col min="2812" max="2812" width="8.42578125" style="98" customWidth="1"/>
    <col min="2813" max="3060" width="9.140625" style="98"/>
    <col min="3061" max="3061" width="5.140625" style="98" customWidth="1"/>
    <col min="3062" max="3062" width="9.140625" style="98" customWidth="1"/>
    <col min="3063" max="3063" width="45.5703125" style="98" customWidth="1"/>
    <col min="3064" max="3065" width="6.7109375" style="98" customWidth="1"/>
    <col min="3066" max="3066" width="8" style="98" customWidth="1"/>
    <col min="3067" max="3067" width="6.85546875" style="98" customWidth="1"/>
    <col min="3068" max="3068" width="8.42578125" style="98" customWidth="1"/>
    <col min="3069" max="3316" width="9.140625" style="98"/>
    <col min="3317" max="3317" width="5.140625" style="98" customWidth="1"/>
    <col min="3318" max="3318" width="9.140625" style="98" customWidth="1"/>
    <col min="3319" max="3319" width="45.5703125" style="98" customWidth="1"/>
    <col min="3320" max="3321" width="6.7109375" style="98" customWidth="1"/>
    <col min="3322" max="3322" width="8" style="98" customWidth="1"/>
    <col min="3323" max="3323" width="6.85546875" style="98" customWidth="1"/>
    <col min="3324" max="3324" width="8.42578125" style="98" customWidth="1"/>
    <col min="3325" max="3572" width="9.140625" style="98"/>
    <col min="3573" max="3573" width="5.140625" style="98" customWidth="1"/>
    <col min="3574" max="3574" width="9.140625" style="98" customWidth="1"/>
    <col min="3575" max="3575" width="45.5703125" style="98" customWidth="1"/>
    <col min="3576" max="3577" width="6.7109375" style="98" customWidth="1"/>
    <col min="3578" max="3578" width="8" style="98" customWidth="1"/>
    <col min="3579" max="3579" width="6.85546875" style="98" customWidth="1"/>
    <col min="3580" max="3580" width="8.42578125" style="98" customWidth="1"/>
    <col min="3581" max="3828" width="9.140625" style="98"/>
    <col min="3829" max="3829" width="5.140625" style="98" customWidth="1"/>
    <col min="3830" max="3830" width="9.140625" style="98" customWidth="1"/>
    <col min="3831" max="3831" width="45.5703125" style="98" customWidth="1"/>
    <col min="3832" max="3833" width="6.7109375" style="98" customWidth="1"/>
    <col min="3834" max="3834" width="8" style="98" customWidth="1"/>
    <col min="3835" max="3835" width="6.85546875" style="98" customWidth="1"/>
    <col min="3836" max="3836" width="8.42578125" style="98" customWidth="1"/>
    <col min="3837" max="4084" width="9.140625" style="98"/>
    <col min="4085" max="4085" width="5.140625" style="98" customWidth="1"/>
    <col min="4086" max="4086" width="9.140625" style="98" customWidth="1"/>
    <col min="4087" max="4087" width="45.5703125" style="98" customWidth="1"/>
    <col min="4088" max="4089" width="6.7109375" style="98" customWidth="1"/>
    <col min="4090" max="4090" width="8" style="98" customWidth="1"/>
    <col min="4091" max="4091" width="6.85546875" style="98" customWidth="1"/>
    <col min="4092" max="4092" width="8.42578125" style="98" customWidth="1"/>
    <col min="4093" max="4340" width="9.140625" style="98"/>
    <col min="4341" max="4341" width="5.140625" style="98" customWidth="1"/>
    <col min="4342" max="4342" width="9.140625" style="98" customWidth="1"/>
    <col min="4343" max="4343" width="45.5703125" style="98" customWidth="1"/>
    <col min="4344" max="4345" width="6.7109375" style="98" customWidth="1"/>
    <col min="4346" max="4346" width="8" style="98" customWidth="1"/>
    <col min="4347" max="4347" width="6.85546875" style="98" customWidth="1"/>
    <col min="4348" max="4348" width="8.42578125" style="98" customWidth="1"/>
    <col min="4349" max="4596" width="9.140625" style="98"/>
    <col min="4597" max="4597" width="5.140625" style="98" customWidth="1"/>
    <col min="4598" max="4598" width="9.140625" style="98" customWidth="1"/>
    <col min="4599" max="4599" width="45.5703125" style="98" customWidth="1"/>
    <col min="4600" max="4601" width="6.7109375" style="98" customWidth="1"/>
    <col min="4602" max="4602" width="8" style="98" customWidth="1"/>
    <col min="4603" max="4603" width="6.85546875" style="98" customWidth="1"/>
    <col min="4604" max="4604" width="8.42578125" style="98" customWidth="1"/>
    <col min="4605" max="4852" width="9.140625" style="98"/>
    <col min="4853" max="4853" width="5.140625" style="98" customWidth="1"/>
    <col min="4854" max="4854" width="9.140625" style="98" customWidth="1"/>
    <col min="4855" max="4855" width="45.5703125" style="98" customWidth="1"/>
    <col min="4856" max="4857" width="6.7109375" style="98" customWidth="1"/>
    <col min="4858" max="4858" width="8" style="98" customWidth="1"/>
    <col min="4859" max="4859" width="6.85546875" style="98" customWidth="1"/>
    <col min="4860" max="4860" width="8.42578125" style="98" customWidth="1"/>
    <col min="4861" max="5108" width="9.140625" style="98"/>
    <col min="5109" max="5109" width="5.140625" style="98" customWidth="1"/>
    <col min="5110" max="5110" width="9.140625" style="98" customWidth="1"/>
    <col min="5111" max="5111" width="45.5703125" style="98" customWidth="1"/>
    <col min="5112" max="5113" width="6.7109375" style="98" customWidth="1"/>
    <col min="5114" max="5114" width="8" style="98" customWidth="1"/>
    <col min="5115" max="5115" width="6.85546875" style="98" customWidth="1"/>
    <col min="5116" max="5116" width="8.42578125" style="98" customWidth="1"/>
    <col min="5117" max="5364" width="9.140625" style="98"/>
    <col min="5365" max="5365" width="5.140625" style="98" customWidth="1"/>
    <col min="5366" max="5366" width="9.140625" style="98" customWidth="1"/>
    <col min="5367" max="5367" width="45.5703125" style="98" customWidth="1"/>
    <col min="5368" max="5369" width="6.7109375" style="98" customWidth="1"/>
    <col min="5370" max="5370" width="8" style="98" customWidth="1"/>
    <col min="5371" max="5371" width="6.85546875" style="98" customWidth="1"/>
    <col min="5372" max="5372" width="8.42578125" style="98" customWidth="1"/>
    <col min="5373" max="5620" width="9.140625" style="98"/>
    <col min="5621" max="5621" width="5.140625" style="98" customWidth="1"/>
    <col min="5622" max="5622" width="9.140625" style="98" customWidth="1"/>
    <col min="5623" max="5623" width="45.5703125" style="98" customWidth="1"/>
    <col min="5624" max="5625" width="6.7109375" style="98" customWidth="1"/>
    <col min="5626" max="5626" width="8" style="98" customWidth="1"/>
    <col min="5627" max="5627" width="6.85546875" style="98" customWidth="1"/>
    <col min="5628" max="5628" width="8.42578125" style="98" customWidth="1"/>
    <col min="5629" max="5876" width="9.140625" style="98"/>
    <col min="5877" max="5877" width="5.140625" style="98" customWidth="1"/>
    <col min="5878" max="5878" width="9.140625" style="98" customWidth="1"/>
    <col min="5879" max="5879" width="45.5703125" style="98" customWidth="1"/>
    <col min="5880" max="5881" width="6.7109375" style="98" customWidth="1"/>
    <col min="5882" max="5882" width="8" style="98" customWidth="1"/>
    <col min="5883" max="5883" width="6.85546875" style="98" customWidth="1"/>
    <col min="5884" max="5884" width="8.42578125" style="98" customWidth="1"/>
    <col min="5885" max="6132" width="9.140625" style="98"/>
    <col min="6133" max="6133" width="5.140625" style="98" customWidth="1"/>
    <col min="6134" max="6134" width="9.140625" style="98" customWidth="1"/>
    <col min="6135" max="6135" width="45.5703125" style="98" customWidth="1"/>
    <col min="6136" max="6137" width="6.7109375" style="98" customWidth="1"/>
    <col min="6138" max="6138" width="8" style="98" customWidth="1"/>
    <col min="6139" max="6139" width="6.85546875" style="98" customWidth="1"/>
    <col min="6140" max="6140" width="8.42578125" style="98" customWidth="1"/>
    <col min="6141" max="6388" width="9.140625" style="98"/>
    <col min="6389" max="6389" width="5.140625" style="98" customWidth="1"/>
    <col min="6390" max="6390" width="9.140625" style="98" customWidth="1"/>
    <col min="6391" max="6391" width="45.5703125" style="98" customWidth="1"/>
    <col min="6392" max="6393" width="6.7109375" style="98" customWidth="1"/>
    <col min="6394" max="6394" width="8" style="98" customWidth="1"/>
    <col min="6395" max="6395" width="6.85546875" style="98" customWidth="1"/>
    <col min="6396" max="6396" width="8.42578125" style="98" customWidth="1"/>
    <col min="6397" max="6644" width="9.140625" style="98"/>
    <col min="6645" max="6645" width="5.140625" style="98" customWidth="1"/>
    <col min="6646" max="6646" width="9.140625" style="98" customWidth="1"/>
    <col min="6647" max="6647" width="45.5703125" style="98" customWidth="1"/>
    <col min="6648" max="6649" width="6.7109375" style="98" customWidth="1"/>
    <col min="6650" max="6650" width="8" style="98" customWidth="1"/>
    <col min="6651" max="6651" width="6.85546875" style="98" customWidth="1"/>
    <col min="6652" max="6652" width="8.42578125" style="98" customWidth="1"/>
    <col min="6653" max="6900" width="9.140625" style="98"/>
    <col min="6901" max="6901" width="5.140625" style="98" customWidth="1"/>
    <col min="6902" max="6902" width="9.140625" style="98" customWidth="1"/>
    <col min="6903" max="6903" width="45.5703125" style="98" customWidth="1"/>
    <col min="6904" max="6905" width="6.7109375" style="98" customWidth="1"/>
    <col min="6906" max="6906" width="8" style="98" customWidth="1"/>
    <col min="6907" max="6907" width="6.85546875" style="98" customWidth="1"/>
    <col min="6908" max="6908" width="8.42578125" style="98" customWidth="1"/>
    <col min="6909" max="7156" width="9.140625" style="98"/>
    <col min="7157" max="7157" width="5.140625" style="98" customWidth="1"/>
    <col min="7158" max="7158" width="9.140625" style="98" customWidth="1"/>
    <col min="7159" max="7159" width="45.5703125" style="98" customWidth="1"/>
    <col min="7160" max="7161" width="6.7109375" style="98" customWidth="1"/>
    <col min="7162" max="7162" width="8" style="98" customWidth="1"/>
    <col min="7163" max="7163" width="6.85546875" style="98" customWidth="1"/>
    <col min="7164" max="7164" width="8.42578125" style="98" customWidth="1"/>
    <col min="7165" max="7412" width="9.140625" style="98"/>
    <col min="7413" max="7413" width="5.140625" style="98" customWidth="1"/>
    <col min="7414" max="7414" width="9.140625" style="98" customWidth="1"/>
    <col min="7415" max="7415" width="45.5703125" style="98" customWidth="1"/>
    <col min="7416" max="7417" width="6.7109375" style="98" customWidth="1"/>
    <col min="7418" max="7418" width="8" style="98" customWidth="1"/>
    <col min="7419" max="7419" width="6.85546875" style="98" customWidth="1"/>
    <col min="7420" max="7420" width="8.42578125" style="98" customWidth="1"/>
    <col min="7421" max="7668" width="9.140625" style="98"/>
    <col min="7669" max="7669" width="5.140625" style="98" customWidth="1"/>
    <col min="7670" max="7670" width="9.140625" style="98" customWidth="1"/>
    <col min="7671" max="7671" width="45.5703125" style="98" customWidth="1"/>
    <col min="7672" max="7673" width="6.7109375" style="98" customWidth="1"/>
    <col min="7674" max="7674" width="8" style="98" customWidth="1"/>
    <col min="7675" max="7675" width="6.85546875" style="98" customWidth="1"/>
    <col min="7676" max="7676" width="8.42578125" style="98" customWidth="1"/>
    <col min="7677" max="7924" width="9.140625" style="98"/>
    <col min="7925" max="7925" width="5.140625" style="98" customWidth="1"/>
    <col min="7926" max="7926" width="9.140625" style="98" customWidth="1"/>
    <col min="7927" max="7927" width="45.5703125" style="98" customWidth="1"/>
    <col min="7928" max="7929" width="6.7109375" style="98" customWidth="1"/>
    <col min="7930" max="7930" width="8" style="98" customWidth="1"/>
    <col min="7931" max="7931" width="6.85546875" style="98" customWidth="1"/>
    <col min="7932" max="7932" width="8.42578125" style="98" customWidth="1"/>
    <col min="7933" max="8180" width="9.140625" style="98"/>
    <col min="8181" max="8181" width="5.140625" style="98" customWidth="1"/>
    <col min="8182" max="8182" width="9.140625" style="98" customWidth="1"/>
    <col min="8183" max="8183" width="45.5703125" style="98" customWidth="1"/>
    <col min="8184" max="8185" width="6.7109375" style="98" customWidth="1"/>
    <col min="8186" max="8186" width="8" style="98" customWidth="1"/>
    <col min="8187" max="8187" width="6.85546875" style="98" customWidth="1"/>
    <col min="8188" max="8188" width="8.42578125" style="98" customWidth="1"/>
    <col min="8189" max="8436" width="9.140625" style="98"/>
    <col min="8437" max="8437" width="5.140625" style="98" customWidth="1"/>
    <col min="8438" max="8438" width="9.140625" style="98" customWidth="1"/>
    <col min="8439" max="8439" width="45.5703125" style="98" customWidth="1"/>
    <col min="8440" max="8441" width="6.7109375" style="98" customWidth="1"/>
    <col min="8442" max="8442" width="8" style="98" customWidth="1"/>
    <col min="8443" max="8443" width="6.85546875" style="98" customWidth="1"/>
    <col min="8444" max="8444" width="8.42578125" style="98" customWidth="1"/>
    <col min="8445" max="8692" width="9.140625" style="98"/>
    <col min="8693" max="8693" width="5.140625" style="98" customWidth="1"/>
    <col min="8694" max="8694" width="9.140625" style="98" customWidth="1"/>
    <col min="8695" max="8695" width="45.5703125" style="98" customWidth="1"/>
    <col min="8696" max="8697" width="6.7109375" style="98" customWidth="1"/>
    <col min="8698" max="8698" width="8" style="98" customWidth="1"/>
    <col min="8699" max="8699" width="6.85546875" style="98" customWidth="1"/>
    <col min="8700" max="8700" width="8.42578125" style="98" customWidth="1"/>
    <col min="8701" max="8948" width="9.140625" style="98"/>
    <col min="8949" max="8949" width="5.140625" style="98" customWidth="1"/>
    <col min="8950" max="8950" width="9.140625" style="98" customWidth="1"/>
    <col min="8951" max="8951" width="45.5703125" style="98" customWidth="1"/>
    <col min="8952" max="8953" width="6.7109375" style="98" customWidth="1"/>
    <col min="8954" max="8954" width="8" style="98" customWidth="1"/>
    <col min="8955" max="8955" width="6.85546875" style="98" customWidth="1"/>
    <col min="8956" max="8956" width="8.42578125" style="98" customWidth="1"/>
    <col min="8957" max="9204" width="9.140625" style="98"/>
    <col min="9205" max="9205" width="5.140625" style="98" customWidth="1"/>
    <col min="9206" max="9206" width="9.140625" style="98" customWidth="1"/>
    <col min="9207" max="9207" width="45.5703125" style="98" customWidth="1"/>
    <col min="9208" max="9209" width="6.7109375" style="98" customWidth="1"/>
    <col min="9210" max="9210" width="8" style="98" customWidth="1"/>
    <col min="9211" max="9211" width="6.85546875" style="98" customWidth="1"/>
    <col min="9212" max="9212" width="8.42578125" style="98" customWidth="1"/>
    <col min="9213" max="9460" width="9.140625" style="98"/>
    <col min="9461" max="9461" width="5.140625" style="98" customWidth="1"/>
    <col min="9462" max="9462" width="9.140625" style="98" customWidth="1"/>
    <col min="9463" max="9463" width="45.5703125" style="98" customWidth="1"/>
    <col min="9464" max="9465" width="6.7109375" style="98" customWidth="1"/>
    <col min="9466" max="9466" width="8" style="98" customWidth="1"/>
    <col min="9467" max="9467" width="6.85546875" style="98" customWidth="1"/>
    <col min="9468" max="9468" width="8.42578125" style="98" customWidth="1"/>
    <col min="9469" max="9716" width="9.140625" style="98"/>
    <col min="9717" max="9717" width="5.140625" style="98" customWidth="1"/>
    <col min="9718" max="9718" width="9.140625" style="98" customWidth="1"/>
    <col min="9719" max="9719" width="45.5703125" style="98" customWidth="1"/>
    <col min="9720" max="9721" width="6.7109375" style="98" customWidth="1"/>
    <col min="9722" max="9722" width="8" style="98" customWidth="1"/>
    <col min="9723" max="9723" width="6.85546875" style="98" customWidth="1"/>
    <col min="9724" max="9724" width="8.42578125" style="98" customWidth="1"/>
    <col min="9725" max="9972" width="9.140625" style="98"/>
    <col min="9973" max="9973" width="5.140625" style="98" customWidth="1"/>
    <col min="9974" max="9974" width="9.140625" style="98" customWidth="1"/>
    <col min="9975" max="9975" width="45.5703125" style="98" customWidth="1"/>
    <col min="9976" max="9977" width="6.7109375" style="98" customWidth="1"/>
    <col min="9978" max="9978" width="8" style="98" customWidth="1"/>
    <col min="9979" max="9979" width="6.85546875" style="98" customWidth="1"/>
    <col min="9980" max="9980" width="8.42578125" style="98" customWidth="1"/>
    <col min="9981" max="10228" width="9.140625" style="98"/>
    <col min="10229" max="10229" width="5.140625" style="98" customWidth="1"/>
    <col min="10230" max="10230" width="9.140625" style="98" customWidth="1"/>
    <col min="10231" max="10231" width="45.5703125" style="98" customWidth="1"/>
    <col min="10232" max="10233" width="6.7109375" style="98" customWidth="1"/>
    <col min="10234" max="10234" width="8" style="98" customWidth="1"/>
    <col min="10235" max="10235" width="6.85546875" style="98" customWidth="1"/>
    <col min="10236" max="10236" width="8.42578125" style="98" customWidth="1"/>
    <col min="10237" max="10484" width="9.140625" style="98"/>
    <col min="10485" max="10485" width="5.140625" style="98" customWidth="1"/>
    <col min="10486" max="10486" width="9.140625" style="98" customWidth="1"/>
    <col min="10487" max="10487" width="45.5703125" style="98" customWidth="1"/>
    <col min="10488" max="10489" width="6.7109375" style="98" customWidth="1"/>
    <col min="10490" max="10490" width="8" style="98" customWidth="1"/>
    <col min="10491" max="10491" width="6.85546875" style="98" customWidth="1"/>
    <col min="10492" max="10492" width="8.42578125" style="98" customWidth="1"/>
    <col min="10493" max="10740" width="9.140625" style="98"/>
    <col min="10741" max="10741" width="5.140625" style="98" customWidth="1"/>
    <col min="10742" max="10742" width="9.140625" style="98" customWidth="1"/>
    <col min="10743" max="10743" width="45.5703125" style="98" customWidth="1"/>
    <col min="10744" max="10745" width="6.7109375" style="98" customWidth="1"/>
    <col min="10746" max="10746" width="8" style="98" customWidth="1"/>
    <col min="10747" max="10747" width="6.85546875" style="98" customWidth="1"/>
    <col min="10748" max="10748" width="8.42578125" style="98" customWidth="1"/>
    <col min="10749" max="10996" width="9.140625" style="98"/>
    <col min="10997" max="10997" width="5.140625" style="98" customWidth="1"/>
    <col min="10998" max="10998" width="9.140625" style="98" customWidth="1"/>
    <col min="10999" max="10999" width="45.5703125" style="98" customWidth="1"/>
    <col min="11000" max="11001" width="6.7109375" style="98" customWidth="1"/>
    <col min="11002" max="11002" width="8" style="98" customWidth="1"/>
    <col min="11003" max="11003" width="6.85546875" style="98" customWidth="1"/>
    <col min="11004" max="11004" width="8.42578125" style="98" customWidth="1"/>
    <col min="11005" max="11252" width="9.140625" style="98"/>
    <col min="11253" max="11253" width="5.140625" style="98" customWidth="1"/>
    <col min="11254" max="11254" width="9.140625" style="98" customWidth="1"/>
    <col min="11255" max="11255" width="45.5703125" style="98" customWidth="1"/>
    <col min="11256" max="11257" width="6.7109375" style="98" customWidth="1"/>
    <col min="11258" max="11258" width="8" style="98" customWidth="1"/>
    <col min="11259" max="11259" width="6.85546875" style="98" customWidth="1"/>
    <col min="11260" max="11260" width="8.42578125" style="98" customWidth="1"/>
    <col min="11261" max="11508" width="9.140625" style="98"/>
    <col min="11509" max="11509" width="5.140625" style="98" customWidth="1"/>
    <col min="11510" max="11510" width="9.140625" style="98" customWidth="1"/>
    <col min="11511" max="11511" width="45.5703125" style="98" customWidth="1"/>
    <col min="11512" max="11513" width="6.7109375" style="98" customWidth="1"/>
    <col min="11514" max="11514" width="8" style="98" customWidth="1"/>
    <col min="11515" max="11515" width="6.85546875" style="98" customWidth="1"/>
    <col min="11516" max="11516" width="8.42578125" style="98" customWidth="1"/>
    <col min="11517" max="11764" width="9.140625" style="98"/>
    <col min="11765" max="11765" width="5.140625" style="98" customWidth="1"/>
    <col min="11766" max="11766" width="9.140625" style="98" customWidth="1"/>
    <col min="11767" max="11767" width="45.5703125" style="98" customWidth="1"/>
    <col min="11768" max="11769" width="6.7109375" style="98" customWidth="1"/>
    <col min="11770" max="11770" width="8" style="98" customWidth="1"/>
    <col min="11771" max="11771" width="6.85546875" style="98" customWidth="1"/>
    <col min="11772" max="11772" width="8.42578125" style="98" customWidth="1"/>
    <col min="11773" max="12020" width="9.140625" style="98"/>
    <col min="12021" max="12021" width="5.140625" style="98" customWidth="1"/>
    <col min="12022" max="12022" width="9.140625" style="98" customWidth="1"/>
    <col min="12023" max="12023" width="45.5703125" style="98" customWidth="1"/>
    <col min="12024" max="12025" width="6.7109375" style="98" customWidth="1"/>
    <col min="12026" max="12026" width="8" style="98" customWidth="1"/>
    <col min="12027" max="12027" width="6.85546875" style="98" customWidth="1"/>
    <col min="12028" max="12028" width="8.42578125" style="98" customWidth="1"/>
    <col min="12029" max="12276" width="9.140625" style="98"/>
    <col min="12277" max="12277" width="5.140625" style="98" customWidth="1"/>
    <col min="12278" max="12278" width="9.140625" style="98" customWidth="1"/>
    <col min="12279" max="12279" width="45.5703125" style="98" customWidth="1"/>
    <col min="12280" max="12281" width="6.7109375" style="98" customWidth="1"/>
    <col min="12282" max="12282" width="8" style="98" customWidth="1"/>
    <col min="12283" max="12283" width="6.85546875" style="98" customWidth="1"/>
    <col min="12284" max="12284" width="8.42578125" style="98" customWidth="1"/>
    <col min="12285" max="12532" width="9.140625" style="98"/>
    <col min="12533" max="12533" width="5.140625" style="98" customWidth="1"/>
    <col min="12534" max="12534" width="9.140625" style="98" customWidth="1"/>
    <col min="12535" max="12535" width="45.5703125" style="98" customWidth="1"/>
    <col min="12536" max="12537" width="6.7109375" style="98" customWidth="1"/>
    <col min="12538" max="12538" width="8" style="98" customWidth="1"/>
    <col min="12539" max="12539" width="6.85546875" style="98" customWidth="1"/>
    <col min="12540" max="12540" width="8.42578125" style="98" customWidth="1"/>
    <col min="12541" max="12788" width="9.140625" style="98"/>
    <col min="12789" max="12789" width="5.140625" style="98" customWidth="1"/>
    <col min="12790" max="12790" width="9.140625" style="98" customWidth="1"/>
    <col min="12791" max="12791" width="45.5703125" style="98" customWidth="1"/>
    <col min="12792" max="12793" width="6.7109375" style="98" customWidth="1"/>
    <col min="12794" max="12794" width="8" style="98" customWidth="1"/>
    <col min="12795" max="12795" width="6.85546875" style="98" customWidth="1"/>
    <col min="12796" max="12796" width="8.42578125" style="98" customWidth="1"/>
    <col min="12797" max="13044" width="9.140625" style="98"/>
    <col min="13045" max="13045" width="5.140625" style="98" customWidth="1"/>
    <col min="13046" max="13046" width="9.140625" style="98" customWidth="1"/>
    <col min="13047" max="13047" width="45.5703125" style="98" customWidth="1"/>
    <col min="13048" max="13049" width="6.7109375" style="98" customWidth="1"/>
    <col min="13050" max="13050" width="8" style="98" customWidth="1"/>
    <col min="13051" max="13051" width="6.85546875" style="98" customWidth="1"/>
    <col min="13052" max="13052" width="8.42578125" style="98" customWidth="1"/>
    <col min="13053" max="13300" width="9.140625" style="98"/>
    <col min="13301" max="13301" width="5.140625" style="98" customWidth="1"/>
    <col min="13302" max="13302" width="9.140625" style="98" customWidth="1"/>
    <col min="13303" max="13303" width="45.5703125" style="98" customWidth="1"/>
    <col min="13304" max="13305" width="6.7109375" style="98" customWidth="1"/>
    <col min="13306" max="13306" width="8" style="98" customWidth="1"/>
    <col min="13307" max="13307" width="6.85546875" style="98" customWidth="1"/>
    <col min="13308" max="13308" width="8.42578125" style="98" customWidth="1"/>
    <col min="13309" max="13556" width="9.140625" style="98"/>
    <col min="13557" max="13557" width="5.140625" style="98" customWidth="1"/>
    <col min="13558" max="13558" width="9.140625" style="98" customWidth="1"/>
    <col min="13559" max="13559" width="45.5703125" style="98" customWidth="1"/>
    <col min="13560" max="13561" width="6.7109375" style="98" customWidth="1"/>
    <col min="13562" max="13562" width="8" style="98" customWidth="1"/>
    <col min="13563" max="13563" width="6.85546875" style="98" customWidth="1"/>
    <col min="13564" max="13564" width="8.42578125" style="98" customWidth="1"/>
    <col min="13565" max="13812" width="9.140625" style="98"/>
    <col min="13813" max="13813" width="5.140625" style="98" customWidth="1"/>
    <col min="13814" max="13814" width="9.140625" style="98" customWidth="1"/>
    <col min="13815" max="13815" width="45.5703125" style="98" customWidth="1"/>
    <col min="13816" max="13817" width="6.7109375" style="98" customWidth="1"/>
    <col min="13818" max="13818" width="8" style="98" customWidth="1"/>
    <col min="13819" max="13819" width="6.85546875" style="98" customWidth="1"/>
    <col min="13820" max="13820" width="8.42578125" style="98" customWidth="1"/>
    <col min="13821" max="14068" width="9.140625" style="98"/>
    <col min="14069" max="14069" width="5.140625" style="98" customWidth="1"/>
    <col min="14070" max="14070" width="9.140625" style="98" customWidth="1"/>
    <col min="14071" max="14071" width="45.5703125" style="98" customWidth="1"/>
    <col min="14072" max="14073" width="6.7109375" style="98" customWidth="1"/>
    <col min="14074" max="14074" width="8" style="98" customWidth="1"/>
    <col min="14075" max="14075" width="6.85546875" style="98" customWidth="1"/>
    <col min="14076" max="14076" width="8.42578125" style="98" customWidth="1"/>
    <col min="14077" max="14324" width="9.140625" style="98"/>
    <col min="14325" max="14325" width="5.140625" style="98" customWidth="1"/>
    <col min="14326" max="14326" width="9.140625" style="98" customWidth="1"/>
    <col min="14327" max="14327" width="45.5703125" style="98" customWidth="1"/>
    <col min="14328" max="14329" width="6.7109375" style="98" customWidth="1"/>
    <col min="14330" max="14330" width="8" style="98" customWidth="1"/>
    <col min="14331" max="14331" width="6.85546875" style="98" customWidth="1"/>
    <col min="14332" max="14332" width="8.42578125" style="98" customWidth="1"/>
    <col min="14333" max="14580" width="9.140625" style="98"/>
    <col min="14581" max="14581" width="5.140625" style="98" customWidth="1"/>
    <col min="14582" max="14582" width="9.140625" style="98" customWidth="1"/>
    <col min="14583" max="14583" width="45.5703125" style="98" customWidth="1"/>
    <col min="14584" max="14585" width="6.7109375" style="98" customWidth="1"/>
    <col min="14586" max="14586" width="8" style="98" customWidth="1"/>
    <col min="14587" max="14587" width="6.85546875" style="98" customWidth="1"/>
    <col min="14588" max="14588" width="8.42578125" style="98" customWidth="1"/>
    <col min="14589" max="14836" width="9.140625" style="98"/>
    <col min="14837" max="14837" width="5.140625" style="98" customWidth="1"/>
    <col min="14838" max="14838" width="9.140625" style="98" customWidth="1"/>
    <col min="14839" max="14839" width="45.5703125" style="98" customWidth="1"/>
    <col min="14840" max="14841" width="6.7109375" style="98" customWidth="1"/>
    <col min="14842" max="14842" width="8" style="98" customWidth="1"/>
    <col min="14843" max="14843" width="6.85546875" style="98" customWidth="1"/>
    <col min="14844" max="14844" width="8.42578125" style="98" customWidth="1"/>
    <col min="14845" max="15092" width="9.140625" style="98"/>
    <col min="15093" max="15093" width="5.140625" style="98" customWidth="1"/>
    <col min="15094" max="15094" width="9.140625" style="98" customWidth="1"/>
    <col min="15095" max="15095" width="45.5703125" style="98" customWidth="1"/>
    <col min="15096" max="15097" width="6.7109375" style="98" customWidth="1"/>
    <col min="15098" max="15098" width="8" style="98" customWidth="1"/>
    <col min="15099" max="15099" width="6.85546875" style="98" customWidth="1"/>
    <col min="15100" max="15100" width="8.42578125" style="98" customWidth="1"/>
    <col min="15101" max="15348" width="9.140625" style="98"/>
    <col min="15349" max="15349" width="5.140625" style="98" customWidth="1"/>
    <col min="15350" max="15350" width="9.140625" style="98" customWidth="1"/>
    <col min="15351" max="15351" width="45.5703125" style="98" customWidth="1"/>
    <col min="15352" max="15353" width="6.7109375" style="98" customWidth="1"/>
    <col min="15354" max="15354" width="8" style="98" customWidth="1"/>
    <col min="15355" max="15355" width="6.85546875" style="98" customWidth="1"/>
    <col min="15356" max="15356" width="8.42578125" style="98" customWidth="1"/>
    <col min="15357" max="15604" width="9.140625" style="98"/>
    <col min="15605" max="15605" width="5.140625" style="98" customWidth="1"/>
    <col min="15606" max="15606" width="9.140625" style="98" customWidth="1"/>
    <col min="15607" max="15607" width="45.5703125" style="98" customWidth="1"/>
    <col min="15608" max="15609" width="6.7109375" style="98" customWidth="1"/>
    <col min="15610" max="15610" width="8" style="98" customWidth="1"/>
    <col min="15611" max="15611" width="6.85546875" style="98" customWidth="1"/>
    <col min="15612" max="15612" width="8.42578125" style="98" customWidth="1"/>
    <col min="15613" max="15860" width="9.140625" style="98"/>
    <col min="15861" max="15861" width="5.140625" style="98" customWidth="1"/>
    <col min="15862" max="15862" width="9.140625" style="98" customWidth="1"/>
    <col min="15863" max="15863" width="45.5703125" style="98" customWidth="1"/>
    <col min="15864" max="15865" width="6.7109375" style="98" customWidth="1"/>
    <col min="15866" max="15866" width="8" style="98" customWidth="1"/>
    <col min="15867" max="15867" width="6.85546875" style="98" customWidth="1"/>
    <col min="15868" max="15868" width="8.42578125" style="98" customWidth="1"/>
    <col min="15869" max="16116" width="9.140625" style="98"/>
    <col min="16117" max="16117" width="5.140625" style="98" customWidth="1"/>
    <col min="16118" max="16118" width="9.140625" style="98" customWidth="1"/>
    <col min="16119" max="16119" width="45.5703125" style="98" customWidth="1"/>
    <col min="16120" max="16121" width="6.7109375" style="98" customWidth="1"/>
    <col min="16122" max="16122" width="8" style="98" customWidth="1"/>
    <col min="16123" max="16123" width="6.85546875" style="98" customWidth="1"/>
    <col min="16124" max="16124" width="8.42578125" style="98" customWidth="1"/>
    <col min="16125" max="16384" width="9.140625" style="98"/>
  </cols>
  <sheetData>
    <row r="1" spans="1:8" ht="23.25" customHeight="1" x14ac:dyDescent="0.2">
      <c r="A1" s="351" t="s">
        <v>77</v>
      </c>
      <c r="B1" s="351"/>
      <c r="C1" s="351"/>
      <c r="D1" s="351"/>
      <c r="E1" s="351"/>
      <c r="F1" s="351"/>
      <c r="G1" s="351"/>
      <c r="H1" s="351"/>
    </row>
    <row r="2" spans="1:8" ht="24" customHeight="1" x14ac:dyDescent="0.2">
      <c r="A2" s="351" t="s">
        <v>11</v>
      </c>
      <c r="B2" s="351"/>
      <c r="C2" s="351"/>
      <c r="D2" s="351"/>
      <c r="E2" s="351"/>
      <c r="F2" s="351"/>
      <c r="G2" s="351"/>
      <c r="H2" s="351"/>
    </row>
    <row r="3" spans="1:8" s="97" customFormat="1" ht="30.75" customHeight="1" thickBot="1" x14ac:dyDescent="0.25">
      <c r="A3" s="349" t="str">
        <f>kr!A1</f>
        <v xml:space="preserve"> xaragaulis municipalitetSi SesasvlelebSi abris mowyobaze</v>
      </c>
      <c r="B3" s="349"/>
      <c r="C3" s="349"/>
      <c r="D3" s="349"/>
      <c r="E3" s="349"/>
      <c r="F3" s="349"/>
      <c r="G3" s="350"/>
      <c r="H3" s="349"/>
    </row>
    <row r="4" spans="1:8" ht="28.5" customHeight="1" x14ac:dyDescent="0.2">
      <c r="A4" s="353" t="s">
        <v>0</v>
      </c>
      <c r="B4" s="355" t="s">
        <v>2</v>
      </c>
      <c r="C4" s="357" t="s">
        <v>57</v>
      </c>
      <c r="D4" s="359" t="s">
        <v>3</v>
      </c>
      <c r="E4" s="361" t="s">
        <v>4</v>
      </c>
      <c r="F4" s="362"/>
      <c r="G4" s="363" t="s">
        <v>58</v>
      </c>
      <c r="H4" s="364"/>
    </row>
    <row r="5" spans="1:8" ht="66" customHeight="1" x14ac:dyDescent="0.2">
      <c r="A5" s="354"/>
      <c r="B5" s="356"/>
      <c r="C5" s="358"/>
      <c r="D5" s="360"/>
      <c r="E5" s="99" t="s">
        <v>59</v>
      </c>
      <c r="F5" s="153" t="s">
        <v>60</v>
      </c>
      <c r="G5" s="153" t="s">
        <v>59</v>
      </c>
      <c r="H5" s="154" t="s">
        <v>60</v>
      </c>
    </row>
    <row r="6" spans="1:8" s="100" customFormat="1" ht="18.75" customHeight="1" x14ac:dyDescent="0.2">
      <c r="A6" s="216" t="s">
        <v>55</v>
      </c>
      <c r="B6" s="223">
        <v>2</v>
      </c>
      <c r="C6" s="215">
        <v>3</v>
      </c>
      <c r="D6" s="215">
        <v>4</v>
      </c>
      <c r="E6" s="215">
        <v>5</v>
      </c>
      <c r="F6" s="218">
        <v>6</v>
      </c>
      <c r="G6" s="218">
        <v>7</v>
      </c>
      <c r="H6" s="219">
        <v>8</v>
      </c>
    </row>
    <row r="7" spans="1:8" s="100" customFormat="1" ht="31.5" customHeight="1" x14ac:dyDescent="0.2">
      <c r="A7" s="365" t="s">
        <v>121</v>
      </c>
      <c r="B7" s="366"/>
      <c r="C7" s="366"/>
      <c r="D7" s="366"/>
      <c r="E7" s="366"/>
      <c r="F7" s="366"/>
      <c r="G7" s="366"/>
      <c r="H7" s="367"/>
    </row>
    <row r="8" spans="1:8" s="100" customFormat="1" ht="39" customHeight="1" x14ac:dyDescent="0.2">
      <c r="A8" s="202" t="s">
        <v>55</v>
      </c>
      <c r="B8" s="224" t="s">
        <v>90</v>
      </c>
      <c r="C8" s="217" t="s">
        <v>92</v>
      </c>
      <c r="D8" s="116" t="s">
        <v>51</v>
      </c>
      <c r="E8" s="116"/>
      <c r="F8" s="125">
        <v>3.36</v>
      </c>
      <c r="G8" s="125"/>
      <c r="H8" s="155">
        <f>SUM(H9:H9)</f>
        <v>0</v>
      </c>
    </row>
    <row r="9" spans="1:8" s="100" customFormat="1" ht="18.75" customHeight="1" thickBot="1" x14ac:dyDescent="0.25">
      <c r="A9" s="220"/>
      <c r="B9" s="229" t="s">
        <v>88</v>
      </c>
      <c r="C9" s="203" t="s">
        <v>91</v>
      </c>
      <c r="D9" s="148" t="s">
        <v>52</v>
      </c>
      <c r="E9" s="281">
        <v>2.06</v>
      </c>
      <c r="F9" s="149">
        <f>E9*F8</f>
        <v>6.9215999999999998</v>
      </c>
      <c r="G9" s="282">
        <v>0</v>
      </c>
      <c r="H9" s="161">
        <f>G9*F9</f>
        <v>0</v>
      </c>
    </row>
    <row r="10" spans="1:8" s="100" customFormat="1" ht="53.25" customHeight="1" x14ac:dyDescent="0.2">
      <c r="A10" s="121">
        <v>2</v>
      </c>
      <c r="B10" s="283" t="s">
        <v>163</v>
      </c>
      <c r="C10" s="116" t="s">
        <v>93</v>
      </c>
      <c r="D10" s="116" t="s">
        <v>51</v>
      </c>
      <c r="E10" s="116"/>
      <c r="F10" s="125">
        <v>1.4</v>
      </c>
      <c r="G10" s="125"/>
      <c r="H10" s="156">
        <f>SUM(H11:H15)</f>
        <v>0</v>
      </c>
    </row>
    <row r="11" spans="1:8" s="108" customFormat="1" ht="15.95" customHeight="1" x14ac:dyDescent="0.2">
      <c r="A11" s="122"/>
      <c r="B11" s="120" t="s">
        <v>45</v>
      </c>
      <c r="C11" s="148" t="s">
        <v>164</v>
      </c>
      <c r="D11" s="148" t="s">
        <v>52</v>
      </c>
      <c r="E11" s="281">
        <v>3.52</v>
      </c>
      <c r="F11" s="149">
        <f>E11*F10</f>
        <v>4.9279999999999999</v>
      </c>
      <c r="G11" s="149">
        <v>0</v>
      </c>
      <c r="H11" s="161">
        <f>G11*F11</f>
        <v>0</v>
      </c>
    </row>
    <row r="12" spans="1:8" s="108" customFormat="1" ht="15.95" customHeight="1" x14ac:dyDescent="0.2">
      <c r="A12" s="122"/>
      <c r="B12" s="120" t="s">
        <v>45</v>
      </c>
      <c r="C12" s="151" t="s">
        <v>165</v>
      </c>
      <c r="D12" s="151" t="s">
        <v>6</v>
      </c>
      <c r="E12" s="284">
        <v>1.06</v>
      </c>
      <c r="F12" s="152">
        <f>E12*F10</f>
        <v>1.484</v>
      </c>
      <c r="G12" s="152">
        <v>0</v>
      </c>
      <c r="H12" s="158">
        <f>G12*F12</f>
        <v>0</v>
      </c>
    </row>
    <row r="13" spans="1:8" s="108" customFormat="1" ht="15.95" customHeight="1" x14ac:dyDescent="0.2">
      <c r="A13" s="122"/>
      <c r="B13" s="120" t="s">
        <v>123</v>
      </c>
      <c r="C13" s="105" t="s">
        <v>62</v>
      </c>
      <c r="D13" s="105" t="s">
        <v>51</v>
      </c>
      <c r="E13" s="285">
        <v>1.24</v>
      </c>
      <c r="F13" s="106">
        <f>E13*F10</f>
        <v>1.736</v>
      </c>
      <c r="G13" s="106">
        <v>0</v>
      </c>
      <c r="H13" s="159">
        <f>G13*F13</f>
        <v>0</v>
      </c>
    </row>
    <row r="14" spans="1:8" s="279" customFormat="1" ht="15.95" customHeight="1" x14ac:dyDescent="0.2">
      <c r="A14" s="287"/>
      <c r="B14" s="223"/>
      <c r="C14" s="288" t="s">
        <v>166</v>
      </c>
      <c r="D14" s="288" t="s">
        <v>167</v>
      </c>
      <c r="E14" s="289">
        <v>6.8799999999999998E-3</v>
      </c>
      <c r="F14" s="290">
        <f>E14*F10</f>
        <v>9.6319999999999999E-3</v>
      </c>
      <c r="G14" s="290">
        <v>0</v>
      </c>
      <c r="H14" s="291">
        <f>F14*G14</f>
        <v>0</v>
      </c>
    </row>
    <row r="15" spans="1:8" s="108" customFormat="1" ht="15.95" customHeight="1" thickBot="1" x14ac:dyDescent="0.25">
      <c r="A15" s="123"/>
      <c r="B15" s="117" t="s">
        <v>45</v>
      </c>
      <c r="C15" s="118" t="s">
        <v>54</v>
      </c>
      <c r="D15" s="118" t="s">
        <v>6</v>
      </c>
      <c r="E15" s="286">
        <v>0.02</v>
      </c>
      <c r="F15" s="115">
        <f>E15*F10</f>
        <v>2.7999999999999997E-2</v>
      </c>
      <c r="G15" s="115">
        <v>0</v>
      </c>
      <c r="H15" s="160">
        <f>G15*F15</f>
        <v>0</v>
      </c>
    </row>
    <row r="16" spans="1:8" s="108" customFormat="1" ht="57.75" customHeight="1" x14ac:dyDescent="0.2">
      <c r="A16" s="177">
        <v>3</v>
      </c>
      <c r="B16" s="225" t="s">
        <v>84</v>
      </c>
      <c r="C16" s="178" t="s">
        <v>154</v>
      </c>
      <c r="D16" s="178" t="s">
        <v>51</v>
      </c>
      <c r="E16" s="178"/>
      <c r="F16" s="192">
        <v>3.07</v>
      </c>
      <c r="G16" s="192"/>
      <c r="H16" s="156">
        <f>SUM(H17:H19)</f>
        <v>0</v>
      </c>
    </row>
    <row r="17" spans="1:8" s="108" customFormat="1" ht="15.95" customHeight="1" x14ac:dyDescent="0.2">
      <c r="A17" s="179"/>
      <c r="B17" s="180" t="s">
        <v>45</v>
      </c>
      <c r="C17" s="196" t="s">
        <v>164</v>
      </c>
      <c r="D17" s="196" t="s">
        <v>52</v>
      </c>
      <c r="E17" s="281">
        <v>2.9</v>
      </c>
      <c r="F17" s="197">
        <f>E17*F16</f>
        <v>8.9029999999999987</v>
      </c>
      <c r="G17" s="282">
        <v>0</v>
      </c>
      <c r="H17" s="157">
        <f>G17*F17</f>
        <v>0</v>
      </c>
    </row>
    <row r="18" spans="1:8" s="108" customFormat="1" ht="15.95" customHeight="1" x14ac:dyDescent="0.2">
      <c r="A18" s="179"/>
      <c r="B18" s="180" t="s">
        <v>87</v>
      </c>
      <c r="C18" s="181" t="s">
        <v>85</v>
      </c>
      <c r="D18" s="181" t="s">
        <v>53</v>
      </c>
      <c r="E18" s="285">
        <v>1.02</v>
      </c>
      <c r="F18" s="182">
        <f>E18*F16</f>
        <v>3.1313999999999997</v>
      </c>
      <c r="G18" s="182">
        <v>0</v>
      </c>
      <c r="H18" s="193">
        <f>G18*F18</f>
        <v>0</v>
      </c>
    </row>
    <row r="19" spans="1:8" s="108" customFormat="1" ht="15.95" customHeight="1" thickBot="1" x14ac:dyDescent="0.25">
      <c r="A19" s="183"/>
      <c r="B19" s="184" t="s">
        <v>45</v>
      </c>
      <c r="C19" s="114" t="s">
        <v>61</v>
      </c>
      <c r="D19" s="185" t="s">
        <v>6</v>
      </c>
      <c r="E19" s="185">
        <v>0.88</v>
      </c>
      <c r="F19" s="186">
        <f>E19*F16</f>
        <v>2.7016</v>
      </c>
      <c r="G19" s="186">
        <v>0</v>
      </c>
      <c r="H19" s="194">
        <f>G19*F19</f>
        <v>0</v>
      </c>
    </row>
    <row r="20" spans="1:8" s="108" customFormat="1" ht="47.25" customHeight="1" x14ac:dyDescent="0.2">
      <c r="A20" s="187">
        <v>8</v>
      </c>
      <c r="B20" s="226" t="s">
        <v>86</v>
      </c>
      <c r="C20" s="188" t="s">
        <v>94</v>
      </c>
      <c r="D20" s="188" t="s">
        <v>56</v>
      </c>
      <c r="E20" s="188"/>
      <c r="F20" s="189">
        <v>46</v>
      </c>
      <c r="G20" s="189"/>
      <c r="H20" s="155">
        <f>SUM(H22:H25)</f>
        <v>0</v>
      </c>
    </row>
    <row r="21" spans="1:8" s="279" customFormat="1" ht="12.75" customHeight="1" x14ac:dyDescent="0.2">
      <c r="A21" s="187"/>
      <c r="B21" s="226"/>
      <c r="C21" s="303" t="s">
        <v>169</v>
      </c>
      <c r="D21" s="292" t="s">
        <v>168</v>
      </c>
      <c r="E21" s="188"/>
      <c r="F21" s="293">
        <f>46*1.21/1000</f>
        <v>5.5659999999999994E-2</v>
      </c>
      <c r="G21" s="189"/>
      <c r="H21" s="155"/>
    </row>
    <row r="22" spans="1:8" s="108" customFormat="1" ht="15.95" customHeight="1" x14ac:dyDescent="0.2">
      <c r="A22" s="190"/>
      <c r="B22" s="180" t="s">
        <v>45</v>
      </c>
      <c r="C22" s="196" t="s">
        <v>164</v>
      </c>
      <c r="D22" s="196" t="s">
        <v>52</v>
      </c>
      <c r="E22" s="281">
        <v>12.3</v>
      </c>
      <c r="F22" s="197">
        <f>E22*F21</f>
        <v>0.68461799999999995</v>
      </c>
      <c r="G22" s="197">
        <v>0</v>
      </c>
      <c r="H22" s="161">
        <f>G22*F22</f>
        <v>0</v>
      </c>
    </row>
    <row r="23" spans="1:8" s="108" customFormat="1" ht="15.95" customHeight="1" x14ac:dyDescent="0.2">
      <c r="A23" s="190"/>
      <c r="B23" s="180" t="s">
        <v>45</v>
      </c>
      <c r="C23" s="198" t="s">
        <v>165</v>
      </c>
      <c r="D23" s="198" t="s">
        <v>6</v>
      </c>
      <c r="E23" s="284">
        <v>1.4</v>
      </c>
      <c r="F23" s="199">
        <f>E23*F21</f>
        <v>7.7923999999999993E-2</v>
      </c>
      <c r="G23" s="199">
        <v>0</v>
      </c>
      <c r="H23" s="200">
        <f>G23*F23</f>
        <v>0</v>
      </c>
    </row>
    <row r="24" spans="1:8" s="108" customFormat="1" ht="15.95" customHeight="1" x14ac:dyDescent="0.2">
      <c r="A24" s="190"/>
      <c r="B24" s="180" t="s">
        <v>96</v>
      </c>
      <c r="C24" s="181" t="s">
        <v>95</v>
      </c>
      <c r="D24" s="181" t="s">
        <v>168</v>
      </c>
      <c r="E24" s="285">
        <v>1.1000000000000001</v>
      </c>
      <c r="F24" s="182">
        <f>E24*F21</f>
        <v>6.1225999999999996E-2</v>
      </c>
      <c r="G24" s="328">
        <v>0</v>
      </c>
      <c r="H24" s="193">
        <f>G24*F24</f>
        <v>0</v>
      </c>
    </row>
    <row r="25" spans="1:8" s="108" customFormat="1" ht="15.95" customHeight="1" thickBot="1" x14ac:dyDescent="0.25">
      <c r="A25" s="191"/>
      <c r="B25" s="184" t="s">
        <v>45</v>
      </c>
      <c r="C25" s="185" t="s">
        <v>54</v>
      </c>
      <c r="D25" s="185" t="s">
        <v>6</v>
      </c>
      <c r="E25" s="286">
        <v>7.15</v>
      </c>
      <c r="F25" s="186">
        <f>E25*F21</f>
        <v>0.39796899999999996</v>
      </c>
      <c r="G25" s="186">
        <v>0</v>
      </c>
      <c r="H25" s="194">
        <f>G25*F25</f>
        <v>0</v>
      </c>
    </row>
    <row r="26" spans="1:8" s="107" customFormat="1" ht="54.75" customHeight="1" x14ac:dyDescent="0.2">
      <c r="A26" s="124">
        <v>4</v>
      </c>
      <c r="B26" s="297" t="s">
        <v>171</v>
      </c>
      <c r="C26" s="102" t="s">
        <v>170</v>
      </c>
      <c r="D26" s="126" t="s">
        <v>56</v>
      </c>
      <c r="E26" s="102"/>
      <c r="F26" s="119">
        <v>27</v>
      </c>
      <c r="G26" s="119"/>
      <c r="H26" s="156">
        <f>SUM(H28:H34)</f>
        <v>0</v>
      </c>
    </row>
    <row r="27" spans="1:8" s="278" customFormat="1" ht="19.5" customHeight="1" x14ac:dyDescent="0.2">
      <c r="A27" s="121"/>
      <c r="B27" s="294"/>
      <c r="C27" s="296" t="s">
        <v>187</v>
      </c>
      <c r="D27" s="295" t="s">
        <v>168</v>
      </c>
      <c r="E27" s="116"/>
      <c r="F27" s="116">
        <f>(27*9.02+9.7*7.85)/1000</f>
        <v>0.319685</v>
      </c>
      <c r="G27" s="125"/>
      <c r="H27" s="125"/>
    </row>
    <row r="28" spans="1:8" s="107" customFormat="1" ht="18" customHeight="1" x14ac:dyDescent="0.2">
      <c r="A28" s="103"/>
      <c r="B28" s="120" t="s">
        <v>45</v>
      </c>
      <c r="C28" s="150" t="s">
        <v>164</v>
      </c>
      <c r="D28" s="148" t="s">
        <v>52</v>
      </c>
      <c r="E28" s="282">
        <v>32.9</v>
      </c>
      <c r="F28" s="149">
        <f>E28*F27</f>
        <v>10.5176365</v>
      </c>
      <c r="G28" s="149">
        <v>0</v>
      </c>
      <c r="H28" s="157">
        <f>F28*G28</f>
        <v>0</v>
      </c>
    </row>
    <row r="29" spans="1:8" s="278" customFormat="1" ht="18" customHeight="1" x14ac:dyDescent="0.2">
      <c r="A29" s="103"/>
      <c r="B29" s="120"/>
      <c r="C29" s="298" t="s">
        <v>172</v>
      </c>
      <c r="D29" s="148" t="s">
        <v>167</v>
      </c>
      <c r="E29" s="299">
        <v>0.35</v>
      </c>
      <c r="F29" s="106">
        <f>E29*F27</f>
        <v>0.11188975</v>
      </c>
      <c r="G29" s="149">
        <v>0</v>
      </c>
      <c r="H29" s="301">
        <f t="shared" ref="H29:H34" si="0">F29*G29</f>
        <v>0</v>
      </c>
    </row>
    <row r="30" spans="1:8" s="107" customFormat="1" ht="18" customHeight="1" x14ac:dyDescent="0.2">
      <c r="A30" s="103"/>
      <c r="B30" s="120" t="s">
        <v>45</v>
      </c>
      <c r="C30" s="151" t="s">
        <v>165</v>
      </c>
      <c r="D30" s="151" t="s">
        <v>6</v>
      </c>
      <c r="E30" s="284">
        <v>13.9</v>
      </c>
      <c r="F30" s="106">
        <f>E30*F27</f>
        <v>4.4436214999999999</v>
      </c>
      <c r="G30" s="152">
        <v>0</v>
      </c>
      <c r="H30" s="301">
        <f t="shared" si="0"/>
        <v>0</v>
      </c>
    </row>
    <row r="31" spans="1:8" s="107" customFormat="1" ht="18" customHeight="1" x14ac:dyDescent="0.2">
      <c r="A31" s="103"/>
      <c r="B31" s="120" t="s">
        <v>98</v>
      </c>
      <c r="C31" s="105" t="s">
        <v>97</v>
      </c>
      <c r="D31" s="105" t="s">
        <v>56</v>
      </c>
      <c r="E31" s="105" t="s">
        <v>184</v>
      </c>
      <c r="F31" s="328">
        <v>27</v>
      </c>
      <c r="G31" s="106">
        <v>0</v>
      </c>
      <c r="H31" s="301">
        <f t="shared" si="0"/>
        <v>0</v>
      </c>
    </row>
    <row r="32" spans="1:8" s="261" customFormat="1" ht="18" customHeight="1" x14ac:dyDescent="0.2">
      <c r="A32" s="103"/>
      <c r="B32" s="120" t="s">
        <v>160</v>
      </c>
      <c r="C32" s="105" t="s">
        <v>161</v>
      </c>
      <c r="D32" s="105" t="s">
        <v>153</v>
      </c>
      <c r="E32" s="105" t="s">
        <v>184</v>
      </c>
      <c r="F32" s="328">
        <v>9.6999999999999993</v>
      </c>
      <c r="G32" s="106">
        <v>0</v>
      </c>
      <c r="H32" s="301">
        <f t="shared" si="0"/>
        <v>0</v>
      </c>
    </row>
    <row r="33" spans="1:8" s="107" customFormat="1" ht="18" customHeight="1" x14ac:dyDescent="0.2">
      <c r="A33" s="103"/>
      <c r="B33" s="120" t="s">
        <v>46</v>
      </c>
      <c r="C33" s="105" t="s">
        <v>117</v>
      </c>
      <c r="D33" s="105" t="s">
        <v>64</v>
      </c>
      <c r="E33" s="285">
        <v>4.78</v>
      </c>
      <c r="F33" s="106">
        <f>E33*F27</f>
        <v>1.5280943</v>
      </c>
      <c r="G33" s="299">
        <v>0</v>
      </c>
      <c r="H33" s="301">
        <f t="shared" si="0"/>
        <v>0</v>
      </c>
    </row>
    <row r="34" spans="1:8" s="107" customFormat="1" ht="18" customHeight="1" thickBot="1" x14ac:dyDescent="0.25">
      <c r="A34" s="109"/>
      <c r="B34" s="110" t="s">
        <v>45</v>
      </c>
      <c r="C34" s="111" t="s">
        <v>61</v>
      </c>
      <c r="D34" s="111" t="s">
        <v>6</v>
      </c>
      <c r="E34" s="300">
        <v>2.78</v>
      </c>
      <c r="F34" s="106">
        <f>E34*F27</f>
        <v>0.88872429999999991</v>
      </c>
      <c r="G34" s="112">
        <v>0</v>
      </c>
      <c r="H34" s="301">
        <f t="shared" si="0"/>
        <v>0</v>
      </c>
    </row>
    <row r="35" spans="1:8" ht="43.5" customHeight="1" x14ac:dyDescent="0.2">
      <c r="A35" s="101" t="s">
        <v>114</v>
      </c>
      <c r="B35" s="227" t="s">
        <v>65</v>
      </c>
      <c r="C35" s="102" t="s">
        <v>66</v>
      </c>
      <c r="D35" s="102" t="s">
        <v>56</v>
      </c>
      <c r="E35" s="102"/>
      <c r="F35" s="119">
        <f>F26</f>
        <v>27</v>
      </c>
      <c r="G35" s="119"/>
      <c r="H35" s="156">
        <f>SUM(H37:H41)</f>
        <v>0</v>
      </c>
    </row>
    <row r="36" spans="1:8" s="280" customFormat="1" ht="17.25" customHeight="1" x14ac:dyDescent="0.2">
      <c r="A36" s="302"/>
      <c r="B36" s="129"/>
      <c r="C36" s="303" t="s">
        <v>186</v>
      </c>
      <c r="D36" s="296" t="s">
        <v>153</v>
      </c>
      <c r="E36" s="116"/>
      <c r="F36" s="304">
        <f>(0.1*4*27+9.7*2)</f>
        <v>30.2</v>
      </c>
      <c r="G36" s="125"/>
      <c r="H36" s="155"/>
    </row>
    <row r="37" spans="1:8" ht="21" customHeight="1" x14ac:dyDescent="0.2">
      <c r="A37" s="127"/>
      <c r="B37" s="120" t="s">
        <v>45</v>
      </c>
      <c r="C37" s="148" t="s">
        <v>63</v>
      </c>
      <c r="D37" s="148" t="s">
        <v>52</v>
      </c>
      <c r="E37" s="148">
        <v>0.68</v>
      </c>
      <c r="F37" s="149">
        <f>E37*F36</f>
        <v>20.536000000000001</v>
      </c>
      <c r="G37" s="149">
        <v>0</v>
      </c>
      <c r="H37" s="157">
        <f>G37*F37</f>
        <v>0</v>
      </c>
    </row>
    <row r="38" spans="1:8" ht="21" customHeight="1" x14ac:dyDescent="0.2">
      <c r="A38" s="127"/>
      <c r="B38" s="120" t="s">
        <v>45</v>
      </c>
      <c r="C38" s="151" t="s">
        <v>67</v>
      </c>
      <c r="D38" s="151" t="s">
        <v>6</v>
      </c>
      <c r="E38" s="151">
        <f>0.0003</f>
        <v>2.9999999999999997E-4</v>
      </c>
      <c r="F38" s="106">
        <f>E38*F36</f>
        <v>9.0599999999999986E-3</v>
      </c>
      <c r="G38" s="152">
        <v>0</v>
      </c>
      <c r="H38" s="158">
        <f>G38*F38</f>
        <v>0</v>
      </c>
    </row>
    <row r="39" spans="1:8" ht="21" customHeight="1" x14ac:dyDescent="0.2">
      <c r="A39" s="127"/>
      <c r="B39" s="104" t="s">
        <v>46</v>
      </c>
      <c r="C39" s="105" t="s">
        <v>68</v>
      </c>
      <c r="D39" s="105" t="s">
        <v>47</v>
      </c>
      <c r="E39" s="105">
        <v>0.24600000000000002</v>
      </c>
      <c r="F39" s="106">
        <f>E39*F36</f>
        <v>7.4292000000000007</v>
      </c>
      <c r="G39" s="106">
        <v>0</v>
      </c>
      <c r="H39" s="159">
        <f>G39*F39</f>
        <v>0</v>
      </c>
    </row>
    <row r="40" spans="1:8" ht="21" customHeight="1" x14ac:dyDescent="0.2">
      <c r="A40" s="127"/>
      <c r="B40" s="120" t="s">
        <v>69</v>
      </c>
      <c r="C40" s="105" t="s">
        <v>70</v>
      </c>
      <c r="D40" s="105" t="s">
        <v>47</v>
      </c>
      <c r="E40" s="105">
        <v>2.7000000000000003E-2</v>
      </c>
      <c r="F40" s="106">
        <f>E40*F36</f>
        <v>0.81540000000000012</v>
      </c>
      <c r="G40" s="106">
        <v>0</v>
      </c>
      <c r="H40" s="159">
        <f>G40*F40</f>
        <v>0</v>
      </c>
    </row>
    <row r="41" spans="1:8" ht="21" customHeight="1" thickBot="1" x14ac:dyDescent="0.25">
      <c r="A41" s="127"/>
      <c r="B41" s="117" t="s">
        <v>45</v>
      </c>
      <c r="C41" s="118" t="s">
        <v>54</v>
      </c>
      <c r="D41" s="118" t="s">
        <v>6</v>
      </c>
      <c r="E41" s="118">
        <v>1.9E-3</v>
      </c>
      <c r="F41" s="106">
        <f>E41*F36</f>
        <v>5.738E-2</v>
      </c>
      <c r="G41" s="115">
        <v>0</v>
      </c>
      <c r="H41" s="160">
        <f>G41*F41</f>
        <v>0</v>
      </c>
    </row>
    <row r="42" spans="1:8" s="201" customFormat="1" ht="49.5" customHeight="1" x14ac:dyDescent="0.2">
      <c r="A42" s="195" t="s">
        <v>115</v>
      </c>
      <c r="B42" s="306" t="s">
        <v>173</v>
      </c>
      <c r="C42" s="102" t="s">
        <v>99</v>
      </c>
      <c r="D42" s="102" t="s">
        <v>100</v>
      </c>
      <c r="E42" s="102"/>
      <c r="F42" s="119">
        <v>6.4</v>
      </c>
      <c r="G42" s="119"/>
      <c r="H42" s="156">
        <f>SUM(H43:H47)</f>
        <v>0</v>
      </c>
    </row>
    <row r="43" spans="1:8" s="201" customFormat="1" ht="19.5" customHeight="1" x14ac:dyDescent="0.2">
      <c r="A43" s="195"/>
      <c r="B43" s="120" t="s">
        <v>88</v>
      </c>
      <c r="C43" s="148" t="s">
        <v>101</v>
      </c>
      <c r="D43" s="148" t="s">
        <v>78</v>
      </c>
      <c r="E43" s="282">
        <v>2.8</v>
      </c>
      <c r="F43" s="149">
        <f>E43*F42</f>
        <v>17.919999999999998</v>
      </c>
      <c r="G43" s="149">
        <v>0</v>
      </c>
      <c r="H43" s="157">
        <f>G43*F43</f>
        <v>0</v>
      </c>
    </row>
    <row r="44" spans="1:8" s="201" customFormat="1" ht="22.5" customHeight="1" x14ac:dyDescent="0.2">
      <c r="A44" s="195"/>
      <c r="B44" s="120" t="s">
        <v>88</v>
      </c>
      <c r="C44" s="151" t="s">
        <v>80</v>
      </c>
      <c r="D44" s="151" t="s">
        <v>102</v>
      </c>
      <c r="E44" s="284">
        <v>3.5000000000000003E-2</v>
      </c>
      <c r="F44" s="152">
        <f>E44*F42</f>
        <v>0.22400000000000003</v>
      </c>
      <c r="G44" s="152">
        <v>0</v>
      </c>
      <c r="H44" s="158">
        <f>G44*F44</f>
        <v>0</v>
      </c>
    </row>
    <row r="45" spans="1:8" s="201" customFormat="1" ht="35.25" customHeight="1" x14ac:dyDescent="0.2">
      <c r="A45" s="195"/>
      <c r="B45" s="104" t="s">
        <v>103</v>
      </c>
      <c r="C45" s="105" t="s">
        <v>104</v>
      </c>
      <c r="D45" s="105" t="s">
        <v>105</v>
      </c>
      <c r="E45" s="285">
        <v>1</v>
      </c>
      <c r="F45" s="106">
        <f>E45*F42</f>
        <v>6.4</v>
      </c>
      <c r="G45" s="299">
        <v>0</v>
      </c>
      <c r="H45" s="159">
        <f>G45*F45</f>
        <v>0</v>
      </c>
    </row>
    <row r="46" spans="1:8" s="201" customFormat="1" ht="20.25" customHeight="1" x14ac:dyDescent="0.2">
      <c r="A46" s="195"/>
      <c r="B46" s="120" t="s">
        <v>106</v>
      </c>
      <c r="C46" s="105" t="s">
        <v>107</v>
      </c>
      <c r="D46" s="105" t="s">
        <v>108</v>
      </c>
      <c r="E46" s="105">
        <v>2.7000000000000003E-2</v>
      </c>
      <c r="F46" s="106">
        <f>E46*F42</f>
        <v>0.17280000000000004</v>
      </c>
      <c r="G46" s="106">
        <v>0</v>
      </c>
      <c r="H46" s="159">
        <f>G46*F46</f>
        <v>0</v>
      </c>
    </row>
    <row r="47" spans="1:8" s="201" customFormat="1" ht="22.5" customHeight="1" thickBot="1" x14ac:dyDescent="0.25">
      <c r="A47" s="195"/>
      <c r="B47" s="117" t="s">
        <v>88</v>
      </c>
      <c r="C47" s="118" t="s">
        <v>109</v>
      </c>
      <c r="D47" s="118" t="s">
        <v>81</v>
      </c>
      <c r="E47" s="286">
        <v>4.2999999999999997E-2</v>
      </c>
      <c r="F47" s="115">
        <f>E47*F42</f>
        <v>0.2752</v>
      </c>
      <c r="G47" s="115">
        <v>0</v>
      </c>
      <c r="H47" s="160">
        <f>G47*F47</f>
        <v>0</v>
      </c>
    </row>
    <row r="48" spans="1:8" s="201" customFormat="1" ht="46.5" customHeight="1" x14ac:dyDescent="0.2">
      <c r="A48" s="207">
        <v>7</v>
      </c>
      <c r="B48" s="228" t="s">
        <v>110</v>
      </c>
      <c r="C48" s="208" t="s">
        <v>113</v>
      </c>
      <c r="D48" s="204" t="s">
        <v>79</v>
      </c>
      <c r="E48" s="209"/>
      <c r="F48" s="210">
        <v>2</v>
      </c>
      <c r="G48" s="211"/>
      <c r="H48" s="156">
        <f>H49+H50</f>
        <v>0</v>
      </c>
    </row>
    <row r="49" spans="1:8" s="201" customFormat="1" ht="18.75" customHeight="1" x14ac:dyDescent="0.2">
      <c r="A49" s="212"/>
      <c r="B49" s="228" t="s">
        <v>110</v>
      </c>
      <c r="C49" s="148" t="s">
        <v>111</v>
      </c>
      <c r="D49" s="148" t="s">
        <v>79</v>
      </c>
      <c r="E49" s="148">
        <v>1</v>
      </c>
      <c r="F49" s="149">
        <f>E49*F48</f>
        <v>2</v>
      </c>
      <c r="G49" s="282">
        <v>0</v>
      </c>
      <c r="H49" s="161">
        <f>G49*F49</f>
        <v>0</v>
      </c>
    </row>
    <row r="50" spans="1:8" s="201" customFormat="1" ht="18.75" customHeight="1" x14ac:dyDescent="0.2">
      <c r="A50" s="207"/>
      <c r="B50" s="228" t="s">
        <v>110</v>
      </c>
      <c r="C50" s="206" t="s">
        <v>112</v>
      </c>
      <c r="D50" s="205" t="s">
        <v>79</v>
      </c>
      <c r="E50" s="213">
        <v>1</v>
      </c>
      <c r="F50" s="214">
        <f>E50*F48</f>
        <v>2</v>
      </c>
      <c r="G50" s="307">
        <v>0</v>
      </c>
      <c r="H50" s="214">
        <f>G50*F50</f>
        <v>0</v>
      </c>
    </row>
    <row r="51" spans="1:8" s="201" customFormat="1" ht="33.75" customHeight="1" x14ac:dyDescent="0.2">
      <c r="A51" s="365" t="s">
        <v>122</v>
      </c>
      <c r="B51" s="366"/>
      <c r="C51" s="366"/>
      <c r="D51" s="366"/>
      <c r="E51" s="366"/>
      <c r="F51" s="366"/>
      <c r="G51" s="366"/>
      <c r="H51" s="367"/>
    </row>
    <row r="52" spans="1:8" s="201" customFormat="1" ht="36.75" customHeight="1" x14ac:dyDescent="0.2">
      <c r="A52" s="202" t="s">
        <v>55</v>
      </c>
      <c r="B52" s="224" t="s">
        <v>90</v>
      </c>
      <c r="C52" s="217" t="s">
        <v>92</v>
      </c>
      <c r="D52" s="116" t="s">
        <v>51</v>
      </c>
      <c r="E52" s="116"/>
      <c r="F52" s="125">
        <v>5.04</v>
      </c>
      <c r="G52" s="125"/>
      <c r="H52" s="155">
        <f>SUM(H53:H53)</f>
        <v>0</v>
      </c>
    </row>
    <row r="53" spans="1:8" s="201" customFormat="1" ht="15" customHeight="1" thickBot="1" x14ac:dyDescent="0.25">
      <c r="A53" s="220"/>
      <c r="B53" s="229" t="s">
        <v>88</v>
      </c>
      <c r="C53" s="203" t="s">
        <v>91</v>
      </c>
      <c r="D53" s="148" t="s">
        <v>52</v>
      </c>
      <c r="E53" s="281">
        <v>2.06</v>
      </c>
      <c r="F53" s="149">
        <f>E53*F52</f>
        <v>10.382400000000001</v>
      </c>
      <c r="G53" s="282">
        <v>0</v>
      </c>
      <c r="H53" s="161">
        <f>G53*F53</f>
        <v>0</v>
      </c>
    </row>
    <row r="54" spans="1:8" s="201" customFormat="1" ht="52.5" customHeight="1" x14ac:dyDescent="0.2">
      <c r="A54" s="121">
        <v>2</v>
      </c>
      <c r="B54" s="283" t="s">
        <v>163</v>
      </c>
      <c r="C54" s="116" t="s">
        <v>93</v>
      </c>
      <c r="D54" s="116" t="s">
        <v>51</v>
      </c>
      <c r="E54" s="116"/>
      <c r="F54" s="125">
        <v>0.18</v>
      </c>
      <c r="G54" s="125"/>
      <c r="H54" s="156">
        <f>SUM(H55:H59)</f>
        <v>0</v>
      </c>
    </row>
    <row r="55" spans="1:8" s="201" customFormat="1" ht="15" customHeight="1" x14ac:dyDescent="0.2">
      <c r="A55" s="122"/>
      <c r="B55" s="120" t="s">
        <v>45</v>
      </c>
      <c r="C55" s="148" t="s">
        <v>164</v>
      </c>
      <c r="D55" s="148" t="s">
        <v>52</v>
      </c>
      <c r="E55" s="281">
        <v>3.52</v>
      </c>
      <c r="F55" s="149">
        <f>E55*F54</f>
        <v>0.63359999999999994</v>
      </c>
      <c r="G55" s="282">
        <v>0</v>
      </c>
      <c r="H55" s="161">
        <f>G55*F55</f>
        <v>0</v>
      </c>
    </row>
    <row r="56" spans="1:8" s="201" customFormat="1" ht="15" customHeight="1" x14ac:dyDescent="0.2">
      <c r="A56" s="122"/>
      <c r="B56" s="120" t="s">
        <v>45</v>
      </c>
      <c r="C56" s="151" t="s">
        <v>165</v>
      </c>
      <c r="D56" s="151" t="s">
        <v>6</v>
      </c>
      <c r="E56" s="284">
        <v>1.06</v>
      </c>
      <c r="F56" s="152">
        <f>E56*F54</f>
        <v>0.1908</v>
      </c>
      <c r="G56" s="152">
        <v>0</v>
      </c>
      <c r="H56" s="158">
        <f>G56*F56</f>
        <v>0</v>
      </c>
    </row>
    <row r="57" spans="1:8" s="201" customFormat="1" ht="15" customHeight="1" x14ac:dyDescent="0.2">
      <c r="A57" s="122"/>
      <c r="B57" s="120" t="s">
        <v>123</v>
      </c>
      <c r="C57" s="105" t="s">
        <v>62</v>
      </c>
      <c r="D57" s="105" t="s">
        <v>51</v>
      </c>
      <c r="E57" s="105">
        <v>1.24</v>
      </c>
      <c r="F57" s="106">
        <f>E57*F54</f>
        <v>0.22319999999999998</v>
      </c>
      <c r="G57" s="106">
        <v>0</v>
      </c>
      <c r="H57" s="159">
        <f>G57*F57</f>
        <v>0</v>
      </c>
    </row>
    <row r="58" spans="1:8" s="305" customFormat="1" ht="15" customHeight="1" x14ac:dyDescent="0.2">
      <c r="A58" s="287"/>
      <c r="B58" s="223"/>
      <c r="C58" s="288" t="s">
        <v>166</v>
      </c>
      <c r="D58" s="288" t="s">
        <v>167</v>
      </c>
      <c r="E58" s="289">
        <v>6.8799999999999998E-3</v>
      </c>
      <c r="F58" s="290">
        <f>E58*F54</f>
        <v>1.2384E-3</v>
      </c>
      <c r="G58" s="290">
        <v>0</v>
      </c>
      <c r="H58" s="291">
        <f>F58*G58</f>
        <v>0</v>
      </c>
    </row>
    <row r="59" spans="1:8" s="201" customFormat="1" ht="15" customHeight="1" thickBot="1" x14ac:dyDescent="0.25">
      <c r="A59" s="123"/>
      <c r="B59" s="117" t="s">
        <v>45</v>
      </c>
      <c r="C59" s="118" t="s">
        <v>54</v>
      </c>
      <c r="D59" s="118" t="s">
        <v>6</v>
      </c>
      <c r="E59" s="118">
        <v>0.02</v>
      </c>
      <c r="F59" s="115">
        <f>E59*F54</f>
        <v>3.5999999999999999E-3</v>
      </c>
      <c r="G59" s="115">
        <v>0</v>
      </c>
      <c r="H59" s="160">
        <f>G59*F59</f>
        <v>0</v>
      </c>
    </row>
    <row r="60" spans="1:8" s="201" customFormat="1" ht="42" customHeight="1" x14ac:dyDescent="0.2">
      <c r="A60" s="177">
        <v>3</v>
      </c>
      <c r="B60" s="225" t="s">
        <v>84</v>
      </c>
      <c r="C60" s="178" t="s">
        <v>155</v>
      </c>
      <c r="D60" s="178" t="s">
        <v>51</v>
      </c>
      <c r="E60" s="178"/>
      <c r="F60" s="192">
        <v>1.8</v>
      </c>
      <c r="G60" s="192"/>
      <c r="H60" s="156">
        <f>SUM(H61:H63)</f>
        <v>0</v>
      </c>
    </row>
    <row r="61" spans="1:8" s="201" customFormat="1" ht="15" customHeight="1" x14ac:dyDescent="0.2">
      <c r="A61" s="179"/>
      <c r="B61" s="180" t="s">
        <v>45</v>
      </c>
      <c r="C61" s="196" t="s">
        <v>164</v>
      </c>
      <c r="D61" s="196" t="s">
        <v>52</v>
      </c>
      <c r="E61" s="281">
        <v>2.9</v>
      </c>
      <c r="F61" s="197">
        <f>E61*F60</f>
        <v>5.22</v>
      </c>
      <c r="G61" s="282">
        <v>0</v>
      </c>
      <c r="H61" s="157">
        <f>G61*F61</f>
        <v>0</v>
      </c>
    </row>
    <row r="62" spans="1:8" s="201" customFormat="1" ht="15" customHeight="1" x14ac:dyDescent="0.2">
      <c r="A62" s="179"/>
      <c r="B62" s="180" t="s">
        <v>87</v>
      </c>
      <c r="C62" s="181" t="s">
        <v>85</v>
      </c>
      <c r="D62" s="181" t="s">
        <v>53</v>
      </c>
      <c r="E62" s="285">
        <v>1.02</v>
      </c>
      <c r="F62" s="182">
        <f>E62*F60</f>
        <v>1.8360000000000001</v>
      </c>
      <c r="G62" s="182">
        <v>0</v>
      </c>
      <c r="H62" s="193">
        <f>G62*F62</f>
        <v>0</v>
      </c>
    </row>
    <row r="63" spans="1:8" s="201" customFormat="1" ht="15" customHeight="1" thickBot="1" x14ac:dyDescent="0.25">
      <c r="A63" s="183"/>
      <c r="B63" s="184" t="s">
        <v>45</v>
      </c>
      <c r="C63" s="114" t="s">
        <v>61</v>
      </c>
      <c r="D63" s="185" t="s">
        <v>6</v>
      </c>
      <c r="E63" s="185">
        <v>0.88</v>
      </c>
      <c r="F63" s="186">
        <f>E63*F60</f>
        <v>1.5840000000000001</v>
      </c>
      <c r="G63" s="186">
        <v>0</v>
      </c>
      <c r="H63" s="194">
        <f>G63*F63</f>
        <v>0</v>
      </c>
    </row>
    <row r="64" spans="1:8" s="201" customFormat="1" ht="41.25" customHeight="1" x14ac:dyDescent="0.2">
      <c r="A64" s="187">
        <v>4</v>
      </c>
      <c r="B64" s="226" t="s">
        <v>86</v>
      </c>
      <c r="C64" s="188" t="s">
        <v>94</v>
      </c>
      <c r="D64" s="188" t="s">
        <v>56</v>
      </c>
      <c r="E64" s="188"/>
      <c r="F64" s="189">
        <v>33.6</v>
      </c>
      <c r="G64" s="189"/>
      <c r="H64" s="155">
        <f>SUM(H66:H69)</f>
        <v>0</v>
      </c>
    </row>
    <row r="65" spans="1:8" s="305" customFormat="1" ht="19.5" customHeight="1" x14ac:dyDescent="0.2">
      <c r="A65" s="187"/>
      <c r="B65" s="226"/>
      <c r="C65" s="322" t="s">
        <v>182</v>
      </c>
      <c r="D65" s="322" t="s">
        <v>168</v>
      </c>
      <c r="E65" s="188"/>
      <c r="F65" s="321">
        <f>33.6*1.21/1000</f>
        <v>4.0655999999999998E-2</v>
      </c>
      <c r="G65" s="189"/>
      <c r="H65" s="155"/>
    </row>
    <row r="66" spans="1:8" s="201" customFormat="1" ht="15" customHeight="1" x14ac:dyDescent="0.2">
      <c r="A66" s="190"/>
      <c r="B66" s="180" t="s">
        <v>45</v>
      </c>
      <c r="C66" s="196" t="s">
        <v>164</v>
      </c>
      <c r="D66" s="196" t="s">
        <v>52</v>
      </c>
      <c r="E66" s="281">
        <v>12.3</v>
      </c>
      <c r="F66" s="197">
        <f>E66*F65</f>
        <v>0.50006879999999998</v>
      </c>
      <c r="G66" s="197">
        <v>0</v>
      </c>
      <c r="H66" s="161">
        <f>G66*F66</f>
        <v>0</v>
      </c>
    </row>
    <row r="67" spans="1:8" s="201" customFormat="1" ht="15" customHeight="1" x14ac:dyDescent="0.2">
      <c r="A67" s="190"/>
      <c r="B67" s="180" t="s">
        <v>45</v>
      </c>
      <c r="C67" s="198" t="s">
        <v>165</v>
      </c>
      <c r="D67" s="198" t="s">
        <v>6</v>
      </c>
      <c r="E67" s="284">
        <v>1.4</v>
      </c>
      <c r="F67" s="199">
        <f>E67*F65</f>
        <v>5.6918399999999994E-2</v>
      </c>
      <c r="G67" s="199">
        <v>0</v>
      </c>
      <c r="H67" s="200">
        <f>G67*F67</f>
        <v>0</v>
      </c>
    </row>
    <row r="68" spans="1:8" s="201" customFormat="1" ht="15" customHeight="1" x14ac:dyDescent="0.2">
      <c r="A68" s="190"/>
      <c r="B68" s="180" t="s">
        <v>96</v>
      </c>
      <c r="C68" s="181" t="s">
        <v>95</v>
      </c>
      <c r="D68" s="181" t="s">
        <v>168</v>
      </c>
      <c r="E68" s="285">
        <v>1.1000000000000001</v>
      </c>
      <c r="F68" s="182">
        <f>E68*F65</f>
        <v>4.47216E-2</v>
      </c>
      <c r="G68" s="328">
        <v>0</v>
      </c>
      <c r="H68" s="193">
        <f>G68*F68</f>
        <v>0</v>
      </c>
    </row>
    <row r="69" spans="1:8" s="201" customFormat="1" ht="15" customHeight="1" thickBot="1" x14ac:dyDescent="0.25">
      <c r="A69" s="191"/>
      <c r="B69" s="184" t="s">
        <v>45</v>
      </c>
      <c r="C69" s="185" t="s">
        <v>54</v>
      </c>
      <c r="D69" s="185" t="s">
        <v>6</v>
      </c>
      <c r="E69" s="286">
        <v>7.1499999999999994E-2</v>
      </c>
      <c r="F69" s="186">
        <f>E69*F65</f>
        <v>2.9069039999999997E-3</v>
      </c>
      <c r="G69" s="186">
        <v>0</v>
      </c>
      <c r="H69" s="194">
        <f>G69*F69</f>
        <v>0</v>
      </c>
    </row>
    <row r="70" spans="1:8" s="201" customFormat="1" ht="52.5" customHeight="1" x14ac:dyDescent="0.2">
      <c r="A70" s="124">
        <v>5</v>
      </c>
      <c r="B70" s="323" t="s">
        <v>171</v>
      </c>
      <c r="C70" s="102" t="s">
        <v>183</v>
      </c>
      <c r="D70" s="126" t="s">
        <v>56</v>
      </c>
      <c r="E70" s="102"/>
      <c r="F70" s="119">
        <f>F75+F76</f>
        <v>24</v>
      </c>
      <c r="G70" s="119"/>
      <c r="H70" s="156">
        <f>SUM(H72:H79)</f>
        <v>0</v>
      </c>
    </row>
    <row r="71" spans="1:8" s="305" customFormat="1" ht="22.5" customHeight="1" x14ac:dyDescent="0.2">
      <c r="A71" s="121"/>
      <c r="B71" s="324"/>
      <c r="C71" s="116" t="s">
        <v>188</v>
      </c>
      <c r="D71" s="295" t="s">
        <v>168</v>
      </c>
      <c r="E71" s="116"/>
      <c r="F71" s="325">
        <f>(23.68*9+9.02*15+7.85*12)/1000</f>
        <v>0.44261999999999996</v>
      </c>
      <c r="G71" s="125"/>
      <c r="H71" s="155"/>
    </row>
    <row r="72" spans="1:8" s="201" customFormat="1" ht="15" customHeight="1" x14ac:dyDescent="0.2">
      <c r="A72" s="103"/>
      <c r="B72" s="120" t="s">
        <v>45</v>
      </c>
      <c r="C72" s="150" t="s">
        <v>164</v>
      </c>
      <c r="D72" s="148" t="s">
        <v>52</v>
      </c>
      <c r="E72" s="281">
        <v>32.9</v>
      </c>
      <c r="F72" s="149">
        <f>E72*F71</f>
        <v>14.562197999999999</v>
      </c>
      <c r="G72" s="149">
        <v>0</v>
      </c>
      <c r="H72" s="157">
        <f>F72*G72</f>
        <v>0</v>
      </c>
    </row>
    <row r="73" spans="1:8" s="305" customFormat="1" ht="15" customHeight="1" x14ac:dyDescent="0.2">
      <c r="A73" s="103"/>
      <c r="B73" s="120"/>
      <c r="C73" s="326" t="s">
        <v>172</v>
      </c>
      <c r="D73" s="105" t="s">
        <v>167</v>
      </c>
      <c r="E73" s="285">
        <v>0.35</v>
      </c>
      <c r="F73" s="106">
        <f>E73*F71</f>
        <v>0.15491699999999997</v>
      </c>
      <c r="G73" s="106">
        <v>0</v>
      </c>
      <c r="H73" s="301">
        <f>F73*G73</f>
        <v>0</v>
      </c>
    </row>
    <row r="74" spans="1:8" s="201" customFormat="1" ht="15" customHeight="1" x14ac:dyDescent="0.2">
      <c r="A74" s="103"/>
      <c r="B74" s="120" t="s">
        <v>45</v>
      </c>
      <c r="C74" s="151" t="s">
        <v>165</v>
      </c>
      <c r="D74" s="151" t="s">
        <v>6</v>
      </c>
      <c r="E74" s="284">
        <v>13.9</v>
      </c>
      <c r="F74" s="152">
        <f>E74*F71</f>
        <v>6.1524179999999999</v>
      </c>
      <c r="G74" s="152">
        <v>0</v>
      </c>
      <c r="H74" s="158">
        <f>G74*F74</f>
        <v>0</v>
      </c>
    </row>
    <row r="75" spans="1:8" s="201" customFormat="1" ht="15" customHeight="1" x14ac:dyDescent="0.2">
      <c r="A75" s="103"/>
      <c r="B75" s="120" t="s">
        <v>118</v>
      </c>
      <c r="C75" s="105" t="s">
        <v>119</v>
      </c>
      <c r="D75" s="105" t="s">
        <v>56</v>
      </c>
      <c r="E75" s="105"/>
      <c r="F75" s="328">
        <v>9</v>
      </c>
      <c r="G75" s="106">
        <v>0</v>
      </c>
      <c r="H75" s="159">
        <f>G75*F75</f>
        <v>0</v>
      </c>
    </row>
    <row r="76" spans="1:8" s="201" customFormat="1" ht="15" customHeight="1" x14ac:dyDescent="0.2">
      <c r="A76" s="103"/>
      <c r="B76" s="120" t="s">
        <v>98</v>
      </c>
      <c r="C76" s="105" t="s">
        <v>97</v>
      </c>
      <c r="D76" s="105" t="s">
        <v>56</v>
      </c>
      <c r="E76" s="105" t="s">
        <v>5</v>
      </c>
      <c r="F76" s="328">
        <v>15</v>
      </c>
      <c r="G76" s="106">
        <v>0</v>
      </c>
      <c r="H76" s="159">
        <f>G76*F76</f>
        <v>0</v>
      </c>
    </row>
    <row r="77" spans="1:8" s="260" customFormat="1" ht="15" customHeight="1" x14ac:dyDescent="0.2">
      <c r="A77" s="103"/>
      <c r="B77" s="120" t="s">
        <v>160</v>
      </c>
      <c r="C77" s="105" t="s">
        <v>161</v>
      </c>
      <c r="D77" s="105" t="s">
        <v>153</v>
      </c>
      <c r="E77" s="105"/>
      <c r="F77" s="328">
        <v>12</v>
      </c>
      <c r="G77" s="106">
        <v>0</v>
      </c>
      <c r="H77" s="159">
        <f>F77*G77</f>
        <v>0</v>
      </c>
    </row>
    <row r="78" spans="1:8" s="201" customFormat="1" ht="15" customHeight="1" x14ac:dyDescent="0.2">
      <c r="A78" s="103"/>
      <c r="B78" s="120" t="s">
        <v>110</v>
      </c>
      <c r="C78" s="105" t="s">
        <v>117</v>
      </c>
      <c r="D78" s="105" t="s">
        <v>64</v>
      </c>
      <c r="E78" s="285">
        <v>4.78</v>
      </c>
      <c r="F78" s="106">
        <f>E78*F71</f>
        <v>2.1157235999999999</v>
      </c>
      <c r="G78" s="106">
        <v>0</v>
      </c>
      <c r="H78" s="159">
        <f>G78*F78</f>
        <v>0</v>
      </c>
    </row>
    <row r="79" spans="1:8" s="201" customFormat="1" ht="15" customHeight="1" thickBot="1" x14ac:dyDescent="0.25">
      <c r="A79" s="109"/>
      <c r="B79" s="110" t="s">
        <v>45</v>
      </c>
      <c r="C79" s="111" t="s">
        <v>61</v>
      </c>
      <c r="D79" s="111" t="s">
        <v>6</v>
      </c>
      <c r="E79" s="300">
        <v>2.78</v>
      </c>
      <c r="F79" s="112">
        <f>E79*F71</f>
        <v>1.2304835999999999</v>
      </c>
      <c r="G79" s="112">
        <v>0</v>
      </c>
      <c r="H79" s="160">
        <f>G79*F79</f>
        <v>0</v>
      </c>
    </row>
    <row r="80" spans="1:8" s="201" customFormat="1" ht="40.5" customHeight="1" x14ac:dyDescent="0.2">
      <c r="A80" s="101" t="s">
        <v>115</v>
      </c>
      <c r="B80" s="227" t="s">
        <v>65</v>
      </c>
      <c r="C80" s="102" t="s">
        <v>66</v>
      </c>
      <c r="D80" s="102" t="s">
        <v>56</v>
      </c>
      <c r="E80" s="102"/>
      <c r="F80" s="119">
        <f>F70</f>
        <v>24</v>
      </c>
      <c r="G80" s="119"/>
      <c r="H80" s="156">
        <f>SUM(H82:H86)</f>
        <v>0</v>
      </c>
    </row>
    <row r="81" spans="1:8" s="327" customFormat="1" ht="16.5" customHeight="1" x14ac:dyDescent="0.2">
      <c r="A81" s="302"/>
      <c r="B81" s="129"/>
      <c r="C81" s="116" t="s">
        <v>185</v>
      </c>
      <c r="D81" s="116" t="s">
        <v>153</v>
      </c>
      <c r="E81" s="116"/>
      <c r="F81" s="125">
        <f>(0.2*4*9+0.1*4*15+12*2)</f>
        <v>37.200000000000003</v>
      </c>
      <c r="G81" s="125"/>
      <c r="H81" s="155"/>
    </row>
    <row r="82" spans="1:8" s="201" customFormat="1" ht="15" customHeight="1" x14ac:dyDescent="0.2">
      <c r="A82" s="127"/>
      <c r="B82" s="120" t="s">
        <v>45</v>
      </c>
      <c r="C82" s="148" t="s">
        <v>63</v>
      </c>
      <c r="D82" s="148" t="s">
        <v>52</v>
      </c>
      <c r="E82" s="281">
        <v>0.68</v>
      </c>
      <c r="F82" s="149">
        <f>E82*F81</f>
        <v>25.296000000000003</v>
      </c>
      <c r="G82" s="149">
        <v>0</v>
      </c>
      <c r="H82" s="157">
        <f>G82*F82</f>
        <v>0</v>
      </c>
    </row>
    <row r="83" spans="1:8" s="201" customFormat="1" ht="15" customHeight="1" x14ac:dyDescent="0.2">
      <c r="A83" s="127"/>
      <c r="B83" s="120" t="s">
        <v>45</v>
      </c>
      <c r="C83" s="151" t="s">
        <v>67</v>
      </c>
      <c r="D83" s="151" t="s">
        <v>6</v>
      </c>
      <c r="E83" s="151">
        <f>0.0003</f>
        <v>2.9999999999999997E-4</v>
      </c>
      <c r="F83" s="106">
        <f>E83*F81</f>
        <v>1.116E-2</v>
      </c>
      <c r="G83" s="152">
        <v>0</v>
      </c>
      <c r="H83" s="158">
        <f>G83*F83</f>
        <v>0</v>
      </c>
    </row>
    <row r="84" spans="1:8" s="201" customFormat="1" ht="15" customHeight="1" x14ac:dyDescent="0.2">
      <c r="A84" s="127"/>
      <c r="B84" s="104" t="s">
        <v>46</v>
      </c>
      <c r="C84" s="105" t="s">
        <v>68</v>
      </c>
      <c r="D84" s="105" t="s">
        <v>47</v>
      </c>
      <c r="E84" s="105">
        <v>0.24600000000000002</v>
      </c>
      <c r="F84" s="106">
        <f>E84*F81</f>
        <v>9.1512000000000011</v>
      </c>
      <c r="G84" s="106">
        <v>0</v>
      </c>
      <c r="H84" s="159">
        <f>G84*F84</f>
        <v>0</v>
      </c>
    </row>
    <row r="85" spans="1:8" s="201" customFormat="1" ht="15" customHeight="1" x14ac:dyDescent="0.2">
      <c r="A85" s="127"/>
      <c r="B85" s="120" t="s">
        <v>69</v>
      </c>
      <c r="C85" s="105" t="s">
        <v>70</v>
      </c>
      <c r="D85" s="105" t="s">
        <v>47</v>
      </c>
      <c r="E85" s="105">
        <v>2.7000000000000003E-2</v>
      </c>
      <c r="F85" s="106">
        <f>E85*F81</f>
        <v>1.0044000000000002</v>
      </c>
      <c r="G85" s="106">
        <v>0</v>
      </c>
      <c r="H85" s="159">
        <f>G85*F85</f>
        <v>0</v>
      </c>
    </row>
    <row r="86" spans="1:8" s="201" customFormat="1" ht="15" customHeight="1" thickBot="1" x14ac:dyDescent="0.25">
      <c r="A86" s="127"/>
      <c r="B86" s="117" t="s">
        <v>45</v>
      </c>
      <c r="C86" s="118" t="s">
        <v>54</v>
      </c>
      <c r="D86" s="118" t="s">
        <v>6</v>
      </c>
      <c r="E86" s="118">
        <v>1.9E-3</v>
      </c>
      <c r="F86" s="106">
        <f>E86*F81</f>
        <v>7.0680000000000007E-2</v>
      </c>
      <c r="G86" s="115">
        <v>0</v>
      </c>
      <c r="H86" s="160">
        <f>G86*F86</f>
        <v>0</v>
      </c>
    </row>
    <row r="87" spans="1:8" s="201" customFormat="1" ht="48.75" customHeight="1" x14ac:dyDescent="0.2">
      <c r="A87" s="195" t="s">
        <v>116</v>
      </c>
      <c r="B87" s="306" t="s">
        <v>173</v>
      </c>
      <c r="C87" s="102" t="s">
        <v>99</v>
      </c>
      <c r="D87" s="102" t="s">
        <v>100</v>
      </c>
      <c r="E87" s="102"/>
      <c r="F87" s="119">
        <v>4.5</v>
      </c>
      <c r="G87" s="119"/>
      <c r="H87" s="156">
        <f>SUM(H88:H92)</f>
        <v>0</v>
      </c>
    </row>
    <row r="88" spans="1:8" s="201" customFormat="1" ht="15" customHeight="1" x14ac:dyDescent="0.2">
      <c r="A88" s="195"/>
      <c r="B88" s="120" t="s">
        <v>88</v>
      </c>
      <c r="C88" s="148" t="s">
        <v>101</v>
      </c>
      <c r="D88" s="148" t="s">
        <v>78</v>
      </c>
      <c r="E88" s="281">
        <v>2.8</v>
      </c>
      <c r="F88" s="149">
        <f>E88*F87</f>
        <v>12.6</v>
      </c>
      <c r="G88" s="149">
        <v>0</v>
      </c>
      <c r="H88" s="157">
        <f>G88*F88</f>
        <v>0</v>
      </c>
    </row>
    <row r="89" spans="1:8" s="201" customFormat="1" ht="15" customHeight="1" x14ac:dyDescent="0.2">
      <c r="A89" s="195"/>
      <c r="B89" s="120" t="s">
        <v>88</v>
      </c>
      <c r="C89" s="151" t="s">
        <v>80</v>
      </c>
      <c r="D89" s="151" t="s">
        <v>102</v>
      </c>
      <c r="E89" s="284">
        <v>3.5000000000000003E-2</v>
      </c>
      <c r="F89" s="152">
        <f>E89*F87</f>
        <v>0.15750000000000003</v>
      </c>
      <c r="G89" s="152">
        <v>0</v>
      </c>
      <c r="H89" s="158">
        <f>G89*F89</f>
        <v>0</v>
      </c>
    </row>
    <row r="90" spans="1:8" s="201" customFormat="1" ht="36" customHeight="1" x14ac:dyDescent="0.2">
      <c r="A90" s="195"/>
      <c r="B90" s="104" t="s">
        <v>120</v>
      </c>
      <c r="C90" s="105" t="s">
        <v>104</v>
      </c>
      <c r="D90" s="105" t="s">
        <v>105</v>
      </c>
      <c r="E90" s="105">
        <v>1</v>
      </c>
      <c r="F90" s="106">
        <f>E90*F87</f>
        <v>4.5</v>
      </c>
      <c r="G90" s="299">
        <v>0</v>
      </c>
      <c r="H90" s="159">
        <f>G90*F90</f>
        <v>0</v>
      </c>
    </row>
    <row r="91" spans="1:8" s="201" customFormat="1" ht="17.25" customHeight="1" x14ac:dyDescent="0.2">
      <c r="A91" s="195"/>
      <c r="B91" s="120" t="s">
        <v>106</v>
      </c>
      <c r="C91" s="105" t="s">
        <v>107</v>
      </c>
      <c r="D91" s="105" t="s">
        <v>108</v>
      </c>
      <c r="E91" s="105">
        <v>2.7000000000000003E-2</v>
      </c>
      <c r="F91" s="106">
        <f>E91*F87</f>
        <v>0.12150000000000001</v>
      </c>
      <c r="G91" s="106">
        <v>0</v>
      </c>
      <c r="H91" s="159">
        <f>G91*F91</f>
        <v>0</v>
      </c>
    </row>
    <row r="92" spans="1:8" s="201" customFormat="1" ht="19.5" customHeight="1" thickBot="1" x14ac:dyDescent="0.25">
      <c r="A92" s="195"/>
      <c r="B92" s="117" t="s">
        <v>88</v>
      </c>
      <c r="C92" s="118" t="s">
        <v>109</v>
      </c>
      <c r="D92" s="118" t="s">
        <v>81</v>
      </c>
      <c r="E92" s="118">
        <v>4.2999999999999997E-2</v>
      </c>
      <c r="F92" s="115">
        <f>E92*F87</f>
        <v>0.19349999999999998</v>
      </c>
      <c r="G92" s="115">
        <v>0</v>
      </c>
      <c r="H92" s="160">
        <f>G92*F92</f>
        <v>0</v>
      </c>
    </row>
    <row r="93" spans="1:8" s="201" customFormat="1" ht="48.75" customHeight="1" x14ac:dyDescent="0.2">
      <c r="A93" s="207">
        <v>8</v>
      </c>
      <c r="B93" s="228" t="s">
        <v>110</v>
      </c>
      <c r="C93" s="208" t="s">
        <v>113</v>
      </c>
      <c r="D93" s="204" t="s">
        <v>79</v>
      </c>
      <c r="E93" s="209"/>
      <c r="F93" s="210">
        <v>3</v>
      </c>
      <c r="G93" s="211"/>
      <c r="H93" s="156">
        <f>H94+H95</f>
        <v>0</v>
      </c>
    </row>
    <row r="94" spans="1:8" s="201" customFormat="1" ht="15" customHeight="1" x14ac:dyDescent="0.2">
      <c r="A94" s="212"/>
      <c r="B94" s="228" t="s">
        <v>110</v>
      </c>
      <c r="C94" s="255" t="s">
        <v>111</v>
      </c>
      <c r="D94" s="148" t="s">
        <v>52</v>
      </c>
      <c r="E94" s="149">
        <v>1</v>
      </c>
      <c r="F94" s="149">
        <f>E94*F93</f>
        <v>3</v>
      </c>
      <c r="G94" s="149">
        <v>0</v>
      </c>
      <c r="H94" s="157">
        <f>G94*F94</f>
        <v>0</v>
      </c>
    </row>
    <row r="95" spans="1:8" s="201" customFormat="1" ht="15" customHeight="1" x14ac:dyDescent="0.2">
      <c r="A95" s="207"/>
      <c r="B95" s="228" t="s">
        <v>110</v>
      </c>
      <c r="C95" s="206" t="s">
        <v>112</v>
      </c>
      <c r="D95" s="221" t="s">
        <v>6</v>
      </c>
      <c r="E95" s="213">
        <v>1</v>
      </c>
      <c r="F95" s="214">
        <f>E95*F93</f>
        <v>3</v>
      </c>
      <c r="G95" s="214">
        <v>0</v>
      </c>
      <c r="H95" s="214">
        <f>G95*F95</f>
        <v>0</v>
      </c>
    </row>
    <row r="96" spans="1:8" s="222" customFormat="1" ht="36.75" customHeight="1" thickBot="1" x14ac:dyDescent="0.25">
      <c r="A96" s="365" t="s">
        <v>124</v>
      </c>
      <c r="B96" s="366"/>
      <c r="C96" s="366"/>
      <c r="D96" s="366"/>
      <c r="E96" s="366"/>
      <c r="F96" s="366"/>
      <c r="G96" s="366"/>
      <c r="H96" s="367"/>
    </row>
    <row r="97" spans="1:8" s="222" customFormat="1" ht="45" customHeight="1" x14ac:dyDescent="0.2">
      <c r="A97" s="232" t="s">
        <v>55</v>
      </c>
      <c r="B97" s="308" t="s">
        <v>174</v>
      </c>
      <c r="C97" s="232" t="s">
        <v>125</v>
      </c>
      <c r="D97" s="233" t="s">
        <v>100</v>
      </c>
      <c r="E97" s="234"/>
      <c r="F97" s="235">
        <v>36.799999999999997</v>
      </c>
      <c r="G97" s="230"/>
      <c r="H97" s="156">
        <f>SUM(H98:H99)</f>
        <v>0</v>
      </c>
    </row>
    <row r="98" spans="1:8" s="222" customFormat="1" ht="15" customHeight="1" x14ac:dyDescent="0.2">
      <c r="A98" s="236"/>
      <c r="B98" s="252" t="s">
        <v>88</v>
      </c>
      <c r="C98" s="255" t="s">
        <v>126</v>
      </c>
      <c r="D98" s="255" t="s">
        <v>78</v>
      </c>
      <c r="E98" s="256">
        <v>0.186</v>
      </c>
      <c r="F98" s="257">
        <f>E98*F97</f>
        <v>6.8447999999999993</v>
      </c>
      <c r="G98" s="319">
        <v>0</v>
      </c>
      <c r="H98" s="259">
        <f>F98*G98</f>
        <v>0</v>
      </c>
    </row>
    <row r="99" spans="1:8" s="222" customFormat="1" ht="15" customHeight="1" x14ac:dyDescent="0.2">
      <c r="A99" s="236"/>
      <c r="B99" s="252" t="s">
        <v>88</v>
      </c>
      <c r="C99" s="273" t="s">
        <v>80</v>
      </c>
      <c r="D99" s="274" t="s">
        <v>81</v>
      </c>
      <c r="E99" s="275">
        <v>1.6000000000000001E-3</v>
      </c>
      <c r="F99" s="272">
        <f>E99*F97</f>
        <v>5.8879999999999995E-2</v>
      </c>
      <c r="G99" s="268">
        <v>0</v>
      </c>
      <c r="H99" s="269">
        <f>F99*G99</f>
        <v>0</v>
      </c>
    </row>
    <row r="100" spans="1:8" s="222" customFormat="1" ht="37.5" customHeight="1" thickBot="1" x14ac:dyDescent="0.25">
      <c r="A100" s="236"/>
      <c r="B100" s="252"/>
      <c r="C100" s="232" t="s">
        <v>127</v>
      </c>
      <c r="D100" s="239"/>
      <c r="E100" s="237"/>
      <c r="F100" s="214"/>
      <c r="G100" s="230"/>
      <c r="H100" s="231"/>
    </row>
    <row r="101" spans="1:8" s="222" customFormat="1" ht="42.75" customHeight="1" x14ac:dyDescent="0.2">
      <c r="A101" s="232" t="s">
        <v>128</v>
      </c>
      <c r="B101" s="253" t="s">
        <v>90</v>
      </c>
      <c r="C101" s="240" t="s">
        <v>129</v>
      </c>
      <c r="D101" s="236" t="s">
        <v>130</v>
      </c>
      <c r="E101" s="240"/>
      <c r="F101" s="233">
        <v>1.68</v>
      </c>
      <c r="G101" s="230"/>
      <c r="H101" s="156">
        <f>H102</f>
        <v>0</v>
      </c>
    </row>
    <row r="102" spans="1:8" s="222" customFormat="1" ht="15" customHeight="1" thickBot="1" x14ac:dyDescent="0.25">
      <c r="A102" s="241"/>
      <c r="B102" s="229" t="s">
        <v>88</v>
      </c>
      <c r="C102" s="255" t="s">
        <v>91</v>
      </c>
      <c r="D102" s="255" t="s">
        <v>78</v>
      </c>
      <c r="E102" s="256">
        <v>2.06</v>
      </c>
      <c r="F102" s="257">
        <f>E102*F101</f>
        <v>3.4607999999999999</v>
      </c>
      <c r="G102" s="319">
        <v>0</v>
      </c>
      <c r="H102" s="259">
        <f>F102*G102</f>
        <v>0</v>
      </c>
    </row>
    <row r="103" spans="1:8" s="222" customFormat="1" ht="42" customHeight="1" x14ac:dyDescent="0.2">
      <c r="A103" s="204" t="s">
        <v>131</v>
      </c>
      <c r="B103" s="308" t="s">
        <v>175</v>
      </c>
      <c r="C103" s="204" t="s">
        <v>132</v>
      </c>
      <c r="D103" s="210" t="s">
        <v>100</v>
      </c>
      <c r="E103" s="242"/>
      <c r="F103" s="235">
        <v>36.799999999999997</v>
      </c>
      <c r="G103" s="230"/>
      <c r="H103" s="156">
        <f>SUM(H104:H107)</f>
        <v>0</v>
      </c>
    </row>
    <row r="104" spans="1:8" s="222" customFormat="1" ht="15" customHeight="1" x14ac:dyDescent="0.2">
      <c r="A104" s="368"/>
      <c r="B104" s="252" t="s">
        <v>88</v>
      </c>
      <c r="C104" s="255" t="s">
        <v>101</v>
      </c>
      <c r="D104" s="255" t="s">
        <v>78</v>
      </c>
      <c r="E104" s="311">
        <v>0.93</v>
      </c>
      <c r="F104" s="257">
        <f>E104*F103</f>
        <v>34.223999999999997</v>
      </c>
      <c r="G104" s="258">
        <v>0</v>
      </c>
      <c r="H104" s="259">
        <f>F104*G104</f>
        <v>0</v>
      </c>
    </row>
    <row r="105" spans="1:8" s="222" customFormat="1" ht="15" customHeight="1" x14ac:dyDescent="0.2">
      <c r="A105" s="369"/>
      <c r="B105" s="252" t="s">
        <v>88</v>
      </c>
      <c r="C105" s="265" t="s">
        <v>80</v>
      </c>
      <c r="D105" s="266" t="s">
        <v>102</v>
      </c>
      <c r="E105" s="312">
        <v>2.5999999999999999E-2</v>
      </c>
      <c r="F105" s="272">
        <f>E105*F103</f>
        <v>0.95679999999999987</v>
      </c>
      <c r="G105" s="268">
        <v>0</v>
      </c>
      <c r="H105" s="269">
        <f>F105*G105</f>
        <v>0</v>
      </c>
    </row>
    <row r="106" spans="1:8" s="222" customFormat="1" ht="15" customHeight="1" x14ac:dyDescent="0.2">
      <c r="A106" s="369"/>
      <c r="B106" s="252" t="s">
        <v>133</v>
      </c>
      <c r="C106" s="205" t="s">
        <v>134</v>
      </c>
      <c r="D106" s="243" t="s">
        <v>102</v>
      </c>
      <c r="E106" s="309">
        <v>2.4E-2</v>
      </c>
      <c r="F106" s="238">
        <f>E106*F103</f>
        <v>0.88319999999999999</v>
      </c>
      <c r="G106" s="230">
        <v>0</v>
      </c>
      <c r="H106" s="231">
        <f>F106*G106</f>
        <v>0</v>
      </c>
    </row>
    <row r="107" spans="1:8" s="222" customFormat="1" ht="15" customHeight="1" thickBot="1" x14ac:dyDescent="0.25">
      <c r="A107" s="369"/>
      <c r="B107" s="254" t="s">
        <v>135</v>
      </c>
      <c r="C107" s="205" t="s">
        <v>136</v>
      </c>
      <c r="D107" s="243" t="s">
        <v>108</v>
      </c>
      <c r="E107" s="310">
        <v>2.5499999999999998E-2</v>
      </c>
      <c r="F107" s="238">
        <f>E107*F103</f>
        <v>0.9383999999999999</v>
      </c>
      <c r="G107" s="230">
        <v>0</v>
      </c>
      <c r="H107" s="231">
        <f>F107*G107</f>
        <v>0</v>
      </c>
    </row>
    <row r="108" spans="1:8" s="222" customFormat="1" ht="39.75" customHeight="1" x14ac:dyDescent="0.2">
      <c r="A108" s="232" t="s">
        <v>114</v>
      </c>
      <c r="B108" s="308" t="s">
        <v>176</v>
      </c>
      <c r="C108" s="204" t="s">
        <v>151</v>
      </c>
      <c r="D108" s="204" t="s">
        <v>100</v>
      </c>
      <c r="E108" s="242"/>
      <c r="F108" s="235">
        <f>F103</f>
        <v>36.799999999999997</v>
      </c>
      <c r="G108" s="230"/>
      <c r="H108" s="156">
        <f>SUM(H109:H113)</f>
        <v>0</v>
      </c>
    </row>
    <row r="109" spans="1:8" s="222" customFormat="1" ht="15" customHeight="1" x14ac:dyDescent="0.2">
      <c r="A109" s="244"/>
      <c r="B109" s="254" t="s">
        <v>88</v>
      </c>
      <c r="C109" s="255" t="s">
        <v>101</v>
      </c>
      <c r="D109" s="255" t="s">
        <v>78</v>
      </c>
      <c r="E109" s="311">
        <v>0.65800000000000003</v>
      </c>
      <c r="F109" s="257">
        <f>E109*F108</f>
        <v>24.214399999999998</v>
      </c>
      <c r="G109" s="258">
        <v>0</v>
      </c>
      <c r="H109" s="255">
        <f>F109*G109</f>
        <v>0</v>
      </c>
    </row>
    <row r="110" spans="1:8" s="222" customFormat="1" ht="15" customHeight="1" x14ac:dyDescent="0.2">
      <c r="A110" s="244"/>
      <c r="B110" s="254" t="s">
        <v>88</v>
      </c>
      <c r="C110" s="265" t="s">
        <v>80</v>
      </c>
      <c r="D110" s="266" t="s">
        <v>102</v>
      </c>
      <c r="E110" s="313">
        <v>0.01</v>
      </c>
      <c r="F110" s="271">
        <f>E110*F108</f>
        <v>0.36799999999999999</v>
      </c>
      <c r="G110" s="268">
        <v>0</v>
      </c>
      <c r="H110" s="269">
        <f>F110*G110</f>
        <v>0</v>
      </c>
    </row>
    <row r="111" spans="1:8" s="222" customFormat="1" ht="15" customHeight="1" x14ac:dyDescent="0.2">
      <c r="A111" s="244"/>
      <c r="B111" s="254" t="s">
        <v>137</v>
      </c>
      <c r="C111" s="205" t="s">
        <v>152</v>
      </c>
      <c r="D111" s="243" t="s">
        <v>141</v>
      </c>
      <c r="E111" s="307">
        <v>0.63</v>
      </c>
      <c r="F111" s="238">
        <f>E111*F108</f>
        <v>23.183999999999997</v>
      </c>
      <c r="G111" s="230">
        <v>0</v>
      </c>
      <c r="H111" s="231">
        <f>F111*G111</f>
        <v>0</v>
      </c>
    </row>
    <row r="112" spans="1:8" s="305" customFormat="1" ht="15" customHeight="1" x14ac:dyDescent="0.2">
      <c r="A112" s="244"/>
      <c r="B112" s="254"/>
      <c r="C112" s="205" t="s">
        <v>177</v>
      </c>
      <c r="D112" s="243" t="s">
        <v>141</v>
      </c>
      <c r="E112" s="307">
        <v>0.79</v>
      </c>
      <c r="F112" s="238">
        <f>E112*F108</f>
        <v>29.071999999999999</v>
      </c>
      <c r="G112" s="230">
        <v>0</v>
      </c>
      <c r="H112" s="231">
        <f>F112*G112</f>
        <v>0</v>
      </c>
    </row>
    <row r="113" spans="1:8" s="222" customFormat="1" ht="15" customHeight="1" thickBot="1" x14ac:dyDescent="0.25">
      <c r="A113" s="244"/>
      <c r="B113" s="254" t="s">
        <v>88</v>
      </c>
      <c r="C113" s="205" t="s">
        <v>109</v>
      </c>
      <c r="D113" s="205" t="s">
        <v>81</v>
      </c>
      <c r="E113" s="314">
        <v>1.6E-2</v>
      </c>
      <c r="F113" s="238">
        <f>E113*F108</f>
        <v>0.58879999999999999</v>
      </c>
      <c r="G113" s="230">
        <v>0</v>
      </c>
      <c r="H113" s="231">
        <f>F113*G113</f>
        <v>0</v>
      </c>
    </row>
    <row r="114" spans="1:8" s="222" customFormat="1" ht="42" customHeight="1" x14ac:dyDescent="0.2">
      <c r="A114" s="204" t="s">
        <v>115</v>
      </c>
      <c r="B114" s="315" t="s">
        <v>179</v>
      </c>
      <c r="C114" s="204" t="s">
        <v>158</v>
      </c>
      <c r="D114" s="245" t="s">
        <v>138</v>
      </c>
      <c r="E114" s="211"/>
      <c r="F114" s="210">
        <v>12.3</v>
      </c>
      <c r="G114" s="230"/>
      <c r="H114" s="156">
        <f>SUM(H115:H119)</f>
        <v>0</v>
      </c>
    </row>
    <row r="115" spans="1:8" s="222" customFormat="1" ht="15" customHeight="1" x14ac:dyDescent="0.2">
      <c r="A115" s="246"/>
      <c r="B115" s="252" t="s">
        <v>88</v>
      </c>
      <c r="C115" s="316" t="s">
        <v>180</v>
      </c>
      <c r="D115" s="255" t="s">
        <v>78</v>
      </c>
      <c r="E115" s="311">
        <v>0.34499999999999997</v>
      </c>
      <c r="F115" s="257">
        <f>E115*F114</f>
        <v>4.2435</v>
      </c>
      <c r="G115" s="258">
        <v>0</v>
      </c>
      <c r="H115" s="262">
        <f>F115*G115</f>
        <v>0</v>
      </c>
    </row>
    <row r="116" spans="1:8" s="222" customFormat="1" ht="15" customHeight="1" x14ac:dyDescent="0.2">
      <c r="A116" s="246"/>
      <c r="B116" s="252" t="s">
        <v>88</v>
      </c>
      <c r="C116" s="265" t="s">
        <v>181</v>
      </c>
      <c r="D116" s="270" t="s">
        <v>81</v>
      </c>
      <c r="E116" s="317">
        <v>5.4000000000000003E-3</v>
      </c>
      <c r="F116" s="267">
        <f>E116*F114</f>
        <v>6.6420000000000007E-2</v>
      </c>
      <c r="G116" s="268">
        <v>0</v>
      </c>
      <c r="H116" s="269">
        <f>F116*G116</f>
        <v>0</v>
      </c>
    </row>
    <row r="117" spans="1:8" s="263" customFormat="1" ht="15" customHeight="1" x14ac:dyDescent="0.2">
      <c r="A117" s="264"/>
      <c r="B117" s="254" t="s">
        <v>157</v>
      </c>
      <c r="C117" s="205" t="s">
        <v>159</v>
      </c>
      <c r="D117" s="243" t="s">
        <v>105</v>
      </c>
      <c r="E117" s="214">
        <v>0.45</v>
      </c>
      <c r="F117" s="214">
        <f>F114*E117</f>
        <v>5.5350000000000001</v>
      </c>
      <c r="G117" s="230">
        <v>0</v>
      </c>
      <c r="H117" s="231">
        <f>F117*G117</f>
        <v>0</v>
      </c>
    </row>
    <row r="118" spans="1:8" s="276" customFormat="1" ht="15" customHeight="1" x14ac:dyDescent="0.2">
      <c r="A118" s="277"/>
      <c r="B118" s="120" t="s">
        <v>162</v>
      </c>
      <c r="C118" s="105" t="s">
        <v>178</v>
      </c>
      <c r="D118" s="105" t="s">
        <v>56</v>
      </c>
      <c r="E118" s="105" t="s">
        <v>5</v>
      </c>
      <c r="F118" s="106">
        <v>8</v>
      </c>
      <c r="G118" s="106">
        <v>0</v>
      </c>
      <c r="H118" s="159">
        <f>G118*F118</f>
        <v>0</v>
      </c>
    </row>
    <row r="119" spans="1:8" s="222" customFormat="1" ht="16.5" customHeight="1" thickBot="1" x14ac:dyDescent="0.25">
      <c r="A119" s="246"/>
      <c r="B119" s="252" t="s">
        <v>139</v>
      </c>
      <c r="C119" s="205" t="s">
        <v>140</v>
      </c>
      <c r="D119" s="248" t="s">
        <v>141</v>
      </c>
      <c r="E119" s="249">
        <v>0.10100000000000001</v>
      </c>
      <c r="F119" s="247">
        <f>E119*F114</f>
        <v>1.2423000000000002</v>
      </c>
      <c r="G119" s="230">
        <v>0</v>
      </c>
      <c r="H119" s="231">
        <f>F119*G119</f>
        <v>0</v>
      </c>
    </row>
    <row r="120" spans="1:8" s="222" customFormat="1" ht="42.75" customHeight="1" x14ac:dyDescent="0.2">
      <c r="A120" s="204" t="s">
        <v>116</v>
      </c>
      <c r="B120" s="252" t="s">
        <v>142</v>
      </c>
      <c r="C120" s="204" t="s">
        <v>143</v>
      </c>
      <c r="D120" s="204" t="s">
        <v>100</v>
      </c>
      <c r="E120" s="250"/>
      <c r="F120" s="210">
        <f>F114</f>
        <v>12.3</v>
      </c>
      <c r="G120" s="230"/>
      <c r="H120" s="156">
        <f>SUM(H121:H125)</f>
        <v>0</v>
      </c>
    </row>
    <row r="121" spans="1:8" s="222" customFormat="1" ht="15" customHeight="1" x14ac:dyDescent="0.2">
      <c r="A121" s="368"/>
      <c r="B121" s="252" t="s">
        <v>88</v>
      </c>
      <c r="C121" s="255" t="s">
        <v>101</v>
      </c>
      <c r="D121" s="255" t="s">
        <v>78</v>
      </c>
      <c r="E121" s="256">
        <v>0.68</v>
      </c>
      <c r="F121" s="257">
        <f>E121*F120</f>
        <v>8.3640000000000008</v>
      </c>
      <c r="G121" s="258">
        <v>0</v>
      </c>
      <c r="H121" s="255">
        <f>F121*G121</f>
        <v>0</v>
      </c>
    </row>
    <row r="122" spans="1:8" s="222" customFormat="1" ht="15" customHeight="1" x14ac:dyDescent="0.2">
      <c r="A122" s="369"/>
      <c r="B122" s="252" t="s">
        <v>88</v>
      </c>
      <c r="C122" s="265" t="s">
        <v>80</v>
      </c>
      <c r="D122" s="266" t="s">
        <v>102</v>
      </c>
      <c r="E122" s="267">
        <v>2.9999999999999997E-4</v>
      </c>
      <c r="F122" s="267">
        <f>E122*F120</f>
        <v>3.6899999999999997E-3</v>
      </c>
      <c r="G122" s="268">
        <v>0</v>
      </c>
      <c r="H122" s="269">
        <f>F122*G122</f>
        <v>0</v>
      </c>
    </row>
    <row r="123" spans="1:8" s="222" customFormat="1" ht="15" customHeight="1" x14ac:dyDescent="0.2">
      <c r="A123" s="369"/>
      <c r="B123" s="254" t="s">
        <v>144</v>
      </c>
      <c r="C123" s="206" t="s">
        <v>145</v>
      </c>
      <c r="D123" s="243" t="s">
        <v>141</v>
      </c>
      <c r="E123" s="251">
        <v>0.251</v>
      </c>
      <c r="F123" s="247">
        <f>E123*F120</f>
        <v>3.0873000000000004</v>
      </c>
      <c r="G123" s="230">
        <v>0</v>
      </c>
      <c r="H123" s="231">
        <f>F123*G123</f>
        <v>0</v>
      </c>
    </row>
    <row r="124" spans="1:8" s="222" customFormat="1" ht="15" customHeight="1" x14ac:dyDescent="0.2">
      <c r="A124" s="369"/>
      <c r="B124" s="254" t="s">
        <v>146</v>
      </c>
      <c r="C124" s="206" t="s">
        <v>147</v>
      </c>
      <c r="D124" s="243" t="s">
        <v>141</v>
      </c>
      <c r="E124" s="251">
        <v>2.7E-2</v>
      </c>
      <c r="F124" s="251">
        <f>E124*F120</f>
        <v>0.33210000000000001</v>
      </c>
      <c r="G124" s="230">
        <v>0</v>
      </c>
      <c r="H124" s="231">
        <f>F124*G124</f>
        <v>0</v>
      </c>
    </row>
    <row r="125" spans="1:8" s="222" customFormat="1" ht="15" customHeight="1" thickBot="1" x14ac:dyDescent="0.25">
      <c r="A125" s="369"/>
      <c r="B125" s="252" t="s">
        <v>88</v>
      </c>
      <c r="C125" s="206" t="s">
        <v>148</v>
      </c>
      <c r="D125" s="243" t="s">
        <v>149</v>
      </c>
      <c r="E125" s="318">
        <v>1.9E-3</v>
      </c>
      <c r="F125" s="251">
        <f>E125*F120</f>
        <v>2.3370000000000002E-2</v>
      </c>
      <c r="G125" s="230">
        <v>0</v>
      </c>
      <c r="H125" s="231">
        <f>F125*G125</f>
        <v>0</v>
      </c>
    </row>
    <row r="126" spans="1:8" s="222" customFormat="1" ht="91.5" customHeight="1" x14ac:dyDescent="0.2">
      <c r="A126" s="207">
        <v>8</v>
      </c>
      <c r="B126" s="228" t="s">
        <v>110</v>
      </c>
      <c r="C126" s="208" t="s">
        <v>150</v>
      </c>
      <c r="D126" s="204" t="s">
        <v>79</v>
      </c>
      <c r="E126" s="209"/>
      <c r="F126" s="210">
        <v>1</v>
      </c>
      <c r="G126" s="230"/>
      <c r="H126" s="156">
        <f>H128+H127</f>
        <v>0</v>
      </c>
    </row>
    <row r="127" spans="1:8" s="222" customFormat="1" ht="15" customHeight="1" x14ac:dyDescent="0.2">
      <c r="A127" s="212"/>
      <c r="B127" s="228" t="s">
        <v>110</v>
      </c>
      <c r="C127" s="255" t="s">
        <v>111</v>
      </c>
      <c r="D127" s="255" t="s">
        <v>79</v>
      </c>
      <c r="E127" s="256">
        <v>1</v>
      </c>
      <c r="F127" s="257">
        <f>E127*F126</f>
        <v>1</v>
      </c>
      <c r="G127" s="319">
        <v>0</v>
      </c>
      <c r="H127" s="255">
        <f>F127*G127</f>
        <v>0</v>
      </c>
    </row>
    <row r="128" spans="1:8" s="222" customFormat="1" ht="15" customHeight="1" x14ac:dyDescent="0.2">
      <c r="A128" s="212"/>
      <c r="B128" s="228" t="s">
        <v>110</v>
      </c>
      <c r="C128" s="206" t="s">
        <v>112</v>
      </c>
      <c r="D128" s="205" t="s">
        <v>79</v>
      </c>
      <c r="E128" s="213">
        <v>1</v>
      </c>
      <c r="F128" s="214">
        <f>E128*F126</f>
        <v>1</v>
      </c>
      <c r="G128" s="320">
        <v>0</v>
      </c>
      <c r="H128" s="231">
        <f>F128*G128</f>
        <v>0</v>
      </c>
    </row>
    <row r="129" spans="1:8" ht="34.15" customHeight="1" x14ac:dyDescent="0.2">
      <c r="A129" s="128"/>
      <c r="B129" s="129"/>
      <c r="C129" s="130" t="s">
        <v>71</v>
      </c>
      <c r="D129" s="131" t="s">
        <v>6</v>
      </c>
      <c r="E129" s="131"/>
      <c r="F129" s="132"/>
      <c r="G129" s="132"/>
      <c r="H129" s="162">
        <f>H8+H10+H16+H20+H26+H35+H42+H48+H52+H54+H60+H64+H70+H80+H87+H93+H97+H101+H103+H108+H114+H120+H126</f>
        <v>0</v>
      </c>
    </row>
    <row r="130" spans="1:8" ht="20.100000000000001" customHeight="1" x14ac:dyDescent="0.2">
      <c r="A130" s="122"/>
      <c r="B130" s="120"/>
      <c r="C130" s="105" t="s">
        <v>72</v>
      </c>
      <c r="D130" s="105" t="s">
        <v>6</v>
      </c>
      <c r="E130" s="105"/>
      <c r="F130" s="106"/>
      <c r="G130" s="106"/>
      <c r="H130" s="163">
        <f>H9+H11+H22+H28+H37+H43+H49+H53+H55+H61+H66+H72+H82+H88+H94+H98+H102+H104+H109+H115+H121+H127</f>
        <v>0</v>
      </c>
    </row>
    <row r="131" spans="1:8" ht="20.100000000000001" customHeight="1" x14ac:dyDescent="0.2">
      <c r="A131" s="122"/>
      <c r="B131" s="120"/>
      <c r="C131" s="105" t="s">
        <v>73</v>
      </c>
      <c r="D131" s="105" t="s">
        <v>6</v>
      </c>
      <c r="E131" s="105"/>
      <c r="F131" s="106">
        <v>0</v>
      </c>
      <c r="G131" s="106"/>
      <c r="H131" s="163">
        <f>H129*F131</f>
        <v>0</v>
      </c>
    </row>
    <row r="132" spans="1:8" ht="20.100000000000001" customHeight="1" x14ac:dyDescent="0.2">
      <c r="A132" s="122"/>
      <c r="B132" s="120"/>
      <c r="C132" s="105" t="s">
        <v>74</v>
      </c>
      <c r="D132" s="105" t="s">
        <v>6</v>
      </c>
      <c r="E132" s="105"/>
      <c r="F132" s="106"/>
      <c r="G132" s="106"/>
      <c r="H132" s="329">
        <f>H129+H131</f>
        <v>0</v>
      </c>
    </row>
    <row r="133" spans="1:8" ht="20.100000000000001" customHeight="1" x14ac:dyDescent="0.2">
      <c r="A133" s="122"/>
      <c r="B133" s="120"/>
      <c r="C133" s="105" t="s">
        <v>75</v>
      </c>
      <c r="D133" s="105" t="s">
        <v>6</v>
      </c>
      <c r="E133" s="105"/>
      <c r="F133" s="106">
        <v>0</v>
      </c>
      <c r="G133" s="106"/>
      <c r="H133" s="163">
        <f>H132*F133</f>
        <v>0</v>
      </c>
    </row>
    <row r="134" spans="1:8" s="108" customFormat="1" ht="20.100000000000001" customHeight="1" thickBot="1" x14ac:dyDescent="0.25">
      <c r="A134" s="109"/>
      <c r="B134" s="117"/>
      <c r="C134" s="133" t="s">
        <v>76</v>
      </c>
      <c r="D134" s="133" t="s">
        <v>6</v>
      </c>
      <c r="E134" s="118"/>
      <c r="F134" s="115"/>
      <c r="G134" s="115"/>
      <c r="H134" s="164">
        <f>SUM(H132:H133)</f>
        <v>0</v>
      </c>
    </row>
    <row r="135" spans="1:8" s="97" customFormat="1" ht="20.100000000000001" customHeight="1" x14ac:dyDescent="0.2">
      <c r="A135" s="134"/>
      <c r="B135" s="135"/>
      <c r="C135" s="136"/>
      <c r="D135" s="137"/>
      <c r="E135" s="137"/>
      <c r="F135" s="165"/>
      <c r="G135" s="165"/>
      <c r="H135" s="166"/>
    </row>
    <row r="136" spans="1:8" ht="20.100000000000001" customHeight="1" x14ac:dyDescent="0.2">
      <c r="A136" s="138"/>
      <c r="B136" s="139"/>
      <c r="C136" s="140"/>
      <c r="D136" s="141"/>
      <c r="E136" s="141"/>
      <c r="F136" s="167"/>
      <c r="G136" s="168"/>
      <c r="H136" s="169"/>
    </row>
    <row r="137" spans="1:8" ht="15.75" customHeight="1" x14ac:dyDescent="0.2">
      <c r="A137" s="138"/>
      <c r="C137" s="107"/>
      <c r="D137" s="352"/>
      <c r="E137" s="352"/>
      <c r="F137" s="352"/>
      <c r="G137" s="352"/>
      <c r="H137" s="170"/>
    </row>
    <row r="138" spans="1:8" x14ac:dyDescent="0.2">
      <c r="A138" s="138"/>
      <c r="C138" s="107"/>
      <c r="D138" s="107"/>
      <c r="E138" s="107"/>
      <c r="F138" s="171"/>
      <c r="G138" s="170"/>
      <c r="H138" s="170"/>
    </row>
    <row r="139" spans="1:8" x14ac:dyDescent="0.2">
      <c r="A139" s="138"/>
      <c r="C139" s="107"/>
      <c r="D139" s="107"/>
      <c r="E139" s="107"/>
      <c r="F139" s="171"/>
      <c r="G139" s="170"/>
      <c r="H139" s="170"/>
    </row>
    <row r="140" spans="1:8" x14ac:dyDescent="0.2">
      <c r="C140" s="107"/>
      <c r="D140" s="107"/>
      <c r="E140" s="107"/>
      <c r="F140" s="171"/>
      <c r="G140" s="170"/>
      <c r="H140" s="170"/>
    </row>
    <row r="141" spans="1:8" x14ac:dyDescent="0.2">
      <c r="C141" s="107"/>
      <c r="D141" s="107"/>
      <c r="E141" s="107"/>
      <c r="F141" s="171"/>
      <c r="G141" s="170"/>
      <c r="H141" s="170"/>
    </row>
    <row r="142" spans="1:8" x14ac:dyDescent="0.2">
      <c r="C142" s="107"/>
      <c r="D142" s="107"/>
      <c r="E142" s="107"/>
      <c r="F142" s="171"/>
      <c r="G142" s="170"/>
      <c r="H142" s="170"/>
    </row>
    <row r="143" spans="1:8" x14ac:dyDescent="0.2">
      <c r="C143" s="107"/>
      <c r="D143" s="107"/>
      <c r="E143" s="107"/>
      <c r="F143" s="171"/>
      <c r="G143" s="170"/>
      <c r="H143" s="170"/>
    </row>
    <row r="144" spans="1:8" x14ac:dyDescent="0.2">
      <c r="C144" s="107"/>
      <c r="D144" s="107"/>
      <c r="E144" s="107"/>
      <c r="F144" s="171"/>
      <c r="G144" s="170"/>
      <c r="H144" s="170"/>
    </row>
    <row r="145" spans="1:8" s="113" customFormat="1" x14ac:dyDescent="0.2">
      <c r="A145" s="143"/>
      <c r="B145" s="142"/>
      <c r="C145" s="107"/>
      <c r="D145" s="107"/>
      <c r="E145" s="107"/>
      <c r="F145" s="171"/>
      <c r="G145" s="170"/>
      <c r="H145" s="170"/>
    </row>
    <row r="146" spans="1:8" s="113" customFormat="1" x14ac:dyDescent="0.2">
      <c r="A146" s="143"/>
      <c r="B146" s="142"/>
      <c r="C146" s="107"/>
      <c r="D146" s="107"/>
      <c r="E146" s="107"/>
      <c r="F146" s="171"/>
      <c r="G146" s="170"/>
      <c r="H146" s="170"/>
    </row>
    <row r="147" spans="1:8" s="113" customFormat="1" x14ac:dyDescent="0.2">
      <c r="A147" s="143"/>
      <c r="B147" s="142"/>
      <c r="C147" s="107"/>
      <c r="D147" s="107"/>
      <c r="E147" s="107"/>
      <c r="F147" s="171"/>
      <c r="G147" s="170"/>
      <c r="H147" s="170"/>
    </row>
    <row r="148" spans="1:8" s="113" customFormat="1" x14ac:dyDescent="0.2">
      <c r="A148" s="143"/>
      <c r="B148" s="142"/>
      <c r="C148" s="107"/>
      <c r="D148" s="107"/>
      <c r="E148" s="107"/>
      <c r="F148" s="171"/>
      <c r="G148" s="170"/>
      <c r="H148" s="170"/>
    </row>
    <row r="149" spans="1:8" s="113" customFormat="1" x14ac:dyDescent="0.2">
      <c r="A149" s="143"/>
      <c r="B149" s="142"/>
      <c r="C149" s="107"/>
      <c r="D149" s="107"/>
      <c r="E149" s="107"/>
      <c r="F149" s="171"/>
      <c r="G149" s="170"/>
      <c r="H149" s="170"/>
    </row>
    <row r="150" spans="1:8" s="113" customFormat="1" x14ac:dyDescent="0.2">
      <c r="A150" s="143"/>
      <c r="B150" s="142"/>
      <c r="C150" s="107"/>
      <c r="D150" s="107"/>
      <c r="E150" s="107"/>
      <c r="F150" s="171"/>
      <c r="G150" s="170"/>
      <c r="H150" s="170"/>
    </row>
    <row r="151" spans="1:8" s="113" customFormat="1" x14ac:dyDescent="0.2">
      <c r="A151" s="143"/>
      <c r="B151" s="142"/>
      <c r="C151" s="107"/>
      <c r="D151" s="107"/>
      <c r="E151" s="107"/>
      <c r="F151" s="171"/>
      <c r="G151" s="170"/>
      <c r="H151" s="170"/>
    </row>
    <row r="152" spans="1:8" s="113" customFormat="1" x14ac:dyDescent="0.2">
      <c r="A152" s="143"/>
      <c r="B152" s="142"/>
      <c r="C152" s="107"/>
      <c r="D152" s="107"/>
      <c r="E152" s="107"/>
      <c r="F152" s="171"/>
      <c r="G152" s="170"/>
      <c r="H152" s="170"/>
    </row>
    <row r="153" spans="1:8" s="113" customFormat="1" x14ac:dyDescent="0.2">
      <c r="A153" s="143"/>
      <c r="B153" s="142"/>
      <c r="C153" s="107"/>
      <c r="D153" s="107"/>
      <c r="E153" s="107"/>
      <c r="F153" s="171"/>
      <c r="G153" s="170"/>
      <c r="H153" s="170"/>
    </row>
    <row r="154" spans="1:8" s="113" customFormat="1" x14ac:dyDescent="0.2">
      <c r="A154" s="143"/>
      <c r="B154" s="142"/>
      <c r="C154" s="107"/>
      <c r="D154" s="107"/>
      <c r="E154" s="107"/>
      <c r="F154" s="171"/>
      <c r="G154" s="170"/>
      <c r="H154" s="170"/>
    </row>
    <row r="155" spans="1:8" s="113" customFormat="1" x14ac:dyDescent="0.2">
      <c r="A155" s="143"/>
      <c r="B155" s="142"/>
      <c r="C155" s="107"/>
      <c r="D155" s="107"/>
      <c r="E155" s="107"/>
      <c r="F155" s="171"/>
      <c r="G155" s="170"/>
      <c r="H155" s="170"/>
    </row>
    <row r="156" spans="1:8" s="113" customFormat="1" x14ac:dyDescent="0.2">
      <c r="A156" s="143"/>
      <c r="B156" s="142"/>
      <c r="C156" s="107"/>
      <c r="D156" s="107"/>
      <c r="E156" s="107"/>
      <c r="F156" s="171"/>
      <c r="G156" s="170"/>
      <c r="H156" s="170"/>
    </row>
    <row r="157" spans="1:8" s="113" customFormat="1" x14ac:dyDescent="0.2">
      <c r="A157" s="143"/>
      <c r="B157" s="142"/>
      <c r="C157" s="107"/>
      <c r="D157" s="107"/>
      <c r="E157" s="107"/>
      <c r="F157" s="171"/>
      <c r="G157" s="170"/>
      <c r="H157" s="170"/>
    </row>
    <row r="158" spans="1:8" s="113" customFormat="1" x14ac:dyDescent="0.2">
      <c r="A158" s="143"/>
      <c r="B158" s="142"/>
      <c r="C158" s="107"/>
      <c r="D158" s="107"/>
      <c r="E158" s="107"/>
      <c r="F158" s="171"/>
      <c r="G158" s="170"/>
      <c r="H158" s="170"/>
    </row>
    <row r="159" spans="1:8" s="113" customFormat="1" x14ac:dyDescent="0.2">
      <c r="A159" s="143"/>
      <c r="B159" s="142"/>
      <c r="C159" s="107"/>
      <c r="D159" s="107"/>
      <c r="E159" s="107"/>
      <c r="F159" s="171"/>
      <c r="G159" s="170"/>
      <c r="H159" s="170"/>
    </row>
    <row r="160" spans="1:8" s="113" customFormat="1" x14ac:dyDescent="0.2">
      <c r="A160" s="143"/>
      <c r="B160" s="142"/>
      <c r="C160" s="107"/>
      <c r="D160" s="107"/>
      <c r="E160" s="107"/>
      <c r="F160" s="171"/>
      <c r="G160" s="170"/>
      <c r="H160" s="170"/>
    </row>
    <row r="161" spans="1:8" s="113" customFormat="1" x14ac:dyDescent="0.2">
      <c r="A161" s="143"/>
      <c r="B161" s="142"/>
      <c r="C161" s="107"/>
      <c r="D161" s="107"/>
      <c r="E161" s="107"/>
      <c r="F161" s="171"/>
      <c r="G161" s="170"/>
      <c r="H161" s="170"/>
    </row>
    <row r="162" spans="1:8" s="113" customFormat="1" x14ac:dyDescent="0.2">
      <c r="A162" s="143"/>
      <c r="B162" s="142"/>
      <c r="C162" s="107"/>
      <c r="D162" s="107"/>
      <c r="E162" s="107"/>
      <c r="F162" s="171"/>
      <c r="G162" s="170"/>
      <c r="H162" s="170"/>
    </row>
    <row r="163" spans="1:8" s="113" customFormat="1" x14ac:dyDescent="0.2">
      <c r="A163" s="143"/>
      <c r="B163" s="142"/>
      <c r="C163" s="107"/>
      <c r="D163" s="107"/>
      <c r="E163" s="107"/>
      <c r="F163" s="171"/>
      <c r="G163" s="170"/>
      <c r="H163" s="170"/>
    </row>
    <row r="164" spans="1:8" s="113" customFormat="1" x14ac:dyDescent="0.2">
      <c r="A164" s="143"/>
      <c r="B164" s="142"/>
      <c r="C164" s="107"/>
      <c r="D164" s="107"/>
      <c r="E164" s="107"/>
      <c r="F164" s="171"/>
      <c r="G164" s="170"/>
      <c r="H164" s="170"/>
    </row>
    <row r="165" spans="1:8" s="113" customFormat="1" x14ac:dyDescent="0.2">
      <c r="A165" s="143"/>
      <c r="B165" s="142"/>
      <c r="C165" s="108"/>
      <c r="D165" s="108"/>
      <c r="E165" s="108"/>
      <c r="F165" s="172"/>
      <c r="G165" s="173"/>
      <c r="H165" s="170"/>
    </row>
    <row r="166" spans="1:8" s="113" customFormat="1" x14ac:dyDescent="0.2">
      <c r="A166" s="143"/>
      <c r="B166" s="142"/>
      <c r="C166" s="108"/>
      <c r="D166" s="108"/>
      <c r="E166" s="108"/>
      <c r="F166" s="172"/>
      <c r="G166" s="173"/>
      <c r="H166" s="170"/>
    </row>
    <row r="167" spans="1:8" s="113" customFormat="1" x14ac:dyDescent="0.2">
      <c r="A167" s="143"/>
      <c r="B167" s="142"/>
      <c r="C167" s="98"/>
      <c r="D167" s="98"/>
      <c r="E167" s="98"/>
      <c r="F167" s="174"/>
      <c r="G167" s="175"/>
      <c r="H167" s="176"/>
    </row>
    <row r="168" spans="1:8" s="113" customFormat="1" x14ac:dyDescent="0.2">
      <c r="A168" s="143"/>
      <c r="B168" s="142"/>
      <c r="C168" s="98"/>
      <c r="D168" s="98"/>
      <c r="E168" s="98"/>
      <c r="F168" s="174"/>
      <c r="G168" s="175"/>
      <c r="H168" s="176"/>
    </row>
    <row r="169" spans="1:8" s="113" customFormat="1" x14ac:dyDescent="0.2">
      <c r="A169" s="143"/>
      <c r="B169" s="142"/>
      <c r="C169" s="98"/>
      <c r="D169" s="98"/>
      <c r="E169" s="98"/>
      <c r="F169" s="174"/>
      <c r="G169" s="175"/>
      <c r="H169" s="176"/>
    </row>
    <row r="170" spans="1:8" s="113" customFormat="1" x14ac:dyDescent="0.2">
      <c r="A170" s="143"/>
      <c r="B170" s="142"/>
      <c r="C170" s="98"/>
      <c r="D170" s="98"/>
      <c r="E170" s="98"/>
      <c r="F170" s="174"/>
      <c r="G170" s="175"/>
      <c r="H170" s="176"/>
    </row>
  </sheetData>
  <mergeCells count="15">
    <mergeCell ref="D137:G137"/>
    <mergeCell ref="A4:A5"/>
    <mergeCell ref="B4:B5"/>
    <mergeCell ref="C4:C5"/>
    <mergeCell ref="D4:D5"/>
    <mergeCell ref="E4:F4"/>
    <mergeCell ref="G4:H4"/>
    <mergeCell ref="A7:H7"/>
    <mergeCell ref="A51:H51"/>
    <mergeCell ref="A96:H96"/>
    <mergeCell ref="A104:A107"/>
    <mergeCell ref="A121:A125"/>
    <mergeCell ref="A3:H3"/>
    <mergeCell ref="A1:H1"/>
    <mergeCell ref="A2:H2"/>
  </mergeCells>
  <pageMargins left="0.55118110236220474" right="0" top="0.23622047244094491" bottom="0.39370078740157483" header="0.23622047244094491" footer="0"/>
  <pageSetup paperSize="8" orientation="portrait" verticalDpi="300" r:id="rId1"/>
  <headerFooter alignWithMargins="0">
    <oddFooter>&amp;C&amp;"AcadNusx,обычный"&amp;8&amp;A&amp;R&amp;8=&amp;P=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kr</vt:lpstr>
      <vt:lpstr>შესავსები</vt:lpstr>
      <vt:lpstr>kr!Print_Area</vt:lpstr>
      <vt:lpstr>შესავსები!Print_Area</vt:lpstr>
      <vt:lpstr>შესავსები!Print_Titles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Badri Shvelidze</cp:lastModifiedBy>
  <cp:lastPrinted>2022-06-27T11:58:39Z</cp:lastPrinted>
  <dcterms:created xsi:type="dcterms:W3CDTF">1996-10-14T23:33:28Z</dcterms:created>
  <dcterms:modified xsi:type="dcterms:W3CDTF">2022-08-01T05:45:22Z</dcterms:modified>
</cp:coreProperties>
</file>