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ნაკრები ხარჯთაღრიცხვა" sheetId="1" r:id="rId1"/>
    <sheet name="ხარჯთაღრიცხვა N1" sheetId="2" r:id="rId2"/>
    <sheet name="ხარჯთაღრიცხვა N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a">#REF!</definedName>
    <definedName name="aaaa12">#REF!</definedName>
    <definedName name="adin">#REF!</definedName>
    <definedName name="adlp">#REF!</definedName>
    <definedName name="asdz">#REF!</definedName>
    <definedName name="ati">#REF!</definedName>
    <definedName name="bbbb4">#REF!</definedName>
    <definedName name="bbbbbb">#REF!</definedName>
    <definedName name="bnj">'[4]x2,3'!#REF!</definedName>
    <definedName name="bnmk">'[2]niveloba'!#REF!</definedName>
    <definedName name="bytl">#REF!</definedName>
    <definedName name="cftslp">#REF!</definedName>
    <definedName name="cxra">#REF!</definedName>
    <definedName name="desz">'[4]x2,3'!#REF!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F22345u">#REF!</definedName>
    <definedName name="fds">#REF!</definedName>
    <definedName name="ffff5">#REF!</definedName>
    <definedName name="fgdm">#REF!</definedName>
    <definedName name="fgu9">#REF!</definedName>
    <definedName name="frgtyrter">#REF!</definedName>
    <definedName name="fvb">#REF!</definedName>
    <definedName name="fxza">#REF!</definedName>
    <definedName name="gfd">'[5]res ur'!#REF!</definedName>
    <definedName name="gfds">#REF!</definedName>
    <definedName name="gfdsaxcvvbnm">'[4]x2,3'!#REF!</definedName>
    <definedName name="gfh23">#REF!</definedName>
    <definedName name="gfhy56">#REF!</definedName>
    <definedName name="ggg6">#REF!</definedName>
    <definedName name="ghbca">#REF!</definedName>
    <definedName name="ghjkl">#REF!</definedName>
    <definedName name="gtf5">#REF!</definedName>
    <definedName name="gtfd">'[4]x2,3'!#REF!</definedName>
    <definedName name="gyth3">#REF!</definedName>
    <definedName name="gytjk">#REF!</definedName>
    <definedName name="hazxc">#REF!</definedName>
    <definedName name="hbpl">#REF!</definedName>
    <definedName name="hgf665">#REF!</definedName>
    <definedName name="hgfd">#REF!</definedName>
    <definedName name="hgfds23">#REF!</definedName>
    <definedName name="hgfv">#REF!</definedName>
    <definedName name="hgh55">#REF!</definedName>
    <definedName name="hgv">#REF!</definedName>
    <definedName name="hhh2">'[3]x r '!#REF!</definedName>
    <definedName name="hhhh555">#REF!</definedName>
    <definedName name="hhhh74">#REF!</definedName>
    <definedName name="hjk4">#REF!</definedName>
    <definedName name="hjka">#REF!</definedName>
    <definedName name="hjkl32">#REF!</definedName>
    <definedName name="hju">#REF!</definedName>
    <definedName name="hnbg">#REF!</definedName>
    <definedName name="hori1">#REF!</definedName>
    <definedName name="huy">'[4]x2,3'!#REF!</definedName>
    <definedName name="huyg32">#REF!</definedName>
    <definedName name="hytrew">#REF!</definedName>
    <definedName name="ihl">#REF!</definedName>
    <definedName name="ijo45">'[4]x2,3'!#REF!</definedName>
    <definedName name="ijuhg">#REF!</definedName>
    <definedName name="iuop">#REF!</definedName>
    <definedName name="iuy">'[4]x2,3'!#REF!</definedName>
    <definedName name="iuy98">#REF!</definedName>
    <definedName name="jhg">#REF!</definedName>
    <definedName name="jhgf">#REF!</definedName>
    <definedName name="jhgfd">#REF!</definedName>
    <definedName name="jhm">#REF!</definedName>
    <definedName name="jilo">#REF!</definedName>
    <definedName name="jim56">#REF!</definedName>
    <definedName name="jjjjj1">#REF!</definedName>
    <definedName name="jjjjj1kkk1">#REF!</definedName>
    <definedName name="jk45">#REF!</definedName>
    <definedName name="jki">#REF!</definedName>
    <definedName name="jnb1">#REF!</definedName>
    <definedName name="juhg">#REF!</definedName>
    <definedName name="juhg02">#REF!</definedName>
    <definedName name="juytgb">#REF!</definedName>
    <definedName name="k">#REF!</definedName>
    <definedName name="kaqw">#REF!</definedName>
    <definedName name="kbvc">#REF!</definedName>
    <definedName name="khuy">#REF!</definedName>
    <definedName name="kij">#REF!</definedName>
    <definedName name="kij4">#REF!</definedName>
    <definedName name="kijh">#REF!</definedName>
    <definedName name="kijhg">'[4]x2,3'!#REF!</definedName>
    <definedName name="kik">#REF!</definedName>
    <definedName name="kioa">#REF!</definedName>
    <definedName name="kiojh">#REF!</definedName>
    <definedName name="kiuj362">'[6]x1 (5)'!#REF!</definedName>
    <definedName name="kiuy">#REF!</definedName>
    <definedName name="kjh">'[4]x2,3'!#REF!</definedName>
    <definedName name="KJHG">#REF!</definedName>
    <definedName name="kjhgf">#REF!</definedName>
    <definedName name="kjhq">#REF!</definedName>
    <definedName name="kjio">#REF!</definedName>
    <definedName name="kjop">#REF!</definedName>
    <definedName name="kjse">#REF!</definedName>
    <definedName name="kjuhg">#REF!</definedName>
    <definedName name="kkkk55">#REF!</definedName>
    <definedName name="kkkm">#REF!</definedName>
    <definedName name="kkl">#REF!</definedName>
    <definedName name="kl">#REF!</definedName>
    <definedName name="klmn">#REF!</definedName>
    <definedName name="kloint">#REF!</definedName>
    <definedName name="klop">#REF!</definedName>
    <definedName name="kls">#REF!</definedName>
    <definedName name="km">'[2]niveloba'!#REF!</definedName>
    <definedName name="kmb">#REF!</definedName>
    <definedName name="kmjm">#REF!</definedName>
    <definedName name="kmn">#REF!</definedName>
    <definedName name="knhyb">#REF!</definedName>
    <definedName name="kopw">#REF!</definedName>
    <definedName name="kot">'[2]niveloba'!#REF!</definedName>
    <definedName name="kp">'[2]niveloba'!#REF!</definedName>
    <definedName name="ks">#REF!</definedName>
    <definedName name="ksael">#REF!</definedName>
    <definedName name="kx">'[1]niveloba'!#REF!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h">#REF!</definedName>
    <definedName name="lkjh545">#REF!</definedName>
    <definedName name="lkjhb1">#REF!</definedName>
    <definedName name="lkjjhh">#REF!</definedName>
    <definedName name="llll54">#REF!</definedName>
    <definedName name="llll555">#REF!</definedName>
    <definedName name="LMBVCX">#REF!</definedName>
    <definedName name="lmuioa">#REF!</definedName>
    <definedName name="lmutaz">#REF!</definedName>
    <definedName name="lo3">#REF!</definedName>
    <definedName name="loiu">#REF!</definedName>
    <definedName name="lok">#REF!</definedName>
    <definedName name="lokj">#REF!</definedName>
    <definedName name="lomj">'[4]x2,3'!#REF!</definedName>
    <definedName name="lomz">#REF!</definedName>
    <definedName name="lpo">#REF!</definedName>
    <definedName name="lpoki">#REF!</definedName>
    <definedName name="lqat">#REF!</definedName>
    <definedName name="lzo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kh">#REF!</definedName>
    <definedName name="mmmm13">#REF!</definedName>
    <definedName name="mmn">'[4]x2,3'!#REF!</definedName>
    <definedName name="mnbnv">#REF!</definedName>
    <definedName name="more">#REF!</definedName>
    <definedName name="mrewa">#REF!</definedName>
    <definedName name="nnnn88">#REF!</definedName>
    <definedName name="nuaq">#REF!</definedName>
    <definedName name="o">#REF!</definedName>
    <definedName name="oil36">#REF!</definedName>
    <definedName name="oiuy">#REF!</definedName>
    <definedName name="okil">#REF!</definedName>
    <definedName name="okm44">#REF!</definedName>
    <definedName name="olm">#REF!</definedName>
    <definedName name="ooii">#REF!</definedName>
    <definedName name="oooo6">#REF!</definedName>
    <definedName name="ooooooii">#REF!</definedName>
    <definedName name="opl">#REF!</definedName>
    <definedName name="opl321">#REF!</definedName>
    <definedName name="opuyu">#REF!</definedName>
    <definedName name="otxi">#REF!</definedName>
    <definedName name="pazxs">#REF!</definedName>
    <definedName name="pi">#REF!</definedName>
    <definedName name="pirveli">#REF!</definedName>
    <definedName name="pkoi">'[4]x2,3'!#REF!</definedName>
    <definedName name="plmz">#REF!</definedName>
    <definedName name="pm2">#REF!</definedName>
    <definedName name="po69">#REF!</definedName>
    <definedName name="poi">#REF!</definedName>
    <definedName name="poi54">#REF!</definedName>
    <definedName name="poiu">'[3]x r '!#REF!</definedName>
    <definedName name="poiuy">#REF!</definedName>
    <definedName name="poli">#REF!</definedName>
    <definedName name="polkijnmbg">#REF!</definedName>
    <definedName name="ppp">#REF!</definedName>
    <definedName name="ppp3">#REF!</definedName>
    <definedName name="ppp9">#REF!</definedName>
    <definedName name="_xlnm.Print_Area" localSheetId="1">'ხარჯთაღრიცხვა N1'!$A$1:$D$21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xu">#REF!</definedName>
    <definedName name="sdxza">#REF!</definedName>
    <definedName name="svidi">#REF!</definedName>
    <definedName name="tea">#REF!</definedName>
    <definedName name="tertmeti">#REF!</definedName>
    <definedName name="tormeti">#REF!</definedName>
    <definedName name="tre589">#REF!</definedName>
    <definedName name="tri">#REF!</definedName>
    <definedName name="ty859">#REF!</definedName>
    <definedName name="tytu">'[4]x2,3'!#REF!</definedName>
    <definedName name="ubez">#REF!</definedName>
    <definedName name="uio2">'[4]x2,3'!#REF!</definedName>
    <definedName name="uiyv">#REF!</definedName>
    <definedName name="uuuu4">#REF!</definedName>
    <definedName name="uyt">#REF!</definedName>
    <definedName name="uytn">#REF!</definedName>
    <definedName name="uyuy321">#REF!</definedName>
    <definedName name="vbcx">#REF!</definedName>
    <definedName name="xdrt">#REF!</definedName>
    <definedName name="xuti">#REF!</definedName>
    <definedName name="xxcv">'[2]niveloba'!#REF!</definedName>
    <definedName name="ytui458">'[6]x1 (5)'!#REF!</definedName>
    <definedName name="yu621">'[4]x2,3'!#REF!</definedName>
    <definedName name="yui56">#REF!</definedName>
    <definedName name="yyyy333">#REF!</definedName>
    <definedName name="zzzz444">#REF!</definedName>
    <definedName name="лллл">'[4]x2,3'!#REF!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<sst xmlns="http://schemas.openxmlformats.org/spreadsheetml/2006/main" count="238" uniqueCount="117">
  <si>
    <t>განზომილების ერთეული</t>
  </si>
  <si>
    <t>ჯამი</t>
  </si>
  <si>
    <t>ერთეულის ფასი</t>
  </si>
  <si>
    <t>საერთო ფასი</t>
  </si>
  <si>
    <t>რეზერვი გაუთვალისწინებელ სამუშაოებზე 3%</t>
  </si>
  <si>
    <t xml:space="preserve">განზომილების ერთეული </t>
  </si>
  <si>
    <t>1</t>
  </si>
  <si>
    <t>2</t>
  </si>
  <si>
    <t>3</t>
  </si>
  <si>
    <t>5</t>
  </si>
  <si>
    <t>4</t>
  </si>
  <si>
    <t>N</t>
  </si>
  <si>
    <t>სამუშაოთა დასახელება</t>
  </si>
  <si>
    <t xml:space="preserve">ნაკრები ხარჯთაღრიცხვა </t>
  </si>
  <si>
    <t>პრეტენდენტის დასახელება ---------------------------------</t>
  </si>
  <si>
    <t>შესასრულებელი სამუშაოების დასახელება</t>
  </si>
  <si>
    <t>ზღვრული სახარჯთაღრიცხვო ღირებულება</t>
  </si>
  <si>
    <t>სახარჯთაღრიცხვო ღირებულება</t>
  </si>
  <si>
    <t>ლოკალური ხარჯთაღრიცხვა N1</t>
  </si>
  <si>
    <t>ლოკალური ხარჯთაღრიცხვა  N2</t>
  </si>
  <si>
    <t>ლოკალური ხარჯთაღრიცხვა №1</t>
  </si>
  <si>
    <t>საპროექტო მონაცემები</t>
  </si>
  <si>
    <t>ლოკალური ხარჯთაღრიცხვა №2</t>
  </si>
  <si>
    <t>სამუშაოთა  დასახელება</t>
  </si>
  <si>
    <t>ზედნადები ხარჯები ----%</t>
  </si>
  <si>
    <t>გეგმიური დაგროვება ----%</t>
  </si>
  <si>
    <t>სულ ჯამი</t>
  </si>
  <si>
    <t>შენიშვნა: ხარჯთაღრიცხვა წარმოდგენილი უნდა იქნას როგორც Exel-ის, ისე PDF ფაილის სახით, კვალიფიციური ელექტრონული შტამპით/კვალიფიციური ელექტრონული ხელმოწერით დამოწმებული</t>
  </si>
  <si>
    <t>არხის კალაპოტის და ბერმის გაწმენდა საშუალო სიხშირის ბუჩქნარისაგან, შეგროვილი ბუჩქნარის დაბერტყვა და დაწვა ხელით</t>
  </si>
  <si>
    <t>ტნ</t>
  </si>
  <si>
    <t xml:space="preserve"> წყალგამტარი მილების მოწყობა</t>
  </si>
  <si>
    <t>თხრილის მოწყობა არსებული არხის მიმართულებით, მილების მოსაწყობად დამუშავება ხელით ადგილზე გადაყრით</t>
  </si>
  <si>
    <t>მ</t>
  </si>
  <si>
    <t>მილების დაფარვა ადგილობრივი მასალით</t>
  </si>
  <si>
    <r>
      <t>მ</t>
    </r>
    <r>
      <rPr>
        <b/>
        <vertAlign val="superscript"/>
        <sz val="10"/>
        <rFont val="Sylfaen"/>
        <family val="1"/>
      </rPr>
      <t>3</t>
    </r>
  </si>
  <si>
    <t>არსებული არხის გაწმენდა არხის პროფილის სრული აღდგენითი დამუშავება ხელით ადგილზე გადაყრით</t>
  </si>
  <si>
    <t>IV ჯგ. გრუნტის დამუშავება ბეტონის არხის მოსაწყობად ხელით</t>
  </si>
  <si>
    <t>ბეტონის არხის ორფენიანი ჰიდროიზოლაცია ბიტუმით</t>
  </si>
  <si>
    <r>
      <t xml:space="preserve"> მ</t>
    </r>
    <r>
      <rPr>
        <b/>
        <vertAlign val="superscript"/>
        <sz val="10"/>
        <rFont val="Sylfaen"/>
        <family val="1"/>
      </rPr>
      <t>2</t>
    </r>
  </si>
  <si>
    <t>თხრილის შევსება ადგილზე დამუშავებული ხრეშოვანი მასალით, ჩაყრა და მოსწორება</t>
  </si>
  <si>
    <t>პუნქტი №</t>
  </si>
  <si>
    <t>დანართი N1</t>
  </si>
  <si>
    <t>დღგ 18%</t>
  </si>
  <si>
    <t xml:space="preserve">საექსპერტო მომსახურება 2.2 % </t>
  </si>
  <si>
    <t xml:space="preserve"> საექსპერტო მომსახურება 2.2 %</t>
  </si>
  <si>
    <t>ც</t>
  </si>
  <si>
    <t>მილების ორფენიანი ჰიდროიზოლაცია ბიტუმით</t>
  </si>
  <si>
    <t>ხრეშოვანი ბალიშის მოწყობა სისქით 10სმ</t>
  </si>
  <si>
    <r>
      <t>100 მ</t>
    </r>
    <r>
      <rPr>
        <b/>
        <vertAlign val="superscript"/>
        <sz val="10"/>
        <rFont val="Sylfaen"/>
        <family val="1"/>
      </rPr>
      <t>2</t>
    </r>
  </si>
  <si>
    <t>მ2</t>
  </si>
  <si>
    <t>მიმღებ-გამშვები ჭების მოწყობა</t>
  </si>
  <si>
    <t>IV ჯგ. გრუნტის დამუშავება ხელით</t>
  </si>
  <si>
    <t>ხრეშოვანი ბალიშის მოწყობა ადგილობრივი მასალით</t>
  </si>
  <si>
    <t>მიმღებ-გამშვები ჭების მოწყობა მონოლითური ბეტონით</t>
  </si>
  <si>
    <t>თხრილის შევსება ადგილობრივი ხრეშოვანი მასალით</t>
  </si>
  <si>
    <t>გადაბმის ჭების მოწყობა მონოლითური ბეტონით</t>
  </si>
  <si>
    <t xml:space="preserve"> VI-ჯგ. გრუნტის დამუშავება სანგრევი ჩაქუჩით </t>
  </si>
  <si>
    <t xml:space="preserve">ლითონის მილები d-324მმ 4მმ სისქით მოწყობა  </t>
  </si>
  <si>
    <t>არხის მოსაწყობა დაბეტონება ბეტონი B-20 კვეთით 0.4X0.4მ</t>
  </si>
  <si>
    <t xml:space="preserve">ქვიშა-ხრეშოვანი ნარევის ტრანსპორტირება 10 კმ-დან </t>
  </si>
  <si>
    <t xml:space="preserve">ხულოს მუნიციპალიტეტის სოფელ დიაკონიძეების სარწყავი არხის კმ0+000-კმ3+465 სარეკონსტრუქციო სამუშაოები  </t>
  </si>
  <si>
    <t>არსებულ სათავე ნაგებობასთან გაბიონის მოწყობა</t>
  </si>
  <si>
    <t>გაბიონების მოწყობა, გაბიონის ყუთები ზომით  1,5X1X1 15ც  შესაკრავი მავთული 10კგ</t>
  </si>
  <si>
    <t>მ3</t>
  </si>
  <si>
    <t xml:space="preserve">გაბიონის ყუთების შევსება ადგილზე არსებული ქვით </t>
  </si>
  <si>
    <t>ცხაურის მოწყობა ზომით 70X72სმ დამზადება არმატურის ღეროებისაგან Ф=14მმ 9.41კგ</t>
  </si>
  <si>
    <t>გრძ.მ</t>
  </si>
  <si>
    <t>ლითონის ტრანსპორტირება 82კმ-დან</t>
  </si>
  <si>
    <t>ბეტონის ტრანსპორტირება 82კმ-დან</t>
  </si>
  <si>
    <t>გამანაწილებელი ჭების მოწყობა</t>
  </si>
  <si>
    <t xml:space="preserve"> IV ჯგ. გრუნტის დამუშავება ხელით</t>
  </si>
  <si>
    <t xml:space="preserve">ხრეშოვანი ბალიშის მოწყობა ფუნდამენტის ქვეშ ადგილობრივი მასალით ქვა-ღორღი </t>
  </si>
  <si>
    <t xml:space="preserve">გამანაწილებელი ჭების ძირისა და კედლების მოწყობა მონოლითური ბეტონით </t>
  </si>
  <si>
    <t>ურდულის მონტაჟი Ǿ80 მმ მილტუჩებით (ლითონის მილი Ǿ89)</t>
  </si>
  <si>
    <t>ლითონის მილების საყრდენის მოწყობა</t>
  </si>
  <si>
    <t>წერტილოვანი ფუნდამენტების მოწყობა 1 ცალი მონოლითური ბეტონით</t>
  </si>
  <si>
    <t>ლითონის მილის  საყრდენის მოწყობა ზომით d=0.159 მმ სისქით 3მმ  4.0 გრძ.მ (2 ცალი)</t>
  </si>
  <si>
    <t>ტ</t>
  </si>
  <si>
    <t xml:space="preserve">გოფრირებული მილები d-300მმ სნ-8  მოწყობა </t>
  </si>
  <si>
    <t>მილის ტრანსპორტირება 97კმ-დან</t>
  </si>
  <si>
    <t>გოფრირებული d-400 მმ SN-8 მილის მოწყობა</t>
  </si>
  <si>
    <t xml:space="preserve">ლითონის მილები d-324მმ სისქით 4მმ  მოწყობა </t>
  </si>
  <si>
    <t xml:space="preserve">პოლიეთილენის მილები d-315*12.1 მმ  მოწყობა  </t>
  </si>
  <si>
    <t>პოლიეთილენის მილის ტრანსპორტირება 97კმ-დან</t>
  </si>
  <si>
    <r>
      <t>მ</t>
    </r>
    <r>
      <rPr>
        <b/>
        <vertAlign val="superscript"/>
        <sz val="10"/>
        <color indexed="8"/>
        <rFont val="Sylfaen"/>
        <family val="1"/>
      </rPr>
      <t>3</t>
    </r>
  </si>
  <si>
    <r>
      <t>100 მ</t>
    </r>
    <r>
      <rPr>
        <b/>
        <vertAlign val="superscript"/>
        <sz val="10"/>
        <rFont val="Sylfaen"/>
        <family val="1"/>
      </rPr>
      <t>3</t>
    </r>
  </si>
  <si>
    <t>ხულოს მუნიციპალიტეტის სოფელ დიაკონიძეების სარწყავი არხის კმ0+000-კმ3+465 სარეკონსტრუქციო სამუშაოები</t>
  </si>
  <si>
    <t xml:space="preserve"> </t>
  </si>
  <si>
    <t>სათაო ნაგებობის მოწყობა</t>
  </si>
  <si>
    <t>ბეტონის ტრანსპორტირება 84კმ-დან</t>
  </si>
  <si>
    <t>გრუნტის უკუჩაყრა ხელით</t>
  </si>
  <si>
    <t xml:space="preserve">ლითონის ფარების შეძენა და მონტაჟი ზომით 110X42სმ </t>
  </si>
  <si>
    <t>ლითონის ტრანსპორტირება 84კმ-დან</t>
  </si>
  <si>
    <t>გადაბმის ჭების მოწყობა 2 ცალი</t>
  </si>
  <si>
    <t>22</t>
  </si>
  <si>
    <t>გოფრირებული d-300 მმ SN-8 მილის მოწყობა</t>
  </si>
  <si>
    <t>გოფრირებული მილის ტრანსპორტირება 97კმ-დან</t>
  </si>
  <si>
    <t>ლითონის მილები d-219მმ სისქით 5მმ  მოწყობა (95 გრძ.მ. ადგილზე არსებულის მონტაჟი)</t>
  </si>
  <si>
    <t xml:space="preserve">ბეტონის არხის მოწყობა </t>
  </si>
  <si>
    <t>არმატურის კარკასის  ცალკეული ღეროებისაგან</t>
  </si>
  <si>
    <t>არმატურის ტრანსპორტირება 84კმ-დან</t>
  </si>
  <si>
    <t>ლითონის მილის  საყრდენის მოწყობა ზომით d=0.159 მმ სისქით 3მმ  4.0+6.0 გრძ.მ (2 ცალი)</t>
  </si>
  <si>
    <r>
      <t>მ</t>
    </r>
    <r>
      <rPr>
        <b/>
        <vertAlign val="superscript"/>
        <sz val="10"/>
        <rFont val="Sylfaen"/>
        <family val="1"/>
      </rPr>
      <t>2</t>
    </r>
  </si>
  <si>
    <t>ჯამი პუნქტი 40 +პუნქტი 41</t>
  </si>
  <si>
    <t>შენიშვნა: 1. სამშენებელო სამუშაოების მომწოდებელს მილები გადაეცემა სამინისტროს მიერ ქ. ბათუმის ტერიტორიაზე;                                                                                                                                                              2. გამომდინარე იქედან, რომ  სამშენენებლო სამუშაოების მომწოდებელს მილები გადაეცემა სამინისტროს მიერ, ხარჯთაღრიცხვის განფასებისას სამშენებლო სამუშაოების მომწოდებელმა მილების ღირებულება  (რომელიც მითითებულია 41-ე პუნქტში) უნდა დაამატოს სამშენებლო სამუშაოების ღირებულების ჯამს (მე-40 პუნქტს), რათა დაითვალოს შესრულებულ სამუშაოებზე საექსპერტო მომსახურებისა 2.2 % და რეზერვი გაუთვალისწინებელ სამუშაოებზე 3% ხარჯების ჯამი.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სამინისტროს მიერ სამშენებლო სამუშაოების მომწოდებლისთვის გადასაცემი ცალკეული მილების ღირებულებ(ებ)ა ატვირთულია სატენდერო დოკუმენტაციის დანართი N5-ის სახით (იხ. დანართი N5 -გადასაცემი მილების ფასები).</t>
  </si>
  <si>
    <t>გოფრირებული d-300 მმ SN-8 მილის, ლითონის d-219მმ სისქით 5მმ სისქით 5მმ და ლითონის  d-324მმ 4მმ სისქით მილის ღირებულება, რომელიც მშენებელს გადაეცემა დამკვეთის მიერ ქ. ბათუმის ტერიტორიაზე</t>
  </si>
  <si>
    <t>ჯამი პუნქტი 49 +პუნქტი 50</t>
  </si>
  <si>
    <t>შენიშვნა: 1. სამშენებელო სამუშაოების მომწოდებელს მილები გადაეცემა სამინისტროს მიერ ქ. ბათუმის ტერიტორიაზე;                                                                                                                                                              2. გამომდინარე იქედან, რომ  სამშენენებლო სამუშაოების მომწოდებელს მილები გადაეცემა სამინისტროს მიერ, ხარჯთაღრიცხვის განფასებისას სამშენებლო სამუშაოების მომწოდებელმა მილების ღირებულება  (რომელიც მითითებულია 50-ე პუნქტში) უნდა დაამატოს სამშენებლო სამუშაოების ღირებულების ჯამს (49-ე პუნქტს), რათა დაითვალოს შესრულებულ სამუშაოებზე საექსპერტო მომსახურებისა 2.2 % და რეზერვი გაუთვალისწინებელ სამუშაოებზე 3% ხარჯების ჯამი.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სამინისტროს მიერ სამშენებლო სამუშაოების მომწოდებლისთვის გადასაცემი ცალკეული მილების ღირებულებ(ებ)ა ატვირთულია სატენდერო დოკუმენტაციის დანართი N5-ის სახით (იხ. დანართი N5 -გადასაცემი მილების ფასები).</t>
  </si>
  <si>
    <t>ჯამი პუნქტი 40 + პუნქტი 43</t>
  </si>
  <si>
    <t>ჯამი პუნქტი 49 + პუნქტი 52</t>
  </si>
  <si>
    <t>ბეტონის ტრანსპორტირება 82 კმ-დან</t>
  </si>
  <si>
    <t>ხულოს მუნიციპალიტეტის სოფელ ბეგოშვილების (დიაკონიძეების) სარწყავი არხის კმ0+000-კმ2+806  (სიგრძით -2.806 კმ) სარეკონსტრუქციო სამუშაოები</t>
  </si>
  <si>
    <t>6</t>
  </si>
  <si>
    <t>ზღვრული ფასი</t>
  </si>
  <si>
    <t>გოფრირებული d-300მმ სნ-8  მილის, გოფრირებული d-400 მმ SN-8 მილის, ლითონის d-324მმ სისქით 4მმ მილის და პოლიეთილენის  d-315*12.1 მმ  მილის ღირებულება (დღგ-ს თანხის გამოკლებით, ზედნადები ხარჯის 10%-ისა და გეგმიური დადგროვების 8%-ის დარიცხვით), რომელიც მშენებელს გადაეცემა დამკვეთის მიერ ქ. ბათუმის ტერიტორიაზე</t>
  </si>
  <si>
    <t>ზღვრული სახარჯთაღრიცხვო ღირებულება 18 592 ლარი</t>
  </si>
  <si>
    <t>ზღვრული სახარჯთაღრიცხვო ღირებულება 31 796 ლარი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</si>
</sst>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0.0000"/>
    <numFmt numFmtId="189" formatCode="#,##0.000"/>
    <numFmt numFmtId="190" formatCode="0.0%"/>
    <numFmt numFmtId="191" formatCode="#,##0.0"/>
    <numFmt numFmtId="192" formatCode="#,##0.0000"/>
    <numFmt numFmtId="193" formatCode="0.00000"/>
    <numFmt numFmtId="194" formatCode="#,##0.00000000"/>
    <numFmt numFmtId="195" formatCode="[$-809]dd\ mmmm\ yyyy"/>
    <numFmt numFmtId="196" formatCode="_-* #,##0.0_р_._-;\-* #,##0.0_р_._-;_-* &quot;-&quot;??_р_._-;_-@_-"/>
    <numFmt numFmtId="197" formatCode="_-* #,##0_р_._-;\-* #,##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"/>
    <numFmt numFmtId="203" formatCode="0.0000000"/>
    <numFmt numFmtId="204" formatCode="0.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Sylfaen"/>
      <family val="1"/>
    </font>
    <font>
      <b/>
      <i/>
      <sz val="1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16"/>
      <name val="Sylfaen"/>
      <family val="1"/>
    </font>
    <font>
      <b/>
      <sz val="14"/>
      <name val="Sylfaen"/>
      <family val="1"/>
    </font>
    <font>
      <sz val="11"/>
      <color indexed="8"/>
      <name val="Calibri"/>
      <family val="2"/>
    </font>
    <font>
      <b/>
      <sz val="10"/>
      <color indexed="8"/>
      <name val="Sylfaen"/>
      <family val="1"/>
    </font>
    <font>
      <b/>
      <vertAlign val="superscript"/>
      <sz val="10"/>
      <name val="Sylfaen"/>
      <family val="1"/>
    </font>
    <font>
      <b/>
      <i/>
      <sz val="12"/>
      <name val="Sylfaen"/>
      <family val="1"/>
    </font>
    <font>
      <b/>
      <vertAlign val="superscript"/>
      <sz val="10"/>
      <color indexed="8"/>
      <name val="Sylfaen"/>
      <family val="1"/>
    </font>
    <font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b/>
      <i/>
      <sz val="10"/>
      <color indexed="10"/>
      <name val="Sylfaen"/>
      <family val="1"/>
    </font>
    <font>
      <b/>
      <i/>
      <sz val="11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b/>
      <sz val="10"/>
      <color theme="1"/>
      <name val="Sylfaen"/>
      <family val="1"/>
    </font>
    <font>
      <b/>
      <i/>
      <sz val="10"/>
      <color rgb="FFFF0000"/>
      <name val="Sylfaen"/>
      <family val="1"/>
    </font>
    <font>
      <b/>
      <i/>
      <sz val="11"/>
      <color rgb="FFFF0000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</cellStyleXfs>
  <cellXfs count="1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86" fontId="4" fillId="0" borderId="10" xfId="3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2" fontId="4" fillId="0" borderId="10" xfId="68" applyNumberFormat="1" applyFont="1" applyFill="1" applyBorder="1" applyAlignment="1">
      <alignment horizontal="center" vertical="center"/>
      <protection/>
    </xf>
    <xf numFmtId="18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2" fontId="4" fillId="11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NumberFormat="1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186" fontId="8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10" xfId="69" applyNumberFormat="1" applyFont="1" applyFill="1" applyBorder="1" applyAlignment="1">
      <alignment horizontal="center" vertical="center" wrapText="1"/>
      <protection/>
    </xf>
    <xf numFmtId="1" fontId="12" fillId="0" borderId="10" xfId="65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2" fontId="4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2" fontId="12" fillId="0" borderId="10" xfId="65" applyNumberFormat="1" applyFont="1" applyFill="1" applyBorder="1" applyAlignment="1">
      <alignment horizontal="center" vertical="center"/>
      <protection/>
    </xf>
    <xf numFmtId="188" fontId="4" fillId="0" borderId="10" xfId="65" applyNumberFormat="1" applyFont="1" applyFill="1" applyBorder="1" applyAlignment="1">
      <alignment horizontal="center" vertical="center" wrapText="1"/>
      <protection/>
    </xf>
    <xf numFmtId="187" fontId="4" fillId="0" borderId="10" xfId="68" applyNumberFormat="1" applyFont="1" applyFill="1" applyBorder="1" applyAlignment="1">
      <alignment horizontal="center" vertical="center"/>
      <protection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68" applyNumberFormat="1" applyFont="1" applyFill="1" applyBorder="1" applyAlignment="1">
      <alignment horizontal="center" vertical="center"/>
      <protection/>
    </xf>
    <xf numFmtId="1" fontId="4" fillId="0" borderId="10" xfId="65" applyNumberFormat="1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 wrapText="1"/>
      <protection/>
    </xf>
    <xf numFmtId="2" fontId="4" fillId="0" borderId="10" xfId="69" applyNumberFormat="1" applyFont="1" applyFill="1" applyBorder="1" applyAlignment="1">
      <alignment horizontal="center" vertical="center" wrapText="1"/>
      <protection/>
    </xf>
    <xf numFmtId="187" fontId="4" fillId="0" borderId="10" xfId="65" applyNumberFormat="1" applyFont="1" applyFill="1" applyBorder="1" applyAlignment="1">
      <alignment horizontal="center" vertical="center"/>
      <protection/>
    </xf>
    <xf numFmtId="2" fontId="4" fillId="0" borderId="10" xfId="65" applyNumberFormat="1" applyFont="1" applyFill="1" applyBorder="1" applyAlignment="1">
      <alignment horizontal="center" vertical="center"/>
      <protection/>
    </xf>
    <xf numFmtId="1" fontId="4" fillId="0" borderId="10" xfId="69" applyNumberFormat="1" applyFont="1" applyFill="1" applyBorder="1" applyAlignment="1">
      <alignment horizontal="center" vertical="center"/>
      <protection/>
    </xf>
    <xf numFmtId="1" fontId="4" fillId="0" borderId="10" xfId="70" applyNumberFormat="1" applyFont="1" applyFill="1" applyBorder="1" applyAlignment="1">
      <alignment horizontal="center" vertical="center"/>
      <protection/>
    </xf>
    <xf numFmtId="1" fontId="12" fillId="0" borderId="10" xfId="65" applyNumberFormat="1" applyFont="1" applyFill="1" applyBorder="1" applyAlignment="1">
      <alignment horizontal="center" vertical="center" wrapText="1"/>
      <protection/>
    </xf>
    <xf numFmtId="1" fontId="4" fillId="0" borderId="10" xfId="65" applyNumberFormat="1" applyFont="1" applyFill="1" applyBorder="1" applyAlignment="1">
      <alignment horizontal="center" vertical="center"/>
      <protection/>
    </xf>
    <xf numFmtId="1" fontId="54" fillId="0" borderId="10" xfId="65" applyNumberFormat="1" applyFont="1" applyFill="1" applyBorder="1" applyAlignment="1">
      <alignment horizontal="center" vertical="center" wrapText="1"/>
      <protection/>
    </xf>
    <xf numFmtId="2" fontId="4" fillId="0" borderId="10" xfId="67" applyNumberFormat="1" applyFont="1" applyFill="1" applyBorder="1" applyAlignment="1">
      <alignment horizontal="center" vertical="center" wrapText="1"/>
      <protection/>
    </xf>
    <xf numFmtId="193" fontId="4" fillId="0" borderId="10" xfId="0" applyNumberFormat="1" applyFont="1" applyFill="1" applyBorder="1" applyAlignment="1">
      <alignment horizontal="center" vertical="center" wrapText="1"/>
    </xf>
    <xf numFmtId="2" fontId="4" fillId="0" borderId="10" xfId="69" applyNumberFormat="1" applyFont="1" applyFill="1" applyBorder="1" applyAlignment="1">
      <alignment horizontal="center" vertical="center"/>
      <protection/>
    </xf>
    <xf numFmtId="2" fontId="4" fillId="0" borderId="10" xfId="70" applyNumberFormat="1" applyFont="1" applyFill="1" applyBorder="1" applyAlignment="1">
      <alignment horizontal="center" vertical="center"/>
      <protection/>
    </xf>
    <xf numFmtId="2" fontId="12" fillId="0" borderId="10" xfId="65" applyNumberFormat="1" applyFont="1" applyFill="1" applyBorder="1" applyAlignment="1">
      <alignment horizontal="center" vertical="center" wrapText="1"/>
      <protection/>
    </xf>
    <xf numFmtId="2" fontId="54" fillId="0" borderId="10" xfId="65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5" fillId="33" borderId="0" xfId="39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3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textRotation="90" wrapText="1"/>
    </xf>
    <xf numFmtId="49" fontId="4" fillId="35" borderId="12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11" borderId="10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33" borderId="14" xfId="31" applyFont="1" applyFill="1" applyBorder="1" applyAlignment="1">
      <alignment horizontal="center" vertical="center" wrapText="1"/>
    </xf>
    <xf numFmtId="0" fontId="4" fillId="33" borderId="15" xfId="31" applyFont="1" applyFill="1" applyBorder="1" applyAlignment="1">
      <alignment horizontal="center" vertical="center" wrapText="1"/>
    </xf>
    <xf numFmtId="0" fontId="4" fillId="33" borderId="16" xfId="3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11" borderId="14" xfId="57" applyFont="1" applyFill="1" applyBorder="1" applyAlignment="1">
      <alignment horizontal="center" vertical="center" wrapText="1"/>
      <protection/>
    </xf>
    <xf numFmtId="0" fontId="4" fillId="11" borderId="15" xfId="57" applyFont="1" applyFill="1" applyBorder="1" applyAlignment="1">
      <alignment horizontal="center" vertical="center" wrapText="1"/>
      <protection/>
    </xf>
    <xf numFmtId="0" fontId="4" fillId="11" borderId="16" xfId="57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2 2" xfId="66"/>
    <cellStyle name="Обычный 3 2" xfId="67"/>
    <cellStyle name="Обычный 3 3 2" xfId="68"/>
    <cellStyle name="Обычный 3 4" xfId="69"/>
    <cellStyle name="Обычный_FERIIS~1 2" xfId="70"/>
  </cellStyles>
  <dxfs count="4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b2\f\Users\ARCHITEQTOR\Downloads\Giorgi\sport%20darbaz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6"/>
  <sheetViews>
    <sheetView tabSelected="1" zoomScalePageLayoutView="0" workbookViewId="0" topLeftCell="A1">
      <selection activeCell="C12" sqref="C12:E12"/>
    </sheetView>
  </sheetViews>
  <sheetFormatPr defaultColWidth="9.00390625" defaultRowHeight="12.75"/>
  <cols>
    <col min="1" max="1" width="3.00390625" style="3" customWidth="1"/>
    <col min="2" max="2" width="2.75390625" style="3" customWidth="1"/>
    <col min="3" max="3" width="24.125" style="3" customWidth="1"/>
    <col min="4" max="4" width="85.875" style="3" customWidth="1"/>
    <col min="5" max="5" width="24.375" style="3" customWidth="1"/>
    <col min="6" max="6" width="24.00390625" style="3" customWidth="1"/>
    <col min="7" max="16384" width="9.125" style="3" customWidth="1"/>
  </cols>
  <sheetData>
    <row r="1" ht="19.5" customHeight="1">
      <c r="F1" s="3" t="s">
        <v>41</v>
      </c>
    </row>
    <row r="2" spans="3:6" ht="21">
      <c r="C2" s="84" t="s">
        <v>13</v>
      </c>
      <c r="D2" s="84"/>
      <c r="E2" s="84"/>
      <c r="F2" s="84"/>
    </row>
    <row r="5" spans="4:5" ht="24" customHeight="1">
      <c r="D5" s="1" t="s">
        <v>14</v>
      </c>
      <c r="E5" s="2"/>
    </row>
    <row r="7" spans="3:6" ht="15">
      <c r="C7" s="91" t="s">
        <v>11</v>
      </c>
      <c r="D7" s="91" t="s">
        <v>15</v>
      </c>
      <c r="E7" s="85" t="s">
        <v>16</v>
      </c>
      <c r="F7" s="85" t="s">
        <v>17</v>
      </c>
    </row>
    <row r="8" spans="3:6" ht="36" customHeight="1">
      <c r="C8" s="91"/>
      <c r="D8" s="91"/>
      <c r="E8" s="86"/>
      <c r="F8" s="86"/>
    </row>
    <row r="9" spans="3:6" ht="15">
      <c r="C9" s="25">
        <v>1</v>
      </c>
      <c r="D9" s="25">
        <v>2</v>
      </c>
      <c r="E9" s="25">
        <v>3</v>
      </c>
      <c r="F9" s="25">
        <v>4</v>
      </c>
    </row>
    <row r="10" spans="3:6" ht="54.75" customHeight="1">
      <c r="C10" s="26" t="s">
        <v>18</v>
      </c>
      <c r="D10" s="27" t="s">
        <v>86</v>
      </c>
      <c r="E10" s="52">
        <v>18592</v>
      </c>
      <c r="F10" s="25"/>
    </row>
    <row r="11" spans="3:6" ht="53.25" customHeight="1">
      <c r="C11" s="26" t="s">
        <v>19</v>
      </c>
      <c r="D11" s="26" t="s">
        <v>111</v>
      </c>
      <c r="E11" s="52">
        <v>31796</v>
      </c>
      <c r="F11" s="25"/>
    </row>
    <row r="12" spans="3:6" ht="50.25" customHeight="1">
      <c r="C12" s="87" t="s">
        <v>1</v>
      </c>
      <c r="D12" s="88"/>
      <c r="E12" s="89"/>
      <c r="F12" s="25"/>
    </row>
    <row r="15" spans="3:6" ht="39.75" customHeight="1">
      <c r="C15" s="92" t="s">
        <v>27</v>
      </c>
      <c r="D15" s="92"/>
      <c r="E15" s="92"/>
      <c r="F15" s="92"/>
    </row>
    <row r="16" spans="4:5" ht="15">
      <c r="D16" s="90"/>
      <c r="E16" s="90"/>
    </row>
  </sheetData>
  <sheetProtection/>
  <mergeCells count="8">
    <mergeCell ref="C2:F2"/>
    <mergeCell ref="E7:E8"/>
    <mergeCell ref="F7:F8"/>
    <mergeCell ref="C12:E12"/>
    <mergeCell ref="D16:E16"/>
    <mergeCell ref="C7:C8"/>
    <mergeCell ref="D7:D8"/>
    <mergeCell ref="C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4"/>
  <sheetViews>
    <sheetView zoomScalePageLayoutView="0" workbookViewId="0" topLeftCell="A46">
      <selection activeCell="H47" sqref="H47:H60"/>
    </sheetView>
  </sheetViews>
  <sheetFormatPr defaultColWidth="9.00390625" defaultRowHeight="12.75"/>
  <cols>
    <col min="1" max="1" width="5.375" style="3" customWidth="1"/>
    <col min="2" max="2" width="46.875" style="3" customWidth="1"/>
    <col min="3" max="3" width="9.25390625" style="3" customWidth="1"/>
    <col min="4" max="5" width="11.125" style="3" customWidth="1"/>
    <col min="6" max="6" width="11.375" style="40" customWidth="1"/>
    <col min="7" max="7" width="12.25390625" style="41" customWidth="1"/>
    <col min="8" max="8" width="9.125" style="3" customWidth="1"/>
    <col min="9" max="9" width="10.375" style="3" bestFit="1" customWidth="1"/>
    <col min="10" max="16384" width="9.125" style="3" customWidth="1"/>
  </cols>
  <sheetData>
    <row r="1" spans="1:7" ht="26.25" customHeight="1">
      <c r="A1" s="98" t="s">
        <v>20</v>
      </c>
      <c r="B1" s="98"/>
      <c r="C1" s="98"/>
      <c r="D1" s="98"/>
      <c r="E1" s="98"/>
      <c r="F1" s="98"/>
      <c r="G1" s="98"/>
    </row>
    <row r="2" spans="1:7" ht="51" customHeight="1">
      <c r="A2" s="99" t="s">
        <v>60</v>
      </c>
      <c r="B2" s="99"/>
      <c r="C2" s="99"/>
      <c r="D2" s="99"/>
      <c r="E2" s="99"/>
      <c r="F2" s="99"/>
      <c r="G2" s="99"/>
    </row>
    <row r="3" spans="1:7" ht="27.75" customHeight="1">
      <c r="A3" s="103" t="s">
        <v>115</v>
      </c>
      <c r="B3" s="103"/>
      <c r="C3" s="103"/>
      <c r="D3" s="103"/>
      <c r="E3" s="103"/>
      <c r="F3" s="103"/>
      <c r="G3" s="103"/>
    </row>
    <row r="4" spans="1:7" ht="15" customHeight="1">
      <c r="A4" s="5"/>
      <c r="B4" s="5"/>
      <c r="C4" s="5"/>
      <c r="D4" s="5"/>
      <c r="E4" s="5"/>
      <c r="F4" s="37"/>
      <c r="G4" s="38"/>
    </row>
    <row r="5" spans="1:7" ht="40.5" customHeight="1">
      <c r="A5" s="102" t="s">
        <v>40</v>
      </c>
      <c r="B5" s="102" t="s">
        <v>12</v>
      </c>
      <c r="C5" s="100" t="s">
        <v>0</v>
      </c>
      <c r="D5" s="100" t="s">
        <v>21</v>
      </c>
      <c r="E5" s="104" t="s">
        <v>113</v>
      </c>
      <c r="F5" s="97" t="s">
        <v>2</v>
      </c>
      <c r="G5" s="97" t="s">
        <v>3</v>
      </c>
    </row>
    <row r="6" spans="1:7" ht="47.25" customHeight="1">
      <c r="A6" s="102"/>
      <c r="B6" s="102"/>
      <c r="C6" s="100"/>
      <c r="D6" s="100"/>
      <c r="E6" s="105"/>
      <c r="F6" s="97"/>
      <c r="G6" s="97"/>
    </row>
    <row r="7" spans="1:7" ht="14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39">
        <v>6</v>
      </c>
      <c r="G7" s="39">
        <v>7</v>
      </c>
    </row>
    <row r="8" spans="1:7" ht="64.5" customHeight="1">
      <c r="A8" s="28">
        <v>1</v>
      </c>
      <c r="B8" s="18" t="s">
        <v>28</v>
      </c>
      <c r="C8" s="18" t="s">
        <v>49</v>
      </c>
      <c r="D8" s="44">
        <v>2640</v>
      </c>
      <c r="E8" s="59">
        <v>785.47</v>
      </c>
      <c r="F8" s="51"/>
      <c r="G8" s="39"/>
    </row>
    <row r="9" spans="1:7" ht="57" customHeight="1">
      <c r="A9" s="21">
        <v>2</v>
      </c>
      <c r="B9" s="21" t="s">
        <v>35</v>
      </c>
      <c r="C9" s="21" t="s">
        <v>34</v>
      </c>
      <c r="D9" s="50">
        <v>178.07</v>
      </c>
      <c r="E9" s="50">
        <v>1809.9</v>
      </c>
      <c r="F9" s="51"/>
      <c r="G9" s="39"/>
    </row>
    <row r="10" spans="1:7" ht="41.25" customHeight="1">
      <c r="A10" s="16"/>
      <c r="B10" s="93" t="s">
        <v>61</v>
      </c>
      <c r="C10" s="93"/>
      <c r="D10" s="93"/>
      <c r="E10" s="93"/>
      <c r="F10" s="93"/>
      <c r="G10" s="39"/>
    </row>
    <row r="11" spans="1:7" ht="25.5" customHeight="1">
      <c r="A11" s="16">
        <v>3</v>
      </c>
      <c r="B11" s="16" t="s">
        <v>51</v>
      </c>
      <c r="C11" s="21" t="s">
        <v>34</v>
      </c>
      <c r="D11" s="47">
        <v>7</v>
      </c>
      <c r="E11" s="17">
        <v>138.14</v>
      </c>
      <c r="F11" s="51"/>
      <c r="G11" s="39"/>
    </row>
    <row r="12" spans="1:7" ht="33" customHeight="1">
      <c r="A12" s="36">
        <v>4</v>
      </c>
      <c r="B12" s="36" t="s">
        <v>62</v>
      </c>
      <c r="C12" s="36" t="s">
        <v>63</v>
      </c>
      <c r="D12" s="75">
        <v>22.5</v>
      </c>
      <c r="E12" s="75">
        <v>1343.89</v>
      </c>
      <c r="F12" s="51"/>
      <c r="G12" s="15"/>
    </row>
    <row r="13" spans="1:7" ht="39.75" customHeight="1">
      <c r="A13" s="36">
        <v>5</v>
      </c>
      <c r="B13" s="36" t="s">
        <v>64</v>
      </c>
      <c r="C13" s="36" t="s">
        <v>63</v>
      </c>
      <c r="D13" s="75">
        <v>22.5</v>
      </c>
      <c r="E13" s="75">
        <v>474.16</v>
      </c>
      <c r="F13" s="51"/>
      <c r="G13" s="39"/>
    </row>
    <row r="14" spans="1:7" ht="33.75" customHeight="1">
      <c r="A14" s="16">
        <v>6</v>
      </c>
      <c r="B14" s="16" t="s">
        <v>65</v>
      </c>
      <c r="C14" s="16" t="s">
        <v>66</v>
      </c>
      <c r="D14" s="17">
        <v>7.78</v>
      </c>
      <c r="E14" s="17">
        <v>26.22</v>
      </c>
      <c r="F14" s="51"/>
      <c r="G14" s="39"/>
    </row>
    <row r="15" spans="1:7" ht="30.75" customHeight="1">
      <c r="A15" s="42">
        <v>7</v>
      </c>
      <c r="B15" s="22" t="s">
        <v>67</v>
      </c>
      <c r="C15" s="42" t="s">
        <v>29</v>
      </c>
      <c r="D15" s="23">
        <v>0.07</v>
      </c>
      <c r="E15" s="23">
        <v>2.4</v>
      </c>
      <c r="F15" s="51"/>
      <c r="G15" s="39"/>
    </row>
    <row r="16" spans="1:7" ht="27" customHeight="1">
      <c r="A16" s="16"/>
      <c r="B16" s="93" t="s">
        <v>50</v>
      </c>
      <c r="C16" s="93"/>
      <c r="D16" s="93"/>
      <c r="E16" s="93"/>
      <c r="F16" s="93"/>
      <c r="G16" s="39"/>
    </row>
    <row r="17" spans="1:7" ht="38.25" customHeight="1">
      <c r="A17" s="16">
        <v>8</v>
      </c>
      <c r="B17" s="16" t="s">
        <v>51</v>
      </c>
      <c r="C17" s="21" t="s">
        <v>34</v>
      </c>
      <c r="D17" s="47">
        <v>2</v>
      </c>
      <c r="E17" s="17">
        <v>39.47</v>
      </c>
      <c r="F17" s="51"/>
      <c r="G17" s="39"/>
    </row>
    <row r="18" spans="1:7" ht="47.25" customHeight="1">
      <c r="A18" s="45">
        <v>9</v>
      </c>
      <c r="B18" s="16" t="s">
        <v>52</v>
      </c>
      <c r="C18" s="21" t="s">
        <v>34</v>
      </c>
      <c r="D18" s="46">
        <v>0.5</v>
      </c>
      <c r="E18" s="46">
        <v>7</v>
      </c>
      <c r="F18" s="51"/>
      <c r="G18" s="15"/>
    </row>
    <row r="19" spans="1:7" ht="38.25" customHeight="1">
      <c r="A19" s="16">
        <v>10</v>
      </c>
      <c r="B19" s="16" t="s">
        <v>53</v>
      </c>
      <c r="C19" s="21" t="s">
        <v>34</v>
      </c>
      <c r="D19" s="17">
        <v>1.02</v>
      </c>
      <c r="E19" s="17">
        <v>191.15</v>
      </c>
      <c r="F19" s="51"/>
      <c r="G19" s="15"/>
    </row>
    <row r="20" spans="1:91" s="10" customFormat="1" ht="30.75" customHeight="1">
      <c r="A20" s="42">
        <v>11</v>
      </c>
      <c r="B20" s="22" t="s">
        <v>68</v>
      </c>
      <c r="C20" s="42" t="s">
        <v>29</v>
      </c>
      <c r="D20" s="23">
        <v>2.5</v>
      </c>
      <c r="E20" s="23">
        <v>81.73</v>
      </c>
      <c r="F20" s="15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7" ht="30.75" customHeight="1">
      <c r="A21" s="16">
        <v>12</v>
      </c>
      <c r="B21" s="16" t="s">
        <v>54</v>
      </c>
      <c r="C21" s="21" t="s">
        <v>34</v>
      </c>
      <c r="D21" s="47">
        <v>1</v>
      </c>
      <c r="E21" s="17">
        <v>9.44</v>
      </c>
      <c r="F21" s="51"/>
      <c r="G21" s="15"/>
    </row>
    <row r="22" spans="1:7" ht="47.25" customHeight="1">
      <c r="A22" s="16"/>
      <c r="B22" s="93" t="s">
        <v>69</v>
      </c>
      <c r="C22" s="93"/>
      <c r="D22" s="93"/>
      <c r="E22" s="93"/>
      <c r="F22" s="93"/>
      <c r="G22" s="15"/>
    </row>
    <row r="23" spans="1:7" ht="38.25" customHeight="1">
      <c r="A23" s="19">
        <v>13</v>
      </c>
      <c r="B23" s="19" t="s">
        <v>70</v>
      </c>
      <c r="C23" s="19" t="s">
        <v>34</v>
      </c>
      <c r="D23" s="64">
        <v>2</v>
      </c>
      <c r="E23" s="57">
        <v>39.47</v>
      </c>
      <c r="F23" s="51"/>
      <c r="G23" s="15"/>
    </row>
    <row r="24" spans="1:7" ht="33.75" customHeight="1">
      <c r="A24" s="20">
        <v>14</v>
      </c>
      <c r="B24" s="19" t="s">
        <v>71</v>
      </c>
      <c r="C24" s="20" t="s">
        <v>84</v>
      </c>
      <c r="D24" s="72">
        <v>1</v>
      </c>
      <c r="E24" s="79">
        <v>13.99</v>
      </c>
      <c r="F24" s="51"/>
      <c r="G24" s="17"/>
    </row>
    <row r="25" spans="1:7" ht="37.5" customHeight="1">
      <c r="A25" s="19">
        <v>15</v>
      </c>
      <c r="B25" s="19" t="s">
        <v>72</v>
      </c>
      <c r="C25" s="19" t="s">
        <v>85</v>
      </c>
      <c r="D25" s="60">
        <v>0.0074</v>
      </c>
      <c r="E25" s="57">
        <v>144.59</v>
      </c>
      <c r="F25" s="51"/>
      <c r="G25" s="17"/>
    </row>
    <row r="26" spans="1:7" ht="21" customHeight="1">
      <c r="A26" s="42">
        <v>16</v>
      </c>
      <c r="B26" s="22" t="s">
        <v>68</v>
      </c>
      <c r="C26" s="42" t="s">
        <v>29</v>
      </c>
      <c r="D26" s="23">
        <v>1.81</v>
      </c>
      <c r="E26" s="23">
        <v>59.29</v>
      </c>
      <c r="F26" s="51"/>
      <c r="G26" s="17"/>
    </row>
    <row r="27" spans="1:7" ht="25.5" customHeight="1">
      <c r="A27" s="19">
        <v>17</v>
      </c>
      <c r="B27" s="19" t="s">
        <v>90</v>
      </c>
      <c r="C27" s="19" t="s">
        <v>34</v>
      </c>
      <c r="D27" s="64">
        <v>1</v>
      </c>
      <c r="E27" s="57">
        <v>9.44</v>
      </c>
      <c r="F27" s="51"/>
      <c r="G27" s="17"/>
    </row>
    <row r="28" spans="1:7" ht="32.25" customHeight="1">
      <c r="A28" s="21">
        <v>18</v>
      </c>
      <c r="B28" s="57" t="s">
        <v>73</v>
      </c>
      <c r="C28" s="33" t="s">
        <v>45</v>
      </c>
      <c r="D28" s="32">
        <v>2</v>
      </c>
      <c r="E28" s="50">
        <v>360.06</v>
      </c>
      <c r="F28" s="51"/>
      <c r="G28" s="17"/>
    </row>
    <row r="29" spans="1:7" ht="27.75" customHeight="1">
      <c r="A29" s="42">
        <v>19</v>
      </c>
      <c r="B29" s="22" t="s">
        <v>67</v>
      </c>
      <c r="C29" s="42" t="s">
        <v>29</v>
      </c>
      <c r="D29" s="61">
        <v>0.013</v>
      </c>
      <c r="E29" s="23">
        <v>0.42</v>
      </c>
      <c r="F29" s="51"/>
      <c r="G29" s="17"/>
    </row>
    <row r="30" spans="1:7" ht="34.5" customHeight="1">
      <c r="A30" s="16"/>
      <c r="B30" s="93" t="s">
        <v>74</v>
      </c>
      <c r="C30" s="93"/>
      <c r="D30" s="93"/>
      <c r="E30" s="93"/>
      <c r="F30" s="93"/>
      <c r="G30" s="17"/>
    </row>
    <row r="31" spans="1:7" ht="34.5" customHeight="1">
      <c r="A31" s="16">
        <v>20</v>
      </c>
      <c r="B31" s="56" t="s">
        <v>51</v>
      </c>
      <c r="C31" s="16" t="s">
        <v>34</v>
      </c>
      <c r="D31" s="47">
        <v>1</v>
      </c>
      <c r="E31" s="17">
        <v>19.73</v>
      </c>
      <c r="F31" s="58"/>
      <c r="G31" s="17"/>
    </row>
    <row r="32" spans="1:7" ht="34.5" customHeight="1">
      <c r="A32" s="16">
        <v>21</v>
      </c>
      <c r="B32" s="16" t="s">
        <v>75</v>
      </c>
      <c r="C32" s="16" t="s">
        <v>85</v>
      </c>
      <c r="D32" s="62">
        <v>0.0064</v>
      </c>
      <c r="E32" s="17">
        <v>119.93</v>
      </c>
      <c r="F32" s="58"/>
      <c r="G32" s="17"/>
    </row>
    <row r="33" spans="1:7" ht="34.5" customHeight="1">
      <c r="A33" s="42">
        <v>22</v>
      </c>
      <c r="B33" s="22" t="s">
        <v>110</v>
      </c>
      <c r="C33" s="42" t="s">
        <v>29</v>
      </c>
      <c r="D33" s="23">
        <v>1.57</v>
      </c>
      <c r="E33" s="23">
        <v>51.28</v>
      </c>
      <c r="F33" s="58"/>
      <c r="G33" s="17"/>
    </row>
    <row r="34" spans="1:7" ht="34.5" customHeight="1">
      <c r="A34" s="16">
        <v>23</v>
      </c>
      <c r="B34" s="7" t="s">
        <v>76</v>
      </c>
      <c r="C34" s="16" t="s">
        <v>77</v>
      </c>
      <c r="D34" s="76">
        <v>0.09428</v>
      </c>
      <c r="E34" s="17">
        <v>363.86</v>
      </c>
      <c r="F34" s="58"/>
      <c r="G34" s="17"/>
    </row>
    <row r="35" spans="1:7" ht="34.5" customHeight="1">
      <c r="A35" s="42">
        <v>24</v>
      </c>
      <c r="B35" s="22" t="s">
        <v>67</v>
      </c>
      <c r="C35" s="42" t="s">
        <v>29</v>
      </c>
      <c r="D35" s="63">
        <v>0.09428</v>
      </c>
      <c r="E35" s="23">
        <v>3.09</v>
      </c>
      <c r="F35" s="58"/>
      <c r="G35" s="17"/>
    </row>
    <row r="36" spans="1:7" ht="34.5" customHeight="1">
      <c r="A36" s="20"/>
      <c r="B36" s="94" t="s">
        <v>30</v>
      </c>
      <c r="C36" s="94"/>
      <c r="D36" s="94"/>
      <c r="E36" s="94"/>
      <c r="F36" s="94"/>
      <c r="G36" s="17"/>
    </row>
    <row r="37" spans="1:7" ht="51.75" customHeight="1">
      <c r="A37" s="21">
        <v>25</v>
      </c>
      <c r="B37" s="21" t="s">
        <v>31</v>
      </c>
      <c r="C37" s="21" t="s">
        <v>34</v>
      </c>
      <c r="D37" s="32">
        <v>119</v>
      </c>
      <c r="E37" s="50">
        <v>1617.92</v>
      </c>
      <c r="F37" s="58"/>
      <c r="G37" s="17"/>
    </row>
    <row r="38" spans="1:7" ht="23.25" customHeight="1">
      <c r="A38" s="21">
        <v>26</v>
      </c>
      <c r="B38" s="21" t="s">
        <v>78</v>
      </c>
      <c r="C38" s="21" t="s">
        <v>32</v>
      </c>
      <c r="D38" s="32">
        <v>182</v>
      </c>
      <c r="E38" s="50">
        <v>748.31</v>
      </c>
      <c r="F38" s="58"/>
      <c r="G38" s="17"/>
    </row>
    <row r="39" spans="1:7" ht="18.75" customHeight="1">
      <c r="A39" s="42">
        <v>27</v>
      </c>
      <c r="B39" s="22" t="s">
        <v>79</v>
      </c>
      <c r="C39" s="42" t="s">
        <v>29</v>
      </c>
      <c r="D39" s="61">
        <v>0.983</v>
      </c>
      <c r="E39" s="23">
        <v>38.05</v>
      </c>
      <c r="F39" s="58"/>
      <c r="G39" s="17"/>
    </row>
    <row r="40" spans="1:7" ht="24" customHeight="1">
      <c r="A40" s="21">
        <v>28</v>
      </c>
      <c r="B40" s="21" t="s">
        <v>80</v>
      </c>
      <c r="C40" s="21" t="s">
        <v>32</v>
      </c>
      <c r="D40" s="32">
        <v>114</v>
      </c>
      <c r="E40" s="50">
        <v>387.3</v>
      </c>
      <c r="F40" s="58"/>
      <c r="G40" s="17"/>
    </row>
    <row r="41" spans="1:7" ht="23.25" customHeight="1">
      <c r="A41" s="42">
        <v>29</v>
      </c>
      <c r="B41" s="22" t="s">
        <v>79</v>
      </c>
      <c r="C41" s="42" t="s">
        <v>29</v>
      </c>
      <c r="D41" s="61">
        <f>(D40*8.3)/1000</f>
        <v>0.946</v>
      </c>
      <c r="E41" s="23">
        <v>36.64</v>
      </c>
      <c r="F41" s="58"/>
      <c r="G41" s="17"/>
    </row>
    <row r="42" spans="1:7" ht="27" customHeight="1">
      <c r="A42" s="21">
        <v>30</v>
      </c>
      <c r="B42" s="21" t="s">
        <v>81</v>
      </c>
      <c r="C42" s="21" t="s">
        <v>32</v>
      </c>
      <c r="D42" s="32">
        <v>123</v>
      </c>
      <c r="E42" s="50">
        <v>689.83</v>
      </c>
      <c r="F42" s="58"/>
      <c r="G42" s="17"/>
    </row>
    <row r="43" spans="1:7" ht="24" customHeight="1">
      <c r="A43" s="42">
        <v>31</v>
      </c>
      <c r="B43" s="22" t="s">
        <v>79</v>
      </c>
      <c r="C43" s="42" t="s">
        <v>29</v>
      </c>
      <c r="D43" s="23">
        <v>7.06</v>
      </c>
      <c r="E43" s="23">
        <v>273.37</v>
      </c>
      <c r="F43" s="58"/>
      <c r="G43" s="17"/>
    </row>
    <row r="44" spans="1:7" ht="30.75" customHeight="1">
      <c r="A44" s="21">
        <v>32</v>
      </c>
      <c r="B44" s="21" t="s">
        <v>82</v>
      </c>
      <c r="C44" s="21" t="s">
        <v>32</v>
      </c>
      <c r="D44" s="32">
        <v>108</v>
      </c>
      <c r="E44" s="50">
        <v>366.92</v>
      </c>
      <c r="F44" s="58"/>
      <c r="G44" s="17"/>
    </row>
    <row r="45" spans="1:7" ht="34.5" customHeight="1">
      <c r="A45" s="42">
        <v>33</v>
      </c>
      <c r="B45" s="22" t="s">
        <v>83</v>
      </c>
      <c r="C45" s="42" t="s">
        <v>29</v>
      </c>
      <c r="D45" s="23">
        <v>0.99</v>
      </c>
      <c r="E45" s="23">
        <v>38.39</v>
      </c>
      <c r="F45" s="58"/>
      <c r="G45" s="17"/>
    </row>
    <row r="46" spans="1:7" ht="34.5" customHeight="1">
      <c r="A46" s="29">
        <v>34</v>
      </c>
      <c r="B46" s="22" t="s">
        <v>46</v>
      </c>
      <c r="C46" s="22" t="s">
        <v>48</v>
      </c>
      <c r="D46" s="23">
        <v>0.78</v>
      </c>
      <c r="E46" s="23">
        <v>898.95</v>
      </c>
      <c r="F46" s="58"/>
      <c r="G46" s="17"/>
    </row>
    <row r="47" spans="1:8" ht="34.5" customHeight="1">
      <c r="A47" s="21">
        <v>35</v>
      </c>
      <c r="B47" s="21" t="s">
        <v>33</v>
      </c>
      <c r="C47" s="21" t="s">
        <v>34</v>
      </c>
      <c r="D47" s="32">
        <v>44</v>
      </c>
      <c r="E47" s="50">
        <v>351.38</v>
      </c>
      <c r="F47" s="58"/>
      <c r="G47" s="17"/>
      <c r="H47" s="82"/>
    </row>
    <row r="48" spans="1:7" ht="27.75" customHeight="1">
      <c r="A48" s="29">
        <v>36</v>
      </c>
      <c r="B48" s="95" t="s">
        <v>1</v>
      </c>
      <c r="C48" s="95"/>
      <c r="D48" s="95"/>
      <c r="E48" s="95"/>
      <c r="F48" s="95"/>
      <c r="G48" s="17">
        <f>G8+G9+G11+G12+G13+G14+G15+G17+G18+G19+G20+G21+G23+G24+G25+G26+G27+G28+G29+G31+G32+G33+G34+G35+G37+G38+G39+G40+G41+G42+G43+G44+G45+G46+G47</f>
        <v>0</v>
      </c>
    </row>
    <row r="49" spans="1:8" ht="22.5" customHeight="1">
      <c r="A49" s="21">
        <v>37</v>
      </c>
      <c r="B49" s="95" t="s">
        <v>24</v>
      </c>
      <c r="C49" s="95"/>
      <c r="D49" s="95"/>
      <c r="E49" s="95"/>
      <c r="F49" s="95"/>
      <c r="G49" s="17"/>
      <c r="H49" s="82"/>
    </row>
    <row r="50" spans="1:8" ht="24" customHeight="1">
      <c r="A50" s="29">
        <v>38</v>
      </c>
      <c r="B50" s="101" t="s">
        <v>1</v>
      </c>
      <c r="C50" s="101"/>
      <c r="D50" s="101"/>
      <c r="E50" s="101"/>
      <c r="F50" s="101"/>
      <c r="G50" s="17">
        <f>G48+G49</f>
        <v>0</v>
      </c>
      <c r="H50" s="82"/>
    </row>
    <row r="51" spans="1:8" ht="29.25" customHeight="1">
      <c r="A51" s="21">
        <v>39</v>
      </c>
      <c r="B51" s="101" t="s">
        <v>25</v>
      </c>
      <c r="C51" s="101"/>
      <c r="D51" s="101"/>
      <c r="E51" s="101"/>
      <c r="F51" s="101"/>
      <c r="G51" s="17"/>
      <c r="H51" s="82"/>
    </row>
    <row r="52" spans="1:8" ht="24" customHeight="1">
      <c r="A52" s="29">
        <v>40</v>
      </c>
      <c r="B52" s="96" t="s">
        <v>1</v>
      </c>
      <c r="C52" s="96"/>
      <c r="D52" s="96"/>
      <c r="E52" s="96"/>
      <c r="F52" s="96"/>
      <c r="G52" s="31">
        <f>G50+G51</f>
        <v>0</v>
      </c>
      <c r="H52" s="82"/>
    </row>
    <row r="53" spans="1:7" ht="78.75" customHeight="1">
      <c r="A53" s="21">
        <v>41</v>
      </c>
      <c r="B53" s="108" t="s">
        <v>114</v>
      </c>
      <c r="C53" s="108"/>
      <c r="D53" s="108"/>
      <c r="E53" s="108"/>
      <c r="F53" s="108"/>
      <c r="G53" s="30">
        <v>58369.08</v>
      </c>
    </row>
    <row r="54" spans="1:12" ht="30" customHeight="1">
      <c r="A54" s="29">
        <v>42</v>
      </c>
      <c r="B54" s="95" t="s">
        <v>103</v>
      </c>
      <c r="C54" s="95"/>
      <c r="D54" s="95"/>
      <c r="E54" s="95"/>
      <c r="F54" s="95"/>
      <c r="G54" s="17"/>
      <c r="H54" s="82"/>
      <c r="L54" s="82"/>
    </row>
    <row r="55" spans="1:9" ht="37.5" customHeight="1">
      <c r="A55" s="21">
        <v>43</v>
      </c>
      <c r="B55" s="96" t="s">
        <v>43</v>
      </c>
      <c r="C55" s="96"/>
      <c r="D55" s="96"/>
      <c r="E55" s="96"/>
      <c r="F55" s="96"/>
      <c r="G55" s="31">
        <f>G54*0.022</f>
        <v>0</v>
      </c>
      <c r="H55" s="82"/>
      <c r="I55" s="82"/>
    </row>
    <row r="56" spans="1:12" ht="24" customHeight="1">
      <c r="A56" s="29">
        <v>44</v>
      </c>
      <c r="B56" s="96" t="s">
        <v>108</v>
      </c>
      <c r="C56" s="96"/>
      <c r="D56" s="96"/>
      <c r="E56" s="96"/>
      <c r="F56" s="96"/>
      <c r="G56" s="31">
        <f>G52+G55</f>
        <v>0</v>
      </c>
      <c r="H56" s="82"/>
      <c r="L56" s="82"/>
    </row>
    <row r="57" spans="1:12" ht="24" customHeight="1">
      <c r="A57" s="21">
        <v>45</v>
      </c>
      <c r="B57" s="96" t="s">
        <v>4</v>
      </c>
      <c r="C57" s="96"/>
      <c r="D57" s="96"/>
      <c r="E57" s="96"/>
      <c r="F57" s="96"/>
      <c r="G57" s="31">
        <f>G56*0.03</f>
        <v>0</v>
      </c>
      <c r="H57" s="82"/>
      <c r="L57" s="82"/>
    </row>
    <row r="58" spans="1:8" ht="24" customHeight="1">
      <c r="A58" s="29">
        <v>46</v>
      </c>
      <c r="B58" s="96" t="s">
        <v>1</v>
      </c>
      <c r="C58" s="96"/>
      <c r="D58" s="96"/>
      <c r="E58" s="96"/>
      <c r="F58" s="96"/>
      <c r="G58" s="31">
        <f>G52+G55+G57</f>
        <v>0</v>
      </c>
      <c r="H58" s="82"/>
    </row>
    <row r="59" spans="1:8" ht="24" customHeight="1">
      <c r="A59" s="21">
        <v>47</v>
      </c>
      <c r="B59" s="96" t="s">
        <v>42</v>
      </c>
      <c r="C59" s="96"/>
      <c r="D59" s="96"/>
      <c r="E59" s="96"/>
      <c r="F59" s="96"/>
      <c r="G59" s="31">
        <f>G58*0.18</f>
        <v>0</v>
      </c>
      <c r="H59" s="82"/>
    </row>
    <row r="60" spans="1:9" ht="25.5" customHeight="1">
      <c r="A60" s="29">
        <v>48</v>
      </c>
      <c r="B60" s="96" t="s">
        <v>26</v>
      </c>
      <c r="C60" s="96"/>
      <c r="D60" s="96"/>
      <c r="E60" s="96"/>
      <c r="F60" s="96"/>
      <c r="G60" s="31">
        <f>G58+G59</f>
        <v>0</v>
      </c>
      <c r="H60" s="82"/>
      <c r="I60" s="83"/>
    </row>
    <row r="61" spans="3:4" ht="15">
      <c r="C61" s="107"/>
      <c r="D61" s="107"/>
    </row>
    <row r="62" ht="15.75" customHeight="1"/>
    <row r="63" ht="15">
      <c r="H63" s="82"/>
    </row>
    <row r="64" spans="2:7" ht="199.5" customHeight="1">
      <c r="B64" s="106" t="s">
        <v>104</v>
      </c>
      <c r="C64" s="106"/>
      <c r="D64" s="106"/>
      <c r="E64" s="106"/>
      <c r="F64" s="106"/>
      <c r="G64" s="106"/>
    </row>
    <row r="81" ht="15.75" customHeight="1"/>
    <row r="89" ht="15.75" customHeight="1"/>
    <row r="94" ht="20.25" customHeight="1"/>
  </sheetData>
  <sheetProtection/>
  <mergeCells count="30">
    <mergeCell ref="E5:E6"/>
    <mergeCell ref="B64:G64"/>
    <mergeCell ref="B5:B6"/>
    <mergeCell ref="C5:C6"/>
    <mergeCell ref="B55:F55"/>
    <mergeCell ref="C61:D61"/>
    <mergeCell ref="B52:F52"/>
    <mergeCell ref="B50:F50"/>
    <mergeCell ref="B53:F53"/>
    <mergeCell ref="F5:F6"/>
    <mergeCell ref="G5:G6"/>
    <mergeCell ref="A1:G1"/>
    <mergeCell ref="A2:G2"/>
    <mergeCell ref="D5:D6"/>
    <mergeCell ref="B51:F51"/>
    <mergeCell ref="A5:A6"/>
    <mergeCell ref="A3:G3"/>
    <mergeCell ref="B48:F48"/>
    <mergeCell ref="B10:F10"/>
    <mergeCell ref="B16:F16"/>
    <mergeCell ref="B22:F22"/>
    <mergeCell ref="B30:F30"/>
    <mergeCell ref="B36:F36"/>
    <mergeCell ref="B49:F49"/>
    <mergeCell ref="B60:F60"/>
    <mergeCell ref="B59:F59"/>
    <mergeCell ref="B58:F58"/>
    <mergeCell ref="B56:F56"/>
    <mergeCell ref="B54:F54"/>
    <mergeCell ref="B57:F57"/>
  </mergeCells>
  <conditionalFormatting sqref="B39:E39">
    <cfRule type="cellIs" priority="4" dxfId="43" operator="equal" stopIfTrue="1">
      <formula>0</formula>
    </cfRule>
  </conditionalFormatting>
  <conditionalFormatting sqref="B43:E43">
    <cfRule type="cellIs" priority="2" dxfId="43" operator="equal" stopIfTrue="1">
      <formula>0</formula>
    </cfRule>
  </conditionalFormatting>
  <conditionalFormatting sqref="B45:E45">
    <cfRule type="cellIs" priority="1" dxfId="43" operator="equal" stopIfTrue="1">
      <formula>0</formula>
    </cfRule>
  </conditionalFormatting>
  <conditionalFormatting sqref="B26:E26">
    <cfRule type="cellIs" priority="10" dxfId="43" operator="equal" stopIfTrue="1">
      <formula>0</formula>
    </cfRule>
  </conditionalFormatting>
  <conditionalFormatting sqref="B29:E29">
    <cfRule type="cellIs" priority="8" dxfId="43" operator="equal" stopIfTrue="1">
      <formula>0</formula>
    </cfRule>
  </conditionalFormatting>
  <conditionalFormatting sqref="B33:E33">
    <cfRule type="cellIs" priority="7" dxfId="43" operator="equal" stopIfTrue="1">
      <formula>0</formula>
    </cfRule>
  </conditionalFormatting>
  <conditionalFormatting sqref="B13">
    <cfRule type="cellIs" priority="20" dxfId="43" operator="equal" stopIfTrue="1">
      <formula>0</formula>
    </cfRule>
  </conditionalFormatting>
  <conditionalFormatting sqref="B46">
    <cfRule type="cellIs" priority="19" dxfId="43" operator="equal" stopIfTrue="1">
      <formula>0</formula>
    </cfRule>
  </conditionalFormatting>
  <conditionalFormatting sqref="D46:E46">
    <cfRule type="cellIs" priority="18" dxfId="43" operator="equal" stopIfTrue="1">
      <formula>0</formula>
    </cfRule>
  </conditionalFormatting>
  <conditionalFormatting sqref="B8">
    <cfRule type="cellIs" priority="16" dxfId="43" operator="equal" stopIfTrue="1">
      <formula>0</formula>
    </cfRule>
  </conditionalFormatting>
  <conditionalFormatting sqref="C8">
    <cfRule type="cellIs" priority="15" dxfId="43" operator="equal" stopIfTrue="1">
      <formula>0</formula>
    </cfRule>
  </conditionalFormatting>
  <conditionalFormatting sqref="B15:E15">
    <cfRule type="cellIs" priority="14" dxfId="43" operator="equal" stopIfTrue="1">
      <formula>0</formula>
    </cfRule>
  </conditionalFormatting>
  <conditionalFormatting sqref="D15:E15">
    <cfRule type="cellIs" priority="13" dxfId="44" operator="equal" stopIfTrue="1">
      <formula>8223.307275</formula>
    </cfRule>
  </conditionalFormatting>
  <conditionalFormatting sqref="B20:E20">
    <cfRule type="cellIs" priority="12" dxfId="43" operator="equal" stopIfTrue="1">
      <formula>0</formula>
    </cfRule>
  </conditionalFormatting>
  <conditionalFormatting sqref="D20:E20">
    <cfRule type="cellIs" priority="11" dxfId="44" operator="equal" stopIfTrue="1">
      <formula>8223.307275</formula>
    </cfRule>
  </conditionalFormatting>
  <conditionalFormatting sqref="D26:E26">
    <cfRule type="cellIs" priority="9" dxfId="44" operator="equal" stopIfTrue="1">
      <formula>8223.307275</formula>
    </cfRule>
  </conditionalFormatting>
  <conditionalFormatting sqref="D33:E33">
    <cfRule type="cellIs" priority="6" dxfId="44" operator="equal" stopIfTrue="1">
      <formula>8223.307275</formula>
    </cfRule>
  </conditionalFormatting>
  <conditionalFormatting sqref="B35:E35">
    <cfRule type="cellIs" priority="5" dxfId="43" operator="equal" stopIfTrue="1">
      <formula>0</formula>
    </cfRule>
  </conditionalFormatting>
  <conditionalFormatting sqref="B41:E41">
    <cfRule type="cellIs" priority="3" dxfId="43" operator="equal" stopIfTrue="1">
      <formula>0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61">
      <selection activeCell="H59" sqref="H59:H72"/>
    </sheetView>
  </sheetViews>
  <sheetFormatPr defaultColWidth="9.00390625" defaultRowHeight="12.75"/>
  <cols>
    <col min="1" max="1" width="4.75390625" style="3" customWidth="1"/>
    <col min="2" max="2" width="43.625" style="3" customWidth="1"/>
    <col min="3" max="3" width="12.75390625" style="3" customWidth="1"/>
    <col min="4" max="4" width="10.875" style="3" customWidth="1"/>
    <col min="5" max="5" width="10.75390625" style="3" customWidth="1"/>
    <col min="6" max="6" width="9.625" style="3" customWidth="1"/>
    <col min="7" max="7" width="10.25390625" style="3" customWidth="1"/>
    <col min="8" max="16384" width="9.125" style="3" customWidth="1"/>
  </cols>
  <sheetData>
    <row r="1" spans="1:7" ht="24" customHeight="1">
      <c r="A1" s="120" t="s">
        <v>22</v>
      </c>
      <c r="B1" s="120"/>
      <c r="C1" s="120"/>
      <c r="D1" s="120"/>
      <c r="E1" s="120"/>
      <c r="F1" s="120"/>
      <c r="G1" s="120"/>
    </row>
    <row r="2" spans="1:7" ht="46.5" customHeight="1">
      <c r="A2" s="121" t="s">
        <v>111</v>
      </c>
      <c r="B2" s="121"/>
      <c r="C2" s="121"/>
      <c r="D2" s="121"/>
      <c r="E2" s="121"/>
      <c r="F2" s="121"/>
      <c r="G2" s="121"/>
    </row>
    <row r="3" spans="1:7" ht="15" customHeight="1">
      <c r="A3" s="122"/>
      <c r="B3" s="122"/>
      <c r="C3" s="122"/>
      <c r="D3" s="9"/>
      <c r="E3" s="9"/>
      <c r="F3" s="13"/>
      <c r="G3" s="13"/>
    </row>
    <row r="4" spans="1:7" ht="18" customHeight="1">
      <c r="A4" s="103" t="s">
        <v>116</v>
      </c>
      <c r="B4" s="103"/>
      <c r="C4" s="103"/>
      <c r="D4" s="103"/>
      <c r="E4" s="103"/>
      <c r="F4" s="103"/>
      <c r="G4" s="103"/>
    </row>
    <row r="5" spans="1:7" ht="15.75" customHeight="1">
      <c r="A5" s="107"/>
      <c r="B5" s="107"/>
      <c r="C5" s="107"/>
      <c r="F5" s="12"/>
      <c r="G5" s="12"/>
    </row>
    <row r="6" spans="1:7" ht="16.5" customHeight="1">
      <c r="A6" s="107"/>
      <c r="B6" s="107"/>
      <c r="C6" s="107"/>
      <c r="D6" s="107"/>
      <c r="E6" s="107"/>
      <c r="F6" s="107"/>
      <c r="G6" s="107"/>
    </row>
    <row r="7" spans="1:7" ht="32.25" customHeight="1">
      <c r="A7" s="102" t="s">
        <v>40</v>
      </c>
      <c r="B7" s="96" t="s">
        <v>23</v>
      </c>
      <c r="C7" s="115" t="s">
        <v>5</v>
      </c>
      <c r="D7" s="115" t="s">
        <v>21</v>
      </c>
      <c r="E7" s="104" t="s">
        <v>113</v>
      </c>
      <c r="F7" s="115" t="s">
        <v>2</v>
      </c>
      <c r="G7" s="115" t="s">
        <v>3</v>
      </c>
    </row>
    <row r="8" spans="1:7" ht="55.5" customHeight="1">
      <c r="A8" s="102"/>
      <c r="B8" s="96"/>
      <c r="C8" s="115"/>
      <c r="D8" s="115"/>
      <c r="E8" s="105"/>
      <c r="F8" s="115"/>
      <c r="G8" s="115"/>
    </row>
    <row r="9" spans="1:7" ht="15.75" customHeight="1">
      <c r="A9" s="11" t="s">
        <v>6</v>
      </c>
      <c r="B9" s="11" t="s">
        <v>7</v>
      </c>
      <c r="C9" s="11" t="s">
        <v>8</v>
      </c>
      <c r="D9" s="11" t="s">
        <v>10</v>
      </c>
      <c r="E9" s="11" t="s">
        <v>9</v>
      </c>
      <c r="F9" s="11" t="s">
        <v>112</v>
      </c>
      <c r="G9" s="7">
        <v>7</v>
      </c>
    </row>
    <row r="10" spans="1:7" ht="84" customHeight="1">
      <c r="A10" s="65">
        <v>1</v>
      </c>
      <c r="B10" s="18" t="s">
        <v>28</v>
      </c>
      <c r="C10" s="66" t="s">
        <v>102</v>
      </c>
      <c r="D10" s="59">
        <v>1516.2</v>
      </c>
      <c r="E10" s="59">
        <v>451.11</v>
      </c>
      <c r="F10" s="58"/>
      <c r="G10" s="7"/>
    </row>
    <row r="11" spans="1:7" ht="58.5" customHeight="1">
      <c r="A11" s="21">
        <v>2</v>
      </c>
      <c r="B11" s="21" t="s">
        <v>35</v>
      </c>
      <c r="C11" s="21" t="s">
        <v>34</v>
      </c>
      <c r="D11" s="32">
        <v>151</v>
      </c>
      <c r="E11" s="50">
        <v>1534.76</v>
      </c>
      <c r="F11" s="58"/>
      <c r="G11" s="7"/>
    </row>
    <row r="12" spans="1:7" ht="23.25" customHeight="1">
      <c r="A12" s="20" t="s">
        <v>87</v>
      </c>
      <c r="B12" s="94" t="s">
        <v>88</v>
      </c>
      <c r="C12" s="94"/>
      <c r="D12" s="94"/>
      <c r="E12" s="94"/>
      <c r="F12" s="94"/>
      <c r="G12" s="7"/>
    </row>
    <row r="13" spans="1:7" ht="30" customHeight="1">
      <c r="A13" s="16">
        <v>3</v>
      </c>
      <c r="B13" s="16" t="s">
        <v>51</v>
      </c>
      <c r="C13" s="16" t="s">
        <v>34</v>
      </c>
      <c r="D13" s="47">
        <v>5</v>
      </c>
      <c r="E13" s="17">
        <v>98.67</v>
      </c>
      <c r="F13" s="58"/>
      <c r="G13" s="7"/>
    </row>
    <row r="14" spans="1:7" ht="30" customHeight="1">
      <c r="A14" s="45">
        <v>4</v>
      </c>
      <c r="B14" s="16" t="s">
        <v>71</v>
      </c>
      <c r="C14" s="45" t="s">
        <v>84</v>
      </c>
      <c r="D14" s="46">
        <v>0.3</v>
      </c>
      <c r="E14" s="46">
        <v>4.2</v>
      </c>
      <c r="F14" s="58"/>
      <c r="G14" s="7"/>
    </row>
    <row r="15" spans="1:7" ht="30" customHeight="1">
      <c r="A15" s="19">
        <v>5</v>
      </c>
      <c r="B15" s="19" t="s">
        <v>88</v>
      </c>
      <c r="C15" s="19" t="s">
        <v>85</v>
      </c>
      <c r="D15" s="60">
        <v>0.0238</v>
      </c>
      <c r="E15" s="57">
        <v>610.29</v>
      </c>
      <c r="F15" s="58"/>
      <c r="G15" s="7"/>
    </row>
    <row r="16" spans="1:7" ht="30" customHeight="1">
      <c r="A16" s="42">
        <v>6</v>
      </c>
      <c r="B16" s="22" t="s">
        <v>89</v>
      </c>
      <c r="C16" s="42" t="s">
        <v>29</v>
      </c>
      <c r="D16" s="23">
        <v>5.83</v>
      </c>
      <c r="E16" s="23">
        <v>190.69</v>
      </c>
      <c r="F16" s="58"/>
      <c r="G16" s="7"/>
    </row>
    <row r="17" spans="1:7" ht="30" customHeight="1">
      <c r="A17" s="16">
        <v>7</v>
      </c>
      <c r="B17" s="16" t="s">
        <v>90</v>
      </c>
      <c r="C17" s="16" t="s">
        <v>34</v>
      </c>
      <c r="D17" s="47">
        <v>2</v>
      </c>
      <c r="E17" s="17">
        <v>18.88</v>
      </c>
      <c r="F17" s="58"/>
      <c r="G17" s="7"/>
    </row>
    <row r="18" spans="1:7" ht="30" customHeight="1">
      <c r="A18" s="16">
        <v>8</v>
      </c>
      <c r="B18" s="16" t="s">
        <v>91</v>
      </c>
      <c r="C18" s="16" t="s">
        <v>29</v>
      </c>
      <c r="D18" s="17">
        <v>0.06</v>
      </c>
      <c r="E18" s="17">
        <v>856.61</v>
      </c>
      <c r="F18" s="58"/>
      <c r="G18" s="7"/>
    </row>
    <row r="19" spans="1:7" ht="38.25" customHeight="1">
      <c r="A19" s="16">
        <v>9</v>
      </c>
      <c r="B19" s="16" t="s">
        <v>65</v>
      </c>
      <c r="C19" s="16" t="s">
        <v>66</v>
      </c>
      <c r="D19" s="17">
        <v>7.78</v>
      </c>
      <c r="E19" s="17">
        <v>26.22</v>
      </c>
      <c r="F19" s="58"/>
      <c r="G19" s="7"/>
    </row>
    <row r="20" spans="1:7" ht="30" customHeight="1">
      <c r="A20" s="42">
        <v>10</v>
      </c>
      <c r="B20" s="22" t="s">
        <v>92</v>
      </c>
      <c r="C20" s="42" t="s">
        <v>29</v>
      </c>
      <c r="D20" s="23">
        <v>0.07</v>
      </c>
      <c r="E20" s="23">
        <v>2.4</v>
      </c>
      <c r="F20" s="58"/>
      <c r="G20" s="7"/>
    </row>
    <row r="21" spans="1:7" ht="30" customHeight="1">
      <c r="A21" s="16"/>
      <c r="B21" s="93" t="s">
        <v>50</v>
      </c>
      <c r="C21" s="93"/>
      <c r="D21" s="93"/>
      <c r="E21" s="93"/>
      <c r="F21" s="93"/>
      <c r="G21" s="7"/>
    </row>
    <row r="22" spans="1:7" ht="30" customHeight="1">
      <c r="A22" s="16">
        <v>11</v>
      </c>
      <c r="B22" s="16" t="s">
        <v>51</v>
      </c>
      <c r="C22" s="21" t="s">
        <v>34</v>
      </c>
      <c r="D22" s="17">
        <v>0.5</v>
      </c>
      <c r="E22" s="17">
        <v>9.87</v>
      </c>
      <c r="F22" s="58"/>
      <c r="G22" s="7"/>
    </row>
    <row r="23" spans="1:7" ht="30" customHeight="1">
      <c r="A23" s="45">
        <v>12</v>
      </c>
      <c r="B23" s="16" t="s">
        <v>52</v>
      </c>
      <c r="C23" s="21" t="s">
        <v>34</v>
      </c>
      <c r="D23" s="46">
        <v>0.2</v>
      </c>
      <c r="E23" s="46">
        <v>2.8</v>
      </c>
      <c r="F23" s="58"/>
      <c r="G23" s="7"/>
    </row>
    <row r="24" spans="1:7" ht="29.25" customHeight="1">
      <c r="A24" s="16">
        <v>13</v>
      </c>
      <c r="B24" s="16" t="s">
        <v>53</v>
      </c>
      <c r="C24" s="21" t="s">
        <v>34</v>
      </c>
      <c r="D24" s="17">
        <v>0.34</v>
      </c>
      <c r="E24" s="17">
        <v>63.72</v>
      </c>
      <c r="F24" s="58"/>
      <c r="G24" s="7"/>
    </row>
    <row r="25" spans="1:7" ht="45" customHeight="1">
      <c r="A25" s="42">
        <v>14</v>
      </c>
      <c r="B25" s="22" t="s">
        <v>89</v>
      </c>
      <c r="C25" s="42" t="s">
        <v>29</v>
      </c>
      <c r="D25" s="23">
        <v>0.83</v>
      </c>
      <c r="E25" s="23">
        <v>27.24</v>
      </c>
      <c r="F25" s="58"/>
      <c r="G25" s="7"/>
    </row>
    <row r="26" spans="1:7" ht="35.25" customHeight="1">
      <c r="A26" s="16">
        <v>15</v>
      </c>
      <c r="B26" s="16" t="s">
        <v>54</v>
      </c>
      <c r="C26" s="21" t="s">
        <v>34</v>
      </c>
      <c r="D26" s="17">
        <v>0.5</v>
      </c>
      <c r="E26" s="17">
        <v>4.72</v>
      </c>
      <c r="F26" s="58"/>
      <c r="G26" s="7"/>
    </row>
    <row r="27" spans="1:7" ht="35.25" customHeight="1">
      <c r="A27" s="16"/>
      <c r="B27" s="93" t="s">
        <v>93</v>
      </c>
      <c r="C27" s="93"/>
      <c r="D27" s="93"/>
      <c r="E27" s="93"/>
      <c r="F27" s="93"/>
      <c r="G27" s="7"/>
    </row>
    <row r="28" spans="1:7" ht="35.25" customHeight="1">
      <c r="A28" s="16">
        <v>16</v>
      </c>
      <c r="B28" s="16" t="s">
        <v>51</v>
      </c>
      <c r="C28" s="21" t="s">
        <v>34</v>
      </c>
      <c r="D28" s="47">
        <v>1</v>
      </c>
      <c r="E28" s="17">
        <v>19.73</v>
      </c>
      <c r="F28" s="58"/>
      <c r="G28" s="7"/>
    </row>
    <row r="29" spans="1:7" ht="35.25" customHeight="1">
      <c r="A29" s="45">
        <v>17</v>
      </c>
      <c r="B29" s="16" t="s">
        <v>52</v>
      </c>
      <c r="C29" s="21" t="s">
        <v>34</v>
      </c>
      <c r="D29" s="46">
        <v>0.4</v>
      </c>
      <c r="E29" s="46">
        <v>5.6</v>
      </c>
      <c r="F29" s="58"/>
      <c r="G29" s="7"/>
    </row>
    <row r="30" spans="1:7" ht="35.25" customHeight="1">
      <c r="A30" s="16">
        <v>18</v>
      </c>
      <c r="B30" s="16" t="s">
        <v>55</v>
      </c>
      <c r="C30" s="21" t="s">
        <v>34</v>
      </c>
      <c r="D30" s="47">
        <v>1</v>
      </c>
      <c r="E30" s="17">
        <v>187.4</v>
      </c>
      <c r="F30" s="58"/>
      <c r="G30" s="7"/>
    </row>
    <row r="31" spans="1:7" ht="35.25" customHeight="1">
      <c r="A31" s="42">
        <v>19</v>
      </c>
      <c r="B31" s="22" t="s">
        <v>89</v>
      </c>
      <c r="C31" s="42" t="s">
        <v>29</v>
      </c>
      <c r="D31" s="23">
        <v>2.45</v>
      </c>
      <c r="E31" s="23">
        <v>80.12</v>
      </c>
      <c r="F31" s="58"/>
      <c r="G31" s="55"/>
    </row>
    <row r="32" spans="1:7" ht="35.25" customHeight="1">
      <c r="A32" s="16">
        <v>20</v>
      </c>
      <c r="B32" s="16" t="s">
        <v>54</v>
      </c>
      <c r="C32" s="21" t="s">
        <v>34</v>
      </c>
      <c r="D32" s="47">
        <v>1</v>
      </c>
      <c r="E32" s="17">
        <v>9.44</v>
      </c>
      <c r="F32" s="58"/>
      <c r="G32" s="7"/>
    </row>
    <row r="33" spans="1:7" ht="35.25" customHeight="1">
      <c r="A33" s="20"/>
      <c r="B33" s="94" t="s">
        <v>30</v>
      </c>
      <c r="C33" s="94"/>
      <c r="D33" s="94"/>
      <c r="E33" s="94"/>
      <c r="F33" s="94"/>
      <c r="G33" s="7"/>
    </row>
    <row r="34" spans="1:7" ht="50.25" customHeight="1">
      <c r="A34" s="21">
        <v>21</v>
      </c>
      <c r="B34" s="21" t="s">
        <v>31</v>
      </c>
      <c r="C34" s="21" t="s">
        <v>34</v>
      </c>
      <c r="D34" s="32">
        <v>26</v>
      </c>
      <c r="E34" s="50">
        <v>353.5</v>
      </c>
      <c r="F34" s="58"/>
      <c r="G34" s="7"/>
    </row>
    <row r="35" spans="1:7" ht="33" customHeight="1">
      <c r="A35" s="48" t="s">
        <v>94</v>
      </c>
      <c r="B35" s="49" t="s">
        <v>56</v>
      </c>
      <c r="C35" s="18" t="s">
        <v>34</v>
      </c>
      <c r="D35" s="70">
        <v>15</v>
      </c>
      <c r="E35" s="77">
        <v>1276.92</v>
      </c>
      <c r="F35" s="58"/>
      <c r="G35" s="7"/>
    </row>
    <row r="36" spans="1:7" ht="33" customHeight="1">
      <c r="A36" s="21">
        <v>23</v>
      </c>
      <c r="B36" s="21" t="s">
        <v>95</v>
      </c>
      <c r="C36" s="21" t="s">
        <v>32</v>
      </c>
      <c r="D36" s="32">
        <v>70</v>
      </c>
      <c r="E36" s="50">
        <v>237.82</v>
      </c>
      <c r="F36" s="58"/>
      <c r="G36" s="7"/>
    </row>
    <row r="37" spans="1:7" ht="33" customHeight="1">
      <c r="A37" s="42">
        <v>24</v>
      </c>
      <c r="B37" s="22" t="s">
        <v>96</v>
      </c>
      <c r="C37" s="42" t="s">
        <v>29</v>
      </c>
      <c r="D37" s="61">
        <v>0.382</v>
      </c>
      <c r="E37" s="23">
        <v>14.78</v>
      </c>
      <c r="F37" s="58"/>
      <c r="G37" s="7"/>
    </row>
    <row r="38" spans="1:7" ht="57.75" customHeight="1">
      <c r="A38" s="21">
        <v>25</v>
      </c>
      <c r="B38" s="21" t="s">
        <v>97</v>
      </c>
      <c r="C38" s="21" t="s">
        <v>32</v>
      </c>
      <c r="D38" s="32">
        <v>219</v>
      </c>
      <c r="E38" s="50">
        <v>900.44</v>
      </c>
      <c r="F38" s="58"/>
      <c r="G38" s="7"/>
    </row>
    <row r="39" spans="1:7" ht="33" customHeight="1">
      <c r="A39" s="42">
        <v>26</v>
      </c>
      <c r="B39" s="22" t="s">
        <v>79</v>
      </c>
      <c r="C39" s="42" t="s">
        <v>29</v>
      </c>
      <c r="D39" s="23">
        <v>5.78</v>
      </c>
      <c r="E39" s="23">
        <v>223.69</v>
      </c>
      <c r="F39" s="58"/>
      <c r="G39" s="7"/>
    </row>
    <row r="40" spans="1:7" ht="33" customHeight="1">
      <c r="A40" s="21">
        <v>27</v>
      </c>
      <c r="B40" s="21" t="s">
        <v>57</v>
      </c>
      <c r="C40" s="21" t="s">
        <v>32</v>
      </c>
      <c r="D40" s="32">
        <v>23</v>
      </c>
      <c r="E40" s="50">
        <v>124.76</v>
      </c>
      <c r="F40" s="58"/>
      <c r="G40" s="7"/>
    </row>
    <row r="41" spans="1:7" ht="33" customHeight="1">
      <c r="A41" s="42">
        <v>28</v>
      </c>
      <c r="B41" s="22" t="s">
        <v>79</v>
      </c>
      <c r="C41" s="42" t="s">
        <v>29</v>
      </c>
      <c r="D41" s="23">
        <v>1.32</v>
      </c>
      <c r="E41" s="23">
        <v>51.12</v>
      </c>
      <c r="F41" s="58"/>
      <c r="G41" s="58"/>
    </row>
    <row r="42" spans="1:7" ht="33" customHeight="1">
      <c r="A42" s="29">
        <v>29</v>
      </c>
      <c r="B42" s="22" t="s">
        <v>46</v>
      </c>
      <c r="C42" s="22" t="s">
        <v>48</v>
      </c>
      <c r="D42" s="23">
        <v>1.01</v>
      </c>
      <c r="E42" s="23">
        <v>1164.03</v>
      </c>
      <c r="F42" s="58"/>
      <c r="G42" s="58"/>
    </row>
    <row r="43" spans="1:7" ht="33" customHeight="1">
      <c r="A43" s="21">
        <v>30</v>
      </c>
      <c r="B43" s="21" t="s">
        <v>33</v>
      </c>
      <c r="C43" s="21" t="s">
        <v>34</v>
      </c>
      <c r="D43" s="32">
        <v>17</v>
      </c>
      <c r="E43" s="50">
        <v>135.76</v>
      </c>
      <c r="F43" s="58"/>
      <c r="G43" s="58"/>
    </row>
    <row r="44" spans="1:7" ht="33" customHeight="1">
      <c r="A44" s="53"/>
      <c r="B44" s="119" t="s">
        <v>98</v>
      </c>
      <c r="C44" s="119"/>
      <c r="D44" s="119"/>
      <c r="E44" s="119"/>
      <c r="F44" s="119"/>
      <c r="G44" s="58"/>
    </row>
    <row r="45" spans="1:7" ht="28.5" customHeight="1">
      <c r="A45" s="35">
        <v>31</v>
      </c>
      <c r="B45" s="49" t="s">
        <v>36</v>
      </c>
      <c r="C45" s="35" t="s">
        <v>34</v>
      </c>
      <c r="D45" s="71">
        <v>28</v>
      </c>
      <c r="E45" s="78">
        <v>552.55</v>
      </c>
      <c r="F45" s="58"/>
      <c r="G45" s="58"/>
    </row>
    <row r="46" spans="1:7" ht="28.5" customHeight="1">
      <c r="A46" s="20">
        <v>32</v>
      </c>
      <c r="B46" s="19" t="s">
        <v>47</v>
      </c>
      <c r="C46" s="19" t="s">
        <v>34</v>
      </c>
      <c r="D46" s="72">
        <v>10</v>
      </c>
      <c r="E46" s="79">
        <v>297.76</v>
      </c>
      <c r="F46" s="58"/>
      <c r="G46" s="58"/>
    </row>
    <row r="47" spans="1:7" ht="28.5" customHeight="1">
      <c r="A47" s="29">
        <v>33</v>
      </c>
      <c r="B47" s="43" t="s">
        <v>59</v>
      </c>
      <c r="C47" s="43" t="s">
        <v>29</v>
      </c>
      <c r="D47" s="67">
        <v>17.6</v>
      </c>
      <c r="E47" s="67">
        <v>102.78</v>
      </c>
      <c r="F47" s="58"/>
      <c r="G47" s="58"/>
    </row>
    <row r="48" spans="1:7" ht="28.5" customHeight="1">
      <c r="A48" s="33">
        <v>34</v>
      </c>
      <c r="B48" s="19" t="s">
        <v>99</v>
      </c>
      <c r="C48" s="34" t="s">
        <v>77</v>
      </c>
      <c r="D48" s="68">
        <v>0.763</v>
      </c>
      <c r="E48" s="69">
        <v>2272.68</v>
      </c>
      <c r="F48" s="58"/>
      <c r="G48" s="58"/>
    </row>
    <row r="49" spans="1:7" ht="28.5" customHeight="1">
      <c r="A49" s="42">
        <v>35</v>
      </c>
      <c r="B49" s="22" t="s">
        <v>100</v>
      </c>
      <c r="C49" s="42" t="s">
        <v>29</v>
      </c>
      <c r="D49" s="61">
        <v>0.006</v>
      </c>
      <c r="E49" s="23">
        <v>0.21</v>
      </c>
      <c r="F49" s="58"/>
      <c r="G49" s="58"/>
    </row>
    <row r="50" spans="1:7" ht="28.5" customHeight="1">
      <c r="A50" s="33">
        <v>36</v>
      </c>
      <c r="B50" s="19" t="s">
        <v>58</v>
      </c>
      <c r="C50" s="34" t="s">
        <v>34</v>
      </c>
      <c r="D50" s="69">
        <v>20.7</v>
      </c>
      <c r="E50" s="69">
        <v>5421.91</v>
      </c>
      <c r="F50" s="58"/>
      <c r="G50" s="58"/>
    </row>
    <row r="51" spans="1:7" ht="28.5" customHeight="1">
      <c r="A51" s="42">
        <v>37</v>
      </c>
      <c r="B51" s="22" t="s">
        <v>89</v>
      </c>
      <c r="C51" s="42" t="s">
        <v>29</v>
      </c>
      <c r="D51" s="23">
        <v>50.43</v>
      </c>
      <c r="E51" s="23">
        <v>1650.42</v>
      </c>
      <c r="F51" s="58"/>
      <c r="G51" s="58"/>
    </row>
    <row r="52" spans="1:7" ht="28.5" customHeight="1">
      <c r="A52" s="33">
        <v>38</v>
      </c>
      <c r="B52" s="19" t="s">
        <v>37</v>
      </c>
      <c r="C52" s="19" t="s">
        <v>38</v>
      </c>
      <c r="D52" s="73">
        <v>101</v>
      </c>
      <c r="E52" s="69">
        <v>593.64</v>
      </c>
      <c r="F52" s="58"/>
      <c r="G52" s="58"/>
    </row>
    <row r="53" spans="1:7" ht="28.5" customHeight="1">
      <c r="A53" s="19">
        <v>39</v>
      </c>
      <c r="B53" s="19" t="s">
        <v>39</v>
      </c>
      <c r="C53" s="36" t="s">
        <v>34</v>
      </c>
      <c r="D53" s="74">
        <v>14</v>
      </c>
      <c r="E53" s="80">
        <v>132.13</v>
      </c>
      <c r="F53" s="58"/>
      <c r="G53" s="58"/>
    </row>
    <row r="54" spans="1:7" ht="28.5" customHeight="1">
      <c r="A54" s="16"/>
      <c r="B54" s="93" t="s">
        <v>74</v>
      </c>
      <c r="C54" s="93"/>
      <c r="D54" s="93"/>
      <c r="E54" s="93"/>
      <c r="F54" s="93"/>
      <c r="G54" s="58"/>
    </row>
    <row r="55" spans="1:7" ht="28.5" customHeight="1">
      <c r="A55" s="16">
        <v>40</v>
      </c>
      <c r="B55" s="56" t="s">
        <v>51</v>
      </c>
      <c r="C55" s="16" t="s">
        <v>85</v>
      </c>
      <c r="D55" s="17">
        <v>0.02</v>
      </c>
      <c r="E55" s="17">
        <v>39.47</v>
      </c>
      <c r="F55" s="58"/>
      <c r="G55" s="58"/>
    </row>
    <row r="56" spans="1:7" ht="31.5" customHeight="1">
      <c r="A56" s="16">
        <v>41</v>
      </c>
      <c r="B56" s="16" t="s">
        <v>75</v>
      </c>
      <c r="C56" s="16" t="s">
        <v>85</v>
      </c>
      <c r="D56" s="62">
        <v>0.0128</v>
      </c>
      <c r="E56" s="17">
        <v>239.87</v>
      </c>
      <c r="F56" s="58"/>
      <c r="G56" s="58"/>
    </row>
    <row r="57" spans="1:7" ht="28.5" customHeight="1">
      <c r="A57" s="42">
        <v>42</v>
      </c>
      <c r="B57" s="22" t="s">
        <v>89</v>
      </c>
      <c r="C57" s="42" t="s">
        <v>29</v>
      </c>
      <c r="D57" s="23">
        <v>3.13</v>
      </c>
      <c r="E57" s="23">
        <v>102.56</v>
      </c>
      <c r="F57" s="58"/>
      <c r="G57" s="58"/>
    </row>
    <row r="58" spans="1:7" ht="47.25" customHeight="1">
      <c r="A58" s="16">
        <v>43</v>
      </c>
      <c r="B58" s="7" t="s">
        <v>101</v>
      </c>
      <c r="C58" s="16" t="s">
        <v>77</v>
      </c>
      <c r="D58" s="62">
        <v>0.1496</v>
      </c>
      <c r="E58" s="17">
        <v>571.75</v>
      </c>
      <c r="F58" s="58"/>
      <c r="G58" s="58"/>
    </row>
    <row r="59" spans="1:8" ht="28.5" customHeight="1">
      <c r="A59" s="42">
        <v>44</v>
      </c>
      <c r="B59" s="22" t="s">
        <v>92</v>
      </c>
      <c r="C59" s="42" t="s">
        <v>29</v>
      </c>
      <c r="D59" s="23">
        <v>0.15</v>
      </c>
      <c r="E59" s="23">
        <v>4.89</v>
      </c>
      <c r="F59" s="58"/>
      <c r="G59" s="58"/>
      <c r="H59" s="81"/>
    </row>
    <row r="60" spans="1:7" s="12" customFormat="1" ht="34.5" customHeight="1">
      <c r="A60" s="16">
        <v>45</v>
      </c>
      <c r="B60" s="109" t="s">
        <v>1</v>
      </c>
      <c r="C60" s="110"/>
      <c r="D60" s="110"/>
      <c r="E60" s="123"/>
      <c r="F60" s="124"/>
      <c r="G60" s="54">
        <f>G10+G11+G13+G14+G15+G16+G17+G18+G19+G20+G22+G23+G24+G25+G26+G28+G29+G30+G31+G32+G34+G35+G36+G37+G38+G39+G40+G41+G42+G43+G45+G46+G47+G48+G49+G51+G50+G52+G53+G55+G56+G57+G58+G59</f>
        <v>0</v>
      </c>
    </row>
    <row r="61" spans="1:7" s="12" customFormat="1" ht="27.75" customHeight="1">
      <c r="A61" s="42">
        <v>46</v>
      </c>
      <c r="B61" s="109" t="s">
        <v>24</v>
      </c>
      <c r="C61" s="110"/>
      <c r="D61" s="110"/>
      <c r="E61" s="110"/>
      <c r="F61" s="111"/>
      <c r="G61" s="17"/>
    </row>
    <row r="62" spans="1:8" ht="26.25" customHeight="1">
      <c r="A62" s="16">
        <v>47</v>
      </c>
      <c r="B62" s="112" t="s">
        <v>1</v>
      </c>
      <c r="C62" s="113"/>
      <c r="D62" s="113"/>
      <c r="E62" s="113"/>
      <c r="F62" s="114"/>
      <c r="G62" s="8">
        <f>G60+G61</f>
        <v>0</v>
      </c>
      <c r="H62" s="82"/>
    </row>
    <row r="63" spans="1:8" ht="26.25" customHeight="1">
      <c r="A63" s="42">
        <v>48</v>
      </c>
      <c r="B63" s="112" t="s">
        <v>25</v>
      </c>
      <c r="C63" s="113"/>
      <c r="D63" s="113"/>
      <c r="E63" s="113"/>
      <c r="F63" s="114"/>
      <c r="G63" s="8"/>
      <c r="H63" s="82"/>
    </row>
    <row r="64" spans="1:8" ht="26.25" customHeight="1">
      <c r="A64" s="16">
        <v>49</v>
      </c>
      <c r="B64" s="116" t="s">
        <v>1</v>
      </c>
      <c r="C64" s="117"/>
      <c r="D64" s="117"/>
      <c r="E64" s="117"/>
      <c r="F64" s="118"/>
      <c r="G64" s="4">
        <f>G62+G63</f>
        <v>0</v>
      </c>
      <c r="H64" s="82"/>
    </row>
    <row r="65" spans="1:8" ht="48.75" customHeight="1">
      <c r="A65" s="42">
        <v>50</v>
      </c>
      <c r="B65" s="125" t="s">
        <v>105</v>
      </c>
      <c r="C65" s="126"/>
      <c r="D65" s="126"/>
      <c r="E65" s="126"/>
      <c r="F65" s="127"/>
      <c r="G65" s="30">
        <v>48394.15</v>
      </c>
      <c r="H65" s="82"/>
    </row>
    <row r="66" spans="1:7" ht="33" customHeight="1">
      <c r="A66" s="16">
        <v>51</v>
      </c>
      <c r="B66" s="109" t="s">
        <v>106</v>
      </c>
      <c r="C66" s="110"/>
      <c r="D66" s="110"/>
      <c r="E66" s="110"/>
      <c r="F66" s="111"/>
      <c r="G66" s="17"/>
    </row>
    <row r="67" spans="1:8" ht="36.75" customHeight="1">
      <c r="A67" s="42">
        <v>52</v>
      </c>
      <c r="B67" s="116" t="s">
        <v>44</v>
      </c>
      <c r="C67" s="117"/>
      <c r="D67" s="117"/>
      <c r="E67" s="117"/>
      <c r="F67" s="118"/>
      <c r="G67" s="4">
        <f>G66*0.022</f>
        <v>0</v>
      </c>
      <c r="H67" s="82"/>
    </row>
    <row r="68" spans="1:8" ht="26.25" customHeight="1">
      <c r="A68" s="16">
        <v>53</v>
      </c>
      <c r="B68" s="116" t="s">
        <v>109</v>
      </c>
      <c r="C68" s="117"/>
      <c r="D68" s="117"/>
      <c r="E68" s="117"/>
      <c r="F68" s="118"/>
      <c r="G68" s="4">
        <f>G64+G67</f>
        <v>0</v>
      </c>
      <c r="H68" s="82"/>
    </row>
    <row r="69" spans="1:8" ht="34.5" customHeight="1">
      <c r="A69" s="42">
        <v>54</v>
      </c>
      <c r="B69" s="116" t="s">
        <v>4</v>
      </c>
      <c r="C69" s="117"/>
      <c r="D69" s="117"/>
      <c r="E69" s="117"/>
      <c r="F69" s="118"/>
      <c r="G69" s="4">
        <f>G68*0.03</f>
        <v>0</v>
      </c>
      <c r="H69" s="82"/>
    </row>
    <row r="70" spans="1:8" ht="33" customHeight="1">
      <c r="A70" s="16">
        <v>55</v>
      </c>
      <c r="B70" s="116" t="s">
        <v>1</v>
      </c>
      <c r="C70" s="117"/>
      <c r="D70" s="117"/>
      <c r="E70" s="117"/>
      <c r="F70" s="118"/>
      <c r="G70" s="4">
        <f>G68+G69</f>
        <v>0</v>
      </c>
      <c r="H70" s="82"/>
    </row>
    <row r="71" spans="1:8" ht="30.75" customHeight="1">
      <c r="A71" s="42">
        <v>56</v>
      </c>
      <c r="B71" s="116" t="s">
        <v>42</v>
      </c>
      <c r="C71" s="117"/>
      <c r="D71" s="117"/>
      <c r="E71" s="117"/>
      <c r="F71" s="118"/>
      <c r="G71" s="4">
        <f>G70*0.18</f>
        <v>0</v>
      </c>
      <c r="H71" s="82"/>
    </row>
    <row r="72" spans="1:10" ht="29.25" customHeight="1">
      <c r="A72" s="16">
        <v>57</v>
      </c>
      <c r="B72" s="116" t="s">
        <v>26</v>
      </c>
      <c r="C72" s="117"/>
      <c r="D72" s="117"/>
      <c r="E72" s="117"/>
      <c r="F72" s="118"/>
      <c r="G72" s="24">
        <f>G70+G71</f>
        <v>0</v>
      </c>
      <c r="H72" s="82"/>
      <c r="J72" s="82"/>
    </row>
    <row r="76" spans="2:7" ht="211.5" customHeight="1">
      <c r="B76" s="106" t="s">
        <v>107</v>
      </c>
      <c r="C76" s="106"/>
      <c r="D76" s="106"/>
      <c r="E76" s="106"/>
      <c r="F76" s="106"/>
      <c r="G76" s="106"/>
    </row>
  </sheetData>
  <sheetProtection/>
  <mergeCells count="33">
    <mergeCell ref="B72:F72"/>
    <mergeCell ref="B76:G76"/>
    <mergeCell ref="B63:F63"/>
    <mergeCell ref="B64:F64"/>
    <mergeCell ref="B70:F70"/>
    <mergeCell ref="B71:F71"/>
    <mergeCell ref="B69:F69"/>
    <mergeCell ref="B66:F66"/>
    <mergeCell ref="A7:A8"/>
    <mergeCell ref="B7:B8"/>
    <mergeCell ref="B54:F54"/>
    <mergeCell ref="B60:F60"/>
    <mergeCell ref="B65:F65"/>
    <mergeCell ref="A1:G1"/>
    <mergeCell ref="A2:G2"/>
    <mergeCell ref="A3:C3"/>
    <mergeCell ref="A4:G4"/>
    <mergeCell ref="F7:F8"/>
    <mergeCell ref="G7:G8"/>
    <mergeCell ref="E7:E8"/>
    <mergeCell ref="A5:C5"/>
    <mergeCell ref="A6:G6"/>
    <mergeCell ref="D7:D8"/>
    <mergeCell ref="B61:F61"/>
    <mergeCell ref="B62:F62"/>
    <mergeCell ref="C7:C8"/>
    <mergeCell ref="B12:F12"/>
    <mergeCell ref="B21:F21"/>
    <mergeCell ref="B68:F68"/>
    <mergeCell ref="B67:F67"/>
    <mergeCell ref="B27:F27"/>
    <mergeCell ref="B33:F33"/>
    <mergeCell ref="B44:F44"/>
  </mergeCells>
  <conditionalFormatting sqref="B59:E59">
    <cfRule type="cellIs" priority="2" dxfId="43" operator="equal" stopIfTrue="1">
      <formula>0</formula>
    </cfRule>
  </conditionalFormatting>
  <conditionalFormatting sqref="B35:E35">
    <cfRule type="cellIs" priority="24" dxfId="43" operator="equal" stopIfTrue="1">
      <formula>0</formula>
    </cfRule>
  </conditionalFormatting>
  <conditionalFormatting sqref="B42">
    <cfRule type="cellIs" priority="23" dxfId="43" operator="equal" stopIfTrue="1">
      <formula>0</formula>
    </cfRule>
  </conditionalFormatting>
  <conditionalFormatting sqref="D42:E42">
    <cfRule type="cellIs" priority="22" dxfId="43" operator="equal" stopIfTrue="1">
      <formula>0</formula>
    </cfRule>
  </conditionalFormatting>
  <conditionalFormatting sqref="B10">
    <cfRule type="cellIs" priority="21" dxfId="43" operator="equal" stopIfTrue="1">
      <formula>0</formula>
    </cfRule>
  </conditionalFormatting>
  <conditionalFormatting sqref="C10">
    <cfRule type="cellIs" priority="20" dxfId="43" operator="equal" stopIfTrue="1">
      <formula>0</formula>
    </cfRule>
  </conditionalFormatting>
  <conditionalFormatting sqref="B16:E16">
    <cfRule type="cellIs" priority="19" dxfId="43" operator="equal" stopIfTrue="1">
      <formula>0</formula>
    </cfRule>
  </conditionalFormatting>
  <conditionalFormatting sqref="D16:E16">
    <cfRule type="cellIs" priority="18" dxfId="44" operator="equal" stopIfTrue="1">
      <formula>8223.307275</formula>
    </cfRule>
  </conditionalFormatting>
  <conditionalFormatting sqref="B20:E20">
    <cfRule type="cellIs" priority="17" dxfId="43" operator="equal" stopIfTrue="1">
      <formula>0</formula>
    </cfRule>
  </conditionalFormatting>
  <conditionalFormatting sqref="D20:E20">
    <cfRule type="cellIs" priority="16" dxfId="44" operator="equal" stopIfTrue="1">
      <formula>8223.307275</formula>
    </cfRule>
  </conditionalFormatting>
  <conditionalFormatting sqref="B25:E25">
    <cfRule type="cellIs" priority="15" dxfId="43" operator="equal" stopIfTrue="1">
      <formula>0</formula>
    </cfRule>
  </conditionalFormatting>
  <conditionalFormatting sqref="D25:E25">
    <cfRule type="cellIs" priority="14" dxfId="44" operator="equal" stopIfTrue="1">
      <formula>8223.307275</formula>
    </cfRule>
  </conditionalFormatting>
  <conditionalFormatting sqref="B31:E31">
    <cfRule type="cellIs" priority="13" dxfId="43" operator="equal" stopIfTrue="1">
      <formula>0</formula>
    </cfRule>
  </conditionalFormatting>
  <conditionalFormatting sqref="D31:E31">
    <cfRule type="cellIs" priority="12" dxfId="44" operator="equal" stopIfTrue="1">
      <formula>8223.307275</formula>
    </cfRule>
  </conditionalFormatting>
  <conditionalFormatting sqref="B37:E37">
    <cfRule type="cellIs" priority="11" dxfId="43" operator="equal" stopIfTrue="1">
      <formula>0</formula>
    </cfRule>
  </conditionalFormatting>
  <conditionalFormatting sqref="B39:E39">
    <cfRule type="cellIs" priority="10" dxfId="43" operator="equal" stopIfTrue="1">
      <formula>0</formula>
    </cfRule>
  </conditionalFormatting>
  <conditionalFormatting sqref="B41:E41">
    <cfRule type="cellIs" priority="9" dxfId="43" operator="equal" stopIfTrue="1">
      <formula>0</formula>
    </cfRule>
  </conditionalFormatting>
  <conditionalFormatting sqref="B49:E49">
    <cfRule type="cellIs" priority="8" dxfId="43" operator="equal" stopIfTrue="1">
      <formula>0</formula>
    </cfRule>
  </conditionalFormatting>
  <conditionalFormatting sqref="D49:E49">
    <cfRule type="cellIs" priority="7" dxfId="44" operator="equal" stopIfTrue="1">
      <formula>8223.307275</formula>
    </cfRule>
  </conditionalFormatting>
  <conditionalFormatting sqref="B51:E51">
    <cfRule type="cellIs" priority="6" dxfId="43" operator="equal" stopIfTrue="1">
      <formula>0</formula>
    </cfRule>
  </conditionalFormatting>
  <conditionalFormatting sqref="D51:E51">
    <cfRule type="cellIs" priority="5" dxfId="44" operator="equal" stopIfTrue="1">
      <formula>8223.307275</formula>
    </cfRule>
  </conditionalFormatting>
  <conditionalFormatting sqref="B57:E57">
    <cfRule type="cellIs" priority="4" dxfId="43" operator="equal" stopIfTrue="1">
      <formula>0</formula>
    </cfRule>
  </conditionalFormatting>
  <conditionalFormatting sqref="D57:E57">
    <cfRule type="cellIs" priority="3" dxfId="44" operator="equal" stopIfTrue="1">
      <formula>8223.307275</formula>
    </cfRule>
  </conditionalFormatting>
  <conditionalFormatting sqref="D59:E59">
    <cfRule type="cellIs" priority="1" dxfId="44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KETINO</dc:creator>
  <cp:keywords/>
  <dc:description/>
  <cp:lastModifiedBy>Madona Samnidze</cp:lastModifiedBy>
  <cp:lastPrinted>2022-07-12T09:10:31Z</cp:lastPrinted>
  <dcterms:created xsi:type="dcterms:W3CDTF">2008-01-07T21:38:47Z</dcterms:created>
  <dcterms:modified xsi:type="dcterms:W3CDTF">2022-07-13T14:18:47Z</dcterms:modified>
  <cp:category/>
  <cp:version/>
  <cp:contentType/>
  <cp:contentStatus/>
</cp:coreProperties>
</file>