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85"/>
  </bookViews>
  <sheets>
    <sheet name="ხარჯთაღრიცხვა" sheetId="3" r:id="rId1"/>
  </sheets>
  <definedNames>
    <definedName name="_xlnm._FilterDatabase" localSheetId="0" hidden="1">ხარჯთაღრიცხვა!$B$1:$B$44</definedName>
    <definedName name="_xlnm.Print_Area" localSheetId="0">ხარჯთაღრიცხვა!$A$1:$D$44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 l="1"/>
  <c r="A9" i="3" l="1"/>
  <c r="D9" i="3"/>
  <c r="D8" i="3" s="1"/>
  <c r="D13" i="3"/>
  <c r="D18" i="3"/>
  <c r="D21" i="3"/>
  <c r="D23" i="3"/>
  <c r="A10" i="3" l="1"/>
  <c r="D11" i="3"/>
  <c r="D10" i="3"/>
  <c r="A11" i="3" l="1"/>
  <c r="D12" i="3"/>
  <c r="A12" i="3" l="1"/>
  <c r="A13" i="3" l="1"/>
  <c r="A14" i="3" s="1"/>
  <c r="A15" i="3" l="1"/>
  <c r="A16" i="3" l="1"/>
  <c r="A17" i="3" l="1"/>
  <c r="A18" i="3"/>
  <c r="A19" i="3" l="1"/>
  <c r="A20" i="3" l="1"/>
  <c r="A22" i="3" l="1"/>
  <c r="A21" i="3"/>
  <c r="A23" i="3" l="1"/>
  <c r="A34" i="3" l="1"/>
  <c r="A24" i="3"/>
  <c r="A25" i="3" s="1"/>
  <c r="A26" i="3" s="1"/>
  <c r="A27" i="3" s="1"/>
  <c r="A28" i="3" l="1"/>
  <c r="A29" i="3"/>
  <c r="A30" i="3" s="1"/>
  <c r="A31" i="3" s="1"/>
  <c r="A32" i="3" s="1"/>
  <c r="A33" i="3" s="1"/>
</calcChain>
</file>

<file path=xl/sharedStrings.xml><?xml version="1.0" encoding="utf-8"?>
<sst xmlns="http://schemas.openxmlformats.org/spreadsheetml/2006/main" count="79" uniqueCount="52">
  <si>
    <t>#</t>
  </si>
  <si>
    <t>ლარი</t>
  </si>
  <si>
    <t>კვმ</t>
  </si>
  <si>
    <t>კომპლ.</t>
  </si>
  <si>
    <t>ცალი</t>
  </si>
  <si>
    <t>ჯამი</t>
  </si>
  <si>
    <t xml:space="preserve">ჯამი </t>
  </si>
  <si>
    <t>გაუთვალისწინებლი სამუშაო 3%</t>
  </si>
  <si>
    <t>კვ.მ.</t>
  </si>
  <si>
    <t>კუბმ</t>
  </si>
  <si>
    <t>ტონა</t>
  </si>
  <si>
    <t>გრუნტის დატვირთვა ხელით ავტოთვითმცლელზე</t>
  </si>
  <si>
    <t>კუმ</t>
  </si>
  <si>
    <t xml:space="preserve">III კატეგორიის გრუნტის დამუშავება ხელით </t>
  </si>
  <si>
    <t>გრუნტის დატვირთვა ექსკავატორით</t>
  </si>
  <si>
    <t>გრუნტის დატკეპნვა</t>
  </si>
  <si>
    <t>ქვიშა-ხრეში ფრ. 0-56მმ</t>
  </si>
  <si>
    <t>ბეტონის ფილის არმირების მოწყობა</t>
  </si>
  <si>
    <t>ტ</t>
  </si>
  <si>
    <t xml:space="preserve">საძირკვლების ქვეშ ფუძის (ბალიშის) მოწყობა ქვიშა-ხრეშით და ეტაპობრივი დატკეპნა ფენა-ფენა </t>
  </si>
  <si>
    <t>წერტილოვანი საძირკვლების მოწყობა</t>
  </si>
  <si>
    <t>კუბ.მ</t>
  </si>
  <si>
    <t>ც</t>
  </si>
  <si>
    <t>სამუშაოს ჩამონათვალი</t>
  </si>
  <si>
    <t>განზ. ერთ</t>
  </si>
  <si>
    <t>რაოდენობა</t>
  </si>
  <si>
    <t>№</t>
  </si>
  <si>
    <t>ტრენაჟორების მოწყობა</t>
  </si>
  <si>
    <t>III კატეგორიის გრუნტის დამუშავება მექნიზმებით გვერდზე დაყრით</t>
  </si>
  <si>
    <t xml:space="preserve">გრუნტის გატანა 5 კმ მანძილზე </t>
  </si>
  <si>
    <t xml:space="preserve">საფუძვლის ბალიშის მოწყობა ქვიშა ღორღოვანი ნარევისაგან სისქით 10სმ და დატკეპნვა </t>
  </si>
  <si>
    <t>გ/მ</t>
  </si>
  <si>
    <t>ბეტონის მოზადების მოწყობა ხელოვნური საფარის ქვეშ  კლასით B20</t>
  </si>
  <si>
    <t xml:space="preserve"> კაუჩუკის საფარის მოწყობა სისქით 20მმ</t>
  </si>
  <si>
    <t>ტრენაჟორების მონტაჟი</t>
  </si>
  <si>
    <t>ტრენაჟორი "ნიჩბოსანი"</t>
  </si>
  <si>
    <t>ტრენაჟორი "სხეულის ამზიდი"</t>
  </si>
  <si>
    <t>ტრენაჟორი "აზიდვა მკერდიდან"</t>
  </si>
  <si>
    <t>ტრენაჟორი "მიზიდვა მკერდისკენ"</t>
  </si>
  <si>
    <t>ტრენაჟორი "აზიდვა ფეხით"</t>
  </si>
  <si>
    <t>ტრენაჟორი "წელის კორექციისთვის"</t>
  </si>
  <si>
    <t>ტრენაჟორი "ელიფტური"</t>
  </si>
  <si>
    <t>ტრენაჟორი "ნაბიჯისთვის"</t>
  </si>
  <si>
    <t>ტრენაჟორი "ტვისტერი"</t>
  </si>
  <si>
    <t>ტრენაჟორი "მუცლის და ზურგის კუნთებისთვის"</t>
  </si>
  <si>
    <t>საჩრდილობლის კომპლექტი მასალების გათვალისწინებით და შეღებვით</t>
  </si>
  <si>
    <t>ლითონის ბადე შედუღებული, უჯრედით 200X200X6მმ.</t>
  </si>
  <si>
    <t xml:space="preserve">ახმეტის მუნიციპალიტეტში, სოფელ ოჟიოში ღია სპორტული სავარჯიშოების მოწყობა
</t>
  </si>
  <si>
    <t>ზედანადები ხარჯები   %</t>
  </si>
  <si>
    <t>გეგმიური დაგროვება   %</t>
  </si>
  <si>
    <t>საპენსიო გადასახადი ხელფასის   %</t>
  </si>
  <si>
    <t xml:space="preserve"> ბეტონის ბორდიურის _x000D_
მოწყობა 15X30სმ ბეტონის საფუძველზე ქვიშა-ხრეშოვანი ბალიშის მოწყობით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</si>
</sst>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"/>
    <numFmt numFmtId="167" formatCode="_-* #,##0.00_р_._-;\-* #,##0.00_р_._-;_-* &quot;-&quot;??_р_._-;_-@_-"/>
    <numFmt numFmtId="168" formatCode="#,##0_);\-#,##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60"/>
      <name val="Calibri"/>
      <family val="2"/>
      <charset val="162"/>
    </font>
    <font>
      <sz val="11"/>
      <color indexed="20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Helv"/>
    </font>
    <font>
      <sz val="11"/>
      <color theme="1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9" tint="-0.249977111117893"/>
      <name val="Sylfaen"/>
      <family val="1"/>
      <charset val="204"/>
    </font>
    <font>
      <sz val="10"/>
      <color theme="9" tint="-0.249977111117893"/>
      <name val="Sylfae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20">
    <xf numFmtId="0" fontId="0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7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9" fillId="22" borderId="8" applyNumberFormat="0" applyAlignment="0" applyProtection="0"/>
    <xf numFmtId="0" fontId="30" fillId="23" borderId="12" applyNumberFormat="0" applyAlignment="0" applyProtection="0"/>
    <xf numFmtId="167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8" applyNumberFormat="0" applyAlignment="0" applyProtection="0"/>
    <xf numFmtId="0" fontId="37" fillId="0" borderId="16" applyNumberFormat="0" applyFill="0" applyAlignment="0" applyProtection="0"/>
    <xf numFmtId="0" fontId="38" fillId="24" borderId="0" applyNumberFormat="0" applyBorder="0" applyAlignment="0" applyProtection="0"/>
    <xf numFmtId="0" fontId="3" fillId="0" borderId="0"/>
    <xf numFmtId="0" fontId="4" fillId="0" borderId="0"/>
    <xf numFmtId="0" fontId="6" fillId="0" borderId="0"/>
    <xf numFmtId="0" fontId="3" fillId="25" borderId="17" applyNumberFormat="0" applyFont="0" applyAlignment="0" applyProtection="0"/>
    <xf numFmtId="0" fontId="39" fillId="22" borderId="18" applyNumberForma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2" fillId="22" borderId="1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8" fillId="23" borderId="12" applyNumberFormat="0" applyAlignment="0" applyProtection="0"/>
    <xf numFmtId="0" fontId="18" fillId="23" borderId="12" applyNumberFormat="0" applyAlignment="0" applyProtection="0"/>
    <xf numFmtId="0" fontId="18" fillId="23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5" borderId="17" applyNumberFormat="0" applyFont="0" applyAlignment="0" applyProtection="0"/>
    <xf numFmtId="0" fontId="4" fillId="25" borderId="17" applyNumberFormat="0" applyFont="0" applyAlignment="0" applyProtection="0"/>
    <xf numFmtId="0" fontId="4" fillId="25" borderId="17" applyNumberFormat="0" applyFont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" fillId="0" borderId="0"/>
    <xf numFmtId="0" fontId="6" fillId="0" borderId="0"/>
    <xf numFmtId="0" fontId="43" fillId="0" borderId="0"/>
    <xf numFmtId="0" fontId="44" fillId="0" borderId="0"/>
    <xf numFmtId="0" fontId="1" fillId="0" borderId="0"/>
    <xf numFmtId="167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25" borderId="17" applyNumberFormat="0" applyFont="0" applyAlignment="0" applyProtection="0"/>
    <xf numFmtId="0" fontId="44" fillId="25" borderId="17" applyNumberFormat="0" applyFont="0" applyAlignment="0" applyProtection="0"/>
    <xf numFmtId="0" fontId="44" fillId="25" borderId="17" applyNumberFormat="0" applyFont="0" applyAlignment="0" applyProtection="0"/>
    <xf numFmtId="167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6" fillId="0" borderId="0"/>
    <xf numFmtId="0" fontId="5" fillId="0" borderId="0"/>
    <xf numFmtId="0" fontId="4" fillId="0" borderId="0"/>
  </cellStyleXfs>
  <cellXfs count="68">
    <xf numFmtId="0" fontId="0" fillId="0" borderId="0" xfId="0"/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vertical="center"/>
    </xf>
    <xf numFmtId="1" fontId="48" fillId="2" borderId="4" xfId="0" applyNumberFormat="1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2" fontId="48" fillId="2" borderId="4" xfId="0" applyNumberFormat="1" applyFont="1" applyFill="1" applyBorder="1" applyAlignment="1">
      <alignment horizontal="center" vertical="center" wrapText="1"/>
    </xf>
    <xf numFmtId="2" fontId="48" fillId="2" borderId="6" xfId="0" applyNumberFormat="1" applyFont="1" applyFill="1" applyBorder="1" applyAlignment="1">
      <alignment horizontal="center" vertical="center" wrapText="1"/>
    </xf>
    <xf numFmtId="166" fontId="47" fillId="2" borderId="4" xfId="0" applyNumberFormat="1" applyFont="1" applyFill="1" applyBorder="1" applyAlignment="1">
      <alignment horizontal="center" vertical="center" wrapText="1"/>
    </xf>
    <xf numFmtId="2" fontId="47" fillId="2" borderId="4" xfId="0" applyNumberFormat="1" applyFont="1" applyFill="1" applyBorder="1" applyAlignment="1">
      <alignment horizontal="center" vertical="center" wrapText="1"/>
    </xf>
    <xf numFmtId="165" fontId="48" fillId="2" borderId="4" xfId="0" applyNumberFormat="1" applyFont="1" applyFill="1" applyBorder="1" applyAlignment="1">
      <alignment horizontal="center" vertical="center" wrapText="1"/>
    </xf>
    <xf numFmtId="1" fontId="48" fillId="0" borderId="4" xfId="0" applyNumberFormat="1" applyFont="1" applyBorder="1" applyAlignment="1">
      <alignment horizontal="center" vertical="center"/>
    </xf>
    <xf numFmtId="166" fontId="48" fillId="2" borderId="4" xfId="0" applyNumberFormat="1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1" fontId="48" fillId="0" borderId="4" xfId="0" applyNumberFormat="1" applyFont="1" applyBorder="1" applyAlignment="1">
      <alignment horizontal="center" vertical="center" wrapText="1"/>
    </xf>
    <xf numFmtId="1" fontId="48" fillId="0" borderId="7" xfId="0" applyNumberFormat="1" applyFont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8" fillId="2" borderId="4" xfId="1" applyFont="1" applyFill="1" applyBorder="1" applyAlignment="1">
      <alignment horizontal="center" vertical="center" wrapText="1"/>
    </xf>
    <xf numFmtId="0" fontId="48" fillId="3" borderId="4" xfId="0" applyFont="1" applyFill="1" applyBorder="1" applyAlignment="1">
      <alignment horizontal="center" vertical="center" wrapText="1"/>
    </xf>
    <xf numFmtId="2" fontId="48" fillId="3" borderId="4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/>
    </xf>
    <xf numFmtId="0" fontId="47" fillId="0" borderId="0" xfId="5" applyFont="1" applyAlignment="1">
      <alignment horizontal="center" vertical="center"/>
    </xf>
    <xf numFmtId="0" fontId="47" fillId="0" borderId="4" xfId="0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2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5" applyFont="1" applyAlignment="1">
      <alignment horizontal="center" vertical="center"/>
    </xf>
    <xf numFmtId="166" fontId="50" fillId="2" borderId="4" xfId="5" applyNumberFormat="1" applyFont="1" applyFill="1" applyBorder="1" applyAlignment="1">
      <alignment horizontal="center" vertical="center" wrapText="1"/>
    </xf>
    <xf numFmtId="0" fontId="50" fillId="2" borderId="4" xfId="3" applyFont="1" applyFill="1" applyBorder="1" applyAlignment="1">
      <alignment horizontal="center" vertical="center" wrapText="1"/>
    </xf>
    <xf numFmtId="2" fontId="50" fillId="2" borderId="4" xfId="3" applyNumberFormat="1" applyFont="1" applyFill="1" applyBorder="1" applyAlignment="1">
      <alignment horizontal="center" vertical="center" wrapText="1"/>
    </xf>
    <xf numFmtId="0" fontId="52" fillId="0" borderId="0" xfId="5" applyFont="1" applyAlignment="1">
      <alignment horizontal="center" vertical="center"/>
    </xf>
    <xf numFmtId="0" fontId="47" fillId="0" borderId="0" xfId="0" applyFont="1"/>
    <xf numFmtId="2" fontId="47" fillId="0" borderId="0" xfId="0" applyNumberFormat="1" applyFont="1"/>
    <xf numFmtId="166" fontId="47" fillId="0" borderId="4" xfId="2" applyNumberFormat="1" applyFont="1" applyBorder="1" applyAlignment="1">
      <alignment horizontal="center" vertical="center" wrapText="1"/>
    </xf>
    <xf numFmtId="0" fontId="47" fillId="2" borderId="4" xfId="2" applyFont="1" applyFill="1" applyBorder="1" applyAlignment="1">
      <alignment horizontal="center" vertical="center" wrapText="1"/>
    </xf>
    <xf numFmtId="1" fontId="47" fillId="2" borderId="4" xfId="2" applyNumberFormat="1" applyFont="1" applyFill="1" applyBorder="1" applyAlignment="1">
      <alignment horizontal="center" vertical="center" wrapText="1"/>
    </xf>
    <xf numFmtId="168" fontId="48" fillId="2" borderId="2" xfId="0" applyNumberFormat="1" applyFont="1" applyFill="1" applyBorder="1" applyAlignment="1">
      <alignment horizontal="center" vertical="center" wrapText="1"/>
    </xf>
    <xf numFmtId="168" fontId="48" fillId="2" borderId="5" xfId="0" applyNumberFormat="1" applyFont="1" applyFill="1" applyBorder="1" applyAlignment="1">
      <alignment horizontal="center" vertical="center" wrapText="1"/>
    </xf>
    <xf numFmtId="0" fontId="47" fillId="0" borderId="0" xfId="0" applyFont="1" applyBorder="1"/>
    <xf numFmtId="0" fontId="47" fillId="0" borderId="0" xfId="0" applyFont="1" applyBorder="1" applyAlignment="1">
      <alignment horizontal="center"/>
    </xf>
    <xf numFmtId="9" fontId="47" fillId="0" borderId="0" xfId="0" applyNumberFormat="1" applyFont="1" applyBorder="1"/>
    <xf numFmtId="1" fontId="47" fillId="0" borderId="0" xfId="0" applyNumberFormat="1" applyFont="1" applyBorder="1"/>
    <xf numFmtId="0" fontId="47" fillId="0" borderId="0" xfId="0" applyFont="1" applyFill="1" applyBorder="1"/>
    <xf numFmtId="0" fontId="47" fillId="0" borderId="11" xfId="0" applyFont="1" applyBorder="1"/>
    <xf numFmtId="0" fontId="47" fillId="0" borderId="10" xfId="0" applyFont="1" applyFill="1" applyBorder="1"/>
    <xf numFmtId="2" fontId="47" fillId="0" borderId="0" xfId="0" applyNumberFormat="1" applyFont="1" applyBorder="1"/>
    <xf numFmtId="0" fontId="47" fillId="0" borderId="1" xfId="0" applyFont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</cellXfs>
  <cellStyles count="220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20% - Акцент1 2" xfId="18"/>
    <cellStyle name="20% - Акцент1 3" xfId="19"/>
    <cellStyle name="20% - Акцент1 4" xfId="20"/>
    <cellStyle name="20% - Акцент2 2" xfId="21"/>
    <cellStyle name="20% - Акцент2 3" xfId="22"/>
    <cellStyle name="20% - Акцент2 4" xfId="23"/>
    <cellStyle name="20% - Акцент3 2" xfId="24"/>
    <cellStyle name="20% - Акцент3 3" xfId="25"/>
    <cellStyle name="20% - Акцент3 4" xfId="26"/>
    <cellStyle name="20% - Акцент4 2" xfId="27"/>
    <cellStyle name="20% - Акцент4 3" xfId="28"/>
    <cellStyle name="20% - Акцент4 4" xfId="29"/>
    <cellStyle name="20% - Акцент5 2" xfId="30"/>
    <cellStyle name="20% - Акцент5 3" xfId="31"/>
    <cellStyle name="20% - Акцент5 4" xfId="32"/>
    <cellStyle name="20% - Акцент6 2" xfId="33"/>
    <cellStyle name="20% - Акцент6 3" xfId="34"/>
    <cellStyle name="20% - Акцент6 4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40% - Акцент1 2" xfId="42"/>
    <cellStyle name="40% - Акцент1 3" xfId="43"/>
    <cellStyle name="40% - Акцент1 4" xfId="44"/>
    <cellStyle name="40% - Акцент2 2" xfId="45"/>
    <cellStyle name="40% - Акцент2 3" xfId="46"/>
    <cellStyle name="40% - Акцент2 4" xfId="47"/>
    <cellStyle name="40% - Акцент3 2" xfId="48"/>
    <cellStyle name="40% - Акцент3 3" xfId="49"/>
    <cellStyle name="40% - Акцент3 4" xfId="50"/>
    <cellStyle name="40% - Акцент4 2" xfId="51"/>
    <cellStyle name="40% - Акцент4 3" xfId="52"/>
    <cellStyle name="40% - Акцент4 4" xfId="53"/>
    <cellStyle name="40% - Акцент5 2" xfId="54"/>
    <cellStyle name="40% - Акцент5 3" xfId="55"/>
    <cellStyle name="40% - Акцент5 4" xfId="56"/>
    <cellStyle name="40% - Акцент6 2" xfId="57"/>
    <cellStyle name="40% - Акцент6 3" xfId="58"/>
    <cellStyle name="40% - Акцент6 4" xfId="59"/>
    <cellStyle name="60% - Accent1 2" xfId="60"/>
    <cellStyle name="60% - Accent2 2" xfId="61"/>
    <cellStyle name="60% - Accent3 2" xfId="62"/>
    <cellStyle name="60% - Accent4 2" xfId="63"/>
    <cellStyle name="60% - Accent5 2" xfId="64"/>
    <cellStyle name="60% - Accent6 2" xfId="65"/>
    <cellStyle name="60% - Акцент1 2" xfId="66"/>
    <cellStyle name="60% - Акцент1 3" xfId="67"/>
    <cellStyle name="60% - Акцент1 4" xfId="68"/>
    <cellStyle name="60% - Акцент2 2" xfId="69"/>
    <cellStyle name="60% - Акцент2 3" xfId="70"/>
    <cellStyle name="60% - Акцент2 4" xfId="71"/>
    <cellStyle name="60% - Акцент3 2" xfId="72"/>
    <cellStyle name="60% - Акцент3 3" xfId="73"/>
    <cellStyle name="60% - Акцент3 4" xfId="74"/>
    <cellStyle name="60% - Акцент4 2" xfId="75"/>
    <cellStyle name="60% - Акцент4 3" xfId="76"/>
    <cellStyle name="60% - Акцент4 4" xfId="77"/>
    <cellStyle name="60% - Акцент5 2" xfId="78"/>
    <cellStyle name="60% - Акцент5 3" xfId="79"/>
    <cellStyle name="60% - Акцент5 4" xfId="80"/>
    <cellStyle name="60% - Акцент6 2" xfId="81"/>
    <cellStyle name="60% - Акцент6 3" xfId="82"/>
    <cellStyle name="60% - Акцент6 4" xfId="83"/>
    <cellStyle name="Accent1 2" xfId="84"/>
    <cellStyle name="Accent2 2" xfId="85"/>
    <cellStyle name="Accent3 2" xfId="86"/>
    <cellStyle name="Accent4 2" xfId="87"/>
    <cellStyle name="Accent5 2" xfId="88"/>
    <cellStyle name="Accent6 2" xfId="89"/>
    <cellStyle name="Bad 2" xfId="90"/>
    <cellStyle name="Calculation 2" xfId="91"/>
    <cellStyle name="Check Cell 2" xfId="92"/>
    <cellStyle name="Comma 2" xfId="10"/>
    <cellStyle name="Comma 2 2" xfId="93"/>
    <cellStyle name="Comma 2 2 2" xfId="193"/>
    <cellStyle name="Comma 2 3" xfId="201"/>
    <cellStyle name="Comma 2 3 2" xfId="213"/>
    <cellStyle name="Comma 2 4" xfId="208"/>
    <cellStyle name="Comma 3" xfId="94"/>
    <cellStyle name="Comma 3 2" xfId="202"/>
    <cellStyle name="Comma 3 2 2" xfId="214"/>
    <cellStyle name="Comma 3 3" xfId="209"/>
    <cellStyle name="Explanatory Text 2" xfId="95"/>
    <cellStyle name="Good 2" xfId="96"/>
    <cellStyle name="Heading 1 2" xfId="97"/>
    <cellStyle name="Heading 2 2" xfId="98"/>
    <cellStyle name="Heading 3 2" xfId="99"/>
    <cellStyle name="Heading 4 2" xfId="100"/>
    <cellStyle name="Input 2" xfId="101"/>
    <cellStyle name="Linked Cell 2" xfId="102"/>
    <cellStyle name="Neutral 2" xfId="103"/>
    <cellStyle name="Normal" xfId="0" builtinId="0"/>
    <cellStyle name="Normal 11 2 2" xfId="188"/>
    <cellStyle name="Normal 14 3" xfId="104"/>
    <cellStyle name="Normal 2" xfId="5"/>
    <cellStyle name="Normal 2 10" xfId="189"/>
    <cellStyle name="Normal 2 2" xfId="105"/>
    <cellStyle name="Normal 2 2 2" xfId="194"/>
    <cellStyle name="Normal 2 3" xfId="218"/>
    <cellStyle name="Normal 3" xfId="8"/>
    <cellStyle name="Normal 3 2" xfId="191"/>
    <cellStyle name="Normal 36 2 2" xfId="190"/>
    <cellStyle name="Normal 4" xfId="7"/>
    <cellStyle name="Normal 5" xfId="11"/>
    <cellStyle name="Normal 50" xfId="219"/>
    <cellStyle name="Normal 6" xfId="106"/>
    <cellStyle name="Normal 7" xfId="217"/>
    <cellStyle name="Normal 8" xfId="4"/>
    <cellStyle name="Note 2" xfId="107"/>
    <cellStyle name="Output 2" xfId="108"/>
    <cellStyle name="Style 1" xfId="205"/>
    <cellStyle name="Title 2" xfId="109"/>
    <cellStyle name="Total 2" xfId="110"/>
    <cellStyle name="Warning Text 2" xfId="111"/>
    <cellStyle name="Акцент1 2" xfId="112"/>
    <cellStyle name="Акцент1 3" xfId="113"/>
    <cellStyle name="Акцент1 4" xfId="114"/>
    <cellStyle name="Акцент2 2" xfId="115"/>
    <cellStyle name="Акцент2 3" xfId="116"/>
    <cellStyle name="Акцент2 4" xfId="117"/>
    <cellStyle name="Акцент3 2" xfId="118"/>
    <cellStyle name="Акцент3 3" xfId="119"/>
    <cellStyle name="Акцент3 4" xfId="120"/>
    <cellStyle name="Акцент4 2" xfId="121"/>
    <cellStyle name="Акцент4 3" xfId="122"/>
    <cellStyle name="Акцент4 4" xfId="123"/>
    <cellStyle name="Акцент5 2" xfId="124"/>
    <cellStyle name="Акцент5 3" xfId="125"/>
    <cellStyle name="Акцент5 4" xfId="126"/>
    <cellStyle name="Акцент6 2" xfId="127"/>
    <cellStyle name="Акцент6 3" xfId="128"/>
    <cellStyle name="Акцент6 4" xfId="129"/>
    <cellStyle name="Ввод  2" xfId="130"/>
    <cellStyle name="Ввод  3" xfId="131"/>
    <cellStyle name="Ввод  4" xfId="132"/>
    <cellStyle name="Вывод 2" xfId="133"/>
    <cellStyle name="Вывод 3" xfId="134"/>
    <cellStyle name="Вывод 4" xfId="135"/>
    <cellStyle name="Вычисление 2" xfId="136"/>
    <cellStyle name="Вычисление 3" xfId="137"/>
    <cellStyle name="Вычисление 4" xfId="138"/>
    <cellStyle name="Заголовок 1 2" xfId="139"/>
    <cellStyle name="Заголовок 1 3" xfId="140"/>
    <cellStyle name="Заголовок 1 4" xfId="141"/>
    <cellStyle name="Заголовок 2 2" xfId="142"/>
    <cellStyle name="Заголовок 2 3" xfId="143"/>
    <cellStyle name="Заголовок 2 4" xfId="144"/>
    <cellStyle name="Заголовок 3 2" xfId="145"/>
    <cellStyle name="Заголовок 3 3" xfId="146"/>
    <cellStyle name="Заголовок 3 4" xfId="147"/>
    <cellStyle name="Заголовок 4 2" xfId="148"/>
    <cellStyle name="Заголовок 4 3" xfId="149"/>
    <cellStyle name="Заголовок 4 4" xfId="150"/>
    <cellStyle name="Итог 2" xfId="151"/>
    <cellStyle name="Итог 3" xfId="152"/>
    <cellStyle name="Итог 4" xfId="153"/>
    <cellStyle name="Контрольная ячейка 2" xfId="154"/>
    <cellStyle name="Контрольная ячейка 3" xfId="155"/>
    <cellStyle name="Контрольная ячейка 4" xfId="156"/>
    <cellStyle name="Название 2" xfId="157"/>
    <cellStyle name="Название 3" xfId="158"/>
    <cellStyle name="Название 4" xfId="159"/>
    <cellStyle name="Нейтральный 2" xfId="160"/>
    <cellStyle name="Нейтральный 3" xfId="161"/>
    <cellStyle name="Нейтральный 4" xfId="162"/>
    <cellStyle name="Обычный 2" xfId="163"/>
    <cellStyle name="Обычный 2 2" xfId="164"/>
    <cellStyle name="Обычный 2 2 2" xfId="195"/>
    <cellStyle name="Обычный 3" xfId="165"/>
    <cellStyle name="Обычный 3 2" xfId="196"/>
    <cellStyle name="Обычный 4" xfId="9"/>
    <cellStyle name="Обычный 4 2" xfId="192"/>
    <cellStyle name="Обычный 4 2 2" xfId="212"/>
    <cellStyle name="Обычный 4 3" xfId="207"/>
    <cellStyle name="Обычный 5" xfId="166"/>
    <cellStyle name="Обычный_S.S.S" xfId="2"/>
    <cellStyle name="Обычный_Лист1" xfId="3"/>
    <cellStyle name="Обычный_დემონტაჟი" xfId="1"/>
    <cellStyle name="Плохой 2" xfId="167"/>
    <cellStyle name="Плохой 3" xfId="168"/>
    <cellStyle name="Плохой 4" xfId="169"/>
    <cellStyle name="Пояснение 2" xfId="170"/>
    <cellStyle name="Пояснение 3" xfId="171"/>
    <cellStyle name="Пояснение 4" xfId="172"/>
    <cellStyle name="Примечание 2" xfId="173"/>
    <cellStyle name="Примечание 2 2" xfId="197"/>
    <cellStyle name="Примечание 3" xfId="174"/>
    <cellStyle name="Примечание 3 2" xfId="198"/>
    <cellStyle name="Примечание 4" xfId="175"/>
    <cellStyle name="Примечание 4 2" xfId="199"/>
    <cellStyle name="Связанная ячейка 2" xfId="176"/>
    <cellStyle name="Связанная ячейка 3" xfId="177"/>
    <cellStyle name="Связанная ячейка 4" xfId="178"/>
    <cellStyle name="Текст предупреждения 2" xfId="179"/>
    <cellStyle name="Текст предупреждения 3" xfId="180"/>
    <cellStyle name="Текст предупреждения 4" xfId="181"/>
    <cellStyle name="Финансовый 2" xfId="182"/>
    <cellStyle name="Финансовый 2 2" xfId="183"/>
    <cellStyle name="Финансовый 2 2 2" xfId="200"/>
    <cellStyle name="Финансовый 2 3" xfId="203"/>
    <cellStyle name="Финансовый 2 3 2" xfId="215"/>
    <cellStyle name="Финансовый 2 4" xfId="210"/>
    <cellStyle name="Финансовый 3" xfId="184"/>
    <cellStyle name="Финансовый 3 2" xfId="204"/>
    <cellStyle name="Финансовый 3 2 2" xfId="216"/>
    <cellStyle name="Финансовый 3 3" xfId="211"/>
    <cellStyle name="Финансовый 4" xfId="6"/>
    <cellStyle name="Финансовый 4 2" xfId="206"/>
    <cellStyle name="Хороший 2" xfId="185"/>
    <cellStyle name="Хороший 3" xfId="186"/>
    <cellStyle name="Хороший 4" xfId="1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600075</xdr:rowOff>
    </xdr:from>
    <xdr:to>
      <xdr:col>3</xdr:col>
      <xdr:colOff>0</xdr:colOff>
      <xdr:row>4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8333D9A-6FF1-4DDB-B9F8-8B85B6534F82}"/>
            </a:ext>
          </a:extLst>
        </xdr:cNvPr>
        <xdr:cNvSpPr>
          <a:spLocks noChangeShapeType="1"/>
        </xdr:cNvSpPr>
      </xdr:nvSpPr>
      <xdr:spPr bwMode="auto">
        <a:xfrm>
          <a:off x="5924550" y="723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20" zoomScaleNormal="120" zoomScaleSheetLayoutView="100" workbookViewId="0">
      <selection activeCell="E9" sqref="E9"/>
    </sheetView>
  </sheetViews>
  <sheetFormatPr defaultRowHeight="15" x14ac:dyDescent="0.25"/>
  <cols>
    <col min="1" max="1" width="4.42578125" style="1" bestFit="1" customWidth="1"/>
    <col min="2" max="2" width="36.5703125" style="1" customWidth="1"/>
    <col min="3" max="3" width="9.85546875" style="1" bestFit="1" customWidth="1"/>
    <col min="4" max="4" width="10.85546875" style="1" bestFit="1" customWidth="1"/>
    <col min="5" max="5" width="8.42578125" style="1" bestFit="1" customWidth="1"/>
    <col min="6" max="7" width="9.140625" style="1" customWidth="1"/>
    <col min="8" max="16384" width="9.140625" style="1"/>
  </cols>
  <sheetData>
    <row r="1" spans="1:8" ht="49.5" customHeight="1" x14ac:dyDescent="0.25">
      <c r="A1" s="59" t="s">
        <v>47</v>
      </c>
      <c r="B1" s="60"/>
      <c r="C1" s="60"/>
      <c r="D1" s="60"/>
    </row>
    <row r="2" spans="1:8" hidden="1" x14ac:dyDescent="0.25">
      <c r="A2" s="2"/>
      <c r="B2" s="3"/>
      <c r="C2" s="3"/>
      <c r="D2" s="3"/>
    </row>
    <row r="3" spans="1:8" hidden="1" x14ac:dyDescent="0.25">
      <c r="A3" s="65"/>
      <c r="B3" s="65"/>
      <c r="C3" s="4"/>
      <c r="D3" s="5"/>
    </row>
    <row r="4" spans="1:8" ht="15" customHeight="1" x14ac:dyDescent="0.25">
      <c r="A4" s="61" t="s">
        <v>26</v>
      </c>
      <c r="B4" s="61" t="s">
        <v>23</v>
      </c>
      <c r="C4" s="63" t="s">
        <v>24</v>
      </c>
      <c r="D4" s="66" t="s">
        <v>25</v>
      </c>
    </row>
    <row r="5" spans="1:8" x14ac:dyDescent="0.25">
      <c r="A5" s="62" t="s">
        <v>0</v>
      </c>
      <c r="B5" s="62"/>
      <c r="C5" s="64" t="s">
        <v>24</v>
      </c>
      <c r="D5" s="67"/>
    </row>
    <row r="6" spans="1:8" x14ac:dyDescent="0.25">
      <c r="A6" s="8">
        <v>1</v>
      </c>
      <c r="B6" s="56">
        <v>2</v>
      </c>
      <c r="C6" s="56">
        <v>3</v>
      </c>
      <c r="D6" s="56">
        <v>5</v>
      </c>
    </row>
    <row r="7" spans="1:8" x14ac:dyDescent="0.25">
      <c r="A7" s="9"/>
      <c r="B7" s="57" t="s">
        <v>27</v>
      </c>
      <c r="C7" s="58"/>
      <c r="D7" s="9"/>
    </row>
    <row r="8" spans="1:8" s="41" customFormat="1" ht="30" x14ac:dyDescent="0.3">
      <c r="A8" s="10">
        <v>1</v>
      </c>
      <c r="B8" s="11" t="s">
        <v>13</v>
      </c>
      <c r="C8" s="11" t="s">
        <v>9</v>
      </c>
      <c r="D8" s="13">
        <f>D9*0.1</f>
        <v>0.505</v>
      </c>
    </row>
    <row r="9" spans="1:8" s="41" customFormat="1" ht="45" x14ac:dyDescent="0.3">
      <c r="A9" s="10">
        <f t="shared" ref="A9:A15" si="0">A8+1</f>
        <v>2</v>
      </c>
      <c r="B9" s="11" t="s">
        <v>28</v>
      </c>
      <c r="C9" s="11" t="s">
        <v>9</v>
      </c>
      <c r="D9" s="12">
        <f>(D19*0.1)+D22</f>
        <v>5.05</v>
      </c>
      <c r="F9" s="42"/>
      <c r="G9" s="42"/>
      <c r="H9" s="42"/>
    </row>
    <row r="10" spans="1:8" s="41" customFormat="1" ht="30" x14ac:dyDescent="0.3">
      <c r="A10" s="10">
        <f t="shared" si="0"/>
        <v>3</v>
      </c>
      <c r="B10" s="11" t="s">
        <v>14</v>
      </c>
      <c r="C10" s="11" t="s">
        <v>9</v>
      </c>
      <c r="D10" s="12">
        <f>D9</f>
        <v>5.05</v>
      </c>
    </row>
    <row r="11" spans="1:8" s="41" customFormat="1" ht="30" x14ac:dyDescent="0.3">
      <c r="A11" s="10">
        <f t="shared" si="0"/>
        <v>4</v>
      </c>
      <c r="B11" s="11" t="s">
        <v>11</v>
      </c>
      <c r="C11" s="11" t="s">
        <v>12</v>
      </c>
      <c r="D11" s="12">
        <f>D8</f>
        <v>0.505</v>
      </c>
    </row>
    <row r="12" spans="1:8" s="41" customFormat="1" x14ac:dyDescent="0.3">
      <c r="A12" s="10">
        <f t="shared" si="0"/>
        <v>5</v>
      </c>
      <c r="B12" s="11" t="s">
        <v>29</v>
      </c>
      <c r="C12" s="11" t="s">
        <v>10</v>
      </c>
      <c r="D12" s="12">
        <f>(D11+D10)*1.85</f>
        <v>10.27675</v>
      </c>
    </row>
    <row r="13" spans="1:8" s="41" customFormat="1" x14ac:dyDescent="0.3">
      <c r="A13" s="10">
        <f t="shared" si="0"/>
        <v>6</v>
      </c>
      <c r="B13" s="11" t="s">
        <v>15</v>
      </c>
      <c r="C13" s="11" t="s">
        <v>2</v>
      </c>
      <c r="D13" s="12">
        <f>D19</f>
        <v>42.5</v>
      </c>
    </row>
    <row r="14" spans="1:8" s="41" customFormat="1" ht="45" x14ac:dyDescent="0.3">
      <c r="A14" s="17">
        <f t="shared" si="0"/>
        <v>7</v>
      </c>
      <c r="B14" s="11" t="s">
        <v>30</v>
      </c>
      <c r="C14" s="11" t="s">
        <v>9</v>
      </c>
      <c r="D14" s="18">
        <v>4.2</v>
      </c>
    </row>
    <row r="15" spans="1:8" s="41" customFormat="1" ht="60" x14ac:dyDescent="0.3">
      <c r="A15" s="20">
        <f t="shared" si="0"/>
        <v>8</v>
      </c>
      <c r="B15" s="11" t="s">
        <v>51</v>
      </c>
      <c r="C15" s="11" t="s">
        <v>31</v>
      </c>
      <c r="D15" s="12">
        <v>27.4</v>
      </c>
    </row>
    <row r="16" spans="1:8" s="41" customFormat="1" ht="30" x14ac:dyDescent="0.3">
      <c r="A16" s="17">
        <f>A15+1</f>
        <v>9</v>
      </c>
      <c r="B16" s="11" t="s">
        <v>17</v>
      </c>
      <c r="C16" s="11" t="s">
        <v>18</v>
      </c>
      <c r="D16" s="16">
        <f>D17*10*0.222/1000</f>
        <v>9.323999999999999E-2</v>
      </c>
    </row>
    <row r="17" spans="1:13" s="41" customFormat="1" ht="30" x14ac:dyDescent="0.3">
      <c r="A17" s="43" t="e">
        <f>#REF!+0.1</f>
        <v>#REF!</v>
      </c>
      <c r="B17" s="44" t="s">
        <v>46</v>
      </c>
      <c r="C17" s="44" t="s">
        <v>8</v>
      </c>
      <c r="D17" s="45">
        <v>42</v>
      </c>
    </row>
    <row r="18" spans="1:13" s="41" customFormat="1" ht="45" x14ac:dyDescent="0.3">
      <c r="A18" s="17">
        <f>A16+1</f>
        <v>10</v>
      </c>
      <c r="B18" s="11" t="s">
        <v>32</v>
      </c>
      <c r="C18" s="11" t="s">
        <v>9</v>
      </c>
      <c r="D18" s="18">
        <f>D19*0.08</f>
        <v>3.4</v>
      </c>
    </row>
    <row r="19" spans="1:13" s="41" customFormat="1" ht="30" x14ac:dyDescent="0.3">
      <c r="A19" s="10">
        <f>A18+1</f>
        <v>11</v>
      </c>
      <c r="B19" s="46" t="s">
        <v>33</v>
      </c>
      <c r="C19" s="47" t="s">
        <v>8</v>
      </c>
      <c r="D19" s="18">
        <v>42.5</v>
      </c>
    </row>
    <row r="20" spans="1:13" s="41" customFormat="1" ht="60" x14ac:dyDescent="0.3">
      <c r="A20" s="10">
        <f>A19+1</f>
        <v>12</v>
      </c>
      <c r="B20" s="11" t="s">
        <v>19</v>
      </c>
      <c r="C20" s="11" t="s">
        <v>9</v>
      </c>
      <c r="D20" s="16">
        <v>0.2</v>
      </c>
    </row>
    <row r="21" spans="1:13" s="41" customFormat="1" x14ac:dyDescent="0.3">
      <c r="A21" s="14" t="e">
        <f>#REF!+0.1</f>
        <v>#REF!</v>
      </c>
      <c r="B21" s="7" t="s">
        <v>16</v>
      </c>
      <c r="C21" s="7" t="s">
        <v>9</v>
      </c>
      <c r="D21" s="15">
        <f>D20</f>
        <v>0.2</v>
      </c>
    </row>
    <row r="22" spans="1:13" s="41" customFormat="1" ht="30" x14ac:dyDescent="0.3">
      <c r="A22" s="20">
        <f>A20+1</f>
        <v>13</v>
      </c>
      <c r="B22" s="11" t="s">
        <v>20</v>
      </c>
      <c r="C22" s="11" t="s">
        <v>21</v>
      </c>
      <c r="D22" s="12">
        <v>0.8</v>
      </c>
    </row>
    <row r="23" spans="1:13" s="41" customFormat="1" x14ac:dyDescent="0.3">
      <c r="A23" s="21">
        <f>A22+1</f>
        <v>14</v>
      </c>
      <c r="B23" s="22" t="s">
        <v>34</v>
      </c>
      <c r="C23" s="11" t="s">
        <v>22</v>
      </c>
      <c r="D23" s="12">
        <f>SUM(D24:D33)</f>
        <v>10</v>
      </c>
      <c r="E23" s="48"/>
      <c r="F23" s="49"/>
      <c r="G23" s="49"/>
      <c r="H23" s="50"/>
      <c r="I23" s="48"/>
      <c r="J23" s="48"/>
      <c r="K23" s="48"/>
      <c r="L23" s="48"/>
      <c r="M23" s="48"/>
    </row>
    <row r="24" spans="1:13" s="41" customFormat="1" x14ac:dyDescent="0.3">
      <c r="A24" s="14">
        <f t="shared" ref="A24:A33" si="1">A23+0.1</f>
        <v>14.1</v>
      </c>
      <c r="B24" s="7" t="s">
        <v>35</v>
      </c>
      <c r="C24" s="7" t="s">
        <v>4</v>
      </c>
      <c r="D24" s="15">
        <v>1</v>
      </c>
      <c r="E24" s="23"/>
      <c r="F24" s="48"/>
      <c r="G24" s="48"/>
      <c r="H24" s="51"/>
      <c r="I24" s="48"/>
      <c r="J24" s="52"/>
      <c r="K24" s="48"/>
      <c r="L24" s="48"/>
      <c r="M24" s="48"/>
    </row>
    <row r="25" spans="1:13" s="41" customFormat="1" x14ac:dyDescent="0.3">
      <c r="A25" s="14">
        <f t="shared" si="1"/>
        <v>14.2</v>
      </c>
      <c r="B25" s="7" t="s">
        <v>36</v>
      </c>
      <c r="C25" s="7" t="s">
        <v>4</v>
      </c>
      <c r="D25" s="15">
        <v>1</v>
      </c>
      <c r="E25" s="23"/>
      <c r="F25" s="48"/>
      <c r="G25" s="48"/>
      <c r="H25" s="51"/>
      <c r="I25" s="48"/>
      <c r="J25" s="52"/>
      <c r="K25" s="48"/>
      <c r="L25" s="48"/>
      <c r="M25" s="48"/>
    </row>
    <row r="26" spans="1:13" s="41" customFormat="1" x14ac:dyDescent="0.3">
      <c r="A26" s="14">
        <f t="shared" si="1"/>
        <v>14.299999999999999</v>
      </c>
      <c r="B26" s="7" t="s">
        <v>37</v>
      </c>
      <c r="C26" s="7" t="s">
        <v>4</v>
      </c>
      <c r="D26" s="15">
        <v>1</v>
      </c>
      <c r="E26" s="23"/>
      <c r="F26" s="48"/>
      <c r="G26" s="48"/>
      <c r="H26" s="51"/>
      <c r="I26" s="48"/>
      <c r="J26" s="52"/>
      <c r="K26" s="48"/>
      <c r="L26" s="48"/>
      <c r="M26" s="48"/>
    </row>
    <row r="27" spans="1:13" s="41" customFormat="1" x14ac:dyDescent="0.3">
      <c r="A27" s="14">
        <f t="shared" si="1"/>
        <v>14.399999999999999</v>
      </c>
      <c r="B27" s="7" t="s">
        <v>38</v>
      </c>
      <c r="C27" s="7" t="s">
        <v>4</v>
      </c>
      <c r="D27" s="15">
        <v>1</v>
      </c>
      <c r="E27" s="23"/>
      <c r="F27" s="48"/>
      <c r="G27" s="48"/>
      <c r="H27" s="51"/>
      <c r="I27" s="48"/>
      <c r="J27" s="52"/>
      <c r="K27" s="48"/>
      <c r="L27" s="48"/>
      <c r="M27" s="48"/>
    </row>
    <row r="28" spans="1:13" s="41" customFormat="1" x14ac:dyDescent="0.3">
      <c r="A28" s="14">
        <f t="shared" si="1"/>
        <v>14.499999999999998</v>
      </c>
      <c r="B28" s="7" t="s">
        <v>39</v>
      </c>
      <c r="C28" s="7" t="s">
        <v>4</v>
      </c>
      <c r="D28" s="15">
        <v>1</v>
      </c>
      <c r="E28" s="24"/>
      <c r="F28" s="48"/>
      <c r="G28" s="48"/>
      <c r="H28" s="51"/>
      <c r="I28" s="53"/>
      <c r="J28" s="54"/>
      <c r="K28" s="48"/>
      <c r="L28" s="53"/>
    </row>
    <row r="29" spans="1:13" s="41" customFormat="1" x14ac:dyDescent="0.3">
      <c r="A29" s="14">
        <f>A27+0.1</f>
        <v>14.499999999999998</v>
      </c>
      <c r="B29" s="7" t="s">
        <v>40</v>
      </c>
      <c r="C29" s="7" t="s">
        <v>4</v>
      </c>
      <c r="D29" s="15">
        <v>1</v>
      </c>
      <c r="E29" s="23"/>
      <c r="F29" s="48"/>
      <c r="G29" s="48"/>
      <c r="H29" s="51"/>
      <c r="I29" s="48"/>
      <c r="J29" s="52"/>
      <c r="K29" s="48"/>
      <c r="L29" s="48"/>
      <c r="M29" s="48"/>
    </row>
    <row r="30" spans="1:13" s="41" customFormat="1" x14ac:dyDescent="0.3">
      <c r="A30" s="14">
        <f t="shared" si="1"/>
        <v>14.599999999999998</v>
      </c>
      <c r="B30" s="7" t="s">
        <v>41</v>
      </c>
      <c r="C30" s="7" t="s">
        <v>4</v>
      </c>
      <c r="D30" s="15">
        <v>1</v>
      </c>
      <c r="E30" s="23"/>
      <c r="F30" s="48"/>
      <c r="G30" s="48"/>
      <c r="H30" s="51"/>
      <c r="I30" s="48"/>
      <c r="J30" s="52"/>
      <c r="K30" s="48"/>
      <c r="L30" s="48"/>
      <c r="M30" s="48"/>
    </row>
    <row r="31" spans="1:13" s="41" customFormat="1" x14ac:dyDescent="0.3">
      <c r="A31" s="14">
        <f t="shared" si="1"/>
        <v>14.699999999999998</v>
      </c>
      <c r="B31" s="7" t="s">
        <v>42</v>
      </c>
      <c r="C31" s="7" t="s">
        <v>4</v>
      </c>
      <c r="D31" s="15">
        <v>1</v>
      </c>
      <c r="E31" s="23"/>
      <c r="F31" s="48"/>
      <c r="G31" s="48"/>
      <c r="H31" s="51"/>
      <c r="I31" s="48"/>
      <c r="J31" s="52"/>
      <c r="K31" s="48"/>
      <c r="L31" s="48"/>
      <c r="M31" s="48"/>
    </row>
    <row r="32" spans="1:13" s="41" customFormat="1" x14ac:dyDescent="0.3">
      <c r="A32" s="14">
        <f t="shared" si="1"/>
        <v>14.799999999999997</v>
      </c>
      <c r="B32" s="7" t="s">
        <v>43</v>
      </c>
      <c r="C32" s="7" t="s">
        <v>4</v>
      </c>
      <c r="D32" s="15">
        <v>1</v>
      </c>
      <c r="E32" s="23"/>
      <c r="F32" s="48"/>
      <c r="G32" s="48"/>
      <c r="H32" s="51"/>
      <c r="I32" s="48"/>
      <c r="J32" s="52"/>
      <c r="K32" s="48"/>
      <c r="L32" s="48"/>
      <c r="M32" s="48"/>
    </row>
    <row r="33" spans="1:13" s="41" customFormat="1" ht="30" x14ac:dyDescent="0.3">
      <c r="A33" s="14">
        <f t="shared" si="1"/>
        <v>14.899999999999997</v>
      </c>
      <c r="B33" s="7" t="s">
        <v>44</v>
      </c>
      <c r="C33" s="7" t="s">
        <v>4</v>
      </c>
      <c r="D33" s="15">
        <v>1</v>
      </c>
      <c r="E33" s="23"/>
      <c r="F33" s="48"/>
      <c r="G33" s="48"/>
      <c r="H33" s="51"/>
      <c r="I33" s="48"/>
      <c r="J33" s="52"/>
      <c r="K33" s="48"/>
      <c r="L33" s="48"/>
      <c r="M33" s="48"/>
    </row>
    <row r="34" spans="1:13" s="41" customFormat="1" ht="45" x14ac:dyDescent="0.3">
      <c r="A34" s="10">
        <f>A23+1</f>
        <v>15</v>
      </c>
      <c r="B34" s="25" t="s">
        <v>45</v>
      </c>
      <c r="C34" s="11" t="s">
        <v>3</v>
      </c>
      <c r="D34" s="12">
        <v>1</v>
      </c>
      <c r="E34" s="23"/>
      <c r="F34" s="48"/>
      <c r="G34" s="48"/>
      <c r="H34" s="55"/>
      <c r="I34" s="55"/>
      <c r="J34" s="48"/>
      <c r="K34" s="48"/>
      <c r="L34" s="48"/>
      <c r="M34" s="48"/>
    </row>
    <row r="35" spans="1:13" s="35" customFormat="1" x14ac:dyDescent="0.25">
      <c r="A35" s="31"/>
      <c r="B35" s="11" t="s">
        <v>6</v>
      </c>
      <c r="C35" s="32"/>
      <c r="D35" s="33"/>
      <c r="E35" s="34"/>
    </row>
    <row r="36" spans="1:13" s="35" customFormat="1" x14ac:dyDescent="0.25">
      <c r="A36" s="6"/>
      <c r="B36" s="6" t="s">
        <v>48</v>
      </c>
      <c r="C36" s="6" t="s">
        <v>1</v>
      </c>
      <c r="D36" s="15"/>
    </row>
    <row r="37" spans="1:13" s="35" customFormat="1" x14ac:dyDescent="0.25">
      <c r="A37" s="31"/>
      <c r="B37" s="31" t="s">
        <v>5</v>
      </c>
      <c r="C37" s="31" t="s">
        <v>1</v>
      </c>
      <c r="D37" s="12"/>
    </row>
    <row r="38" spans="1:13" s="35" customFormat="1" x14ac:dyDescent="0.25">
      <c r="A38" s="6"/>
      <c r="B38" s="6" t="s">
        <v>49</v>
      </c>
      <c r="C38" s="6" t="s">
        <v>1</v>
      </c>
      <c r="D38" s="15"/>
    </row>
    <row r="39" spans="1:13" s="29" customFormat="1" x14ac:dyDescent="0.25">
      <c r="A39" s="26"/>
      <c r="B39" s="26" t="s">
        <v>6</v>
      </c>
      <c r="C39" s="26" t="s">
        <v>1</v>
      </c>
      <c r="D39" s="27"/>
      <c r="E39" s="36"/>
      <c r="F39" s="36"/>
      <c r="G39" s="36"/>
      <c r="H39" s="36"/>
    </row>
    <row r="40" spans="1:13" s="29" customFormat="1" x14ac:dyDescent="0.25">
      <c r="A40" s="37"/>
      <c r="B40" s="38" t="s">
        <v>50</v>
      </c>
      <c r="C40" s="6" t="s">
        <v>1</v>
      </c>
      <c r="D40" s="39"/>
      <c r="E40" s="36"/>
      <c r="F40" s="36"/>
      <c r="G40" s="36"/>
      <c r="H40" s="40"/>
    </row>
    <row r="41" spans="1:13" x14ac:dyDescent="0.25">
      <c r="A41" s="26"/>
      <c r="B41" s="26" t="s">
        <v>5</v>
      </c>
      <c r="C41" s="26" t="s">
        <v>1</v>
      </c>
      <c r="D41" s="27"/>
      <c r="G41" s="28"/>
    </row>
    <row r="42" spans="1:13" x14ac:dyDescent="0.25">
      <c r="A42" s="19"/>
      <c r="B42" s="30" t="s">
        <v>7</v>
      </c>
      <c r="C42" s="6" t="s">
        <v>1</v>
      </c>
      <c r="D42" s="19"/>
    </row>
    <row r="43" spans="1:13" x14ac:dyDescent="0.25">
      <c r="A43" s="26"/>
      <c r="B43" s="26" t="s">
        <v>6</v>
      </c>
      <c r="C43" s="26" t="s">
        <v>1</v>
      </c>
      <c r="D43" s="27"/>
    </row>
  </sheetData>
  <sheetProtection algorithmName="SHA-512" hashValue="yY3JT8PWSJ6lR6mlXWD313dCjF+QOKVg4lcz/M9JaDugKFFwbE0Vi5s2xV/3OKZKMNh2ntP9sVQGeHfVxsw1gw==" saltValue="3UbUGp0FzytC3F+iLMlF6A==" spinCount="100000" sheet="1" objects="1" scenarios="1"/>
  <mergeCells count="7">
    <mergeCell ref="B7:C7"/>
    <mergeCell ref="A1:D1"/>
    <mergeCell ref="A4:A5"/>
    <mergeCell ref="B4:B5"/>
    <mergeCell ref="C4:C5"/>
    <mergeCell ref="A3:B3"/>
    <mergeCell ref="D4:D5"/>
  </mergeCells>
  <printOptions horizontalCentered="1"/>
  <pageMargins left="0" right="0" top="0.39370078740157483" bottom="0.39370078740157483" header="0.19685039370078741" footer="0.19685039370078741"/>
  <pageSetup paperSize="9" scale="85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2022-06-20T10:30:07Z</dcterms:modified>
</cp:coreProperties>
</file>