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fs\FILE SERVER\TENDEREBI\TENDEREBI - 2022\ლელა - 2022\17 (ქ. რუსთავში სპორტ. და საბ. სივრც. მოწყ-რეაბ.) - 499 978 ლარი ++++\ასატვირთი ხარჯთაღრიცხვები ++++++++\"/>
    </mc:Choice>
  </mc:AlternateContent>
  <xr:revisionPtr revIDLastSave="0" documentId="13_ncr:1_{57AA6D38-B88D-41D4-A3E0-60078B72D1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ხარჯთაღრიცხვა #2" sheetId="3" r:id="rId1"/>
  </sheets>
  <definedNames>
    <definedName name="_xlnm._FilterDatabase" localSheetId="0" hidden="1">'ხარჯთაღრიცხვა #2'!$A$5:$WVB$5</definedName>
    <definedName name="_xlnm.Print_Area" localSheetId="0">'ხარჯთაღრიცხვა #2'!$A$1:$M$338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0" i="3" l="1"/>
  <c r="F125" i="3"/>
  <c r="F123" i="3"/>
  <c r="F115" i="3"/>
  <c r="F116" i="3" l="1"/>
  <c r="F112" i="3"/>
  <c r="F119" i="3"/>
  <c r="E117" i="3"/>
  <c r="F117" i="3" l="1"/>
  <c r="F118" i="3"/>
  <c r="F113" i="3"/>
  <c r="F332" i="3" l="1"/>
  <c r="F329" i="3"/>
  <c r="F328" i="3"/>
  <c r="F325" i="3"/>
  <c r="F322" i="3"/>
  <c r="F321" i="3"/>
  <c r="F318" i="3"/>
  <c r="F317" i="3"/>
  <c r="F315" i="3"/>
  <c r="F314" i="3"/>
  <c r="F311" i="3"/>
  <c r="F310" i="3"/>
  <c r="F309" i="3"/>
  <c r="F307" i="3"/>
  <c r="F306" i="3"/>
  <c r="F303" i="3"/>
  <c r="F302" i="3"/>
  <c r="F300" i="3"/>
  <c r="F299" i="3"/>
  <c r="F295" i="3"/>
  <c r="F294" i="3"/>
  <c r="F292" i="3"/>
  <c r="F291" i="3"/>
  <c r="F288" i="3"/>
  <c r="F287" i="3"/>
  <c r="F285" i="3"/>
  <c r="F284" i="3"/>
  <c r="F281" i="3"/>
  <c r="F279" i="3"/>
  <c r="F277" i="3"/>
  <c r="F276" i="3"/>
  <c r="F273" i="3"/>
  <c r="F271" i="3"/>
  <c r="F269" i="3"/>
  <c r="F268" i="3"/>
  <c r="F26" i="3" l="1"/>
  <c r="F198" i="3" l="1"/>
  <c r="F197" i="3"/>
  <c r="F196" i="3"/>
  <c r="F194" i="3"/>
  <c r="F193" i="3"/>
  <c r="F109" i="3"/>
  <c r="F108" i="3"/>
  <c r="F107" i="3"/>
  <c r="F105" i="3"/>
  <c r="F104" i="3"/>
  <c r="F165" i="3" l="1"/>
  <c r="F190" i="3" l="1"/>
  <c r="F189" i="3"/>
  <c r="F188" i="3"/>
  <c r="F187" i="3"/>
  <c r="F186" i="3"/>
  <c r="F184" i="3"/>
  <c r="F182" i="3"/>
  <c r="F181" i="3"/>
  <c r="F180" i="3"/>
  <c r="F179" i="3"/>
  <c r="F77" i="3"/>
  <c r="F101" i="3"/>
  <c r="F100" i="3"/>
  <c r="F99" i="3"/>
  <c r="F98" i="3"/>
  <c r="F97" i="3"/>
  <c r="F95" i="3"/>
  <c r="F93" i="3"/>
  <c r="F92" i="3"/>
  <c r="F91" i="3"/>
  <c r="F90" i="3"/>
  <c r="F203" i="3" l="1"/>
  <c r="F23" i="3"/>
  <c r="F53" i="3" l="1"/>
  <c r="F49" i="3"/>
  <c r="F48" i="3"/>
  <c r="F258" i="3" l="1"/>
  <c r="F257" i="3"/>
  <c r="F242" i="3"/>
  <c r="F241" i="3"/>
  <c r="F240" i="3"/>
  <c r="F228" i="3"/>
  <c r="F224" i="3"/>
  <c r="F222" i="3"/>
  <c r="F221" i="3"/>
  <c r="F220" i="3"/>
  <c r="F217" i="3"/>
  <c r="F215" i="3"/>
  <c r="F214" i="3"/>
  <c r="F213" i="3"/>
  <c r="F209" i="3"/>
  <c r="F208" i="3"/>
  <c r="F206" i="3"/>
  <c r="F205" i="3"/>
  <c r="F202" i="3"/>
  <c r="F169" i="3"/>
  <c r="E163" i="3"/>
  <c r="F154" i="3"/>
  <c r="F153" i="3"/>
  <c r="F151" i="3"/>
  <c r="F150" i="3"/>
  <c r="F149" i="3"/>
  <c r="F148" i="3"/>
  <c r="F147" i="3"/>
  <c r="F146" i="3"/>
  <c r="F139" i="3"/>
  <c r="F138" i="3"/>
  <c r="F137" i="3"/>
  <c r="F136" i="3"/>
  <c r="F135" i="3"/>
  <c r="F133" i="3"/>
  <c r="F132" i="3"/>
  <c r="F129" i="3"/>
  <c r="E75" i="3"/>
  <c r="F45" i="3"/>
  <c r="F44" i="3"/>
  <c r="F43" i="3"/>
  <c r="F40" i="3"/>
  <c r="F38" i="3"/>
  <c r="F37" i="3"/>
  <c r="F34" i="3"/>
  <c r="F33" i="3"/>
  <c r="F31" i="3"/>
  <c r="F30" i="3"/>
  <c r="F22" i="3"/>
  <c r="F19" i="3"/>
  <c r="F18" i="3"/>
  <c r="F17" i="3"/>
  <c r="F16" i="3"/>
  <c r="F13" i="3"/>
  <c r="F12" i="3"/>
  <c r="F11" i="3"/>
  <c r="F10" i="3"/>
  <c r="F167" i="3" l="1"/>
  <c r="F82" i="3"/>
  <c r="F163" i="3"/>
  <c r="F164" i="3"/>
  <c r="F79" i="3"/>
  <c r="F157" i="3"/>
  <c r="F175" i="3"/>
  <c r="F158" i="3"/>
  <c r="F161" i="3"/>
  <c r="F171" i="3"/>
  <c r="F65" i="3"/>
  <c r="F80" i="3"/>
  <c r="F86" i="3"/>
  <c r="F83" i="3"/>
  <c r="F25" i="3"/>
  <c r="F84" i="3"/>
  <c r="F87" i="3"/>
  <c r="F81" i="3"/>
  <c r="F141" i="3"/>
  <c r="F159" i="3"/>
  <c r="F168" i="3"/>
  <c r="F172" i="3"/>
  <c r="F156" i="3"/>
  <c r="F160" i="3"/>
  <c r="F173" i="3"/>
  <c r="F176" i="3"/>
  <c r="F170" i="3"/>
  <c r="F69" i="3" l="1"/>
  <c r="F70" i="3"/>
  <c r="F76" i="3"/>
  <c r="F71" i="3"/>
  <c r="F68" i="3"/>
  <c r="F67" i="3"/>
  <c r="F73" i="3"/>
  <c r="F55" i="3"/>
  <c r="F72" i="3"/>
  <c r="F75" i="3"/>
  <c r="F61" i="3" l="1"/>
  <c r="F64" i="3"/>
  <c r="F58" i="3"/>
  <c r="F60" i="3"/>
  <c r="F62" i="3"/>
  <c r="F57" i="3"/>
  <c r="F59" i="3"/>
</calcChain>
</file>

<file path=xl/sharedStrings.xml><?xml version="1.0" encoding="utf-8"?>
<sst xmlns="http://schemas.openxmlformats.org/spreadsheetml/2006/main" count="666" uniqueCount="208">
  <si>
    <t>lari</t>
  </si>
  <si>
    <t>#</t>
  </si>
  <si>
    <t>safuZveli</t>
  </si>
  <si>
    <t>samuSaos CamonaTvali</t>
  </si>
  <si>
    <t>normatiuli resursi</t>
  </si>
  <si>
    <t>xelfasi</t>
  </si>
  <si>
    <t>transporti meqanizmebi</t>
  </si>
  <si>
    <t>erTeulze</t>
  </si>
  <si>
    <t>sul</t>
  </si>
  <si>
    <t>Tavi 1 samSeneblo samuSaoebi</t>
  </si>
  <si>
    <t>a) mosamzadebeli samuSaoebi</t>
  </si>
  <si>
    <t>100m3</t>
  </si>
  <si>
    <t>SromiTi resursebi</t>
  </si>
  <si>
    <t>Sromis danaxarjebi</t>
  </si>
  <si>
    <t>kac.sT</t>
  </si>
  <si>
    <t>manq.sT</t>
  </si>
  <si>
    <t>1000m3</t>
  </si>
  <si>
    <t>sxva manqanebi</t>
  </si>
  <si>
    <t>m3</t>
  </si>
  <si>
    <t>snw     1-22(15)</t>
  </si>
  <si>
    <t>eqskavatori 0,5m3</t>
  </si>
  <si>
    <t>snw                              1-80(3)</t>
  </si>
  <si>
    <t>kac/sT</t>
  </si>
  <si>
    <t>snw                   1-80(2)  gamoy</t>
  </si>
  <si>
    <t xml:space="preserve">naSalis datvirTva xeliT a/TviTmclelebze                                </t>
  </si>
  <si>
    <t xml:space="preserve">Sromis danaxarjebi  </t>
  </si>
  <si>
    <t>srf       15-5</t>
  </si>
  <si>
    <t>t</t>
  </si>
  <si>
    <t>snw     8-3(2)</t>
  </si>
  <si>
    <t xml:space="preserve">saZirkvlis qveS safuZvlis momzadeba fraqciuli RorRiT 0-40mm sisqiT 10sm                                 </t>
  </si>
  <si>
    <t>1m3</t>
  </si>
  <si>
    <t>manqanebi</t>
  </si>
  <si>
    <t>materialuri resursebi</t>
  </si>
  <si>
    <t>RorRi 0-40</t>
  </si>
  <si>
    <t>sxva masala</t>
  </si>
  <si>
    <t xml:space="preserve">rkinabetonis lentur-wertilovani saZirkvlebis mowyoba         </t>
  </si>
  <si>
    <t>betoni m-300</t>
  </si>
  <si>
    <t>pr</t>
  </si>
  <si>
    <t>m2</t>
  </si>
  <si>
    <t>wiwvovani xis ficari Camoganili III xarisxis sisqiT 40mm</t>
  </si>
  <si>
    <t>g) sportuli moednis safari</t>
  </si>
  <si>
    <t>snw                                                     27-1(2)</t>
  </si>
  <si>
    <t xml:space="preserve">gruntis vakisis mosworeba                      </t>
  </si>
  <si>
    <t>1000m2</t>
  </si>
  <si>
    <t>avtogreideri 79kvt (108cx.Z)</t>
  </si>
  <si>
    <t>satkepni sagzao TviTmavali gluvi 10t</t>
  </si>
  <si>
    <t>satkepni sagzao pnevmoTvalze 16t</t>
  </si>
  <si>
    <t>sarwyavi manqana 6t</t>
  </si>
  <si>
    <t>sxvadasxva manqana</t>
  </si>
  <si>
    <t>smk</t>
  </si>
  <si>
    <t>wyali</t>
  </si>
  <si>
    <t>snw
27-10-2
27-10-3</t>
  </si>
  <si>
    <t>satkepni sagzao TviTmavali pnevmoTvaze 18t</t>
  </si>
  <si>
    <t>satkepni sagzao TviTmavali gluvi 5t</t>
  </si>
  <si>
    <t>qviSaxreSovani narevi sagzao samuSaoebis</t>
  </si>
  <si>
    <t>snw                  27-11(2)  27-11(4)</t>
  </si>
  <si>
    <t xml:space="preserve">safuZvlis zeda fenis mowyoba fraqciuli RorRiT 0-40mm sisqiT 10sm                                     </t>
  </si>
  <si>
    <t>RorRis gamanawilebeli</t>
  </si>
  <si>
    <t xml:space="preserve">d) betonis bordiurebi 10X20sm    </t>
  </si>
  <si>
    <t>snw                         1-80(3)</t>
  </si>
  <si>
    <t>snw            27-19(2)  tn. cx3 კ=0.86 k=0.33</t>
  </si>
  <si>
    <t xml:space="preserve">betonis bordiurebis 10smX20sm mowyoba betonis safuZvelze </t>
  </si>
  <si>
    <t>100m</t>
  </si>
  <si>
    <t xml:space="preserve">manqanebi </t>
  </si>
  <si>
    <t>grZ.m</t>
  </si>
  <si>
    <t>betoni m-200</t>
  </si>
  <si>
    <t>snw                               1-81(3)</t>
  </si>
  <si>
    <t>naSalis ukumiyra bordiurebis mowyobis Semdeg</t>
  </si>
  <si>
    <t>satkepni sagzao pnevmoTvaze 16t</t>
  </si>
  <si>
    <t xml:space="preserve">safuZvlis zeda fenis mowyoba fraqciuli RorRiT 0-40mm sisqiT 7sm                                     </t>
  </si>
  <si>
    <t>100m2</t>
  </si>
  <si>
    <t>bitumi</t>
  </si>
  <si>
    <t>v) samRebro samuSaoebi</t>
  </si>
  <si>
    <t>snw            13-33(7)</t>
  </si>
  <si>
    <t xml:space="preserve"> liTonkonstruqciebis gawmendva </t>
  </si>
  <si>
    <t>1m2</t>
  </si>
  <si>
    <t>snw            13-18(1)</t>
  </si>
  <si>
    <t xml:space="preserve"> liTonkonstruqciebis SeRebva </t>
  </si>
  <si>
    <t>nitrosaRebavi</t>
  </si>
  <si>
    <t>kg</t>
  </si>
  <si>
    <t>gamxsneli</t>
  </si>
  <si>
    <t>z) sportuli moednis daxazva</t>
  </si>
  <si>
    <t>snw            27-56(1)   gamoy</t>
  </si>
  <si>
    <t>sportuli moednis daxazva (TeTri feris)</t>
  </si>
  <si>
    <t>spec manqana</t>
  </si>
  <si>
    <t>saRebavi asfaltis (TeTri)</t>
  </si>
  <si>
    <t>saRebavi asfaltis (feradi)</t>
  </si>
  <si>
    <t>T) sakalaTburTo fari</t>
  </si>
  <si>
    <t>kompl</t>
  </si>
  <si>
    <t>jami</t>
  </si>
  <si>
    <t>masalis transportirebis xarjebi</t>
  </si>
  <si>
    <t xml:space="preserve">zednadebi xarjebi </t>
  </si>
  <si>
    <t>Tavi 2 liTonkonstruqciebi</t>
  </si>
  <si>
    <t>a) SemoRobva</t>
  </si>
  <si>
    <t>snw      9-40     damat 3 gamoy</t>
  </si>
  <si>
    <t>liTonis Robis mowyoba</t>
  </si>
  <si>
    <t>amwe saavtomobilo svlaze 10t</t>
  </si>
  <si>
    <t>manq/sT</t>
  </si>
  <si>
    <t>grZ/m</t>
  </si>
  <si>
    <t>foladis furceli 4mm 0,23m2X1,05=0,24m2</t>
  </si>
  <si>
    <t>foladis zolovana 30X4   13,4mX1,05=14,1m</t>
  </si>
  <si>
    <t>bagiris damWimi</t>
  </si>
  <si>
    <t>c</t>
  </si>
  <si>
    <t>eleqtrodi 4mm</t>
  </si>
  <si>
    <r>
      <t xml:space="preserve">safuZvlis qveda fenis momzadeba qviSa-xreSovani nareviT sisqiT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=20sm                                                                                                                                                  </t>
    </r>
  </si>
  <si>
    <r>
      <t>100m</t>
    </r>
    <r>
      <rPr>
        <b/>
        <vertAlign val="superscript"/>
        <sz val="12"/>
        <rFont val="AcadNusx"/>
      </rPr>
      <t>3</t>
    </r>
  </si>
  <si>
    <r>
      <t>m</t>
    </r>
    <r>
      <rPr>
        <vertAlign val="superscript"/>
        <sz val="12"/>
        <rFont val="AcadNusx"/>
      </rPr>
      <t>3</t>
    </r>
  </si>
  <si>
    <r>
      <t xml:space="preserve">TviTmWreli Surufi </t>
    </r>
    <r>
      <rPr>
        <sz val="12"/>
        <rFont val="Calibri"/>
        <family val="2"/>
        <charset val="204"/>
      </rPr>
      <t>Φ</t>
    </r>
    <r>
      <rPr>
        <sz val="12"/>
        <rFont val="AcadNusx"/>
      </rPr>
      <t>4</t>
    </r>
  </si>
  <si>
    <r>
      <t>m</t>
    </r>
    <r>
      <rPr>
        <vertAlign val="superscript"/>
        <sz val="12"/>
        <rFont val="AcadNusx"/>
      </rPr>
      <t>2</t>
    </r>
  </si>
  <si>
    <t>snw     6-9(7)</t>
  </si>
  <si>
    <t>1t</t>
  </si>
  <si>
    <t xml:space="preserve">Casatanebeli detalebis mowyoba </t>
  </si>
  <si>
    <t>foladis furceli 6mm 0,11mX0,11mX4cX1,05=0,05m2</t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</si>
  <si>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>12 a-III 0,8mX4cX0,89X1,03=0,003t</t>
    </r>
  </si>
  <si>
    <t>snw     6-1(8)</t>
  </si>
  <si>
    <t>qviSa</t>
  </si>
  <si>
    <t>b) rkinabetonis lenturi-წერტილოვანი saZirkvlebi</t>
  </si>
  <si>
    <t>sportuli moednis daxazva (feradi--lurji 7m2, yviTeli 4,2m2, Sindisferi 107,2m2)</t>
  </si>
  <si>
    <t>buldozeri 79kvt (108 cx.Z.)</t>
  </si>
  <si>
    <r>
      <t xml:space="preserve">armatura </t>
    </r>
    <r>
      <rPr>
        <sz val="12"/>
        <rFont val="Arial"/>
        <family val="2"/>
        <charset val="204"/>
      </rPr>
      <t>Φ6 A</t>
    </r>
    <r>
      <rPr>
        <sz val="12"/>
        <rFont val="AcadNusx"/>
      </rPr>
      <t>-240        98mX1,03X0,222=0,022t</t>
    </r>
  </si>
  <si>
    <r>
      <t xml:space="preserve">armatura </t>
    </r>
    <r>
      <rPr>
        <sz val="12"/>
        <rFont val="Arial"/>
        <family val="2"/>
        <charset val="204"/>
      </rPr>
      <t>Φ12 A</t>
    </r>
    <r>
      <rPr>
        <sz val="12"/>
        <rFont val="AcadNusx"/>
      </rPr>
      <t>-500    188mX1,03X0,888=0,179t</t>
    </r>
  </si>
  <si>
    <t>fraqciuli RorRi 0-40</t>
  </si>
  <si>
    <t>snw             27-23(11) 27-23(12)</t>
  </si>
  <si>
    <t>monoliTuri betonis safaris mowyoba sisqiT 10sm temperaturuli nakerebis mowyobiT</t>
  </si>
  <si>
    <t>bitumis qvabi gadasatani 1000l</t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</si>
  <si>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6 a-I  </t>
    </r>
  </si>
  <si>
    <t>e) safexmavli biliki betonis safariT</t>
  </si>
  <si>
    <t xml:space="preserve">gruntis vakisis mosworeba                       </t>
  </si>
  <si>
    <t>snw             11-11(12)</t>
  </si>
  <si>
    <t>betonis safaris moxewva</t>
  </si>
  <si>
    <t>qviSa kvarcis</t>
  </si>
  <si>
    <t>cementi m-400</t>
  </si>
  <si>
    <t>foladis furceli 6mm 1.95m2X1,05=2.05m2</t>
  </si>
  <si>
    <t xml:space="preserve">III kat gruntis damuSaveba xeliT  saZirkvlebis mosawyobad  0,3X0,3mX0,41mX32c+0,4mX0,4mX0,51mX4c+98mX0,2mX0,1m=3,47m3                                                        </t>
  </si>
  <si>
    <t>cementis xsnari 1:1</t>
  </si>
  <si>
    <r>
      <t xml:space="preserve">qviSaxreSovani narevisa da III kat gruntis moxsna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=26sm (moedanze) eqskavatoriT CamCis tevadobiT 0,5m3 a/TviTmclelebze   datvirTviT         450m2X0,26m=117m3                                                                                                                                                                                           </t>
    </r>
  </si>
  <si>
    <r>
      <t xml:space="preserve">qviSaxreSovani narevisa da III kat gruntis moxsna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=26sm (safexmavlo bilikze) eqskavatoriT CamCis tevadobiT 0,5m3 a/TviTmclelebze   datvirTviT                         3m2X0,26m=0,8m3                                                                                                                                                                                           </t>
    </r>
  </si>
  <si>
    <r>
      <t xml:space="preserve">qviSaxreSovani narevis damuSaveba sisqiT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=10sm                            6mX0,30mX0,10m=0,2m3                            </t>
    </r>
  </si>
  <si>
    <t xml:space="preserve">naSalis gatana a/TviTmclelebiT nayarSi 10km manZilze                </t>
  </si>
  <si>
    <t>laminirebuli fanera sayalibe 18mm</t>
  </si>
  <si>
    <r>
      <t xml:space="preserve">armatura </t>
    </r>
    <r>
      <rPr>
        <sz val="12"/>
        <rFont val="Calibri"/>
        <family val="2"/>
        <charset val="204"/>
      </rPr>
      <t>Φ</t>
    </r>
    <r>
      <rPr>
        <sz val="12"/>
        <rFont val="AcadNusx"/>
      </rPr>
      <t>6 a-I  4500mX1,03X0,222=1.029t</t>
    </r>
  </si>
  <si>
    <t>Tavi 3 eleqtrooba</t>
  </si>
  <si>
    <t>a) kabelebi</t>
  </si>
  <si>
    <t>snw
IV-6-82
8-150-1
danarT.5
p.9</t>
  </si>
  <si>
    <r>
      <t>sahaero kabelebis montaJi arsebuli ganaTebis boZidan saproeqto ganaTebis boZamde #1 (aluminis el kabeli СИП 2X4</t>
    </r>
    <r>
      <rPr>
        <b/>
        <sz val="12"/>
        <rFont val="Arial"/>
        <family val="2"/>
        <charset val="204"/>
      </rPr>
      <t>)</t>
    </r>
  </si>
  <si>
    <r>
      <t>aluminis el kabeli</t>
    </r>
    <r>
      <rPr>
        <sz val="12"/>
        <color indexed="10"/>
        <rFont val="AcadNusx"/>
      </rPr>
      <t xml:space="preserve"> </t>
    </r>
    <r>
      <rPr>
        <sz val="12"/>
        <rFont val="AcadNusx"/>
      </rPr>
      <t>СИП 2X4</t>
    </r>
  </si>
  <si>
    <r>
      <t>damWimi momWeri</t>
    </r>
    <r>
      <rPr>
        <sz val="12"/>
        <rFont val="Arial"/>
        <family val="2"/>
        <charset val="204"/>
      </rPr>
      <t xml:space="preserve"> SL</t>
    </r>
    <r>
      <rPr>
        <sz val="12"/>
        <rFont val="AcadNusx"/>
      </rPr>
      <t>-157.1</t>
    </r>
  </si>
  <si>
    <t>snw
IV-6-82
8-417-1
miy
danarT.5
p.14</t>
  </si>
  <si>
    <r>
      <t xml:space="preserve">gofrirebuli milebis Cawyoba tranSeaSi </t>
    </r>
    <r>
      <rPr>
        <b/>
        <sz val="12"/>
        <rFont val="Calibri"/>
        <family val="2"/>
        <charset val="204"/>
      </rPr>
      <t>Φ26</t>
    </r>
  </si>
  <si>
    <r>
      <t xml:space="preserve">gofrirebuli milebi </t>
    </r>
    <r>
      <rPr>
        <sz val="12"/>
        <rFont val="Calibri"/>
        <family val="2"/>
        <charset val="204"/>
      </rPr>
      <t>Φ26</t>
    </r>
  </si>
  <si>
    <t>sasignalo lenta  75mX1,03=77,3m</t>
  </si>
  <si>
    <t>snw
IV-6-82
8-149-1
danarT.5
p.9</t>
  </si>
  <si>
    <r>
      <t>kabelebis gatareba gofrirebul milSi (aluminis el kabeli АВВГ 3X4</t>
    </r>
    <r>
      <rPr>
        <b/>
        <sz val="12"/>
        <rFont val="Arial"/>
        <family val="2"/>
        <charset val="204"/>
      </rPr>
      <t>)</t>
    </r>
  </si>
  <si>
    <t>aluminis el kabeli АВВГ 3X4</t>
  </si>
  <si>
    <r>
      <t>kabelebis gatareba ganaTebis el boZSi (aluminis el sadeni АПВ 1X2,5</t>
    </r>
    <r>
      <rPr>
        <b/>
        <sz val="12"/>
        <rFont val="Arial"/>
        <family val="2"/>
        <charset val="204"/>
      </rPr>
      <t>)</t>
    </r>
  </si>
  <si>
    <t>aluminis el. sadeni АПВ 1X2,5</t>
  </si>
  <si>
    <t>b) el gamanawilebeli kolofi da sanaTebi</t>
  </si>
  <si>
    <t xml:space="preserve">snw            IV-6-82   8-534-2 </t>
  </si>
  <si>
    <r>
      <t>saklemo kolofi dacvis klasi 1</t>
    </r>
    <r>
      <rPr>
        <b/>
        <sz val="12"/>
        <rFont val="Arial"/>
        <family val="2"/>
        <charset val="204"/>
      </rPr>
      <t>P</t>
    </r>
    <r>
      <rPr>
        <b/>
        <sz val="12"/>
        <rFont val="AcadNusx"/>
      </rPr>
      <t xml:space="preserve">54 montaJi sakleme izolatorebiT                                            </t>
    </r>
  </si>
  <si>
    <t>1kompl</t>
  </si>
  <si>
    <r>
      <t xml:space="preserve">saklemo kolofi dacvis klasi </t>
    </r>
    <r>
      <rPr>
        <sz val="12"/>
        <rFont val="Arial"/>
        <family val="2"/>
        <charset val="204"/>
      </rPr>
      <t>1P</t>
    </r>
    <r>
      <rPr>
        <sz val="12"/>
        <rFont val="AcadNusx"/>
      </rPr>
      <t>54</t>
    </r>
  </si>
  <si>
    <t xml:space="preserve">snw            IV-6-82   8-525-1 </t>
  </si>
  <si>
    <t xml:space="preserve">erTpolusiani avtomaturi amomrTveli 220v 4a, gaTiSvis unarianoba 45 ka montaJi </t>
  </si>
  <si>
    <t>1c</t>
  </si>
  <si>
    <r>
      <t>Semomyvani erTpolusiani avtomaturi amomrTveli 220 v, 4a, gaTiSvis unarianoba 45 ka (</t>
    </r>
    <r>
      <rPr>
        <sz val="12"/>
        <rFont val="Arial"/>
        <family val="2"/>
        <charset val="204"/>
      </rPr>
      <t>C60a3P4AC</t>
    </r>
    <r>
      <rPr>
        <sz val="12"/>
        <rFont val="AcadNusx"/>
      </rPr>
      <t xml:space="preserve">) mrudis kategoria </t>
    </r>
    <r>
      <rPr>
        <sz val="12"/>
        <rFont val="Arial"/>
        <family val="2"/>
        <charset val="204"/>
      </rPr>
      <t>C</t>
    </r>
  </si>
  <si>
    <t>avtomatis yuTi 200X200X60</t>
  </si>
  <si>
    <t xml:space="preserve">snw
IV-6-82
8-595-1 </t>
  </si>
  <si>
    <t>ledsanaTebis montaJi</t>
  </si>
  <si>
    <t>100c</t>
  </si>
  <si>
    <r>
      <t xml:space="preserve">ganaTebis lampionebi </t>
    </r>
    <r>
      <rPr>
        <sz val="12"/>
        <rFont val="Arial"/>
        <family val="2"/>
        <charset val="204"/>
      </rPr>
      <t xml:space="preserve">150W. 85-265V. 90-100LM/W. (L600xW310xHB2 </t>
    </r>
    <r>
      <rPr>
        <sz val="12"/>
        <rFont val="AcadNusx"/>
      </rPr>
      <t xml:space="preserve">an </t>
    </r>
    <r>
      <rPr>
        <sz val="12"/>
        <rFont val="Arial"/>
        <family val="2"/>
        <charset val="204"/>
      </rPr>
      <t xml:space="preserve">L745xW310xHB2) </t>
    </r>
  </si>
  <si>
    <t>snw
IV-6-82
8-471-1</t>
  </si>
  <si>
    <t xml:space="preserve"> damiwebis vertikaluri Reroebis mowyoba</t>
  </si>
  <si>
    <t>10c</t>
  </si>
  <si>
    <t>foladis kuTxovana 50X50X4</t>
  </si>
  <si>
    <t>sxva masalebi</t>
  </si>
  <si>
    <t>snw
IV-6-82
8-472-2</t>
  </si>
  <si>
    <t>horizontaluri damamiwebeli zolovanis montaJi 40X4</t>
  </si>
  <si>
    <t>zolovana 40X4</t>
  </si>
  <si>
    <t xml:space="preserve">  </t>
  </si>
  <si>
    <t>zednadebi xarjebi xelfasidan</t>
  </si>
  <si>
    <t>1,2 da 3 Tavebis jami</t>
  </si>
  <si>
    <t xml:space="preserve"> სპორტული მოედანი</t>
  </si>
  <si>
    <t>snw                       11-28</t>
  </si>
  <si>
    <t>xelovnuri safari 25mm</t>
  </si>
  <si>
    <t>xelovnuri balaxis webo</t>
  </si>
  <si>
    <t>xelovnuri balaxis nakerebis gadasabmeli lenti</t>
  </si>
  <si>
    <t xml:space="preserve">xelovnuri safaris mowyoba              </t>
  </si>
  <si>
    <t>sayalibe fari laminirebuli fanera</t>
  </si>
  <si>
    <t>betonis bordiuri dawnexili 10smX20sm</t>
  </si>
  <si>
    <r>
      <t xml:space="preserve">plastmasis garsacmiT izolirebuli bagiri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6, badis konstruqciis dasamagreblad aranakleb 3 rigad                  </t>
    </r>
  </si>
  <si>
    <t xml:space="preserve">foladis kvadratuli mili 80X80X4      100mX1,05=105m            </t>
  </si>
  <si>
    <t xml:space="preserve">foladis kvadratuli mili 40X40X3      1000mX1,05=1050m            </t>
  </si>
  <si>
    <t xml:space="preserve">foladis kuTxovana 40X40X4      100mX1,05=105m            </t>
  </si>
  <si>
    <t xml:space="preserve">foladis kvadratuli mili 120X120X4      100mX1,05=105m            </t>
  </si>
  <si>
    <r>
      <t xml:space="preserve">foladis mili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102X3    100mX1,05=105m            </t>
    </r>
  </si>
  <si>
    <r>
      <t xml:space="preserve">foladis mili </t>
    </r>
    <r>
      <rPr>
        <sz val="12"/>
        <rFont val="Calibri"/>
        <family val="2"/>
        <charset val="204"/>
      </rPr>
      <t>Φ</t>
    </r>
    <r>
      <rPr>
        <sz val="12"/>
        <rFont val="AcadNusx"/>
      </rPr>
      <t xml:space="preserve">48X3    100mX1,05=105m            </t>
    </r>
  </si>
  <si>
    <r>
      <t xml:space="preserve">plastmasis garsacmiT izolirebuli liTonis bade Uujris zoma 50X50 uwyveti naqsovi, gadabmis gareSe,  4mm mavTuli </t>
    </r>
    <r>
      <rPr>
        <sz val="12"/>
        <rFont val="Arial"/>
        <family val="2"/>
        <charset val="204"/>
      </rPr>
      <t>PVC</t>
    </r>
    <r>
      <rPr>
        <sz val="12"/>
        <rFont val="AcadNusx"/>
      </rPr>
      <t xml:space="preserve">-Ti dafaruli, xolo </t>
    </r>
    <r>
      <rPr>
        <sz val="12"/>
        <rFont val="Arial"/>
        <family val="2"/>
        <charset val="204"/>
      </rPr>
      <t>PVC</t>
    </r>
    <r>
      <rPr>
        <sz val="12"/>
        <rFont val="AcadNusx"/>
      </rPr>
      <t xml:space="preserve">-s gareSe mavTulis sisqe 3mm                    550m2X1,02=561m2                      </t>
    </r>
  </si>
  <si>
    <t>snw           48-18(4,5)</t>
  </si>
  <si>
    <t xml:space="preserve">მიწის ვაკისის მოსწორება, nayofieri miwis Setana da gaSla xeliT sisqiT 10sm                  </t>
  </si>
  <si>
    <t xml:space="preserve"> teritoriis gamwvaneba</t>
  </si>
  <si>
    <t xml:space="preserve">Savi miwa (gacrili) nargavebisTvis </t>
  </si>
  <si>
    <t>sakalaTburTo fari 1,8mX1,05m plastmasis minareviT, zambariani kalaTburTis rkaliT da badiT (liTonis jaWvi)</t>
  </si>
  <si>
    <t>sakalaTburTo fari 1,8mX1,05m plastmasis minareviT ( ქარხნულად დამზადებული და დამუშავებული), zambariani kalaTburTis rkaliT da badiT (liTonis jaWvi) montaJi ( dayendeba damkveTis miTiTebiT sxvadasxva lokaciaze)</t>
  </si>
  <si>
    <t>%</t>
  </si>
  <si>
    <r>
      <t xml:space="preserve">ხარჯთაღრიცხვა </t>
    </r>
    <r>
      <rPr>
        <b/>
        <sz val="12"/>
        <rFont val="AcadNusx"/>
      </rPr>
      <t>#</t>
    </r>
    <r>
      <rPr>
        <b/>
        <sz val="12"/>
        <rFont val="Sylfaen"/>
        <family val="1"/>
      </rPr>
      <t>2</t>
    </r>
  </si>
  <si>
    <t>ganz.
erT.</t>
  </si>
  <si>
    <t>masala</t>
  </si>
  <si>
    <t>erT.
fasi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</si>
</sst>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0"/>
    <numFmt numFmtId="166" formatCode="0.000"/>
    <numFmt numFmtId="167" formatCode="_-* #,##0.00_р_._-;\-* #,##0.00_р_._-;_-* &quot;-&quot;??_р_._-;_-@_-"/>
    <numFmt numFmtId="168" formatCode="#,##0.00_ ;\-#,##0.00\ 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name val="AcadNusx"/>
    </font>
    <font>
      <b/>
      <sz val="12"/>
      <color rgb="FFFF0000"/>
      <name val="AcadNusx"/>
    </font>
    <font>
      <sz val="12"/>
      <name val="AcadNusx"/>
    </font>
    <font>
      <sz val="12"/>
      <name val="Arial Cyr"/>
      <charset val="204"/>
    </font>
    <font>
      <b/>
      <sz val="12"/>
      <name val="Arial"/>
      <family val="2"/>
      <charset val="204"/>
    </font>
    <font>
      <b/>
      <vertAlign val="subscript"/>
      <sz val="12"/>
      <name val="AcadNusx"/>
    </font>
    <font>
      <b/>
      <sz val="12"/>
      <name val="Arial Cyr"/>
      <charset val="204"/>
    </font>
    <font>
      <sz val="12"/>
      <name val="Arial"/>
      <family val="2"/>
      <charset val="204"/>
    </font>
    <font>
      <b/>
      <vertAlign val="superscript"/>
      <sz val="12"/>
      <name val="AcadNusx"/>
    </font>
    <font>
      <vertAlign val="superscript"/>
      <sz val="12"/>
      <name val="AcadNusx"/>
    </font>
    <font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10"/>
      <name val="AcadNusx"/>
    </font>
    <font>
      <b/>
      <sz val="12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color theme="1"/>
      <name val="AcadNusx"/>
    </font>
    <font>
      <sz val="12"/>
      <color rgb="FFFF0000"/>
      <name val="Arial Cyr"/>
      <charset val="204"/>
    </font>
    <font>
      <b/>
      <sz val="12"/>
      <name val="Sylfaen"/>
      <family val="1"/>
    </font>
    <font>
      <sz val="12"/>
      <name val="Sylfaen"/>
      <family val="1"/>
    </font>
    <font>
      <b/>
      <sz val="12"/>
      <name val="Sylfaen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167" fontId="13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8" fontId="3" fillId="0" borderId="1" xfId="2" applyNumberFormat="1" applyFont="1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168" fontId="1" fillId="0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4" fontId="3" fillId="4" borderId="1" xfId="1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17" fillId="0" borderId="1" xfId="2" applyNumberFormat="1" applyFont="1" applyFill="1" applyBorder="1" applyAlignment="1">
      <alignment horizontal="center" vertical="center" wrapText="1"/>
    </xf>
    <xf numFmtId="4" fontId="3" fillId="4" borderId="1" xfId="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200-00008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200-00008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200-00008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200-00008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200-00008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200-00008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200-00008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200-00008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200-00008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200-00008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200-00008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200-00008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200-00009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200-00009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200-00009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200-00009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200-00009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200-00009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200-00009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200-00009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200-00009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200-00009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200-00009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200-00009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200-00009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200-00009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200-0000A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200-0000A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200-0000A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200-0000A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200-0000A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200-0000A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200-0000A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200-0000A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200-0000A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200-0000A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200-0000A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200-0000A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200-0000A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200-0000A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200-0000A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200-0000A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200-0000B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200-0000B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200-0000B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200-0000B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200-0000B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200-0000B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200-0000B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200-0000B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200-0000B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200-0000B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200-0000B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200-0000B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200-0000B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200-0000B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200-0000B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200-0000B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200-0000C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200-0000C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200-0000C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200-0000C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200-0000C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200-0000C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200-0000C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200-0000C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200-0000C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200-0000C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200-0000C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200-0000C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200-0000C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200-0000C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200-0000C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200-0000C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200-0000D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200-0000D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200-0000D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200-0000D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200-0000D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200-0000D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200-0000D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200-0000D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200-0000D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200-0000D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200-0000D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200-0000D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200-0000D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200-0000D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200-0000D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200-0000E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200-0000E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200-0000E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200-0000E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200-0000E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200-0000E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200-0000E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200-0000E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200-0000E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200-0000F0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200-0000F1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200-0000F2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200-0000F3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200-0000F4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200-0000F5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200-0000F6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200-0000F7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200-0000F8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200-0000FC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200-0000FD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200-0000FE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200-0000FF01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200-00000002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22</xdr:row>
      <xdr:rowOff>0</xdr:rowOff>
    </xdr:from>
    <xdr:to>
      <xdr:col>4</xdr:col>
      <xdr:colOff>723900</xdr:colOff>
      <xdr:row>22</xdr:row>
      <xdr:rowOff>28575</xdr:rowOff>
    </xdr:to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200-000001020000}"/>
            </a:ext>
          </a:extLst>
        </xdr:cNvPr>
        <xdr:cNvSpPr txBox="1">
          <a:spLocks noChangeArrowheads="1"/>
        </xdr:cNvSpPr>
      </xdr:nvSpPr>
      <xdr:spPr bwMode="auto">
        <a:xfrm>
          <a:off x="2543175" y="15449550"/>
          <a:ext cx="1943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C338"/>
  <sheetViews>
    <sheetView tabSelected="1" zoomScaleNormal="100" workbookViewId="0">
      <selection sqref="A1:M1"/>
    </sheetView>
  </sheetViews>
  <sheetFormatPr defaultRowHeight="15" x14ac:dyDescent="0.2"/>
  <cols>
    <col min="1" max="1" width="5.7109375" style="1" customWidth="1"/>
    <col min="2" max="2" width="14.7109375" style="1" customWidth="1"/>
    <col min="3" max="3" width="60.85546875" style="1" customWidth="1"/>
    <col min="4" max="4" width="11.5703125" style="1" customWidth="1"/>
    <col min="5" max="5" width="15" style="1" customWidth="1"/>
    <col min="6" max="6" width="12.7109375" style="26" customWidth="1"/>
    <col min="7" max="13" width="12.5703125" style="26" customWidth="1"/>
    <col min="14" max="237" width="9.140625" style="1"/>
    <col min="238" max="238" width="5" style="1" customWidth="1"/>
    <col min="239" max="239" width="11" style="1" customWidth="1"/>
    <col min="240" max="240" width="51.28515625" style="1" customWidth="1"/>
    <col min="241" max="241" width="9.85546875" style="1" customWidth="1"/>
    <col min="242" max="242" width="9.140625" style="1" customWidth="1"/>
    <col min="243" max="243" width="11.28515625" style="1" customWidth="1"/>
    <col min="244" max="244" width="9.28515625" style="1" customWidth="1"/>
    <col min="245" max="245" width="10.85546875" style="1" customWidth="1"/>
    <col min="246" max="246" width="8.5703125" style="1" customWidth="1"/>
    <col min="247" max="247" width="10" style="1" customWidth="1"/>
    <col min="248" max="248" width="8.7109375" style="1" customWidth="1"/>
    <col min="249" max="249" width="9.28515625" style="1" customWidth="1"/>
    <col min="250" max="250" width="11.5703125" style="1" customWidth="1"/>
    <col min="251" max="493" width="9.140625" style="1"/>
    <col min="494" max="494" width="5" style="1" customWidth="1"/>
    <col min="495" max="495" width="11" style="1" customWidth="1"/>
    <col min="496" max="496" width="51.28515625" style="1" customWidth="1"/>
    <col min="497" max="497" width="9.85546875" style="1" customWidth="1"/>
    <col min="498" max="498" width="9.140625" style="1" customWidth="1"/>
    <col min="499" max="499" width="11.28515625" style="1" customWidth="1"/>
    <col min="500" max="500" width="9.28515625" style="1" customWidth="1"/>
    <col min="501" max="501" width="10.85546875" style="1" customWidth="1"/>
    <col min="502" max="502" width="8.5703125" style="1" customWidth="1"/>
    <col min="503" max="503" width="10" style="1" customWidth="1"/>
    <col min="504" max="504" width="8.7109375" style="1" customWidth="1"/>
    <col min="505" max="505" width="9.28515625" style="1" customWidth="1"/>
    <col min="506" max="506" width="11.5703125" style="1" customWidth="1"/>
    <col min="507" max="749" width="9.140625" style="1"/>
    <col min="750" max="750" width="5" style="1" customWidth="1"/>
    <col min="751" max="751" width="11" style="1" customWidth="1"/>
    <col min="752" max="752" width="51.28515625" style="1" customWidth="1"/>
    <col min="753" max="753" width="9.85546875" style="1" customWidth="1"/>
    <col min="754" max="754" width="9.140625" style="1" customWidth="1"/>
    <col min="755" max="755" width="11.28515625" style="1" customWidth="1"/>
    <col min="756" max="756" width="9.28515625" style="1" customWidth="1"/>
    <col min="757" max="757" width="10.85546875" style="1" customWidth="1"/>
    <col min="758" max="758" width="8.5703125" style="1" customWidth="1"/>
    <col min="759" max="759" width="10" style="1" customWidth="1"/>
    <col min="760" max="760" width="8.7109375" style="1" customWidth="1"/>
    <col min="761" max="761" width="9.28515625" style="1" customWidth="1"/>
    <col min="762" max="762" width="11.5703125" style="1" customWidth="1"/>
    <col min="763" max="1005" width="9.140625" style="1"/>
    <col min="1006" max="1006" width="5" style="1" customWidth="1"/>
    <col min="1007" max="1007" width="11" style="1" customWidth="1"/>
    <col min="1008" max="1008" width="51.28515625" style="1" customWidth="1"/>
    <col min="1009" max="1009" width="9.85546875" style="1" customWidth="1"/>
    <col min="1010" max="1010" width="9.140625" style="1" customWidth="1"/>
    <col min="1011" max="1011" width="11.28515625" style="1" customWidth="1"/>
    <col min="1012" max="1012" width="9.28515625" style="1" customWidth="1"/>
    <col min="1013" max="1013" width="10.85546875" style="1" customWidth="1"/>
    <col min="1014" max="1014" width="8.5703125" style="1" customWidth="1"/>
    <col min="1015" max="1015" width="10" style="1" customWidth="1"/>
    <col min="1016" max="1016" width="8.7109375" style="1" customWidth="1"/>
    <col min="1017" max="1017" width="9.28515625" style="1" customWidth="1"/>
    <col min="1018" max="1018" width="11.5703125" style="1" customWidth="1"/>
    <col min="1019" max="1261" width="9.140625" style="1"/>
    <col min="1262" max="1262" width="5" style="1" customWidth="1"/>
    <col min="1263" max="1263" width="11" style="1" customWidth="1"/>
    <col min="1264" max="1264" width="51.28515625" style="1" customWidth="1"/>
    <col min="1265" max="1265" width="9.85546875" style="1" customWidth="1"/>
    <col min="1266" max="1266" width="9.140625" style="1" customWidth="1"/>
    <col min="1267" max="1267" width="11.28515625" style="1" customWidth="1"/>
    <col min="1268" max="1268" width="9.28515625" style="1" customWidth="1"/>
    <col min="1269" max="1269" width="10.85546875" style="1" customWidth="1"/>
    <col min="1270" max="1270" width="8.5703125" style="1" customWidth="1"/>
    <col min="1271" max="1271" width="10" style="1" customWidth="1"/>
    <col min="1272" max="1272" width="8.7109375" style="1" customWidth="1"/>
    <col min="1273" max="1273" width="9.28515625" style="1" customWidth="1"/>
    <col min="1274" max="1274" width="11.5703125" style="1" customWidth="1"/>
    <col min="1275" max="1517" width="9.140625" style="1"/>
    <col min="1518" max="1518" width="5" style="1" customWidth="1"/>
    <col min="1519" max="1519" width="11" style="1" customWidth="1"/>
    <col min="1520" max="1520" width="51.28515625" style="1" customWidth="1"/>
    <col min="1521" max="1521" width="9.85546875" style="1" customWidth="1"/>
    <col min="1522" max="1522" width="9.140625" style="1" customWidth="1"/>
    <col min="1523" max="1523" width="11.28515625" style="1" customWidth="1"/>
    <col min="1524" max="1524" width="9.28515625" style="1" customWidth="1"/>
    <col min="1525" max="1525" width="10.85546875" style="1" customWidth="1"/>
    <col min="1526" max="1526" width="8.5703125" style="1" customWidth="1"/>
    <col min="1527" max="1527" width="10" style="1" customWidth="1"/>
    <col min="1528" max="1528" width="8.7109375" style="1" customWidth="1"/>
    <col min="1529" max="1529" width="9.28515625" style="1" customWidth="1"/>
    <col min="1530" max="1530" width="11.5703125" style="1" customWidth="1"/>
    <col min="1531" max="1773" width="9.140625" style="1"/>
    <col min="1774" max="1774" width="5" style="1" customWidth="1"/>
    <col min="1775" max="1775" width="11" style="1" customWidth="1"/>
    <col min="1776" max="1776" width="51.28515625" style="1" customWidth="1"/>
    <col min="1777" max="1777" width="9.85546875" style="1" customWidth="1"/>
    <col min="1778" max="1778" width="9.140625" style="1" customWidth="1"/>
    <col min="1779" max="1779" width="11.28515625" style="1" customWidth="1"/>
    <col min="1780" max="1780" width="9.28515625" style="1" customWidth="1"/>
    <col min="1781" max="1781" width="10.85546875" style="1" customWidth="1"/>
    <col min="1782" max="1782" width="8.5703125" style="1" customWidth="1"/>
    <col min="1783" max="1783" width="10" style="1" customWidth="1"/>
    <col min="1784" max="1784" width="8.7109375" style="1" customWidth="1"/>
    <col min="1785" max="1785" width="9.28515625" style="1" customWidth="1"/>
    <col min="1786" max="1786" width="11.5703125" style="1" customWidth="1"/>
    <col min="1787" max="2029" width="9.140625" style="1"/>
    <col min="2030" max="2030" width="5" style="1" customWidth="1"/>
    <col min="2031" max="2031" width="11" style="1" customWidth="1"/>
    <col min="2032" max="2032" width="51.28515625" style="1" customWidth="1"/>
    <col min="2033" max="2033" width="9.85546875" style="1" customWidth="1"/>
    <col min="2034" max="2034" width="9.140625" style="1" customWidth="1"/>
    <col min="2035" max="2035" width="11.28515625" style="1" customWidth="1"/>
    <col min="2036" max="2036" width="9.28515625" style="1" customWidth="1"/>
    <col min="2037" max="2037" width="10.85546875" style="1" customWidth="1"/>
    <col min="2038" max="2038" width="8.5703125" style="1" customWidth="1"/>
    <col min="2039" max="2039" width="10" style="1" customWidth="1"/>
    <col min="2040" max="2040" width="8.7109375" style="1" customWidth="1"/>
    <col min="2041" max="2041" width="9.28515625" style="1" customWidth="1"/>
    <col min="2042" max="2042" width="11.5703125" style="1" customWidth="1"/>
    <col min="2043" max="2285" width="9.140625" style="1"/>
    <col min="2286" max="2286" width="5" style="1" customWidth="1"/>
    <col min="2287" max="2287" width="11" style="1" customWidth="1"/>
    <col min="2288" max="2288" width="51.28515625" style="1" customWidth="1"/>
    <col min="2289" max="2289" width="9.85546875" style="1" customWidth="1"/>
    <col min="2290" max="2290" width="9.140625" style="1" customWidth="1"/>
    <col min="2291" max="2291" width="11.28515625" style="1" customWidth="1"/>
    <col min="2292" max="2292" width="9.28515625" style="1" customWidth="1"/>
    <col min="2293" max="2293" width="10.85546875" style="1" customWidth="1"/>
    <col min="2294" max="2294" width="8.5703125" style="1" customWidth="1"/>
    <col min="2295" max="2295" width="10" style="1" customWidth="1"/>
    <col min="2296" max="2296" width="8.7109375" style="1" customWidth="1"/>
    <col min="2297" max="2297" width="9.28515625" style="1" customWidth="1"/>
    <col min="2298" max="2298" width="11.5703125" style="1" customWidth="1"/>
    <col min="2299" max="2541" width="9.140625" style="1"/>
    <col min="2542" max="2542" width="5" style="1" customWidth="1"/>
    <col min="2543" max="2543" width="11" style="1" customWidth="1"/>
    <col min="2544" max="2544" width="51.28515625" style="1" customWidth="1"/>
    <col min="2545" max="2545" width="9.85546875" style="1" customWidth="1"/>
    <col min="2546" max="2546" width="9.140625" style="1" customWidth="1"/>
    <col min="2547" max="2547" width="11.28515625" style="1" customWidth="1"/>
    <col min="2548" max="2548" width="9.28515625" style="1" customWidth="1"/>
    <col min="2549" max="2549" width="10.85546875" style="1" customWidth="1"/>
    <col min="2550" max="2550" width="8.5703125" style="1" customWidth="1"/>
    <col min="2551" max="2551" width="10" style="1" customWidth="1"/>
    <col min="2552" max="2552" width="8.7109375" style="1" customWidth="1"/>
    <col min="2553" max="2553" width="9.28515625" style="1" customWidth="1"/>
    <col min="2554" max="2554" width="11.5703125" style="1" customWidth="1"/>
    <col min="2555" max="2797" width="9.140625" style="1"/>
    <col min="2798" max="2798" width="5" style="1" customWidth="1"/>
    <col min="2799" max="2799" width="11" style="1" customWidth="1"/>
    <col min="2800" max="2800" width="51.28515625" style="1" customWidth="1"/>
    <col min="2801" max="2801" width="9.85546875" style="1" customWidth="1"/>
    <col min="2802" max="2802" width="9.140625" style="1" customWidth="1"/>
    <col min="2803" max="2803" width="11.28515625" style="1" customWidth="1"/>
    <col min="2804" max="2804" width="9.28515625" style="1" customWidth="1"/>
    <col min="2805" max="2805" width="10.85546875" style="1" customWidth="1"/>
    <col min="2806" max="2806" width="8.5703125" style="1" customWidth="1"/>
    <col min="2807" max="2807" width="10" style="1" customWidth="1"/>
    <col min="2808" max="2808" width="8.7109375" style="1" customWidth="1"/>
    <col min="2809" max="2809" width="9.28515625" style="1" customWidth="1"/>
    <col min="2810" max="2810" width="11.5703125" style="1" customWidth="1"/>
    <col min="2811" max="3053" width="9.140625" style="1"/>
    <col min="3054" max="3054" width="5" style="1" customWidth="1"/>
    <col min="3055" max="3055" width="11" style="1" customWidth="1"/>
    <col min="3056" max="3056" width="51.28515625" style="1" customWidth="1"/>
    <col min="3057" max="3057" width="9.85546875" style="1" customWidth="1"/>
    <col min="3058" max="3058" width="9.140625" style="1" customWidth="1"/>
    <col min="3059" max="3059" width="11.28515625" style="1" customWidth="1"/>
    <col min="3060" max="3060" width="9.28515625" style="1" customWidth="1"/>
    <col min="3061" max="3061" width="10.85546875" style="1" customWidth="1"/>
    <col min="3062" max="3062" width="8.5703125" style="1" customWidth="1"/>
    <col min="3063" max="3063" width="10" style="1" customWidth="1"/>
    <col min="3064" max="3064" width="8.7109375" style="1" customWidth="1"/>
    <col min="3065" max="3065" width="9.28515625" style="1" customWidth="1"/>
    <col min="3066" max="3066" width="11.5703125" style="1" customWidth="1"/>
    <col min="3067" max="3309" width="9.140625" style="1"/>
    <col min="3310" max="3310" width="5" style="1" customWidth="1"/>
    <col min="3311" max="3311" width="11" style="1" customWidth="1"/>
    <col min="3312" max="3312" width="51.28515625" style="1" customWidth="1"/>
    <col min="3313" max="3313" width="9.85546875" style="1" customWidth="1"/>
    <col min="3314" max="3314" width="9.140625" style="1" customWidth="1"/>
    <col min="3315" max="3315" width="11.28515625" style="1" customWidth="1"/>
    <col min="3316" max="3316" width="9.28515625" style="1" customWidth="1"/>
    <col min="3317" max="3317" width="10.85546875" style="1" customWidth="1"/>
    <col min="3318" max="3318" width="8.5703125" style="1" customWidth="1"/>
    <col min="3319" max="3319" width="10" style="1" customWidth="1"/>
    <col min="3320" max="3320" width="8.7109375" style="1" customWidth="1"/>
    <col min="3321" max="3321" width="9.28515625" style="1" customWidth="1"/>
    <col min="3322" max="3322" width="11.5703125" style="1" customWidth="1"/>
    <col min="3323" max="3565" width="9.140625" style="1"/>
    <col min="3566" max="3566" width="5" style="1" customWidth="1"/>
    <col min="3567" max="3567" width="11" style="1" customWidth="1"/>
    <col min="3568" max="3568" width="51.28515625" style="1" customWidth="1"/>
    <col min="3569" max="3569" width="9.85546875" style="1" customWidth="1"/>
    <col min="3570" max="3570" width="9.140625" style="1" customWidth="1"/>
    <col min="3571" max="3571" width="11.28515625" style="1" customWidth="1"/>
    <col min="3572" max="3572" width="9.28515625" style="1" customWidth="1"/>
    <col min="3573" max="3573" width="10.85546875" style="1" customWidth="1"/>
    <col min="3574" max="3574" width="8.5703125" style="1" customWidth="1"/>
    <col min="3575" max="3575" width="10" style="1" customWidth="1"/>
    <col min="3576" max="3576" width="8.7109375" style="1" customWidth="1"/>
    <col min="3577" max="3577" width="9.28515625" style="1" customWidth="1"/>
    <col min="3578" max="3578" width="11.5703125" style="1" customWidth="1"/>
    <col min="3579" max="3821" width="9.140625" style="1"/>
    <col min="3822" max="3822" width="5" style="1" customWidth="1"/>
    <col min="3823" max="3823" width="11" style="1" customWidth="1"/>
    <col min="3824" max="3824" width="51.28515625" style="1" customWidth="1"/>
    <col min="3825" max="3825" width="9.85546875" style="1" customWidth="1"/>
    <col min="3826" max="3826" width="9.140625" style="1" customWidth="1"/>
    <col min="3827" max="3827" width="11.28515625" style="1" customWidth="1"/>
    <col min="3828" max="3828" width="9.28515625" style="1" customWidth="1"/>
    <col min="3829" max="3829" width="10.85546875" style="1" customWidth="1"/>
    <col min="3830" max="3830" width="8.5703125" style="1" customWidth="1"/>
    <col min="3831" max="3831" width="10" style="1" customWidth="1"/>
    <col min="3832" max="3832" width="8.7109375" style="1" customWidth="1"/>
    <col min="3833" max="3833" width="9.28515625" style="1" customWidth="1"/>
    <col min="3834" max="3834" width="11.5703125" style="1" customWidth="1"/>
    <col min="3835" max="4077" width="9.140625" style="1"/>
    <col min="4078" max="4078" width="5" style="1" customWidth="1"/>
    <col min="4079" max="4079" width="11" style="1" customWidth="1"/>
    <col min="4080" max="4080" width="51.28515625" style="1" customWidth="1"/>
    <col min="4081" max="4081" width="9.85546875" style="1" customWidth="1"/>
    <col min="4082" max="4082" width="9.140625" style="1" customWidth="1"/>
    <col min="4083" max="4083" width="11.28515625" style="1" customWidth="1"/>
    <col min="4084" max="4084" width="9.28515625" style="1" customWidth="1"/>
    <col min="4085" max="4085" width="10.85546875" style="1" customWidth="1"/>
    <col min="4086" max="4086" width="8.5703125" style="1" customWidth="1"/>
    <col min="4087" max="4087" width="10" style="1" customWidth="1"/>
    <col min="4088" max="4088" width="8.7109375" style="1" customWidth="1"/>
    <col min="4089" max="4089" width="9.28515625" style="1" customWidth="1"/>
    <col min="4090" max="4090" width="11.5703125" style="1" customWidth="1"/>
    <col min="4091" max="4333" width="9.140625" style="1"/>
    <col min="4334" max="4334" width="5" style="1" customWidth="1"/>
    <col min="4335" max="4335" width="11" style="1" customWidth="1"/>
    <col min="4336" max="4336" width="51.28515625" style="1" customWidth="1"/>
    <col min="4337" max="4337" width="9.85546875" style="1" customWidth="1"/>
    <col min="4338" max="4338" width="9.140625" style="1" customWidth="1"/>
    <col min="4339" max="4339" width="11.28515625" style="1" customWidth="1"/>
    <col min="4340" max="4340" width="9.28515625" style="1" customWidth="1"/>
    <col min="4341" max="4341" width="10.85546875" style="1" customWidth="1"/>
    <col min="4342" max="4342" width="8.5703125" style="1" customWidth="1"/>
    <col min="4343" max="4343" width="10" style="1" customWidth="1"/>
    <col min="4344" max="4344" width="8.7109375" style="1" customWidth="1"/>
    <col min="4345" max="4345" width="9.28515625" style="1" customWidth="1"/>
    <col min="4346" max="4346" width="11.5703125" style="1" customWidth="1"/>
    <col min="4347" max="4589" width="9.140625" style="1"/>
    <col min="4590" max="4590" width="5" style="1" customWidth="1"/>
    <col min="4591" max="4591" width="11" style="1" customWidth="1"/>
    <col min="4592" max="4592" width="51.28515625" style="1" customWidth="1"/>
    <col min="4593" max="4593" width="9.85546875" style="1" customWidth="1"/>
    <col min="4594" max="4594" width="9.140625" style="1" customWidth="1"/>
    <col min="4595" max="4595" width="11.28515625" style="1" customWidth="1"/>
    <col min="4596" max="4596" width="9.28515625" style="1" customWidth="1"/>
    <col min="4597" max="4597" width="10.85546875" style="1" customWidth="1"/>
    <col min="4598" max="4598" width="8.5703125" style="1" customWidth="1"/>
    <col min="4599" max="4599" width="10" style="1" customWidth="1"/>
    <col min="4600" max="4600" width="8.7109375" style="1" customWidth="1"/>
    <col min="4601" max="4601" width="9.28515625" style="1" customWidth="1"/>
    <col min="4602" max="4602" width="11.5703125" style="1" customWidth="1"/>
    <col min="4603" max="4845" width="9.140625" style="1"/>
    <col min="4846" max="4846" width="5" style="1" customWidth="1"/>
    <col min="4847" max="4847" width="11" style="1" customWidth="1"/>
    <col min="4848" max="4848" width="51.28515625" style="1" customWidth="1"/>
    <col min="4849" max="4849" width="9.85546875" style="1" customWidth="1"/>
    <col min="4850" max="4850" width="9.140625" style="1" customWidth="1"/>
    <col min="4851" max="4851" width="11.28515625" style="1" customWidth="1"/>
    <col min="4852" max="4852" width="9.28515625" style="1" customWidth="1"/>
    <col min="4853" max="4853" width="10.85546875" style="1" customWidth="1"/>
    <col min="4854" max="4854" width="8.5703125" style="1" customWidth="1"/>
    <col min="4855" max="4855" width="10" style="1" customWidth="1"/>
    <col min="4856" max="4856" width="8.7109375" style="1" customWidth="1"/>
    <col min="4857" max="4857" width="9.28515625" style="1" customWidth="1"/>
    <col min="4858" max="4858" width="11.5703125" style="1" customWidth="1"/>
    <col min="4859" max="5101" width="9.140625" style="1"/>
    <col min="5102" max="5102" width="5" style="1" customWidth="1"/>
    <col min="5103" max="5103" width="11" style="1" customWidth="1"/>
    <col min="5104" max="5104" width="51.28515625" style="1" customWidth="1"/>
    <col min="5105" max="5105" width="9.85546875" style="1" customWidth="1"/>
    <col min="5106" max="5106" width="9.140625" style="1" customWidth="1"/>
    <col min="5107" max="5107" width="11.28515625" style="1" customWidth="1"/>
    <col min="5108" max="5108" width="9.28515625" style="1" customWidth="1"/>
    <col min="5109" max="5109" width="10.85546875" style="1" customWidth="1"/>
    <col min="5110" max="5110" width="8.5703125" style="1" customWidth="1"/>
    <col min="5111" max="5111" width="10" style="1" customWidth="1"/>
    <col min="5112" max="5112" width="8.7109375" style="1" customWidth="1"/>
    <col min="5113" max="5113" width="9.28515625" style="1" customWidth="1"/>
    <col min="5114" max="5114" width="11.5703125" style="1" customWidth="1"/>
    <col min="5115" max="5357" width="9.140625" style="1"/>
    <col min="5358" max="5358" width="5" style="1" customWidth="1"/>
    <col min="5359" max="5359" width="11" style="1" customWidth="1"/>
    <col min="5360" max="5360" width="51.28515625" style="1" customWidth="1"/>
    <col min="5361" max="5361" width="9.85546875" style="1" customWidth="1"/>
    <col min="5362" max="5362" width="9.140625" style="1" customWidth="1"/>
    <col min="5363" max="5363" width="11.28515625" style="1" customWidth="1"/>
    <col min="5364" max="5364" width="9.28515625" style="1" customWidth="1"/>
    <col min="5365" max="5365" width="10.85546875" style="1" customWidth="1"/>
    <col min="5366" max="5366" width="8.5703125" style="1" customWidth="1"/>
    <col min="5367" max="5367" width="10" style="1" customWidth="1"/>
    <col min="5368" max="5368" width="8.7109375" style="1" customWidth="1"/>
    <col min="5369" max="5369" width="9.28515625" style="1" customWidth="1"/>
    <col min="5370" max="5370" width="11.5703125" style="1" customWidth="1"/>
    <col min="5371" max="5613" width="9.140625" style="1"/>
    <col min="5614" max="5614" width="5" style="1" customWidth="1"/>
    <col min="5615" max="5615" width="11" style="1" customWidth="1"/>
    <col min="5616" max="5616" width="51.28515625" style="1" customWidth="1"/>
    <col min="5617" max="5617" width="9.85546875" style="1" customWidth="1"/>
    <col min="5618" max="5618" width="9.140625" style="1" customWidth="1"/>
    <col min="5619" max="5619" width="11.28515625" style="1" customWidth="1"/>
    <col min="5620" max="5620" width="9.28515625" style="1" customWidth="1"/>
    <col min="5621" max="5621" width="10.85546875" style="1" customWidth="1"/>
    <col min="5622" max="5622" width="8.5703125" style="1" customWidth="1"/>
    <col min="5623" max="5623" width="10" style="1" customWidth="1"/>
    <col min="5624" max="5624" width="8.7109375" style="1" customWidth="1"/>
    <col min="5625" max="5625" width="9.28515625" style="1" customWidth="1"/>
    <col min="5626" max="5626" width="11.5703125" style="1" customWidth="1"/>
    <col min="5627" max="5869" width="9.140625" style="1"/>
    <col min="5870" max="5870" width="5" style="1" customWidth="1"/>
    <col min="5871" max="5871" width="11" style="1" customWidth="1"/>
    <col min="5872" max="5872" width="51.28515625" style="1" customWidth="1"/>
    <col min="5873" max="5873" width="9.85546875" style="1" customWidth="1"/>
    <col min="5874" max="5874" width="9.140625" style="1" customWidth="1"/>
    <col min="5875" max="5875" width="11.28515625" style="1" customWidth="1"/>
    <col min="5876" max="5876" width="9.28515625" style="1" customWidth="1"/>
    <col min="5877" max="5877" width="10.85546875" style="1" customWidth="1"/>
    <col min="5878" max="5878" width="8.5703125" style="1" customWidth="1"/>
    <col min="5879" max="5879" width="10" style="1" customWidth="1"/>
    <col min="5880" max="5880" width="8.7109375" style="1" customWidth="1"/>
    <col min="5881" max="5881" width="9.28515625" style="1" customWidth="1"/>
    <col min="5882" max="5882" width="11.5703125" style="1" customWidth="1"/>
    <col min="5883" max="6125" width="9.140625" style="1"/>
    <col min="6126" max="6126" width="5" style="1" customWidth="1"/>
    <col min="6127" max="6127" width="11" style="1" customWidth="1"/>
    <col min="6128" max="6128" width="51.28515625" style="1" customWidth="1"/>
    <col min="6129" max="6129" width="9.85546875" style="1" customWidth="1"/>
    <col min="6130" max="6130" width="9.140625" style="1" customWidth="1"/>
    <col min="6131" max="6131" width="11.28515625" style="1" customWidth="1"/>
    <col min="6132" max="6132" width="9.28515625" style="1" customWidth="1"/>
    <col min="6133" max="6133" width="10.85546875" style="1" customWidth="1"/>
    <col min="6134" max="6134" width="8.5703125" style="1" customWidth="1"/>
    <col min="6135" max="6135" width="10" style="1" customWidth="1"/>
    <col min="6136" max="6136" width="8.7109375" style="1" customWidth="1"/>
    <col min="6137" max="6137" width="9.28515625" style="1" customWidth="1"/>
    <col min="6138" max="6138" width="11.5703125" style="1" customWidth="1"/>
    <col min="6139" max="6381" width="9.140625" style="1"/>
    <col min="6382" max="6382" width="5" style="1" customWidth="1"/>
    <col min="6383" max="6383" width="11" style="1" customWidth="1"/>
    <col min="6384" max="6384" width="51.28515625" style="1" customWidth="1"/>
    <col min="6385" max="6385" width="9.85546875" style="1" customWidth="1"/>
    <col min="6386" max="6386" width="9.140625" style="1" customWidth="1"/>
    <col min="6387" max="6387" width="11.28515625" style="1" customWidth="1"/>
    <col min="6388" max="6388" width="9.28515625" style="1" customWidth="1"/>
    <col min="6389" max="6389" width="10.85546875" style="1" customWidth="1"/>
    <col min="6390" max="6390" width="8.5703125" style="1" customWidth="1"/>
    <col min="6391" max="6391" width="10" style="1" customWidth="1"/>
    <col min="6392" max="6392" width="8.7109375" style="1" customWidth="1"/>
    <col min="6393" max="6393" width="9.28515625" style="1" customWidth="1"/>
    <col min="6394" max="6394" width="11.5703125" style="1" customWidth="1"/>
    <col min="6395" max="6637" width="9.140625" style="1"/>
    <col min="6638" max="6638" width="5" style="1" customWidth="1"/>
    <col min="6639" max="6639" width="11" style="1" customWidth="1"/>
    <col min="6640" max="6640" width="51.28515625" style="1" customWidth="1"/>
    <col min="6641" max="6641" width="9.85546875" style="1" customWidth="1"/>
    <col min="6642" max="6642" width="9.140625" style="1" customWidth="1"/>
    <col min="6643" max="6643" width="11.28515625" style="1" customWidth="1"/>
    <col min="6644" max="6644" width="9.28515625" style="1" customWidth="1"/>
    <col min="6645" max="6645" width="10.85546875" style="1" customWidth="1"/>
    <col min="6646" max="6646" width="8.5703125" style="1" customWidth="1"/>
    <col min="6647" max="6647" width="10" style="1" customWidth="1"/>
    <col min="6648" max="6648" width="8.7109375" style="1" customWidth="1"/>
    <col min="6649" max="6649" width="9.28515625" style="1" customWidth="1"/>
    <col min="6650" max="6650" width="11.5703125" style="1" customWidth="1"/>
    <col min="6651" max="6893" width="9.140625" style="1"/>
    <col min="6894" max="6894" width="5" style="1" customWidth="1"/>
    <col min="6895" max="6895" width="11" style="1" customWidth="1"/>
    <col min="6896" max="6896" width="51.28515625" style="1" customWidth="1"/>
    <col min="6897" max="6897" width="9.85546875" style="1" customWidth="1"/>
    <col min="6898" max="6898" width="9.140625" style="1" customWidth="1"/>
    <col min="6899" max="6899" width="11.28515625" style="1" customWidth="1"/>
    <col min="6900" max="6900" width="9.28515625" style="1" customWidth="1"/>
    <col min="6901" max="6901" width="10.85546875" style="1" customWidth="1"/>
    <col min="6902" max="6902" width="8.5703125" style="1" customWidth="1"/>
    <col min="6903" max="6903" width="10" style="1" customWidth="1"/>
    <col min="6904" max="6904" width="8.7109375" style="1" customWidth="1"/>
    <col min="6905" max="6905" width="9.28515625" style="1" customWidth="1"/>
    <col min="6906" max="6906" width="11.5703125" style="1" customWidth="1"/>
    <col min="6907" max="7149" width="9.140625" style="1"/>
    <col min="7150" max="7150" width="5" style="1" customWidth="1"/>
    <col min="7151" max="7151" width="11" style="1" customWidth="1"/>
    <col min="7152" max="7152" width="51.28515625" style="1" customWidth="1"/>
    <col min="7153" max="7153" width="9.85546875" style="1" customWidth="1"/>
    <col min="7154" max="7154" width="9.140625" style="1" customWidth="1"/>
    <col min="7155" max="7155" width="11.28515625" style="1" customWidth="1"/>
    <col min="7156" max="7156" width="9.28515625" style="1" customWidth="1"/>
    <col min="7157" max="7157" width="10.85546875" style="1" customWidth="1"/>
    <col min="7158" max="7158" width="8.5703125" style="1" customWidth="1"/>
    <col min="7159" max="7159" width="10" style="1" customWidth="1"/>
    <col min="7160" max="7160" width="8.7109375" style="1" customWidth="1"/>
    <col min="7161" max="7161" width="9.28515625" style="1" customWidth="1"/>
    <col min="7162" max="7162" width="11.5703125" style="1" customWidth="1"/>
    <col min="7163" max="7405" width="9.140625" style="1"/>
    <col min="7406" max="7406" width="5" style="1" customWidth="1"/>
    <col min="7407" max="7407" width="11" style="1" customWidth="1"/>
    <col min="7408" max="7408" width="51.28515625" style="1" customWidth="1"/>
    <col min="7409" max="7409" width="9.85546875" style="1" customWidth="1"/>
    <col min="7410" max="7410" width="9.140625" style="1" customWidth="1"/>
    <col min="7411" max="7411" width="11.28515625" style="1" customWidth="1"/>
    <col min="7412" max="7412" width="9.28515625" style="1" customWidth="1"/>
    <col min="7413" max="7413" width="10.85546875" style="1" customWidth="1"/>
    <col min="7414" max="7414" width="8.5703125" style="1" customWidth="1"/>
    <col min="7415" max="7415" width="10" style="1" customWidth="1"/>
    <col min="7416" max="7416" width="8.7109375" style="1" customWidth="1"/>
    <col min="7417" max="7417" width="9.28515625" style="1" customWidth="1"/>
    <col min="7418" max="7418" width="11.5703125" style="1" customWidth="1"/>
    <col min="7419" max="7661" width="9.140625" style="1"/>
    <col min="7662" max="7662" width="5" style="1" customWidth="1"/>
    <col min="7663" max="7663" width="11" style="1" customWidth="1"/>
    <col min="7664" max="7664" width="51.28515625" style="1" customWidth="1"/>
    <col min="7665" max="7665" width="9.85546875" style="1" customWidth="1"/>
    <col min="7666" max="7666" width="9.140625" style="1" customWidth="1"/>
    <col min="7667" max="7667" width="11.28515625" style="1" customWidth="1"/>
    <col min="7668" max="7668" width="9.28515625" style="1" customWidth="1"/>
    <col min="7669" max="7669" width="10.85546875" style="1" customWidth="1"/>
    <col min="7670" max="7670" width="8.5703125" style="1" customWidth="1"/>
    <col min="7671" max="7671" width="10" style="1" customWidth="1"/>
    <col min="7672" max="7672" width="8.7109375" style="1" customWidth="1"/>
    <col min="7673" max="7673" width="9.28515625" style="1" customWidth="1"/>
    <col min="7674" max="7674" width="11.5703125" style="1" customWidth="1"/>
    <col min="7675" max="7917" width="9.140625" style="1"/>
    <col min="7918" max="7918" width="5" style="1" customWidth="1"/>
    <col min="7919" max="7919" width="11" style="1" customWidth="1"/>
    <col min="7920" max="7920" width="51.28515625" style="1" customWidth="1"/>
    <col min="7921" max="7921" width="9.85546875" style="1" customWidth="1"/>
    <col min="7922" max="7922" width="9.140625" style="1" customWidth="1"/>
    <col min="7923" max="7923" width="11.28515625" style="1" customWidth="1"/>
    <col min="7924" max="7924" width="9.28515625" style="1" customWidth="1"/>
    <col min="7925" max="7925" width="10.85546875" style="1" customWidth="1"/>
    <col min="7926" max="7926" width="8.5703125" style="1" customWidth="1"/>
    <col min="7927" max="7927" width="10" style="1" customWidth="1"/>
    <col min="7928" max="7928" width="8.7109375" style="1" customWidth="1"/>
    <col min="7929" max="7929" width="9.28515625" style="1" customWidth="1"/>
    <col min="7930" max="7930" width="11.5703125" style="1" customWidth="1"/>
    <col min="7931" max="8173" width="9.140625" style="1"/>
    <col min="8174" max="8174" width="5" style="1" customWidth="1"/>
    <col min="8175" max="8175" width="11" style="1" customWidth="1"/>
    <col min="8176" max="8176" width="51.28515625" style="1" customWidth="1"/>
    <col min="8177" max="8177" width="9.85546875" style="1" customWidth="1"/>
    <col min="8178" max="8178" width="9.140625" style="1" customWidth="1"/>
    <col min="8179" max="8179" width="11.28515625" style="1" customWidth="1"/>
    <col min="8180" max="8180" width="9.28515625" style="1" customWidth="1"/>
    <col min="8181" max="8181" width="10.85546875" style="1" customWidth="1"/>
    <col min="8182" max="8182" width="8.5703125" style="1" customWidth="1"/>
    <col min="8183" max="8183" width="10" style="1" customWidth="1"/>
    <col min="8184" max="8184" width="8.7109375" style="1" customWidth="1"/>
    <col min="8185" max="8185" width="9.28515625" style="1" customWidth="1"/>
    <col min="8186" max="8186" width="11.5703125" style="1" customWidth="1"/>
    <col min="8187" max="8429" width="9.140625" style="1"/>
    <col min="8430" max="8430" width="5" style="1" customWidth="1"/>
    <col min="8431" max="8431" width="11" style="1" customWidth="1"/>
    <col min="8432" max="8432" width="51.28515625" style="1" customWidth="1"/>
    <col min="8433" max="8433" width="9.85546875" style="1" customWidth="1"/>
    <col min="8434" max="8434" width="9.140625" style="1" customWidth="1"/>
    <col min="8435" max="8435" width="11.28515625" style="1" customWidth="1"/>
    <col min="8436" max="8436" width="9.28515625" style="1" customWidth="1"/>
    <col min="8437" max="8437" width="10.85546875" style="1" customWidth="1"/>
    <col min="8438" max="8438" width="8.5703125" style="1" customWidth="1"/>
    <col min="8439" max="8439" width="10" style="1" customWidth="1"/>
    <col min="8440" max="8440" width="8.7109375" style="1" customWidth="1"/>
    <col min="8441" max="8441" width="9.28515625" style="1" customWidth="1"/>
    <col min="8442" max="8442" width="11.5703125" style="1" customWidth="1"/>
    <col min="8443" max="8685" width="9.140625" style="1"/>
    <col min="8686" max="8686" width="5" style="1" customWidth="1"/>
    <col min="8687" max="8687" width="11" style="1" customWidth="1"/>
    <col min="8688" max="8688" width="51.28515625" style="1" customWidth="1"/>
    <col min="8689" max="8689" width="9.85546875" style="1" customWidth="1"/>
    <col min="8690" max="8690" width="9.140625" style="1" customWidth="1"/>
    <col min="8691" max="8691" width="11.28515625" style="1" customWidth="1"/>
    <col min="8692" max="8692" width="9.28515625" style="1" customWidth="1"/>
    <col min="8693" max="8693" width="10.85546875" style="1" customWidth="1"/>
    <col min="8694" max="8694" width="8.5703125" style="1" customWidth="1"/>
    <col min="8695" max="8695" width="10" style="1" customWidth="1"/>
    <col min="8696" max="8696" width="8.7109375" style="1" customWidth="1"/>
    <col min="8697" max="8697" width="9.28515625" style="1" customWidth="1"/>
    <col min="8698" max="8698" width="11.5703125" style="1" customWidth="1"/>
    <col min="8699" max="8941" width="9.140625" style="1"/>
    <col min="8942" max="8942" width="5" style="1" customWidth="1"/>
    <col min="8943" max="8943" width="11" style="1" customWidth="1"/>
    <col min="8944" max="8944" width="51.28515625" style="1" customWidth="1"/>
    <col min="8945" max="8945" width="9.85546875" style="1" customWidth="1"/>
    <col min="8946" max="8946" width="9.140625" style="1" customWidth="1"/>
    <col min="8947" max="8947" width="11.28515625" style="1" customWidth="1"/>
    <col min="8948" max="8948" width="9.28515625" style="1" customWidth="1"/>
    <col min="8949" max="8949" width="10.85546875" style="1" customWidth="1"/>
    <col min="8950" max="8950" width="8.5703125" style="1" customWidth="1"/>
    <col min="8951" max="8951" width="10" style="1" customWidth="1"/>
    <col min="8952" max="8952" width="8.7109375" style="1" customWidth="1"/>
    <col min="8953" max="8953" width="9.28515625" style="1" customWidth="1"/>
    <col min="8954" max="8954" width="11.5703125" style="1" customWidth="1"/>
    <col min="8955" max="9197" width="9.140625" style="1"/>
    <col min="9198" max="9198" width="5" style="1" customWidth="1"/>
    <col min="9199" max="9199" width="11" style="1" customWidth="1"/>
    <col min="9200" max="9200" width="51.28515625" style="1" customWidth="1"/>
    <col min="9201" max="9201" width="9.85546875" style="1" customWidth="1"/>
    <col min="9202" max="9202" width="9.140625" style="1" customWidth="1"/>
    <col min="9203" max="9203" width="11.28515625" style="1" customWidth="1"/>
    <col min="9204" max="9204" width="9.28515625" style="1" customWidth="1"/>
    <col min="9205" max="9205" width="10.85546875" style="1" customWidth="1"/>
    <col min="9206" max="9206" width="8.5703125" style="1" customWidth="1"/>
    <col min="9207" max="9207" width="10" style="1" customWidth="1"/>
    <col min="9208" max="9208" width="8.7109375" style="1" customWidth="1"/>
    <col min="9209" max="9209" width="9.28515625" style="1" customWidth="1"/>
    <col min="9210" max="9210" width="11.5703125" style="1" customWidth="1"/>
    <col min="9211" max="9453" width="9.140625" style="1"/>
    <col min="9454" max="9454" width="5" style="1" customWidth="1"/>
    <col min="9455" max="9455" width="11" style="1" customWidth="1"/>
    <col min="9456" max="9456" width="51.28515625" style="1" customWidth="1"/>
    <col min="9457" max="9457" width="9.85546875" style="1" customWidth="1"/>
    <col min="9458" max="9458" width="9.140625" style="1" customWidth="1"/>
    <col min="9459" max="9459" width="11.28515625" style="1" customWidth="1"/>
    <col min="9460" max="9460" width="9.28515625" style="1" customWidth="1"/>
    <col min="9461" max="9461" width="10.85546875" style="1" customWidth="1"/>
    <col min="9462" max="9462" width="8.5703125" style="1" customWidth="1"/>
    <col min="9463" max="9463" width="10" style="1" customWidth="1"/>
    <col min="9464" max="9464" width="8.7109375" style="1" customWidth="1"/>
    <col min="9465" max="9465" width="9.28515625" style="1" customWidth="1"/>
    <col min="9466" max="9466" width="11.5703125" style="1" customWidth="1"/>
    <col min="9467" max="9709" width="9.140625" style="1"/>
    <col min="9710" max="9710" width="5" style="1" customWidth="1"/>
    <col min="9711" max="9711" width="11" style="1" customWidth="1"/>
    <col min="9712" max="9712" width="51.28515625" style="1" customWidth="1"/>
    <col min="9713" max="9713" width="9.85546875" style="1" customWidth="1"/>
    <col min="9714" max="9714" width="9.140625" style="1" customWidth="1"/>
    <col min="9715" max="9715" width="11.28515625" style="1" customWidth="1"/>
    <col min="9716" max="9716" width="9.28515625" style="1" customWidth="1"/>
    <col min="9717" max="9717" width="10.85546875" style="1" customWidth="1"/>
    <col min="9718" max="9718" width="8.5703125" style="1" customWidth="1"/>
    <col min="9719" max="9719" width="10" style="1" customWidth="1"/>
    <col min="9720" max="9720" width="8.7109375" style="1" customWidth="1"/>
    <col min="9721" max="9721" width="9.28515625" style="1" customWidth="1"/>
    <col min="9722" max="9722" width="11.5703125" style="1" customWidth="1"/>
    <col min="9723" max="9965" width="9.140625" style="1"/>
    <col min="9966" max="9966" width="5" style="1" customWidth="1"/>
    <col min="9967" max="9967" width="11" style="1" customWidth="1"/>
    <col min="9968" max="9968" width="51.28515625" style="1" customWidth="1"/>
    <col min="9969" max="9969" width="9.85546875" style="1" customWidth="1"/>
    <col min="9970" max="9970" width="9.140625" style="1" customWidth="1"/>
    <col min="9971" max="9971" width="11.28515625" style="1" customWidth="1"/>
    <col min="9972" max="9972" width="9.28515625" style="1" customWidth="1"/>
    <col min="9973" max="9973" width="10.85546875" style="1" customWidth="1"/>
    <col min="9974" max="9974" width="8.5703125" style="1" customWidth="1"/>
    <col min="9975" max="9975" width="10" style="1" customWidth="1"/>
    <col min="9976" max="9976" width="8.7109375" style="1" customWidth="1"/>
    <col min="9977" max="9977" width="9.28515625" style="1" customWidth="1"/>
    <col min="9978" max="9978" width="11.5703125" style="1" customWidth="1"/>
    <col min="9979" max="10221" width="9.140625" style="1"/>
    <col min="10222" max="10222" width="5" style="1" customWidth="1"/>
    <col min="10223" max="10223" width="11" style="1" customWidth="1"/>
    <col min="10224" max="10224" width="51.28515625" style="1" customWidth="1"/>
    <col min="10225" max="10225" width="9.85546875" style="1" customWidth="1"/>
    <col min="10226" max="10226" width="9.140625" style="1" customWidth="1"/>
    <col min="10227" max="10227" width="11.28515625" style="1" customWidth="1"/>
    <col min="10228" max="10228" width="9.28515625" style="1" customWidth="1"/>
    <col min="10229" max="10229" width="10.85546875" style="1" customWidth="1"/>
    <col min="10230" max="10230" width="8.5703125" style="1" customWidth="1"/>
    <col min="10231" max="10231" width="10" style="1" customWidth="1"/>
    <col min="10232" max="10232" width="8.7109375" style="1" customWidth="1"/>
    <col min="10233" max="10233" width="9.28515625" style="1" customWidth="1"/>
    <col min="10234" max="10234" width="11.5703125" style="1" customWidth="1"/>
    <col min="10235" max="10477" width="9.140625" style="1"/>
    <col min="10478" max="10478" width="5" style="1" customWidth="1"/>
    <col min="10479" max="10479" width="11" style="1" customWidth="1"/>
    <col min="10480" max="10480" width="51.28515625" style="1" customWidth="1"/>
    <col min="10481" max="10481" width="9.85546875" style="1" customWidth="1"/>
    <col min="10482" max="10482" width="9.140625" style="1" customWidth="1"/>
    <col min="10483" max="10483" width="11.28515625" style="1" customWidth="1"/>
    <col min="10484" max="10484" width="9.28515625" style="1" customWidth="1"/>
    <col min="10485" max="10485" width="10.85546875" style="1" customWidth="1"/>
    <col min="10486" max="10486" width="8.5703125" style="1" customWidth="1"/>
    <col min="10487" max="10487" width="10" style="1" customWidth="1"/>
    <col min="10488" max="10488" width="8.7109375" style="1" customWidth="1"/>
    <col min="10489" max="10489" width="9.28515625" style="1" customWidth="1"/>
    <col min="10490" max="10490" width="11.5703125" style="1" customWidth="1"/>
    <col min="10491" max="10733" width="9.140625" style="1"/>
    <col min="10734" max="10734" width="5" style="1" customWidth="1"/>
    <col min="10735" max="10735" width="11" style="1" customWidth="1"/>
    <col min="10736" max="10736" width="51.28515625" style="1" customWidth="1"/>
    <col min="10737" max="10737" width="9.85546875" style="1" customWidth="1"/>
    <col min="10738" max="10738" width="9.140625" style="1" customWidth="1"/>
    <col min="10739" max="10739" width="11.28515625" style="1" customWidth="1"/>
    <col min="10740" max="10740" width="9.28515625" style="1" customWidth="1"/>
    <col min="10741" max="10741" width="10.85546875" style="1" customWidth="1"/>
    <col min="10742" max="10742" width="8.5703125" style="1" customWidth="1"/>
    <col min="10743" max="10743" width="10" style="1" customWidth="1"/>
    <col min="10744" max="10744" width="8.7109375" style="1" customWidth="1"/>
    <col min="10745" max="10745" width="9.28515625" style="1" customWidth="1"/>
    <col min="10746" max="10746" width="11.5703125" style="1" customWidth="1"/>
    <col min="10747" max="10989" width="9.140625" style="1"/>
    <col min="10990" max="10990" width="5" style="1" customWidth="1"/>
    <col min="10991" max="10991" width="11" style="1" customWidth="1"/>
    <col min="10992" max="10992" width="51.28515625" style="1" customWidth="1"/>
    <col min="10993" max="10993" width="9.85546875" style="1" customWidth="1"/>
    <col min="10994" max="10994" width="9.140625" style="1" customWidth="1"/>
    <col min="10995" max="10995" width="11.28515625" style="1" customWidth="1"/>
    <col min="10996" max="10996" width="9.28515625" style="1" customWidth="1"/>
    <col min="10997" max="10997" width="10.85546875" style="1" customWidth="1"/>
    <col min="10998" max="10998" width="8.5703125" style="1" customWidth="1"/>
    <col min="10999" max="10999" width="10" style="1" customWidth="1"/>
    <col min="11000" max="11000" width="8.7109375" style="1" customWidth="1"/>
    <col min="11001" max="11001" width="9.28515625" style="1" customWidth="1"/>
    <col min="11002" max="11002" width="11.5703125" style="1" customWidth="1"/>
    <col min="11003" max="11245" width="9.140625" style="1"/>
    <col min="11246" max="11246" width="5" style="1" customWidth="1"/>
    <col min="11247" max="11247" width="11" style="1" customWidth="1"/>
    <col min="11248" max="11248" width="51.28515625" style="1" customWidth="1"/>
    <col min="11249" max="11249" width="9.85546875" style="1" customWidth="1"/>
    <col min="11250" max="11250" width="9.140625" style="1" customWidth="1"/>
    <col min="11251" max="11251" width="11.28515625" style="1" customWidth="1"/>
    <col min="11252" max="11252" width="9.28515625" style="1" customWidth="1"/>
    <col min="11253" max="11253" width="10.85546875" style="1" customWidth="1"/>
    <col min="11254" max="11254" width="8.5703125" style="1" customWidth="1"/>
    <col min="11255" max="11255" width="10" style="1" customWidth="1"/>
    <col min="11256" max="11256" width="8.7109375" style="1" customWidth="1"/>
    <col min="11257" max="11257" width="9.28515625" style="1" customWidth="1"/>
    <col min="11258" max="11258" width="11.5703125" style="1" customWidth="1"/>
    <col min="11259" max="11501" width="9.140625" style="1"/>
    <col min="11502" max="11502" width="5" style="1" customWidth="1"/>
    <col min="11503" max="11503" width="11" style="1" customWidth="1"/>
    <col min="11504" max="11504" width="51.28515625" style="1" customWidth="1"/>
    <col min="11505" max="11505" width="9.85546875" style="1" customWidth="1"/>
    <col min="11506" max="11506" width="9.140625" style="1" customWidth="1"/>
    <col min="11507" max="11507" width="11.28515625" style="1" customWidth="1"/>
    <col min="11508" max="11508" width="9.28515625" style="1" customWidth="1"/>
    <col min="11509" max="11509" width="10.85546875" style="1" customWidth="1"/>
    <col min="11510" max="11510" width="8.5703125" style="1" customWidth="1"/>
    <col min="11511" max="11511" width="10" style="1" customWidth="1"/>
    <col min="11512" max="11512" width="8.7109375" style="1" customWidth="1"/>
    <col min="11513" max="11513" width="9.28515625" style="1" customWidth="1"/>
    <col min="11514" max="11514" width="11.5703125" style="1" customWidth="1"/>
    <col min="11515" max="11757" width="9.140625" style="1"/>
    <col min="11758" max="11758" width="5" style="1" customWidth="1"/>
    <col min="11759" max="11759" width="11" style="1" customWidth="1"/>
    <col min="11760" max="11760" width="51.28515625" style="1" customWidth="1"/>
    <col min="11761" max="11761" width="9.85546875" style="1" customWidth="1"/>
    <col min="11762" max="11762" width="9.140625" style="1" customWidth="1"/>
    <col min="11763" max="11763" width="11.28515625" style="1" customWidth="1"/>
    <col min="11764" max="11764" width="9.28515625" style="1" customWidth="1"/>
    <col min="11765" max="11765" width="10.85546875" style="1" customWidth="1"/>
    <col min="11766" max="11766" width="8.5703125" style="1" customWidth="1"/>
    <col min="11767" max="11767" width="10" style="1" customWidth="1"/>
    <col min="11768" max="11768" width="8.7109375" style="1" customWidth="1"/>
    <col min="11769" max="11769" width="9.28515625" style="1" customWidth="1"/>
    <col min="11770" max="11770" width="11.5703125" style="1" customWidth="1"/>
    <col min="11771" max="12013" width="9.140625" style="1"/>
    <col min="12014" max="12014" width="5" style="1" customWidth="1"/>
    <col min="12015" max="12015" width="11" style="1" customWidth="1"/>
    <col min="12016" max="12016" width="51.28515625" style="1" customWidth="1"/>
    <col min="12017" max="12017" width="9.85546875" style="1" customWidth="1"/>
    <col min="12018" max="12018" width="9.140625" style="1" customWidth="1"/>
    <col min="12019" max="12019" width="11.28515625" style="1" customWidth="1"/>
    <col min="12020" max="12020" width="9.28515625" style="1" customWidth="1"/>
    <col min="12021" max="12021" width="10.85546875" style="1" customWidth="1"/>
    <col min="12022" max="12022" width="8.5703125" style="1" customWidth="1"/>
    <col min="12023" max="12023" width="10" style="1" customWidth="1"/>
    <col min="12024" max="12024" width="8.7109375" style="1" customWidth="1"/>
    <col min="12025" max="12025" width="9.28515625" style="1" customWidth="1"/>
    <col min="12026" max="12026" width="11.5703125" style="1" customWidth="1"/>
    <col min="12027" max="12269" width="9.140625" style="1"/>
    <col min="12270" max="12270" width="5" style="1" customWidth="1"/>
    <col min="12271" max="12271" width="11" style="1" customWidth="1"/>
    <col min="12272" max="12272" width="51.28515625" style="1" customWidth="1"/>
    <col min="12273" max="12273" width="9.85546875" style="1" customWidth="1"/>
    <col min="12274" max="12274" width="9.140625" style="1" customWidth="1"/>
    <col min="12275" max="12275" width="11.28515625" style="1" customWidth="1"/>
    <col min="12276" max="12276" width="9.28515625" style="1" customWidth="1"/>
    <col min="12277" max="12277" width="10.85546875" style="1" customWidth="1"/>
    <col min="12278" max="12278" width="8.5703125" style="1" customWidth="1"/>
    <col min="12279" max="12279" width="10" style="1" customWidth="1"/>
    <col min="12280" max="12280" width="8.7109375" style="1" customWidth="1"/>
    <col min="12281" max="12281" width="9.28515625" style="1" customWidth="1"/>
    <col min="12282" max="12282" width="11.5703125" style="1" customWidth="1"/>
    <col min="12283" max="12525" width="9.140625" style="1"/>
    <col min="12526" max="12526" width="5" style="1" customWidth="1"/>
    <col min="12527" max="12527" width="11" style="1" customWidth="1"/>
    <col min="12528" max="12528" width="51.28515625" style="1" customWidth="1"/>
    <col min="12529" max="12529" width="9.85546875" style="1" customWidth="1"/>
    <col min="12530" max="12530" width="9.140625" style="1" customWidth="1"/>
    <col min="12531" max="12531" width="11.28515625" style="1" customWidth="1"/>
    <col min="12532" max="12532" width="9.28515625" style="1" customWidth="1"/>
    <col min="12533" max="12533" width="10.85546875" style="1" customWidth="1"/>
    <col min="12534" max="12534" width="8.5703125" style="1" customWidth="1"/>
    <col min="12535" max="12535" width="10" style="1" customWidth="1"/>
    <col min="12536" max="12536" width="8.7109375" style="1" customWidth="1"/>
    <col min="12537" max="12537" width="9.28515625" style="1" customWidth="1"/>
    <col min="12538" max="12538" width="11.5703125" style="1" customWidth="1"/>
    <col min="12539" max="12781" width="9.140625" style="1"/>
    <col min="12782" max="12782" width="5" style="1" customWidth="1"/>
    <col min="12783" max="12783" width="11" style="1" customWidth="1"/>
    <col min="12784" max="12784" width="51.28515625" style="1" customWidth="1"/>
    <col min="12785" max="12785" width="9.85546875" style="1" customWidth="1"/>
    <col min="12786" max="12786" width="9.140625" style="1" customWidth="1"/>
    <col min="12787" max="12787" width="11.28515625" style="1" customWidth="1"/>
    <col min="12788" max="12788" width="9.28515625" style="1" customWidth="1"/>
    <col min="12789" max="12789" width="10.85546875" style="1" customWidth="1"/>
    <col min="12790" max="12790" width="8.5703125" style="1" customWidth="1"/>
    <col min="12791" max="12791" width="10" style="1" customWidth="1"/>
    <col min="12792" max="12792" width="8.7109375" style="1" customWidth="1"/>
    <col min="12793" max="12793" width="9.28515625" style="1" customWidth="1"/>
    <col min="12794" max="12794" width="11.5703125" style="1" customWidth="1"/>
    <col min="12795" max="13037" width="9.140625" style="1"/>
    <col min="13038" max="13038" width="5" style="1" customWidth="1"/>
    <col min="13039" max="13039" width="11" style="1" customWidth="1"/>
    <col min="13040" max="13040" width="51.28515625" style="1" customWidth="1"/>
    <col min="13041" max="13041" width="9.85546875" style="1" customWidth="1"/>
    <col min="13042" max="13042" width="9.140625" style="1" customWidth="1"/>
    <col min="13043" max="13043" width="11.28515625" style="1" customWidth="1"/>
    <col min="13044" max="13044" width="9.28515625" style="1" customWidth="1"/>
    <col min="13045" max="13045" width="10.85546875" style="1" customWidth="1"/>
    <col min="13046" max="13046" width="8.5703125" style="1" customWidth="1"/>
    <col min="13047" max="13047" width="10" style="1" customWidth="1"/>
    <col min="13048" max="13048" width="8.7109375" style="1" customWidth="1"/>
    <col min="13049" max="13049" width="9.28515625" style="1" customWidth="1"/>
    <col min="13050" max="13050" width="11.5703125" style="1" customWidth="1"/>
    <col min="13051" max="13293" width="9.140625" style="1"/>
    <col min="13294" max="13294" width="5" style="1" customWidth="1"/>
    <col min="13295" max="13295" width="11" style="1" customWidth="1"/>
    <col min="13296" max="13296" width="51.28515625" style="1" customWidth="1"/>
    <col min="13297" max="13297" width="9.85546875" style="1" customWidth="1"/>
    <col min="13298" max="13298" width="9.140625" style="1" customWidth="1"/>
    <col min="13299" max="13299" width="11.28515625" style="1" customWidth="1"/>
    <col min="13300" max="13300" width="9.28515625" style="1" customWidth="1"/>
    <col min="13301" max="13301" width="10.85546875" style="1" customWidth="1"/>
    <col min="13302" max="13302" width="8.5703125" style="1" customWidth="1"/>
    <col min="13303" max="13303" width="10" style="1" customWidth="1"/>
    <col min="13304" max="13304" width="8.7109375" style="1" customWidth="1"/>
    <col min="13305" max="13305" width="9.28515625" style="1" customWidth="1"/>
    <col min="13306" max="13306" width="11.5703125" style="1" customWidth="1"/>
    <col min="13307" max="13549" width="9.140625" style="1"/>
    <col min="13550" max="13550" width="5" style="1" customWidth="1"/>
    <col min="13551" max="13551" width="11" style="1" customWidth="1"/>
    <col min="13552" max="13552" width="51.28515625" style="1" customWidth="1"/>
    <col min="13553" max="13553" width="9.85546875" style="1" customWidth="1"/>
    <col min="13554" max="13554" width="9.140625" style="1" customWidth="1"/>
    <col min="13555" max="13555" width="11.28515625" style="1" customWidth="1"/>
    <col min="13556" max="13556" width="9.28515625" style="1" customWidth="1"/>
    <col min="13557" max="13557" width="10.85546875" style="1" customWidth="1"/>
    <col min="13558" max="13558" width="8.5703125" style="1" customWidth="1"/>
    <col min="13559" max="13559" width="10" style="1" customWidth="1"/>
    <col min="13560" max="13560" width="8.7109375" style="1" customWidth="1"/>
    <col min="13561" max="13561" width="9.28515625" style="1" customWidth="1"/>
    <col min="13562" max="13562" width="11.5703125" style="1" customWidth="1"/>
    <col min="13563" max="13805" width="9.140625" style="1"/>
    <col min="13806" max="13806" width="5" style="1" customWidth="1"/>
    <col min="13807" max="13807" width="11" style="1" customWidth="1"/>
    <col min="13808" max="13808" width="51.28515625" style="1" customWidth="1"/>
    <col min="13809" max="13809" width="9.85546875" style="1" customWidth="1"/>
    <col min="13810" max="13810" width="9.140625" style="1" customWidth="1"/>
    <col min="13811" max="13811" width="11.28515625" style="1" customWidth="1"/>
    <col min="13812" max="13812" width="9.28515625" style="1" customWidth="1"/>
    <col min="13813" max="13813" width="10.85546875" style="1" customWidth="1"/>
    <col min="13814" max="13814" width="8.5703125" style="1" customWidth="1"/>
    <col min="13815" max="13815" width="10" style="1" customWidth="1"/>
    <col min="13816" max="13816" width="8.7109375" style="1" customWidth="1"/>
    <col min="13817" max="13817" width="9.28515625" style="1" customWidth="1"/>
    <col min="13818" max="13818" width="11.5703125" style="1" customWidth="1"/>
    <col min="13819" max="14061" width="9.140625" style="1"/>
    <col min="14062" max="14062" width="5" style="1" customWidth="1"/>
    <col min="14063" max="14063" width="11" style="1" customWidth="1"/>
    <col min="14064" max="14064" width="51.28515625" style="1" customWidth="1"/>
    <col min="14065" max="14065" width="9.85546875" style="1" customWidth="1"/>
    <col min="14066" max="14066" width="9.140625" style="1" customWidth="1"/>
    <col min="14067" max="14067" width="11.28515625" style="1" customWidth="1"/>
    <col min="14068" max="14068" width="9.28515625" style="1" customWidth="1"/>
    <col min="14069" max="14069" width="10.85546875" style="1" customWidth="1"/>
    <col min="14070" max="14070" width="8.5703125" style="1" customWidth="1"/>
    <col min="14071" max="14071" width="10" style="1" customWidth="1"/>
    <col min="14072" max="14072" width="8.7109375" style="1" customWidth="1"/>
    <col min="14073" max="14073" width="9.28515625" style="1" customWidth="1"/>
    <col min="14074" max="14074" width="11.5703125" style="1" customWidth="1"/>
    <col min="14075" max="14317" width="9.140625" style="1"/>
    <col min="14318" max="14318" width="5" style="1" customWidth="1"/>
    <col min="14319" max="14319" width="11" style="1" customWidth="1"/>
    <col min="14320" max="14320" width="51.28515625" style="1" customWidth="1"/>
    <col min="14321" max="14321" width="9.85546875" style="1" customWidth="1"/>
    <col min="14322" max="14322" width="9.140625" style="1" customWidth="1"/>
    <col min="14323" max="14323" width="11.28515625" style="1" customWidth="1"/>
    <col min="14324" max="14324" width="9.28515625" style="1" customWidth="1"/>
    <col min="14325" max="14325" width="10.85546875" style="1" customWidth="1"/>
    <col min="14326" max="14326" width="8.5703125" style="1" customWidth="1"/>
    <col min="14327" max="14327" width="10" style="1" customWidth="1"/>
    <col min="14328" max="14328" width="8.7109375" style="1" customWidth="1"/>
    <col min="14329" max="14329" width="9.28515625" style="1" customWidth="1"/>
    <col min="14330" max="14330" width="11.5703125" style="1" customWidth="1"/>
    <col min="14331" max="14573" width="9.140625" style="1"/>
    <col min="14574" max="14574" width="5" style="1" customWidth="1"/>
    <col min="14575" max="14575" width="11" style="1" customWidth="1"/>
    <col min="14576" max="14576" width="51.28515625" style="1" customWidth="1"/>
    <col min="14577" max="14577" width="9.85546875" style="1" customWidth="1"/>
    <col min="14578" max="14578" width="9.140625" style="1" customWidth="1"/>
    <col min="14579" max="14579" width="11.28515625" style="1" customWidth="1"/>
    <col min="14580" max="14580" width="9.28515625" style="1" customWidth="1"/>
    <col min="14581" max="14581" width="10.85546875" style="1" customWidth="1"/>
    <col min="14582" max="14582" width="8.5703125" style="1" customWidth="1"/>
    <col min="14583" max="14583" width="10" style="1" customWidth="1"/>
    <col min="14584" max="14584" width="8.7109375" style="1" customWidth="1"/>
    <col min="14585" max="14585" width="9.28515625" style="1" customWidth="1"/>
    <col min="14586" max="14586" width="11.5703125" style="1" customWidth="1"/>
    <col min="14587" max="14829" width="9.140625" style="1"/>
    <col min="14830" max="14830" width="5" style="1" customWidth="1"/>
    <col min="14831" max="14831" width="11" style="1" customWidth="1"/>
    <col min="14832" max="14832" width="51.28515625" style="1" customWidth="1"/>
    <col min="14833" max="14833" width="9.85546875" style="1" customWidth="1"/>
    <col min="14834" max="14834" width="9.140625" style="1" customWidth="1"/>
    <col min="14835" max="14835" width="11.28515625" style="1" customWidth="1"/>
    <col min="14836" max="14836" width="9.28515625" style="1" customWidth="1"/>
    <col min="14837" max="14837" width="10.85546875" style="1" customWidth="1"/>
    <col min="14838" max="14838" width="8.5703125" style="1" customWidth="1"/>
    <col min="14839" max="14839" width="10" style="1" customWidth="1"/>
    <col min="14840" max="14840" width="8.7109375" style="1" customWidth="1"/>
    <col min="14841" max="14841" width="9.28515625" style="1" customWidth="1"/>
    <col min="14842" max="14842" width="11.5703125" style="1" customWidth="1"/>
    <col min="14843" max="15085" width="9.140625" style="1"/>
    <col min="15086" max="15086" width="5" style="1" customWidth="1"/>
    <col min="15087" max="15087" width="11" style="1" customWidth="1"/>
    <col min="15088" max="15088" width="51.28515625" style="1" customWidth="1"/>
    <col min="15089" max="15089" width="9.85546875" style="1" customWidth="1"/>
    <col min="15090" max="15090" width="9.140625" style="1" customWidth="1"/>
    <col min="15091" max="15091" width="11.28515625" style="1" customWidth="1"/>
    <col min="15092" max="15092" width="9.28515625" style="1" customWidth="1"/>
    <col min="15093" max="15093" width="10.85546875" style="1" customWidth="1"/>
    <col min="15094" max="15094" width="8.5703125" style="1" customWidth="1"/>
    <col min="15095" max="15095" width="10" style="1" customWidth="1"/>
    <col min="15096" max="15096" width="8.7109375" style="1" customWidth="1"/>
    <col min="15097" max="15097" width="9.28515625" style="1" customWidth="1"/>
    <col min="15098" max="15098" width="11.5703125" style="1" customWidth="1"/>
    <col min="15099" max="15341" width="9.140625" style="1"/>
    <col min="15342" max="15342" width="5" style="1" customWidth="1"/>
    <col min="15343" max="15343" width="11" style="1" customWidth="1"/>
    <col min="15344" max="15344" width="51.28515625" style="1" customWidth="1"/>
    <col min="15345" max="15345" width="9.85546875" style="1" customWidth="1"/>
    <col min="15346" max="15346" width="9.140625" style="1" customWidth="1"/>
    <col min="15347" max="15347" width="11.28515625" style="1" customWidth="1"/>
    <col min="15348" max="15348" width="9.28515625" style="1" customWidth="1"/>
    <col min="15349" max="15349" width="10.85546875" style="1" customWidth="1"/>
    <col min="15350" max="15350" width="8.5703125" style="1" customWidth="1"/>
    <col min="15351" max="15351" width="10" style="1" customWidth="1"/>
    <col min="15352" max="15352" width="8.7109375" style="1" customWidth="1"/>
    <col min="15353" max="15353" width="9.28515625" style="1" customWidth="1"/>
    <col min="15354" max="15354" width="11.5703125" style="1" customWidth="1"/>
    <col min="15355" max="15597" width="9.140625" style="1"/>
    <col min="15598" max="15598" width="5" style="1" customWidth="1"/>
    <col min="15599" max="15599" width="11" style="1" customWidth="1"/>
    <col min="15600" max="15600" width="51.28515625" style="1" customWidth="1"/>
    <col min="15601" max="15601" width="9.85546875" style="1" customWidth="1"/>
    <col min="15602" max="15602" width="9.140625" style="1" customWidth="1"/>
    <col min="15603" max="15603" width="11.28515625" style="1" customWidth="1"/>
    <col min="15604" max="15604" width="9.28515625" style="1" customWidth="1"/>
    <col min="15605" max="15605" width="10.85546875" style="1" customWidth="1"/>
    <col min="15606" max="15606" width="8.5703125" style="1" customWidth="1"/>
    <col min="15607" max="15607" width="10" style="1" customWidth="1"/>
    <col min="15608" max="15608" width="8.7109375" style="1" customWidth="1"/>
    <col min="15609" max="15609" width="9.28515625" style="1" customWidth="1"/>
    <col min="15610" max="15610" width="11.5703125" style="1" customWidth="1"/>
    <col min="15611" max="15853" width="9.140625" style="1"/>
    <col min="15854" max="15854" width="5" style="1" customWidth="1"/>
    <col min="15855" max="15855" width="11" style="1" customWidth="1"/>
    <col min="15856" max="15856" width="51.28515625" style="1" customWidth="1"/>
    <col min="15857" max="15857" width="9.85546875" style="1" customWidth="1"/>
    <col min="15858" max="15858" width="9.140625" style="1" customWidth="1"/>
    <col min="15859" max="15859" width="11.28515625" style="1" customWidth="1"/>
    <col min="15860" max="15860" width="9.28515625" style="1" customWidth="1"/>
    <col min="15861" max="15861" width="10.85546875" style="1" customWidth="1"/>
    <col min="15862" max="15862" width="8.5703125" style="1" customWidth="1"/>
    <col min="15863" max="15863" width="10" style="1" customWidth="1"/>
    <col min="15864" max="15864" width="8.7109375" style="1" customWidth="1"/>
    <col min="15865" max="15865" width="9.28515625" style="1" customWidth="1"/>
    <col min="15866" max="15866" width="11.5703125" style="1" customWidth="1"/>
    <col min="15867" max="16109" width="9.140625" style="1"/>
    <col min="16110" max="16110" width="5" style="1" customWidth="1"/>
    <col min="16111" max="16111" width="11" style="1" customWidth="1"/>
    <col min="16112" max="16112" width="51.28515625" style="1" customWidth="1"/>
    <col min="16113" max="16113" width="9.85546875" style="1" customWidth="1"/>
    <col min="16114" max="16114" width="9.140625" style="1" customWidth="1"/>
    <col min="16115" max="16115" width="11.28515625" style="1" customWidth="1"/>
    <col min="16116" max="16116" width="9.28515625" style="1" customWidth="1"/>
    <col min="16117" max="16117" width="10.85546875" style="1" customWidth="1"/>
    <col min="16118" max="16118" width="8.5703125" style="1" customWidth="1"/>
    <col min="16119" max="16119" width="10" style="1" customWidth="1"/>
    <col min="16120" max="16120" width="8.7109375" style="1" customWidth="1"/>
    <col min="16121" max="16121" width="9.28515625" style="1" customWidth="1"/>
    <col min="16122" max="16122" width="11.5703125" style="1" customWidth="1"/>
    <col min="16123" max="16384" width="9.140625" style="1"/>
  </cols>
  <sheetData>
    <row r="1" spans="1:13" s="52" customFormat="1" ht="25.5" customHeight="1" x14ac:dyDescent="0.35">
      <c r="A1" s="53" t="s">
        <v>204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52" customFormat="1" ht="25.5" customHeight="1" x14ac:dyDescent="0.35">
      <c r="A2" s="53" t="s">
        <v>181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41.25" customHeight="1" x14ac:dyDescent="0.2">
      <c r="A3" s="57" t="s">
        <v>1</v>
      </c>
      <c r="B3" s="57" t="s">
        <v>2</v>
      </c>
      <c r="C3" s="57" t="s">
        <v>3</v>
      </c>
      <c r="D3" s="57" t="s">
        <v>4</v>
      </c>
      <c r="E3" s="57"/>
      <c r="F3" s="57"/>
      <c r="G3" s="58" t="s">
        <v>206</v>
      </c>
      <c r="H3" s="58"/>
      <c r="I3" s="58" t="s">
        <v>5</v>
      </c>
      <c r="J3" s="58"/>
      <c r="K3" s="59" t="s">
        <v>6</v>
      </c>
      <c r="L3" s="59"/>
      <c r="M3" s="58" t="s">
        <v>89</v>
      </c>
    </row>
    <row r="4" spans="1:13" ht="39" customHeight="1" x14ac:dyDescent="0.2">
      <c r="A4" s="57"/>
      <c r="B4" s="57"/>
      <c r="C4" s="57"/>
      <c r="D4" s="4" t="s">
        <v>205</v>
      </c>
      <c r="E4" s="4" t="s">
        <v>7</v>
      </c>
      <c r="F4" s="39" t="s">
        <v>8</v>
      </c>
      <c r="G4" s="39" t="s">
        <v>207</v>
      </c>
      <c r="H4" s="39" t="s">
        <v>89</v>
      </c>
      <c r="I4" s="39" t="s">
        <v>207</v>
      </c>
      <c r="J4" s="39" t="s">
        <v>89</v>
      </c>
      <c r="K4" s="39" t="s">
        <v>207</v>
      </c>
      <c r="L4" s="39" t="s">
        <v>89</v>
      </c>
      <c r="M4" s="58"/>
    </row>
    <row r="5" spans="1:13" s="55" customFormat="1" ht="24" customHeight="1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</row>
    <row r="6" spans="1:13" ht="21.75" customHeight="1" x14ac:dyDescent="0.3">
      <c r="A6" s="2"/>
      <c r="B6" s="2"/>
      <c r="C6" s="41" t="s">
        <v>9</v>
      </c>
      <c r="D6" s="2"/>
      <c r="E6" s="2"/>
      <c r="F6" s="22"/>
      <c r="G6" s="63"/>
      <c r="H6" s="63"/>
      <c r="I6" s="63"/>
      <c r="J6" s="63"/>
      <c r="K6" s="63"/>
      <c r="L6" s="63"/>
      <c r="M6" s="63"/>
    </row>
    <row r="7" spans="1:13" s="28" customFormat="1" ht="21.75" customHeight="1" x14ac:dyDescent="0.25">
      <c r="A7" s="4"/>
      <c r="B7" s="4"/>
      <c r="C7" s="3" t="s">
        <v>10</v>
      </c>
      <c r="D7" s="4"/>
      <c r="E7" s="5"/>
      <c r="F7" s="24"/>
      <c r="G7" s="64"/>
      <c r="H7" s="63"/>
      <c r="I7" s="64"/>
      <c r="J7" s="63"/>
      <c r="K7" s="64"/>
      <c r="L7" s="63"/>
      <c r="M7" s="63"/>
    </row>
    <row r="8" spans="1:13" s="8" customFormat="1" ht="69.75" customHeight="1" x14ac:dyDescent="0.25">
      <c r="A8" s="60">
        <v>1</v>
      </c>
      <c r="B8" s="3" t="s">
        <v>19</v>
      </c>
      <c r="C8" s="3" t="s">
        <v>135</v>
      </c>
      <c r="D8" s="3" t="s">
        <v>16</v>
      </c>
      <c r="E8" s="7"/>
      <c r="F8" s="33">
        <v>0.11700000000000001</v>
      </c>
      <c r="G8" s="64"/>
      <c r="H8" s="63"/>
      <c r="I8" s="64"/>
      <c r="J8" s="63"/>
      <c r="K8" s="64"/>
      <c r="L8" s="63"/>
      <c r="M8" s="63"/>
    </row>
    <row r="9" spans="1:13" s="28" customFormat="1" ht="25.5" customHeight="1" x14ac:dyDescent="0.25">
      <c r="A9" s="60"/>
      <c r="B9" s="4"/>
      <c r="C9" s="9" t="s">
        <v>12</v>
      </c>
      <c r="D9" s="4"/>
      <c r="E9" s="5"/>
      <c r="F9" s="24"/>
      <c r="G9" s="64"/>
      <c r="H9" s="63"/>
      <c r="I9" s="64"/>
      <c r="J9" s="63"/>
      <c r="K9" s="64"/>
      <c r="L9" s="63"/>
      <c r="M9" s="63"/>
    </row>
    <row r="10" spans="1:13" s="28" customFormat="1" ht="25.5" customHeight="1" x14ac:dyDescent="0.25">
      <c r="A10" s="60"/>
      <c r="B10" s="4"/>
      <c r="C10" s="9" t="s">
        <v>13</v>
      </c>
      <c r="D10" s="4" t="s">
        <v>14</v>
      </c>
      <c r="E10" s="5">
        <v>20</v>
      </c>
      <c r="F10" s="24">
        <f>E10*F8</f>
        <v>2.3400000000000003</v>
      </c>
      <c r="G10" s="64"/>
      <c r="H10" s="63"/>
      <c r="I10" s="65"/>
      <c r="J10" s="63"/>
      <c r="K10" s="64"/>
      <c r="L10" s="63"/>
      <c r="M10" s="63"/>
    </row>
    <row r="11" spans="1:13" s="28" customFormat="1" ht="25.5" customHeight="1" x14ac:dyDescent="0.25">
      <c r="A11" s="60"/>
      <c r="B11" s="4"/>
      <c r="C11" s="9" t="s">
        <v>20</v>
      </c>
      <c r="D11" s="4" t="s">
        <v>15</v>
      </c>
      <c r="E11" s="5">
        <v>44.8</v>
      </c>
      <c r="F11" s="24">
        <f>E11*F8</f>
        <v>5.2416</v>
      </c>
      <c r="G11" s="64"/>
      <c r="H11" s="63"/>
      <c r="I11" s="64"/>
      <c r="J11" s="63"/>
      <c r="K11" s="65"/>
      <c r="L11" s="63"/>
      <c r="M11" s="63"/>
    </row>
    <row r="12" spans="1:13" s="28" customFormat="1" ht="25.5" customHeight="1" x14ac:dyDescent="0.25">
      <c r="A12" s="60"/>
      <c r="B12" s="4"/>
      <c r="C12" s="9" t="s">
        <v>17</v>
      </c>
      <c r="D12" s="4" t="s">
        <v>0</v>
      </c>
      <c r="E12" s="5">
        <v>2.1</v>
      </c>
      <c r="F12" s="24">
        <f>E12*F8</f>
        <v>0.24570000000000003</v>
      </c>
      <c r="G12" s="64"/>
      <c r="H12" s="63"/>
      <c r="I12" s="64"/>
      <c r="J12" s="63"/>
      <c r="K12" s="65"/>
      <c r="L12" s="63"/>
      <c r="M12" s="63"/>
    </row>
    <row r="13" spans="1:13" s="28" customFormat="1" ht="25.5" customHeight="1" x14ac:dyDescent="0.25">
      <c r="A13" s="60"/>
      <c r="B13" s="4"/>
      <c r="C13" s="9" t="s">
        <v>33</v>
      </c>
      <c r="D13" s="4" t="s">
        <v>18</v>
      </c>
      <c r="E13" s="5">
        <v>0.05</v>
      </c>
      <c r="F13" s="24">
        <f>E13*F8</f>
        <v>5.850000000000001E-3</v>
      </c>
      <c r="G13" s="65"/>
      <c r="H13" s="63"/>
      <c r="I13" s="64"/>
      <c r="J13" s="63"/>
      <c r="K13" s="64"/>
      <c r="L13" s="63"/>
      <c r="M13" s="63"/>
    </row>
    <row r="14" spans="1:13" s="8" customFormat="1" ht="92.25" customHeight="1" x14ac:dyDescent="0.25">
      <c r="A14" s="60">
        <v>2</v>
      </c>
      <c r="B14" s="3" t="s">
        <v>19</v>
      </c>
      <c r="C14" s="3" t="s">
        <v>136</v>
      </c>
      <c r="D14" s="3" t="s">
        <v>16</v>
      </c>
      <c r="E14" s="7"/>
      <c r="F14" s="33">
        <v>8.0000000000000004E-4</v>
      </c>
      <c r="G14" s="64"/>
      <c r="H14" s="63"/>
      <c r="I14" s="64"/>
      <c r="J14" s="63"/>
      <c r="K14" s="64"/>
      <c r="L14" s="63"/>
      <c r="M14" s="63"/>
    </row>
    <row r="15" spans="1:13" s="28" customFormat="1" ht="22.5" customHeight="1" x14ac:dyDescent="0.25">
      <c r="A15" s="60"/>
      <c r="B15" s="4"/>
      <c r="C15" s="9" t="s">
        <v>12</v>
      </c>
      <c r="D15" s="4"/>
      <c r="E15" s="5"/>
      <c r="F15" s="24"/>
      <c r="G15" s="64"/>
      <c r="H15" s="63"/>
      <c r="I15" s="64"/>
      <c r="J15" s="63"/>
      <c r="K15" s="64"/>
      <c r="L15" s="63"/>
      <c r="M15" s="63"/>
    </row>
    <row r="16" spans="1:13" s="28" customFormat="1" ht="22.5" customHeight="1" x14ac:dyDescent="0.25">
      <c r="A16" s="60"/>
      <c r="B16" s="4"/>
      <c r="C16" s="9" t="s">
        <v>13</v>
      </c>
      <c r="D16" s="4" t="s">
        <v>14</v>
      </c>
      <c r="E16" s="5">
        <v>20</v>
      </c>
      <c r="F16" s="24">
        <f>E16*F14</f>
        <v>1.6E-2</v>
      </c>
      <c r="G16" s="64"/>
      <c r="H16" s="63"/>
      <c r="I16" s="65"/>
      <c r="J16" s="63"/>
      <c r="K16" s="64"/>
      <c r="L16" s="63"/>
      <c r="M16" s="63"/>
    </row>
    <row r="17" spans="1:13" s="28" customFormat="1" ht="22.5" customHeight="1" x14ac:dyDescent="0.25">
      <c r="A17" s="60"/>
      <c r="B17" s="4"/>
      <c r="C17" s="9" t="s">
        <v>20</v>
      </c>
      <c r="D17" s="4" t="s">
        <v>15</v>
      </c>
      <c r="E17" s="5">
        <v>44.8</v>
      </c>
      <c r="F17" s="24">
        <f>E17*F14</f>
        <v>3.5839999999999997E-2</v>
      </c>
      <c r="G17" s="64"/>
      <c r="H17" s="63"/>
      <c r="I17" s="64"/>
      <c r="J17" s="63"/>
      <c r="K17" s="65"/>
      <c r="L17" s="63"/>
      <c r="M17" s="63"/>
    </row>
    <row r="18" spans="1:13" s="28" customFormat="1" ht="22.5" customHeight="1" x14ac:dyDescent="0.25">
      <c r="A18" s="60"/>
      <c r="B18" s="4"/>
      <c r="C18" s="9" t="s">
        <v>17</v>
      </c>
      <c r="D18" s="4" t="s">
        <v>0</v>
      </c>
      <c r="E18" s="5">
        <v>2.1</v>
      </c>
      <c r="F18" s="24">
        <f>E18*F14</f>
        <v>1.6800000000000001E-3</v>
      </c>
      <c r="G18" s="64"/>
      <c r="H18" s="63"/>
      <c r="I18" s="64"/>
      <c r="J18" s="63"/>
      <c r="K18" s="65"/>
      <c r="L18" s="63"/>
      <c r="M18" s="63"/>
    </row>
    <row r="19" spans="1:13" s="28" customFormat="1" ht="22.5" customHeight="1" x14ac:dyDescent="0.25">
      <c r="A19" s="60"/>
      <c r="B19" s="4"/>
      <c r="C19" s="9" t="s">
        <v>33</v>
      </c>
      <c r="D19" s="4" t="s">
        <v>18</v>
      </c>
      <c r="E19" s="5">
        <v>0.05</v>
      </c>
      <c r="F19" s="24">
        <f>E19*F14</f>
        <v>4.0000000000000003E-5</v>
      </c>
      <c r="G19" s="65"/>
      <c r="H19" s="63"/>
      <c r="I19" s="64"/>
      <c r="J19" s="63"/>
      <c r="K19" s="64"/>
      <c r="L19" s="63"/>
      <c r="M19" s="63"/>
    </row>
    <row r="20" spans="1:13" s="8" customFormat="1" ht="75" customHeight="1" x14ac:dyDescent="0.25">
      <c r="A20" s="60">
        <v>3</v>
      </c>
      <c r="B20" s="3" t="s">
        <v>21</v>
      </c>
      <c r="C20" s="3" t="s">
        <v>133</v>
      </c>
      <c r="D20" s="3" t="s">
        <v>11</v>
      </c>
      <c r="E20" s="7"/>
      <c r="F20" s="33">
        <v>3.4700000000000002E-2</v>
      </c>
      <c r="G20" s="64"/>
      <c r="H20" s="63"/>
      <c r="I20" s="64"/>
      <c r="J20" s="63"/>
      <c r="K20" s="64"/>
      <c r="L20" s="63"/>
      <c r="M20" s="63"/>
    </row>
    <row r="21" spans="1:13" s="28" customFormat="1" ht="24.75" customHeight="1" x14ac:dyDescent="0.25">
      <c r="A21" s="60"/>
      <c r="B21" s="4"/>
      <c r="C21" s="9" t="s">
        <v>12</v>
      </c>
      <c r="D21" s="4"/>
      <c r="E21" s="5"/>
      <c r="F21" s="24"/>
      <c r="G21" s="64"/>
      <c r="H21" s="63"/>
      <c r="I21" s="64"/>
      <c r="J21" s="63"/>
      <c r="K21" s="64"/>
      <c r="L21" s="63"/>
      <c r="M21" s="63"/>
    </row>
    <row r="22" spans="1:13" s="28" customFormat="1" ht="24.75" customHeight="1" x14ac:dyDescent="0.25">
      <c r="A22" s="60"/>
      <c r="B22" s="4"/>
      <c r="C22" s="9" t="s">
        <v>13</v>
      </c>
      <c r="D22" s="4" t="s">
        <v>22</v>
      </c>
      <c r="E22" s="5">
        <v>206</v>
      </c>
      <c r="F22" s="24">
        <f>E22*F20</f>
        <v>7.1482000000000001</v>
      </c>
      <c r="G22" s="64"/>
      <c r="H22" s="63"/>
      <c r="I22" s="65"/>
      <c r="J22" s="63"/>
      <c r="K22" s="64"/>
      <c r="L22" s="63"/>
      <c r="M22" s="63"/>
    </row>
    <row r="23" spans="1:13" s="8" customFormat="1" ht="57" customHeight="1" x14ac:dyDescent="0.25">
      <c r="A23" s="60">
        <v>4</v>
      </c>
      <c r="B23" s="3" t="s">
        <v>23</v>
      </c>
      <c r="C23" s="3" t="s">
        <v>24</v>
      </c>
      <c r="D23" s="3" t="s">
        <v>11</v>
      </c>
      <c r="E23" s="7"/>
      <c r="F23" s="33">
        <f>F20</f>
        <v>3.4700000000000002E-2</v>
      </c>
      <c r="G23" s="64"/>
      <c r="H23" s="63"/>
      <c r="I23" s="64"/>
      <c r="J23" s="63"/>
      <c r="K23" s="64"/>
      <c r="L23" s="63"/>
      <c r="M23" s="63"/>
    </row>
    <row r="24" spans="1:13" s="28" customFormat="1" ht="27.75" customHeight="1" x14ac:dyDescent="0.25">
      <c r="A24" s="60"/>
      <c r="B24" s="4"/>
      <c r="C24" s="9" t="s">
        <v>12</v>
      </c>
      <c r="D24" s="4"/>
      <c r="E24" s="5"/>
      <c r="F24" s="24"/>
      <c r="G24" s="64"/>
      <c r="H24" s="63"/>
      <c r="I24" s="64"/>
      <c r="J24" s="63"/>
      <c r="K24" s="64"/>
      <c r="L24" s="63"/>
      <c r="M24" s="63"/>
    </row>
    <row r="25" spans="1:13" s="28" customFormat="1" ht="27.75" customHeight="1" x14ac:dyDescent="0.25">
      <c r="A25" s="60"/>
      <c r="B25" s="4"/>
      <c r="C25" s="9" t="s">
        <v>25</v>
      </c>
      <c r="D25" s="4" t="s">
        <v>22</v>
      </c>
      <c r="E25" s="5">
        <v>154</v>
      </c>
      <c r="F25" s="24">
        <f>E25*F23</f>
        <v>5.3437999999999999</v>
      </c>
      <c r="G25" s="64"/>
      <c r="H25" s="63"/>
      <c r="I25" s="65"/>
      <c r="J25" s="63"/>
      <c r="K25" s="64"/>
      <c r="L25" s="63"/>
      <c r="M25" s="63"/>
    </row>
    <row r="26" spans="1:13" s="8" customFormat="1" ht="42.75" customHeight="1" x14ac:dyDescent="0.25">
      <c r="A26" s="3">
        <v>5</v>
      </c>
      <c r="B26" s="3" t="s">
        <v>26</v>
      </c>
      <c r="C26" s="3" t="s">
        <v>138</v>
      </c>
      <c r="D26" s="3" t="s">
        <v>27</v>
      </c>
      <c r="E26" s="12"/>
      <c r="F26" s="23">
        <f>(F8*1000+F14*1000+F20*100)*1.95</f>
        <v>236.47649999999999</v>
      </c>
      <c r="G26" s="64"/>
      <c r="H26" s="63"/>
      <c r="I26" s="64"/>
      <c r="J26" s="63"/>
      <c r="K26" s="65"/>
      <c r="L26" s="63"/>
      <c r="M26" s="63"/>
    </row>
    <row r="27" spans="1:13" s="28" customFormat="1" ht="40.5" customHeight="1" x14ac:dyDescent="0.25">
      <c r="A27" s="4"/>
      <c r="B27" s="4"/>
      <c r="C27" s="3" t="s">
        <v>116</v>
      </c>
      <c r="D27" s="4"/>
      <c r="E27" s="5"/>
      <c r="F27" s="24"/>
      <c r="G27" s="64"/>
      <c r="H27" s="63"/>
      <c r="I27" s="64"/>
      <c r="J27" s="63"/>
      <c r="K27" s="64"/>
      <c r="L27" s="63"/>
      <c r="M27" s="63"/>
    </row>
    <row r="28" spans="1:13" s="8" customFormat="1" ht="42" customHeight="1" x14ac:dyDescent="0.25">
      <c r="A28" s="60">
        <v>6</v>
      </c>
      <c r="B28" s="3" t="s">
        <v>28</v>
      </c>
      <c r="C28" s="3" t="s">
        <v>29</v>
      </c>
      <c r="D28" s="3" t="s">
        <v>30</v>
      </c>
      <c r="E28" s="7"/>
      <c r="F28" s="33">
        <v>2.9830000000000001</v>
      </c>
      <c r="G28" s="64"/>
      <c r="H28" s="63"/>
      <c r="I28" s="64"/>
      <c r="J28" s="63"/>
      <c r="K28" s="64"/>
      <c r="L28" s="63"/>
      <c r="M28" s="63"/>
    </row>
    <row r="29" spans="1:13" s="28" customFormat="1" ht="23.25" customHeight="1" x14ac:dyDescent="0.25">
      <c r="A29" s="60"/>
      <c r="B29" s="4"/>
      <c r="C29" s="9" t="s">
        <v>12</v>
      </c>
      <c r="D29" s="4"/>
      <c r="E29" s="5"/>
      <c r="F29" s="24"/>
      <c r="G29" s="64"/>
      <c r="H29" s="63"/>
      <c r="I29" s="64"/>
      <c r="J29" s="63"/>
      <c r="K29" s="64"/>
      <c r="L29" s="63"/>
      <c r="M29" s="63"/>
    </row>
    <row r="30" spans="1:13" s="28" customFormat="1" ht="23.25" customHeight="1" x14ac:dyDescent="0.25">
      <c r="A30" s="60"/>
      <c r="B30" s="4"/>
      <c r="C30" s="9" t="s">
        <v>13</v>
      </c>
      <c r="D30" s="4" t="s">
        <v>14</v>
      </c>
      <c r="E30" s="5">
        <v>0.89</v>
      </c>
      <c r="F30" s="24">
        <f>E30*F28</f>
        <v>2.6548700000000003</v>
      </c>
      <c r="G30" s="64"/>
      <c r="H30" s="63"/>
      <c r="I30" s="65"/>
      <c r="J30" s="63"/>
      <c r="K30" s="64"/>
      <c r="L30" s="63"/>
      <c r="M30" s="63"/>
    </row>
    <row r="31" spans="1:13" s="28" customFormat="1" ht="23.25" customHeight="1" x14ac:dyDescent="0.25">
      <c r="A31" s="60"/>
      <c r="B31" s="4"/>
      <c r="C31" s="9" t="s">
        <v>31</v>
      </c>
      <c r="D31" s="4" t="s">
        <v>0</v>
      </c>
      <c r="E31" s="5">
        <v>0.37</v>
      </c>
      <c r="F31" s="24">
        <f>E31*F28</f>
        <v>1.10371</v>
      </c>
      <c r="G31" s="64"/>
      <c r="H31" s="63"/>
      <c r="I31" s="64"/>
      <c r="J31" s="63"/>
      <c r="K31" s="65"/>
      <c r="L31" s="63"/>
      <c r="M31" s="63"/>
    </row>
    <row r="32" spans="1:13" s="28" customFormat="1" ht="23.25" customHeight="1" x14ac:dyDescent="0.25">
      <c r="A32" s="60"/>
      <c r="B32" s="4"/>
      <c r="C32" s="9" t="s">
        <v>32</v>
      </c>
      <c r="D32" s="4"/>
      <c r="E32" s="5"/>
      <c r="F32" s="24"/>
      <c r="G32" s="64"/>
      <c r="H32" s="63"/>
      <c r="I32" s="64"/>
      <c r="J32" s="63"/>
      <c r="K32" s="64"/>
      <c r="L32" s="63"/>
      <c r="M32" s="63"/>
    </row>
    <row r="33" spans="1:13" s="28" customFormat="1" ht="23.25" customHeight="1" x14ac:dyDescent="0.25">
      <c r="A33" s="60"/>
      <c r="B33" s="4"/>
      <c r="C33" s="9" t="s">
        <v>33</v>
      </c>
      <c r="D33" s="4" t="s">
        <v>18</v>
      </c>
      <c r="E33" s="5">
        <v>1.22</v>
      </c>
      <c r="F33" s="24">
        <f>E33*F28</f>
        <v>3.6392600000000002</v>
      </c>
      <c r="G33" s="65"/>
      <c r="H33" s="63"/>
      <c r="I33" s="64"/>
      <c r="J33" s="63"/>
      <c r="K33" s="64"/>
      <c r="L33" s="63"/>
      <c r="M33" s="63"/>
    </row>
    <row r="34" spans="1:13" s="28" customFormat="1" ht="23.25" customHeight="1" x14ac:dyDescent="0.25">
      <c r="A34" s="60"/>
      <c r="B34" s="4"/>
      <c r="C34" s="9" t="s">
        <v>34</v>
      </c>
      <c r="D34" s="4" t="s">
        <v>0</v>
      </c>
      <c r="E34" s="5">
        <v>0.02</v>
      </c>
      <c r="F34" s="24">
        <f>E34*F28</f>
        <v>5.9660000000000005E-2</v>
      </c>
      <c r="G34" s="65"/>
      <c r="H34" s="63"/>
      <c r="I34" s="64"/>
      <c r="J34" s="63"/>
      <c r="K34" s="64"/>
      <c r="L34" s="63"/>
      <c r="M34" s="63"/>
    </row>
    <row r="35" spans="1:13" s="8" customFormat="1" ht="42.75" customHeight="1" x14ac:dyDescent="0.25">
      <c r="A35" s="60">
        <v>7</v>
      </c>
      <c r="B35" s="3" t="s">
        <v>114</v>
      </c>
      <c r="C35" s="3" t="s">
        <v>35</v>
      </c>
      <c r="D35" s="3" t="s">
        <v>11</v>
      </c>
      <c r="E35" s="7"/>
      <c r="F35" s="33">
        <v>0.10539999999999999</v>
      </c>
      <c r="G35" s="64"/>
      <c r="H35" s="63"/>
      <c r="I35" s="64"/>
      <c r="J35" s="63"/>
      <c r="K35" s="64"/>
      <c r="L35" s="63"/>
      <c r="M35" s="63"/>
    </row>
    <row r="36" spans="1:13" s="28" customFormat="1" ht="23.25" customHeight="1" x14ac:dyDescent="0.25">
      <c r="A36" s="60"/>
      <c r="B36" s="4"/>
      <c r="C36" s="9" t="s">
        <v>12</v>
      </c>
      <c r="D36" s="4"/>
      <c r="E36" s="5"/>
      <c r="F36" s="24"/>
      <c r="G36" s="64"/>
      <c r="H36" s="63"/>
      <c r="I36" s="64"/>
      <c r="J36" s="63"/>
      <c r="K36" s="64"/>
      <c r="L36" s="63"/>
      <c r="M36" s="63"/>
    </row>
    <row r="37" spans="1:13" s="28" customFormat="1" ht="23.25" customHeight="1" x14ac:dyDescent="0.25">
      <c r="A37" s="60"/>
      <c r="B37" s="4"/>
      <c r="C37" s="9" t="s">
        <v>13</v>
      </c>
      <c r="D37" s="4" t="s">
        <v>14</v>
      </c>
      <c r="E37" s="5">
        <v>290</v>
      </c>
      <c r="F37" s="24">
        <f>E37*F35</f>
        <v>30.565999999999999</v>
      </c>
      <c r="G37" s="64"/>
      <c r="H37" s="63"/>
      <c r="I37" s="65"/>
      <c r="J37" s="63"/>
      <c r="K37" s="64"/>
      <c r="L37" s="63"/>
      <c r="M37" s="63"/>
    </row>
    <row r="38" spans="1:13" s="28" customFormat="1" ht="23.25" customHeight="1" x14ac:dyDescent="0.25">
      <c r="A38" s="60"/>
      <c r="B38" s="4"/>
      <c r="C38" s="9" t="s">
        <v>31</v>
      </c>
      <c r="D38" s="4" t="s">
        <v>0</v>
      </c>
      <c r="E38" s="5">
        <v>93</v>
      </c>
      <c r="F38" s="24">
        <f>E38*F35</f>
        <v>9.8021999999999991</v>
      </c>
      <c r="G38" s="64"/>
      <c r="H38" s="63"/>
      <c r="I38" s="64"/>
      <c r="J38" s="63"/>
      <c r="K38" s="65"/>
      <c r="L38" s="63"/>
      <c r="M38" s="63"/>
    </row>
    <row r="39" spans="1:13" s="28" customFormat="1" ht="23.25" customHeight="1" x14ac:dyDescent="0.25">
      <c r="A39" s="60"/>
      <c r="B39" s="4"/>
      <c r="C39" s="9" t="s">
        <v>32</v>
      </c>
      <c r="D39" s="4"/>
      <c r="E39" s="5"/>
      <c r="F39" s="24"/>
      <c r="G39" s="64"/>
      <c r="H39" s="63"/>
      <c r="I39" s="64"/>
      <c r="J39" s="63"/>
      <c r="K39" s="64"/>
      <c r="L39" s="63"/>
      <c r="M39" s="63"/>
    </row>
    <row r="40" spans="1:13" s="28" customFormat="1" ht="23.25" customHeight="1" x14ac:dyDescent="0.25">
      <c r="A40" s="60"/>
      <c r="B40" s="4"/>
      <c r="C40" s="9" t="s">
        <v>36</v>
      </c>
      <c r="D40" s="4" t="s">
        <v>18</v>
      </c>
      <c r="E40" s="5">
        <v>101.5</v>
      </c>
      <c r="F40" s="24">
        <f>E40*F35</f>
        <v>10.6981</v>
      </c>
      <c r="G40" s="65"/>
      <c r="H40" s="63"/>
      <c r="I40" s="64"/>
      <c r="J40" s="63"/>
      <c r="K40" s="64"/>
      <c r="L40" s="63"/>
      <c r="M40" s="63"/>
    </row>
    <row r="41" spans="1:13" s="28" customFormat="1" ht="23.25" customHeight="1" x14ac:dyDescent="0.25">
      <c r="A41" s="60"/>
      <c r="B41" s="4"/>
      <c r="C41" s="9" t="s">
        <v>119</v>
      </c>
      <c r="D41" s="4" t="s">
        <v>27</v>
      </c>
      <c r="E41" s="5" t="s">
        <v>37</v>
      </c>
      <c r="F41" s="24">
        <v>2.1999999999999999E-2</v>
      </c>
      <c r="G41" s="65"/>
      <c r="H41" s="63"/>
      <c r="I41" s="64"/>
      <c r="J41" s="63"/>
      <c r="K41" s="64"/>
      <c r="L41" s="63"/>
      <c r="M41" s="63"/>
    </row>
    <row r="42" spans="1:13" s="28" customFormat="1" ht="23.25" customHeight="1" x14ac:dyDescent="0.25">
      <c r="A42" s="60"/>
      <c r="B42" s="4"/>
      <c r="C42" s="9" t="s">
        <v>120</v>
      </c>
      <c r="D42" s="4" t="s">
        <v>27</v>
      </c>
      <c r="E42" s="5" t="s">
        <v>37</v>
      </c>
      <c r="F42" s="24">
        <v>0.17899999999999999</v>
      </c>
      <c r="G42" s="65"/>
      <c r="H42" s="63"/>
      <c r="I42" s="64"/>
      <c r="J42" s="63"/>
      <c r="K42" s="64"/>
      <c r="L42" s="63"/>
      <c r="M42" s="63"/>
    </row>
    <row r="43" spans="1:13" s="28" customFormat="1" ht="23.25" customHeight="1" x14ac:dyDescent="0.25">
      <c r="A43" s="60"/>
      <c r="B43" s="4"/>
      <c r="C43" s="9" t="s">
        <v>139</v>
      </c>
      <c r="D43" s="4" t="s">
        <v>38</v>
      </c>
      <c r="E43" s="13">
        <v>51.1</v>
      </c>
      <c r="F43" s="24">
        <f>E43*F35</f>
        <v>5.3859399999999997</v>
      </c>
      <c r="G43" s="65"/>
      <c r="H43" s="63"/>
      <c r="I43" s="64"/>
      <c r="J43" s="63"/>
      <c r="K43" s="64"/>
      <c r="L43" s="63"/>
      <c r="M43" s="63"/>
    </row>
    <row r="44" spans="1:13" s="28" customFormat="1" ht="39" customHeight="1" x14ac:dyDescent="0.25">
      <c r="A44" s="60"/>
      <c r="B44" s="4"/>
      <c r="C44" s="9" t="s">
        <v>39</v>
      </c>
      <c r="D44" s="4" t="s">
        <v>18</v>
      </c>
      <c r="E44" s="13">
        <v>0.56000000000000005</v>
      </c>
      <c r="F44" s="24">
        <f>E44*F35</f>
        <v>5.9024E-2</v>
      </c>
      <c r="G44" s="65"/>
      <c r="H44" s="63"/>
      <c r="I44" s="64"/>
      <c r="J44" s="63"/>
      <c r="K44" s="64"/>
      <c r="L44" s="63"/>
      <c r="M44" s="63"/>
    </row>
    <row r="45" spans="1:13" s="28" customFormat="1" ht="24.75" customHeight="1" x14ac:dyDescent="0.25">
      <c r="A45" s="60"/>
      <c r="B45" s="4"/>
      <c r="C45" s="9" t="s">
        <v>34</v>
      </c>
      <c r="D45" s="4" t="s">
        <v>0</v>
      </c>
      <c r="E45" s="5">
        <v>16</v>
      </c>
      <c r="F45" s="24">
        <f>E45*F35</f>
        <v>1.6863999999999999</v>
      </c>
      <c r="G45" s="65"/>
      <c r="H45" s="63"/>
      <c r="I45" s="64"/>
      <c r="J45" s="63"/>
      <c r="K45" s="64"/>
      <c r="L45" s="63"/>
      <c r="M45" s="63"/>
    </row>
    <row r="46" spans="1:13" s="8" customFormat="1" ht="39.75" customHeight="1" x14ac:dyDescent="0.25">
      <c r="A46" s="60">
        <v>8</v>
      </c>
      <c r="B46" s="3" t="s">
        <v>109</v>
      </c>
      <c r="C46" s="3" t="s">
        <v>111</v>
      </c>
      <c r="D46" s="3" t="s">
        <v>110</v>
      </c>
      <c r="E46" s="7"/>
      <c r="F46" s="33">
        <v>5.4000000000000003E-3</v>
      </c>
      <c r="G46" s="64"/>
      <c r="H46" s="63"/>
      <c r="I46" s="64"/>
      <c r="J46" s="63"/>
      <c r="K46" s="64"/>
      <c r="L46" s="63"/>
      <c r="M46" s="63"/>
    </row>
    <row r="47" spans="1:13" s="28" customFormat="1" ht="25.5" customHeight="1" x14ac:dyDescent="0.25">
      <c r="A47" s="60"/>
      <c r="B47" s="4"/>
      <c r="C47" s="9" t="s">
        <v>12</v>
      </c>
      <c r="D47" s="4"/>
      <c r="E47" s="5"/>
      <c r="F47" s="24"/>
      <c r="G47" s="64"/>
      <c r="H47" s="63"/>
      <c r="I47" s="64"/>
      <c r="J47" s="63"/>
      <c r="K47" s="64"/>
      <c r="L47" s="63"/>
      <c r="M47" s="63"/>
    </row>
    <row r="48" spans="1:13" s="28" customFormat="1" ht="25.5" customHeight="1" x14ac:dyDescent="0.25">
      <c r="A48" s="60"/>
      <c r="B48" s="4"/>
      <c r="C48" s="9" t="s">
        <v>13</v>
      </c>
      <c r="D48" s="4" t="s">
        <v>14</v>
      </c>
      <c r="E48" s="5">
        <v>210</v>
      </c>
      <c r="F48" s="24">
        <f>E48*F46</f>
        <v>1.1340000000000001</v>
      </c>
      <c r="G48" s="64"/>
      <c r="H48" s="63"/>
      <c r="I48" s="65"/>
      <c r="J48" s="63"/>
      <c r="K48" s="64"/>
      <c r="L48" s="63"/>
      <c r="M48" s="63"/>
    </row>
    <row r="49" spans="1:13" s="28" customFormat="1" ht="25.5" customHeight="1" x14ac:dyDescent="0.25">
      <c r="A49" s="60"/>
      <c r="B49" s="4"/>
      <c r="C49" s="9" t="s">
        <v>31</v>
      </c>
      <c r="D49" s="4" t="s">
        <v>0</v>
      </c>
      <c r="E49" s="5">
        <v>1.4</v>
      </c>
      <c r="F49" s="24">
        <f>E49*F46</f>
        <v>7.5599999999999999E-3</v>
      </c>
      <c r="G49" s="64"/>
      <c r="H49" s="63"/>
      <c r="I49" s="64"/>
      <c r="J49" s="63"/>
      <c r="K49" s="65"/>
      <c r="L49" s="63"/>
      <c r="M49" s="63"/>
    </row>
    <row r="50" spans="1:13" s="28" customFormat="1" ht="25.5" customHeight="1" x14ac:dyDescent="0.25">
      <c r="A50" s="60"/>
      <c r="B50" s="4"/>
      <c r="C50" s="9" t="s">
        <v>32</v>
      </c>
      <c r="D50" s="4"/>
      <c r="E50" s="5"/>
      <c r="F50" s="24"/>
      <c r="G50" s="64"/>
      <c r="H50" s="63"/>
      <c r="I50" s="64"/>
      <c r="J50" s="63"/>
      <c r="K50" s="64"/>
      <c r="L50" s="63"/>
      <c r="M50" s="63"/>
    </row>
    <row r="51" spans="1:13" s="28" customFormat="1" ht="25.5" customHeight="1" x14ac:dyDescent="0.25">
      <c r="A51" s="60"/>
      <c r="B51" s="4"/>
      <c r="C51" s="9" t="s">
        <v>112</v>
      </c>
      <c r="D51" s="4" t="s">
        <v>38</v>
      </c>
      <c r="E51" s="5" t="s">
        <v>37</v>
      </c>
      <c r="F51" s="24">
        <v>0.05</v>
      </c>
      <c r="G51" s="65"/>
      <c r="H51" s="63"/>
      <c r="I51" s="64"/>
      <c r="J51" s="63"/>
      <c r="K51" s="64"/>
      <c r="L51" s="63"/>
      <c r="M51" s="63"/>
    </row>
    <row r="52" spans="1:13" s="28" customFormat="1" ht="25.5" customHeight="1" x14ac:dyDescent="0.25">
      <c r="A52" s="60"/>
      <c r="B52" s="4"/>
      <c r="C52" s="9" t="s">
        <v>113</v>
      </c>
      <c r="D52" s="4" t="s">
        <v>27</v>
      </c>
      <c r="E52" s="13" t="s">
        <v>37</v>
      </c>
      <c r="F52" s="24">
        <v>3.0000000000000001E-3</v>
      </c>
      <c r="G52" s="65"/>
      <c r="H52" s="63"/>
      <c r="I52" s="64"/>
      <c r="J52" s="63"/>
      <c r="K52" s="64"/>
      <c r="L52" s="63"/>
      <c r="M52" s="63"/>
    </row>
    <row r="53" spans="1:13" s="28" customFormat="1" ht="25.5" customHeight="1" x14ac:dyDescent="0.25">
      <c r="A53" s="60"/>
      <c r="B53" s="4"/>
      <c r="C53" s="9" t="s">
        <v>34</v>
      </c>
      <c r="D53" s="4" t="s">
        <v>0</v>
      </c>
      <c r="E53" s="5">
        <v>2</v>
      </c>
      <c r="F53" s="24">
        <f>E53*F46</f>
        <v>1.0800000000000001E-2</v>
      </c>
      <c r="G53" s="65"/>
      <c r="H53" s="63"/>
      <c r="I53" s="64"/>
      <c r="J53" s="63"/>
      <c r="K53" s="64"/>
      <c r="L53" s="63"/>
      <c r="M53" s="63"/>
    </row>
    <row r="54" spans="1:13" s="28" customFormat="1" ht="25.5" customHeight="1" x14ac:dyDescent="0.25">
      <c r="A54" s="4"/>
      <c r="B54" s="4"/>
      <c r="C54" s="3" t="s">
        <v>40</v>
      </c>
      <c r="D54" s="4"/>
      <c r="E54" s="5"/>
      <c r="F54" s="24"/>
      <c r="G54" s="64"/>
      <c r="H54" s="63"/>
      <c r="I54" s="64"/>
      <c r="J54" s="63"/>
      <c r="K54" s="64"/>
      <c r="L54" s="63"/>
      <c r="M54" s="63"/>
    </row>
    <row r="55" spans="1:13" s="8" customFormat="1" ht="37.5" customHeight="1" x14ac:dyDescent="0.25">
      <c r="A55" s="60">
        <v>9</v>
      </c>
      <c r="B55" s="3" t="s">
        <v>41</v>
      </c>
      <c r="C55" s="3" t="s">
        <v>42</v>
      </c>
      <c r="D55" s="3" t="s">
        <v>43</v>
      </c>
      <c r="E55" s="7"/>
      <c r="F55" s="33">
        <f>F65</f>
        <v>0.45</v>
      </c>
      <c r="G55" s="64"/>
      <c r="H55" s="63"/>
      <c r="I55" s="64"/>
      <c r="J55" s="63"/>
      <c r="K55" s="64"/>
      <c r="L55" s="63"/>
      <c r="M55" s="63"/>
    </row>
    <row r="56" spans="1:13" s="28" customFormat="1" ht="24" customHeight="1" x14ac:dyDescent="0.25">
      <c r="A56" s="60"/>
      <c r="B56" s="4"/>
      <c r="C56" s="9" t="s">
        <v>12</v>
      </c>
      <c r="D56" s="4"/>
      <c r="E56" s="5"/>
      <c r="F56" s="24"/>
      <c r="G56" s="64"/>
      <c r="H56" s="63"/>
      <c r="I56" s="64"/>
      <c r="J56" s="63"/>
      <c r="K56" s="64"/>
      <c r="L56" s="63"/>
      <c r="M56" s="63"/>
    </row>
    <row r="57" spans="1:13" s="28" customFormat="1" ht="24" customHeight="1" x14ac:dyDescent="0.25">
      <c r="A57" s="60"/>
      <c r="B57" s="4"/>
      <c r="C57" s="9" t="s">
        <v>13</v>
      </c>
      <c r="D57" s="4" t="s">
        <v>14</v>
      </c>
      <c r="E57" s="5">
        <v>13</v>
      </c>
      <c r="F57" s="24">
        <f>E57*F55</f>
        <v>5.8500000000000005</v>
      </c>
      <c r="G57" s="64"/>
      <c r="H57" s="63"/>
      <c r="I57" s="65"/>
      <c r="J57" s="63"/>
      <c r="K57" s="64"/>
      <c r="L57" s="63"/>
      <c r="M57" s="63"/>
    </row>
    <row r="58" spans="1:13" s="28" customFormat="1" ht="24" customHeight="1" x14ac:dyDescent="0.25">
      <c r="A58" s="60"/>
      <c r="B58" s="4"/>
      <c r="C58" s="9" t="s">
        <v>44</v>
      </c>
      <c r="D58" s="4" t="s">
        <v>15</v>
      </c>
      <c r="E58" s="5">
        <v>16.2</v>
      </c>
      <c r="F58" s="24">
        <f>E58*F55</f>
        <v>7.29</v>
      </c>
      <c r="G58" s="64"/>
      <c r="H58" s="63"/>
      <c r="I58" s="64"/>
      <c r="J58" s="63"/>
      <c r="K58" s="65"/>
      <c r="L58" s="63"/>
      <c r="M58" s="63"/>
    </row>
    <row r="59" spans="1:13" s="28" customFormat="1" ht="24" customHeight="1" x14ac:dyDescent="0.25">
      <c r="A59" s="60"/>
      <c r="B59" s="4"/>
      <c r="C59" s="9" t="s">
        <v>45</v>
      </c>
      <c r="D59" s="4" t="s">
        <v>15</v>
      </c>
      <c r="E59" s="5">
        <v>0.94</v>
      </c>
      <c r="F59" s="24">
        <f>E59*F55</f>
        <v>0.42299999999999999</v>
      </c>
      <c r="G59" s="64"/>
      <c r="H59" s="63"/>
      <c r="I59" s="64"/>
      <c r="J59" s="63"/>
      <c r="K59" s="65"/>
      <c r="L59" s="63"/>
      <c r="M59" s="63"/>
    </row>
    <row r="60" spans="1:13" s="28" customFormat="1" ht="24" customHeight="1" x14ac:dyDescent="0.25">
      <c r="A60" s="60"/>
      <c r="B60" s="4"/>
      <c r="C60" s="9" t="s">
        <v>46</v>
      </c>
      <c r="D60" s="4" t="s">
        <v>15</v>
      </c>
      <c r="E60" s="5">
        <v>2.31</v>
      </c>
      <c r="F60" s="24">
        <f>E60*F55</f>
        <v>1.0395000000000001</v>
      </c>
      <c r="G60" s="64"/>
      <c r="H60" s="63"/>
      <c r="I60" s="64"/>
      <c r="J60" s="63"/>
      <c r="K60" s="65"/>
      <c r="L60" s="63"/>
      <c r="M60" s="63"/>
    </row>
    <row r="61" spans="1:13" s="28" customFormat="1" ht="24" customHeight="1" x14ac:dyDescent="0.25">
      <c r="A61" s="60"/>
      <c r="B61" s="4"/>
      <c r="C61" s="9" t="s">
        <v>47</v>
      </c>
      <c r="D61" s="4" t="s">
        <v>15</v>
      </c>
      <c r="E61" s="5">
        <v>1.76</v>
      </c>
      <c r="F61" s="24">
        <f>E61*F55</f>
        <v>0.79200000000000004</v>
      </c>
      <c r="G61" s="64"/>
      <c r="H61" s="63"/>
      <c r="I61" s="64"/>
      <c r="J61" s="63"/>
      <c r="K61" s="65"/>
      <c r="L61" s="63"/>
      <c r="M61" s="63"/>
    </row>
    <row r="62" spans="1:13" s="28" customFormat="1" ht="24" customHeight="1" x14ac:dyDescent="0.25">
      <c r="A62" s="60"/>
      <c r="B62" s="4"/>
      <c r="C62" s="9" t="s">
        <v>48</v>
      </c>
      <c r="D62" s="4" t="s">
        <v>0</v>
      </c>
      <c r="E62" s="5">
        <v>0.53</v>
      </c>
      <c r="F62" s="24">
        <f>E62*F55</f>
        <v>0.23850000000000002</v>
      </c>
      <c r="G62" s="64"/>
      <c r="H62" s="63"/>
      <c r="I62" s="64"/>
      <c r="J62" s="63"/>
      <c r="K62" s="65"/>
      <c r="L62" s="63"/>
      <c r="M62" s="63"/>
    </row>
    <row r="63" spans="1:13" s="28" customFormat="1" ht="24" customHeight="1" x14ac:dyDescent="0.25">
      <c r="A63" s="60"/>
      <c r="B63" s="4"/>
      <c r="C63" s="9" t="s">
        <v>32</v>
      </c>
      <c r="D63" s="4"/>
      <c r="E63" s="5"/>
      <c r="F63" s="24"/>
      <c r="G63" s="64"/>
      <c r="H63" s="63"/>
      <c r="I63" s="64"/>
      <c r="J63" s="63"/>
      <c r="K63" s="64"/>
      <c r="L63" s="63"/>
      <c r="M63" s="63"/>
    </row>
    <row r="64" spans="1:13" s="28" customFormat="1" ht="24" customHeight="1" x14ac:dyDescent="0.25">
      <c r="A64" s="60"/>
      <c r="B64" s="4" t="s">
        <v>49</v>
      </c>
      <c r="C64" s="9" t="s">
        <v>50</v>
      </c>
      <c r="D64" s="4" t="s">
        <v>18</v>
      </c>
      <c r="E64" s="5">
        <v>12.8</v>
      </c>
      <c r="F64" s="24">
        <f>E64*F55</f>
        <v>5.7600000000000007</v>
      </c>
      <c r="G64" s="65"/>
      <c r="H64" s="63"/>
      <c r="I64" s="64"/>
      <c r="J64" s="63"/>
      <c r="K64" s="64"/>
      <c r="L64" s="63"/>
      <c r="M64" s="63"/>
    </row>
    <row r="65" spans="1:13" s="8" customFormat="1" ht="56.25" customHeight="1" x14ac:dyDescent="0.25">
      <c r="A65" s="60">
        <v>10</v>
      </c>
      <c r="B65" s="3" t="s">
        <v>51</v>
      </c>
      <c r="C65" s="3" t="s">
        <v>104</v>
      </c>
      <c r="D65" s="3" t="s">
        <v>43</v>
      </c>
      <c r="E65" s="7"/>
      <c r="F65" s="33">
        <f>F77</f>
        <v>0.45</v>
      </c>
      <c r="G65" s="64"/>
      <c r="H65" s="63"/>
      <c r="I65" s="64"/>
      <c r="J65" s="63"/>
      <c r="K65" s="64"/>
      <c r="L65" s="63"/>
      <c r="M65" s="63"/>
    </row>
    <row r="66" spans="1:13" s="28" customFormat="1" ht="22.5" customHeight="1" x14ac:dyDescent="0.25">
      <c r="A66" s="60"/>
      <c r="B66" s="4"/>
      <c r="C66" s="9" t="s">
        <v>12</v>
      </c>
      <c r="D66" s="4"/>
      <c r="E66" s="5"/>
      <c r="F66" s="24"/>
      <c r="G66" s="64"/>
      <c r="H66" s="63"/>
      <c r="I66" s="64"/>
      <c r="J66" s="63"/>
      <c r="K66" s="64"/>
      <c r="L66" s="63"/>
      <c r="M66" s="63"/>
    </row>
    <row r="67" spans="1:13" s="28" customFormat="1" ht="22.5" customHeight="1" x14ac:dyDescent="0.25">
      <c r="A67" s="60"/>
      <c r="B67" s="4"/>
      <c r="C67" s="9" t="s">
        <v>13</v>
      </c>
      <c r="D67" s="4" t="s">
        <v>14</v>
      </c>
      <c r="E67" s="5">
        <v>24.6</v>
      </c>
      <c r="F67" s="24">
        <f>E67*F65</f>
        <v>11.07</v>
      </c>
      <c r="G67" s="64"/>
      <c r="H67" s="63"/>
      <c r="I67" s="65"/>
      <c r="J67" s="63"/>
      <c r="K67" s="64"/>
      <c r="L67" s="63"/>
      <c r="M67" s="63"/>
    </row>
    <row r="68" spans="1:13" s="28" customFormat="1" ht="22.5" customHeight="1" x14ac:dyDescent="0.25">
      <c r="A68" s="60"/>
      <c r="B68" s="4"/>
      <c r="C68" s="9" t="s">
        <v>44</v>
      </c>
      <c r="D68" s="4" t="s">
        <v>15</v>
      </c>
      <c r="E68" s="5">
        <v>1.72</v>
      </c>
      <c r="F68" s="24">
        <f>E68*F65</f>
        <v>0.77400000000000002</v>
      </c>
      <c r="G68" s="64"/>
      <c r="H68" s="63"/>
      <c r="I68" s="64"/>
      <c r="J68" s="63"/>
      <c r="K68" s="65"/>
      <c r="L68" s="63"/>
      <c r="M68" s="63"/>
    </row>
    <row r="69" spans="1:13" s="28" customFormat="1" ht="22.5" customHeight="1" x14ac:dyDescent="0.25">
      <c r="A69" s="60"/>
      <c r="B69" s="4"/>
      <c r="C69" s="9" t="s">
        <v>118</v>
      </c>
      <c r="D69" s="4" t="s">
        <v>15</v>
      </c>
      <c r="E69" s="5">
        <v>2.58</v>
      </c>
      <c r="F69" s="24">
        <f>E69*F65</f>
        <v>1.161</v>
      </c>
      <c r="G69" s="66"/>
      <c r="H69" s="63"/>
      <c r="I69" s="66"/>
      <c r="J69" s="63"/>
      <c r="K69" s="65"/>
      <c r="L69" s="63"/>
      <c r="M69" s="63"/>
    </row>
    <row r="70" spans="1:13" s="28" customFormat="1" ht="22.5" customHeight="1" x14ac:dyDescent="0.25">
      <c r="A70" s="60"/>
      <c r="B70" s="4"/>
      <c r="C70" s="9" t="s">
        <v>52</v>
      </c>
      <c r="D70" s="4" t="s">
        <v>15</v>
      </c>
      <c r="E70" s="5">
        <v>0.41</v>
      </c>
      <c r="F70" s="24">
        <f>E70*F65</f>
        <v>0.1845</v>
      </c>
      <c r="G70" s="64"/>
      <c r="H70" s="63"/>
      <c r="I70" s="64"/>
      <c r="J70" s="63"/>
      <c r="K70" s="65"/>
      <c r="L70" s="63"/>
      <c r="M70" s="63"/>
    </row>
    <row r="71" spans="1:13" s="28" customFormat="1" ht="22.5" customHeight="1" x14ac:dyDescent="0.25">
      <c r="A71" s="60"/>
      <c r="B71" s="4"/>
      <c r="C71" s="9" t="s">
        <v>53</v>
      </c>
      <c r="D71" s="4" t="s">
        <v>15</v>
      </c>
      <c r="E71" s="5">
        <v>6.2</v>
      </c>
      <c r="F71" s="24">
        <f>E71*F65</f>
        <v>2.79</v>
      </c>
      <c r="G71" s="64"/>
      <c r="H71" s="63"/>
      <c r="I71" s="64"/>
      <c r="J71" s="63"/>
      <c r="K71" s="65"/>
      <c r="L71" s="63"/>
      <c r="M71" s="63"/>
    </row>
    <row r="72" spans="1:13" s="28" customFormat="1" ht="22.5" customHeight="1" x14ac:dyDescent="0.25">
      <c r="A72" s="60"/>
      <c r="B72" s="4"/>
      <c r="C72" s="9" t="s">
        <v>45</v>
      </c>
      <c r="D72" s="4" t="s">
        <v>15</v>
      </c>
      <c r="E72" s="5">
        <v>4.54</v>
      </c>
      <c r="F72" s="24">
        <f>E72*F65</f>
        <v>2.0430000000000001</v>
      </c>
      <c r="G72" s="64"/>
      <c r="H72" s="63"/>
      <c r="I72" s="64"/>
      <c r="J72" s="63"/>
      <c r="K72" s="65"/>
      <c r="L72" s="63"/>
      <c r="M72" s="63"/>
    </row>
    <row r="73" spans="1:13" s="28" customFormat="1" ht="22.5" customHeight="1" x14ac:dyDescent="0.25">
      <c r="A73" s="60"/>
      <c r="B73" s="4"/>
      <c r="C73" s="9" t="s">
        <v>47</v>
      </c>
      <c r="D73" s="4" t="s">
        <v>15</v>
      </c>
      <c r="E73" s="5">
        <v>1.48</v>
      </c>
      <c r="F73" s="24">
        <f>E73*F65</f>
        <v>0.66600000000000004</v>
      </c>
      <c r="G73" s="64"/>
      <c r="H73" s="63"/>
      <c r="I73" s="64"/>
      <c r="J73" s="63"/>
      <c r="K73" s="65"/>
      <c r="L73" s="63"/>
      <c r="M73" s="63"/>
    </row>
    <row r="74" spans="1:13" s="28" customFormat="1" ht="22.5" customHeight="1" x14ac:dyDescent="0.25">
      <c r="A74" s="60"/>
      <c r="B74" s="4"/>
      <c r="C74" s="9" t="s">
        <v>32</v>
      </c>
      <c r="D74" s="4"/>
      <c r="E74" s="5"/>
      <c r="F74" s="24"/>
      <c r="G74" s="64"/>
      <c r="H74" s="63"/>
      <c r="I74" s="64"/>
      <c r="J74" s="63"/>
      <c r="K74" s="64"/>
      <c r="L74" s="63"/>
      <c r="M74" s="63"/>
    </row>
    <row r="75" spans="1:13" s="28" customFormat="1" ht="22.5" customHeight="1" x14ac:dyDescent="0.25">
      <c r="A75" s="60"/>
      <c r="B75" s="4"/>
      <c r="C75" s="9" t="s">
        <v>54</v>
      </c>
      <c r="D75" s="4" t="s">
        <v>18</v>
      </c>
      <c r="E75" s="5">
        <f>149+12.4*(20-12)</f>
        <v>248.2</v>
      </c>
      <c r="F75" s="24">
        <f>E75*F65</f>
        <v>111.69</v>
      </c>
      <c r="G75" s="65"/>
      <c r="H75" s="63"/>
      <c r="I75" s="64"/>
      <c r="J75" s="63"/>
      <c r="K75" s="64"/>
      <c r="L75" s="63"/>
      <c r="M75" s="63"/>
    </row>
    <row r="76" spans="1:13" s="28" customFormat="1" ht="22.5" customHeight="1" x14ac:dyDescent="0.25">
      <c r="A76" s="60"/>
      <c r="B76" s="4"/>
      <c r="C76" s="9" t="s">
        <v>50</v>
      </c>
      <c r="D76" s="4" t="s">
        <v>18</v>
      </c>
      <c r="E76" s="5">
        <v>11</v>
      </c>
      <c r="F76" s="24">
        <f>E76*F65</f>
        <v>4.95</v>
      </c>
      <c r="G76" s="65"/>
      <c r="H76" s="63"/>
      <c r="I76" s="64"/>
      <c r="J76" s="63"/>
      <c r="K76" s="64"/>
      <c r="L76" s="63"/>
      <c r="M76" s="63"/>
    </row>
    <row r="77" spans="1:13" s="8" customFormat="1" ht="57" customHeight="1" x14ac:dyDescent="0.25">
      <c r="A77" s="60">
        <v>11</v>
      </c>
      <c r="B77" s="3" t="s">
        <v>55</v>
      </c>
      <c r="C77" s="3" t="s">
        <v>56</v>
      </c>
      <c r="D77" s="3" t="s">
        <v>43</v>
      </c>
      <c r="E77" s="7"/>
      <c r="F77" s="33">
        <f>F88</f>
        <v>0.45</v>
      </c>
      <c r="G77" s="64"/>
      <c r="H77" s="63"/>
      <c r="I77" s="64"/>
      <c r="J77" s="63"/>
      <c r="K77" s="64"/>
      <c r="L77" s="63"/>
      <c r="M77" s="63"/>
    </row>
    <row r="78" spans="1:13" s="28" customFormat="1" ht="24.75" customHeight="1" x14ac:dyDescent="0.25">
      <c r="A78" s="60"/>
      <c r="B78" s="4"/>
      <c r="C78" s="21" t="s">
        <v>12</v>
      </c>
      <c r="D78" s="4"/>
      <c r="E78" s="5"/>
      <c r="F78" s="24"/>
      <c r="G78" s="64"/>
      <c r="H78" s="63"/>
      <c r="I78" s="64"/>
      <c r="J78" s="63"/>
      <c r="K78" s="64"/>
      <c r="L78" s="63"/>
      <c r="M78" s="63"/>
    </row>
    <row r="79" spans="1:13" s="28" customFormat="1" ht="24.75" customHeight="1" x14ac:dyDescent="0.25">
      <c r="A79" s="60"/>
      <c r="B79" s="4"/>
      <c r="C79" s="9" t="s">
        <v>13</v>
      </c>
      <c r="D79" s="4" t="s">
        <v>14</v>
      </c>
      <c r="E79" s="5">
        <v>33</v>
      </c>
      <c r="F79" s="24">
        <f>E79*F77</f>
        <v>14.85</v>
      </c>
      <c r="G79" s="64"/>
      <c r="H79" s="63"/>
      <c r="I79" s="65"/>
      <c r="J79" s="63"/>
      <c r="K79" s="64"/>
      <c r="L79" s="63"/>
      <c r="M79" s="63"/>
    </row>
    <row r="80" spans="1:13" s="28" customFormat="1" ht="24.75" customHeight="1" x14ac:dyDescent="0.25">
      <c r="A80" s="60"/>
      <c r="B80" s="4"/>
      <c r="C80" s="9" t="s">
        <v>44</v>
      </c>
      <c r="D80" s="4" t="s">
        <v>15</v>
      </c>
      <c r="E80" s="5">
        <v>1.91</v>
      </c>
      <c r="F80" s="24">
        <f>E80*F77</f>
        <v>0.85949999999999993</v>
      </c>
      <c r="G80" s="64"/>
      <c r="H80" s="63"/>
      <c r="I80" s="64"/>
      <c r="J80" s="63"/>
      <c r="K80" s="65"/>
      <c r="L80" s="63"/>
      <c r="M80" s="63"/>
    </row>
    <row r="81" spans="1:13" s="28" customFormat="1" ht="24.75" customHeight="1" x14ac:dyDescent="0.25">
      <c r="A81" s="60"/>
      <c r="B81" s="4"/>
      <c r="C81" s="9" t="s">
        <v>47</v>
      </c>
      <c r="D81" s="4" t="s">
        <v>15</v>
      </c>
      <c r="E81" s="5">
        <v>4.1399999999999997</v>
      </c>
      <c r="F81" s="24">
        <f>E81*F77</f>
        <v>1.863</v>
      </c>
      <c r="G81" s="64"/>
      <c r="H81" s="63"/>
      <c r="I81" s="64"/>
      <c r="J81" s="63"/>
      <c r="K81" s="65"/>
      <c r="L81" s="63"/>
      <c r="M81" s="63"/>
    </row>
    <row r="82" spans="1:13" s="28" customFormat="1" ht="24.75" customHeight="1" x14ac:dyDescent="0.25">
      <c r="A82" s="60"/>
      <c r="B82" s="4"/>
      <c r="C82" s="9" t="s">
        <v>53</v>
      </c>
      <c r="D82" s="4" t="s">
        <v>15</v>
      </c>
      <c r="E82" s="5">
        <v>11.2</v>
      </c>
      <c r="F82" s="24">
        <f>E82*F77</f>
        <v>5.04</v>
      </c>
      <c r="G82" s="64"/>
      <c r="H82" s="63"/>
      <c r="I82" s="64"/>
      <c r="J82" s="63"/>
      <c r="K82" s="65"/>
      <c r="L82" s="63"/>
      <c r="M82" s="63"/>
    </row>
    <row r="83" spans="1:13" s="28" customFormat="1" ht="24.75" customHeight="1" x14ac:dyDescent="0.25">
      <c r="A83" s="60"/>
      <c r="B83" s="4"/>
      <c r="C83" s="9" t="s">
        <v>45</v>
      </c>
      <c r="D83" s="4" t="s">
        <v>15</v>
      </c>
      <c r="E83" s="5">
        <v>24.8</v>
      </c>
      <c r="F83" s="24">
        <f>E83*F77</f>
        <v>11.16</v>
      </c>
      <c r="G83" s="64"/>
      <c r="H83" s="63"/>
      <c r="I83" s="64"/>
      <c r="J83" s="63"/>
      <c r="K83" s="65"/>
      <c r="L83" s="63"/>
      <c r="M83" s="63"/>
    </row>
    <row r="84" spans="1:13" s="28" customFormat="1" ht="24.75" customHeight="1" x14ac:dyDescent="0.25">
      <c r="A84" s="60"/>
      <c r="B84" s="4"/>
      <c r="C84" s="9" t="s">
        <v>57</v>
      </c>
      <c r="D84" s="4" t="s">
        <v>15</v>
      </c>
      <c r="E84" s="5">
        <v>0.53</v>
      </c>
      <c r="F84" s="24">
        <f>E84*F77</f>
        <v>0.23850000000000002</v>
      </c>
      <c r="G84" s="64"/>
      <c r="H84" s="63"/>
      <c r="I84" s="64"/>
      <c r="J84" s="63"/>
      <c r="K84" s="65"/>
      <c r="L84" s="63"/>
      <c r="M84" s="63"/>
    </row>
    <row r="85" spans="1:13" s="28" customFormat="1" ht="24.75" customHeight="1" x14ac:dyDescent="0.25">
      <c r="A85" s="60"/>
      <c r="B85" s="4"/>
      <c r="C85" s="21" t="s">
        <v>32</v>
      </c>
      <c r="D85" s="4"/>
      <c r="E85" s="5"/>
      <c r="F85" s="24"/>
      <c r="G85" s="64"/>
      <c r="H85" s="63"/>
      <c r="I85" s="64"/>
      <c r="J85" s="63"/>
      <c r="K85" s="64"/>
      <c r="L85" s="63"/>
      <c r="M85" s="63"/>
    </row>
    <row r="86" spans="1:13" s="28" customFormat="1" ht="24.75" customHeight="1" x14ac:dyDescent="0.25">
      <c r="A86" s="60"/>
      <c r="B86" s="4"/>
      <c r="C86" s="9" t="s">
        <v>121</v>
      </c>
      <c r="D86" s="4" t="s">
        <v>18</v>
      </c>
      <c r="E86" s="5">
        <v>122</v>
      </c>
      <c r="F86" s="24">
        <f>E86*F77</f>
        <v>54.9</v>
      </c>
      <c r="G86" s="65"/>
      <c r="H86" s="63"/>
      <c r="I86" s="64"/>
      <c r="J86" s="63"/>
      <c r="K86" s="64"/>
      <c r="L86" s="63"/>
      <c r="M86" s="63"/>
    </row>
    <row r="87" spans="1:13" s="28" customFormat="1" ht="24.75" customHeight="1" x14ac:dyDescent="0.25">
      <c r="A87" s="60"/>
      <c r="B87" s="4"/>
      <c r="C87" s="9" t="s">
        <v>50</v>
      </c>
      <c r="D87" s="4" t="s">
        <v>18</v>
      </c>
      <c r="E87" s="5">
        <v>7</v>
      </c>
      <c r="F87" s="24">
        <f>E87*F77</f>
        <v>3.15</v>
      </c>
      <c r="G87" s="65"/>
      <c r="H87" s="63"/>
      <c r="I87" s="64"/>
      <c r="J87" s="63"/>
      <c r="K87" s="64"/>
      <c r="L87" s="63"/>
      <c r="M87" s="63"/>
    </row>
    <row r="88" spans="1:13" s="8" customFormat="1" ht="57" customHeight="1" x14ac:dyDescent="0.25">
      <c r="A88" s="61">
        <v>12</v>
      </c>
      <c r="B88" s="3" t="s">
        <v>122</v>
      </c>
      <c r="C88" s="3" t="s">
        <v>123</v>
      </c>
      <c r="D88" s="3" t="s">
        <v>43</v>
      </c>
      <c r="E88" s="7"/>
      <c r="F88" s="33">
        <v>0.45</v>
      </c>
      <c r="G88" s="64"/>
      <c r="H88" s="63"/>
      <c r="I88" s="64"/>
      <c r="J88" s="63"/>
      <c r="K88" s="64"/>
      <c r="L88" s="63"/>
      <c r="M88" s="63"/>
    </row>
    <row r="89" spans="1:13" s="28" customFormat="1" ht="24" customHeight="1" x14ac:dyDescent="0.25">
      <c r="A89" s="61"/>
      <c r="B89" s="4"/>
      <c r="C89" s="9" t="s">
        <v>12</v>
      </c>
      <c r="D89" s="4"/>
      <c r="E89" s="5"/>
      <c r="F89" s="24"/>
      <c r="G89" s="64"/>
      <c r="H89" s="63"/>
      <c r="I89" s="64"/>
      <c r="J89" s="63"/>
      <c r="K89" s="64"/>
      <c r="L89" s="63"/>
      <c r="M89" s="63"/>
    </row>
    <row r="90" spans="1:13" s="28" customFormat="1" ht="24" customHeight="1" x14ac:dyDescent="0.25">
      <c r="A90" s="61"/>
      <c r="B90" s="4"/>
      <c r="C90" s="9" t="s">
        <v>13</v>
      </c>
      <c r="D90" s="4" t="s">
        <v>14</v>
      </c>
      <c r="E90" s="5">
        <v>250.02</v>
      </c>
      <c r="F90" s="24">
        <f>E90*F88</f>
        <v>112.509</v>
      </c>
      <c r="G90" s="64"/>
      <c r="H90" s="63"/>
      <c r="I90" s="65"/>
      <c r="J90" s="63"/>
      <c r="K90" s="64"/>
      <c r="L90" s="63"/>
      <c r="M90" s="63"/>
    </row>
    <row r="91" spans="1:13" s="28" customFormat="1" ht="24" customHeight="1" x14ac:dyDescent="0.25">
      <c r="A91" s="61"/>
      <c r="B91" s="4"/>
      <c r="C91" s="9" t="s">
        <v>47</v>
      </c>
      <c r="D91" s="4" t="s">
        <v>15</v>
      </c>
      <c r="E91" s="5">
        <v>12.4</v>
      </c>
      <c r="F91" s="24">
        <f>E91*F88</f>
        <v>5.58</v>
      </c>
      <c r="G91" s="64"/>
      <c r="H91" s="63"/>
      <c r="I91" s="64"/>
      <c r="J91" s="63"/>
      <c r="K91" s="65"/>
      <c r="L91" s="63"/>
      <c r="M91" s="63"/>
    </row>
    <row r="92" spans="1:13" s="28" customFormat="1" ht="24" customHeight="1" x14ac:dyDescent="0.25">
      <c r="A92" s="61"/>
      <c r="B92" s="4"/>
      <c r="C92" s="9" t="s">
        <v>124</v>
      </c>
      <c r="D92" s="4" t="s">
        <v>15</v>
      </c>
      <c r="E92" s="5">
        <v>11.4</v>
      </c>
      <c r="F92" s="24">
        <f>E92*F88</f>
        <v>5.13</v>
      </c>
      <c r="G92" s="64"/>
      <c r="H92" s="63"/>
      <c r="I92" s="64"/>
      <c r="J92" s="63"/>
      <c r="K92" s="65"/>
      <c r="L92" s="63"/>
      <c r="M92" s="63"/>
    </row>
    <row r="93" spans="1:13" s="28" customFormat="1" ht="24" customHeight="1" x14ac:dyDescent="0.25">
      <c r="A93" s="61"/>
      <c r="B93" s="4"/>
      <c r="C93" s="9" t="s">
        <v>17</v>
      </c>
      <c r="D93" s="4" t="s">
        <v>0</v>
      </c>
      <c r="E93" s="5">
        <v>0.8</v>
      </c>
      <c r="F93" s="24">
        <f>E93*F88</f>
        <v>0.36000000000000004</v>
      </c>
      <c r="G93" s="64"/>
      <c r="H93" s="63"/>
      <c r="I93" s="64"/>
      <c r="J93" s="63"/>
      <c r="K93" s="65"/>
      <c r="L93" s="63"/>
      <c r="M93" s="63"/>
    </row>
    <row r="94" spans="1:13" s="28" customFormat="1" ht="24" customHeight="1" x14ac:dyDescent="0.25">
      <c r="A94" s="61"/>
      <c r="B94" s="4"/>
      <c r="C94" s="9" t="s">
        <v>32</v>
      </c>
      <c r="D94" s="4"/>
      <c r="E94" s="5"/>
      <c r="F94" s="24"/>
      <c r="G94" s="64"/>
      <c r="H94" s="63"/>
      <c r="I94" s="64"/>
      <c r="J94" s="63"/>
      <c r="K94" s="64"/>
      <c r="L94" s="63"/>
      <c r="M94" s="63"/>
    </row>
    <row r="95" spans="1:13" s="28" customFormat="1" ht="24" customHeight="1" x14ac:dyDescent="0.25">
      <c r="A95" s="61"/>
      <c r="B95" s="4"/>
      <c r="C95" s="9" t="s">
        <v>36</v>
      </c>
      <c r="D95" s="4" t="s">
        <v>18</v>
      </c>
      <c r="E95" s="5">
        <v>101.8</v>
      </c>
      <c r="F95" s="24">
        <f>E95*F88</f>
        <v>45.81</v>
      </c>
      <c r="G95" s="65"/>
      <c r="H95" s="63"/>
      <c r="I95" s="64"/>
      <c r="J95" s="63"/>
      <c r="K95" s="64"/>
      <c r="L95" s="63"/>
      <c r="M95" s="63"/>
    </row>
    <row r="96" spans="1:13" s="28" customFormat="1" ht="24" customHeight="1" x14ac:dyDescent="0.25">
      <c r="A96" s="61"/>
      <c r="B96" s="4"/>
      <c r="C96" s="27" t="s">
        <v>140</v>
      </c>
      <c r="D96" s="4" t="s">
        <v>27</v>
      </c>
      <c r="E96" s="5" t="s">
        <v>37</v>
      </c>
      <c r="F96" s="24">
        <v>1.0289999999999999</v>
      </c>
      <c r="G96" s="65"/>
      <c r="H96" s="63"/>
      <c r="I96" s="64"/>
      <c r="J96" s="63"/>
      <c r="K96" s="64"/>
      <c r="L96" s="63"/>
      <c r="M96" s="63"/>
    </row>
    <row r="97" spans="1:13" s="28" customFormat="1" ht="24" customHeight="1" x14ac:dyDescent="0.25">
      <c r="A97" s="61"/>
      <c r="B97" s="4"/>
      <c r="C97" s="9" t="s">
        <v>115</v>
      </c>
      <c r="D97" s="4" t="s">
        <v>18</v>
      </c>
      <c r="E97" s="5">
        <v>40</v>
      </c>
      <c r="F97" s="24">
        <f>E97*F88</f>
        <v>18</v>
      </c>
      <c r="G97" s="65"/>
      <c r="H97" s="63"/>
      <c r="I97" s="64"/>
      <c r="J97" s="63"/>
      <c r="K97" s="64"/>
      <c r="L97" s="63"/>
      <c r="M97" s="63"/>
    </row>
    <row r="98" spans="1:13" s="28" customFormat="1" ht="24" customHeight="1" x14ac:dyDescent="0.25">
      <c r="A98" s="61"/>
      <c r="B98" s="4"/>
      <c r="C98" s="9" t="s">
        <v>187</v>
      </c>
      <c r="D98" s="4" t="s">
        <v>38</v>
      </c>
      <c r="E98" s="5">
        <v>5.98</v>
      </c>
      <c r="F98" s="24">
        <f>E98*F88</f>
        <v>2.6910000000000003</v>
      </c>
      <c r="G98" s="65"/>
      <c r="H98" s="63"/>
      <c r="I98" s="64"/>
      <c r="J98" s="63"/>
      <c r="K98" s="64"/>
      <c r="L98" s="63"/>
      <c r="M98" s="63"/>
    </row>
    <row r="99" spans="1:13" s="28" customFormat="1" ht="24" customHeight="1" x14ac:dyDescent="0.25">
      <c r="A99" s="61"/>
      <c r="B99" s="4"/>
      <c r="C99" s="9" t="s">
        <v>71</v>
      </c>
      <c r="D99" s="4" t="s">
        <v>27</v>
      </c>
      <c r="E99" s="5">
        <v>0.09</v>
      </c>
      <c r="F99" s="24">
        <f>E99*F88</f>
        <v>4.0500000000000001E-2</v>
      </c>
      <c r="G99" s="65"/>
      <c r="H99" s="63"/>
      <c r="I99" s="64"/>
      <c r="J99" s="63"/>
      <c r="K99" s="64"/>
      <c r="L99" s="63"/>
      <c r="M99" s="63"/>
    </row>
    <row r="100" spans="1:13" s="28" customFormat="1" ht="24" customHeight="1" x14ac:dyDescent="0.25">
      <c r="A100" s="61"/>
      <c r="B100" s="4"/>
      <c r="C100" s="9" t="s">
        <v>50</v>
      </c>
      <c r="D100" s="4" t="s">
        <v>18</v>
      </c>
      <c r="E100" s="5">
        <v>178</v>
      </c>
      <c r="F100" s="24">
        <f>E100*F88</f>
        <v>80.100000000000009</v>
      </c>
      <c r="G100" s="65"/>
      <c r="H100" s="63"/>
      <c r="I100" s="64"/>
      <c r="J100" s="63"/>
      <c r="K100" s="64"/>
      <c r="L100" s="63"/>
      <c r="M100" s="63"/>
    </row>
    <row r="101" spans="1:13" s="28" customFormat="1" ht="24" customHeight="1" x14ac:dyDescent="0.25">
      <c r="A101" s="61"/>
      <c r="B101" s="4"/>
      <c r="C101" s="9" t="s">
        <v>34</v>
      </c>
      <c r="D101" s="4" t="s">
        <v>0</v>
      </c>
      <c r="E101" s="5">
        <v>4.0599999999999996</v>
      </c>
      <c r="F101" s="24">
        <f>E101*F88</f>
        <v>1.827</v>
      </c>
      <c r="G101" s="65"/>
      <c r="H101" s="63"/>
      <c r="I101" s="64"/>
      <c r="J101" s="63"/>
      <c r="K101" s="64"/>
      <c r="L101" s="63"/>
      <c r="M101" s="63"/>
    </row>
    <row r="102" spans="1:13" s="8" customFormat="1" ht="38.25" customHeight="1" x14ac:dyDescent="0.25">
      <c r="A102" s="61">
        <v>13</v>
      </c>
      <c r="B102" s="3" t="s">
        <v>128</v>
      </c>
      <c r="C102" s="3" t="s">
        <v>129</v>
      </c>
      <c r="D102" s="3" t="s">
        <v>70</v>
      </c>
      <c r="E102" s="7"/>
      <c r="F102" s="33">
        <v>4.5</v>
      </c>
      <c r="G102" s="64"/>
      <c r="H102" s="63"/>
      <c r="I102" s="64"/>
      <c r="J102" s="63"/>
      <c r="K102" s="64"/>
      <c r="L102" s="63"/>
      <c r="M102" s="63"/>
    </row>
    <row r="103" spans="1:13" s="28" customFormat="1" ht="21.75" customHeight="1" x14ac:dyDescent="0.25">
      <c r="A103" s="61"/>
      <c r="B103" s="4"/>
      <c r="C103" s="9" t="s">
        <v>12</v>
      </c>
      <c r="D103" s="4"/>
      <c r="E103" s="5"/>
      <c r="F103" s="24"/>
      <c r="G103" s="64"/>
      <c r="H103" s="63"/>
      <c r="I103" s="64"/>
      <c r="J103" s="63"/>
      <c r="K103" s="64"/>
      <c r="L103" s="63"/>
      <c r="M103" s="63"/>
    </row>
    <row r="104" spans="1:13" s="28" customFormat="1" ht="21.75" customHeight="1" x14ac:dyDescent="0.25">
      <c r="A104" s="61"/>
      <c r="B104" s="4"/>
      <c r="C104" s="9" t="s">
        <v>13</v>
      </c>
      <c r="D104" s="4" t="s">
        <v>14</v>
      </c>
      <c r="E104" s="5">
        <v>81.099999999999994</v>
      </c>
      <c r="F104" s="24">
        <f>E104*F102</f>
        <v>364.95</v>
      </c>
      <c r="G104" s="64"/>
      <c r="H104" s="63"/>
      <c r="I104" s="65"/>
      <c r="J104" s="63"/>
      <c r="K104" s="64"/>
      <c r="L104" s="63"/>
      <c r="M104" s="63"/>
    </row>
    <row r="105" spans="1:13" s="28" customFormat="1" ht="21.75" customHeight="1" x14ac:dyDescent="0.25">
      <c r="A105" s="61"/>
      <c r="B105" s="4"/>
      <c r="C105" s="9" t="s">
        <v>31</v>
      </c>
      <c r="D105" s="4" t="s">
        <v>0</v>
      </c>
      <c r="E105" s="5">
        <v>1.3</v>
      </c>
      <c r="F105" s="24">
        <f>E105*F102</f>
        <v>5.8500000000000005</v>
      </c>
      <c r="G105" s="64"/>
      <c r="H105" s="63"/>
      <c r="I105" s="64"/>
      <c r="J105" s="63"/>
      <c r="K105" s="65"/>
      <c r="L105" s="63"/>
      <c r="M105" s="63"/>
    </row>
    <row r="106" spans="1:13" s="28" customFormat="1" ht="21.75" customHeight="1" x14ac:dyDescent="0.25">
      <c r="A106" s="61"/>
      <c r="B106" s="4"/>
      <c r="C106" s="9" t="s">
        <v>32</v>
      </c>
      <c r="D106" s="4"/>
      <c r="E106" s="5"/>
      <c r="F106" s="24"/>
      <c r="G106" s="64"/>
      <c r="H106" s="63"/>
      <c r="I106" s="64"/>
      <c r="J106" s="63"/>
      <c r="K106" s="64"/>
      <c r="L106" s="63"/>
      <c r="M106" s="63"/>
    </row>
    <row r="107" spans="1:13" s="28" customFormat="1" ht="21.75" customHeight="1" x14ac:dyDescent="0.25">
      <c r="A107" s="61"/>
      <c r="B107" s="4"/>
      <c r="C107" s="9" t="s">
        <v>130</v>
      </c>
      <c r="D107" s="4" t="s">
        <v>18</v>
      </c>
      <c r="E107" s="5">
        <v>1.86</v>
      </c>
      <c r="F107" s="24">
        <f>E107*F102</f>
        <v>8.370000000000001</v>
      </c>
      <c r="G107" s="65"/>
      <c r="H107" s="63"/>
      <c r="I107" s="64"/>
      <c r="J107" s="63"/>
      <c r="K107" s="64"/>
      <c r="L107" s="63"/>
      <c r="M107" s="63"/>
    </row>
    <row r="108" spans="1:13" s="28" customFormat="1" ht="21.75" customHeight="1" x14ac:dyDescent="0.25">
      <c r="A108" s="61"/>
      <c r="B108" s="4"/>
      <c r="C108" s="9" t="s">
        <v>131</v>
      </c>
      <c r="D108" s="4" t="s">
        <v>27</v>
      </c>
      <c r="E108" s="5">
        <v>0.05</v>
      </c>
      <c r="F108" s="24">
        <f>E108*F102</f>
        <v>0.22500000000000001</v>
      </c>
      <c r="G108" s="65"/>
      <c r="H108" s="63"/>
      <c r="I108" s="64"/>
      <c r="J108" s="63"/>
      <c r="K108" s="64"/>
      <c r="L108" s="63"/>
      <c r="M108" s="63"/>
    </row>
    <row r="109" spans="1:13" s="28" customFormat="1" ht="21.75" customHeight="1" x14ac:dyDescent="0.25">
      <c r="A109" s="61"/>
      <c r="B109" s="4"/>
      <c r="C109" s="9" t="s">
        <v>34</v>
      </c>
      <c r="D109" s="4" t="s">
        <v>0</v>
      </c>
      <c r="E109" s="5">
        <v>15.6</v>
      </c>
      <c r="F109" s="24">
        <f>E109*F102</f>
        <v>70.2</v>
      </c>
      <c r="G109" s="65"/>
      <c r="H109" s="63"/>
      <c r="I109" s="64"/>
      <c r="J109" s="63"/>
      <c r="K109" s="64"/>
      <c r="L109" s="63"/>
      <c r="M109" s="63"/>
    </row>
    <row r="110" spans="1:13" s="45" customFormat="1" ht="42" customHeight="1" x14ac:dyDescent="0.25">
      <c r="A110" s="62">
        <v>14</v>
      </c>
      <c r="B110" s="42" t="s">
        <v>182</v>
      </c>
      <c r="C110" s="42" t="s">
        <v>186</v>
      </c>
      <c r="D110" s="42" t="s">
        <v>70</v>
      </c>
      <c r="E110" s="43"/>
      <c r="F110" s="44">
        <v>4.5</v>
      </c>
      <c r="G110" s="66"/>
      <c r="H110" s="67"/>
      <c r="I110" s="66"/>
      <c r="J110" s="67"/>
      <c r="K110" s="66"/>
      <c r="L110" s="67"/>
      <c r="M110" s="67"/>
    </row>
    <row r="111" spans="1:13" s="50" customFormat="1" ht="24" customHeight="1" x14ac:dyDescent="0.25">
      <c r="A111" s="62"/>
      <c r="B111" s="47"/>
      <c r="C111" s="46" t="s">
        <v>12</v>
      </c>
      <c r="D111" s="47"/>
      <c r="E111" s="48"/>
      <c r="F111" s="49"/>
      <c r="G111" s="66"/>
      <c r="H111" s="67"/>
      <c r="I111" s="66"/>
      <c r="J111" s="67"/>
      <c r="K111" s="66"/>
      <c r="L111" s="67"/>
      <c r="M111" s="67"/>
    </row>
    <row r="112" spans="1:13" s="50" customFormat="1" ht="24" customHeight="1" x14ac:dyDescent="0.25">
      <c r="A112" s="62"/>
      <c r="B112" s="47"/>
      <c r="C112" s="46" t="s">
        <v>13</v>
      </c>
      <c r="D112" s="47" t="s">
        <v>14</v>
      </c>
      <c r="E112" s="48">
        <v>75.5</v>
      </c>
      <c r="F112" s="49">
        <f>F110*E112</f>
        <v>339.75</v>
      </c>
      <c r="G112" s="66"/>
      <c r="H112" s="67"/>
      <c r="I112" s="68"/>
      <c r="J112" s="67"/>
      <c r="K112" s="66"/>
      <c r="L112" s="67"/>
      <c r="M112" s="67"/>
    </row>
    <row r="113" spans="1:13" s="50" customFormat="1" ht="24" customHeight="1" x14ac:dyDescent="0.25">
      <c r="A113" s="62"/>
      <c r="B113" s="47"/>
      <c r="C113" s="46" t="s">
        <v>63</v>
      </c>
      <c r="D113" s="47" t="s">
        <v>0</v>
      </c>
      <c r="E113" s="48">
        <v>0.75</v>
      </c>
      <c r="F113" s="49">
        <f>F110*E113</f>
        <v>3.375</v>
      </c>
      <c r="G113" s="66"/>
      <c r="H113" s="67"/>
      <c r="I113" s="66"/>
      <c r="J113" s="67"/>
      <c r="K113" s="68"/>
      <c r="L113" s="67"/>
      <c r="M113" s="67"/>
    </row>
    <row r="114" spans="1:13" s="50" customFormat="1" ht="24" customHeight="1" x14ac:dyDescent="0.25">
      <c r="A114" s="62"/>
      <c r="B114" s="47"/>
      <c r="C114" s="46" t="s">
        <v>32</v>
      </c>
      <c r="D114" s="47"/>
      <c r="E114" s="48"/>
      <c r="F114" s="49"/>
      <c r="G114" s="66"/>
      <c r="H114" s="67"/>
      <c r="I114" s="66"/>
      <c r="J114" s="67"/>
      <c r="K114" s="66"/>
      <c r="L114" s="67"/>
      <c r="M114" s="67"/>
    </row>
    <row r="115" spans="1:13" s="50" customFormat="1" ht="24" customHeight="1" x14ac:dyDescent="0.25">
      <c r="A115" s="62"/>
      <c r="B115" s="47"/>
      <c r="C115" s="46" t="s">
        <v>130</v>
      </c>
      <c r="D115" s="47" t="s">
        <v>18</v>
      </c>
      <c r="E115" s="48">
        <v>5</v>
      </c>
      <c r="F115" s="49">
        <f>F110*E115</f>
        <v>22.5</v>
      </c>
      <c r="G115" s="68"/>
      <c r="H115" s="67"/>
      <c r="I115" s="66"/>
      <c r="J115" s="67"/>
      <c r="K115" s="66"/>
      <c r="L115" s="67"/>
      <c r="M115" s="67"/>
    </row>
    <row r="116" spans="1:13" s="50" customFormat="1" ht="24" customHeight="1" x14ac:dyDescent="0.25">
      <c r="A116" s="62"/>
      <c r="B116" s="47"/>
      <c r="C116" s="46" t="s">
        <v>183</v>
      </c>
      <c r="D116" s="47" t="s">
        <v>38</v>
      </c>
      <c r="E116" s="48">
        <v>102</v>
      </c>
      <c r="F116" s="49">
        <f>F110*E116</f>
        <v>459</v>
      </c>
      <c r="G116" s="68"/>
      <c r="H116" s="67"/>
      <c r="I116" s="66"/>
      <c r="J116" s="67"/>
      <c r="K116" s="66"/>
      <c r="L116" s="67"/>
      <c r="M116" s="67"/>
    </row>
    <row r="117" spans="1:13" s="51" customFormat="1" ht="24" customHeight="1" x14ac:dyDescent="0.25">
      <c r="A117" s="62"/>
      <c r="B117" s="47"/>
      <c r="C117" s="46" t="s">
        <v>184</v>
      </c>
      <c r="D117" s="47" t="s">
        <v>79</v>
      </c>
      <c r="E117" s="48">
        <f>0.05*1000/100</f>
        <v>0.5</v>
      </c>
      <c r="F117" s="49">
        <f>F110*E117</f>
        <v>2.25</v>
      </c>
      <c r="G117" s="68"/>
      <c r="H117" s="67"/>
      <c r="I117" s="66"/>
      <c r="J117" s="67"/>
      <c r="K117" s="66"/>
      <c r="L117" s="67"/>
      <c r="M117" s="67"/>
    </row>
    <row r="118" spans="1:13" s="51" customFormat="1" ht="42.75" customHeight="1" x14ac:dyDescent="0.25">
      <c r="A118" s="62"/>
      <c r="B118" s="47"/>
      <c r="C118" s="46" t="s">
        <v>185</v>
      </c>
      <c r="D118" s="47" t="s">
        <v>64</v>
      </c>
      <c r="E118" s="48">
        <v>15</v>
      </c>
      <c r="F118" s="49">
        <f>F110*E118</f>
        <v>67.5</v>
      </c>
      <c r="G118" s="68"/>
      <c r="H118" s="67"/>
      <c r="I118" s="66"/>
      <c r="J118" s="67"/>
      <c r="K118" s="66"/>
      <c r="L118" s="67"/>
      <c r="M118" s="67"/>
    </row>
    <row r="119" spans="1:13" s="50" customFormat="1" ht="24.75" customHeight="1" x14ac:dyDescent="0.25">
      <c r="A119" s="62"/>
      <c r="B119" s="47"/>
      <c r="C119" s="46" t="s">
        <v>34</v>
      </c>
      <c r="D119" s="47" t="s">
        <v>0</v>
      </c>
      <c r="E119" s="48">
        <v>18</v>
      </c>
      <c r="F119" s="49">
        <f>F110*E119</f>
        <v>81</v>
      </c>
      <c r="G119" s="68"/>
      <c r="H119" s="67"/>
      <c r="I119" s="66"/>
      <c r="J119" s="67"/>
      <c r="K119" s="66"/>
      <c r="L119" s="67"/>
      <c r="M119" s="67"/>
    </row>
    <row r="120" spans="1:13" s="28" customFormat="1" ht="24.75" customHeight="1" x14ac:dyDescent="0.25">
      <c r="A120" s="4"/>
      <c r="B120" s="4"/>
      <c r="C120" s="3" t="s">
        <v>199</v>
      </c>
      <c r="D120" s="4"/>
      <c r="E120" s="29"/>
      <c r="F120" s="30"/>
      <c r="G120" s="69"/>
      <c r="H120" s="70"/>
      <c r="I120" s="69"/>
      <c r="J120" s="69"/>
      <c r="K120" s="69"/>
      <c r="L120" s="69"/>
      <c r="M120" s="69"/>
    </row>
    <row r="121" spans="1:13" s="8" customFormat="1" ht="46.5" customHeight="1" x14ac:dyDescent="0.25">
      <c r="A121" s="60"/>
      <c r="B121" s="3" t="s">
        <v>197</v>
      </c>
      <c r="C121" s="3" t="s">
        <v>198</v>
      </c>
      <c r="D121" s="3" t="s">
        <v>70</v>
      </c>
      <c r="E121" s="31"/>
      <c r="F121" s="32">
        <v>4</v>
      </c>
      <c r="G121" s="69"/>
      <c r="H121" s="70"/>
      <c r="I121" s="69"/>
      <c r="J121" s="69"/>
      <c r="K121" s="69"/>
      <c r="L121" s="69"/>
      <c r="M121" s="69"/>
    </row>
    <row r="122" spans="1:13" s="28" customFormat="1" ht="26.25" customHeight="1" x14ac:dyDescent="0.25">
      <c r="A122" s="60"/>
      <c r="B122" s="4"/>
      <c r="C122" s="9" t="s">
        <v>12</v>
      </c>
      <c r="D122" s="4"/>
      <c r="E122" s="29"/>
      <c r="F122" s="30"/>
      <c r="G122" s="69"/>
      <c r="H122" s="70"/>
      <c r="I122" s="69"/>
      <c r="J122" s="69"/>
      <c r="K122" s="69"/>
      <c r="L122" s="69"/>
      <c r="M122" s="69"/>
    </row>
    <row r="123" spans="1:13" s="28" customFormat="1" ht="26.25" customHeight="1" x14ac:dyDescent="0.25">
      <c r="A123" s="60"/>
      <c r="B123" s="4"/>
      <c r="C123" s="9" t="s">
        <v>13</v>
      </c>
      <c r="D123" s="4" t="s">
        <v>14</v>
      </c>
      <c r="E123" s="29">
        <v>33.82</v>
      </c>
      <c r="F123" s="30">
        <f>F121*E123</f>
        <v>135.28</v>
      </c>
      <c r="G123" s="69"/>
      <c r="H123" s="70"/>
      <c r="I123" s="71"/>
      <c r="J123" s="69"/>
      <c r="K123" s="69"/>
      <c r="L123" s="69"/>
      <c r="M123" s="69"/>
    </row>
    <row r="124" spans="1:13" s="28" customFormat="1" ht="26.25" customHeight="1" x14ac:dyDescent="0.25">
      <c r="A124" s="60"/>
      <c r="B124" s="4"/>
      <c r="C124" s="9" t="s">
        <v>32</v>
      </c>
      <c r="D124" s="4"/>
      <c r="E124" s="29"/>
      <c r="F124" s="30"/>
      <c r="G124" s="69"/>
      <c r="H124" s="70"/>
      <c r="I124" s="69"/>
      <c r="J124" s="69"/>
      <c r="K124" s="69"/>
      <c r="L124" s="69"/>
      <c r="M124" s="69"/>
    </row>
    <row r="125" spans="1:13" s="28" customFormat="1" ht="26.25" customHeight="1" x14ac:dyDescent="0.25">
      <c r="A125" s="60"/>
      <c r="B125" s="4"/>
      <c r="C125" s="9" t="s">
        <v>200</v>
      </c>
      <c r="D125" s="4" t="s">
        <v>18</v>
      </c>
      <c r="E125" s="29">
        <v>10</v>
      </c>
      <c r="F125" s="30">
        <f>F121*E125</f>
        <v>40</v>
      </c>
      <c r="G125" s="71"/>
      <c r="H125" s="70"/>
      <c r="I125" s="69"/>
      <c r="J125" s="69"/>
      <c r="K125" s="69"/>
      <c r="L125" s="69"/>
      <c r="M125" s="69"/>
    </row>
    <row r="126" spans="1:13" ht="26.25" customHeight="1" x14ac:dyDescent="0.3">
      <c r="A126" s="2"/>
      <c r="B126" s="2"/>
      <c r="C126" s="3" t="s">
        <v>58</v>
      </c>
      <c r="D126" s="2"/>
      <c r="E126" s="2"/>
      <c r="F126" s="22"/>
      <c r="G126" s="72"/>
      <c r="H126" s="63"/>
      <c r="I126" s="72"/>
      <c r="J126" s="63"/>
      <c r="K126" s="72"/>
      <c r="L126" s="63"/>
      <c r="M126" s="63"/>
    </row>
    <row r="127" spans="1:13" s="11" customFormat="1" ht="59.25" customHeight="1" x14ac:dyDescent="0.25">
      <c r="A127" s="40">
        <v>14</v>
      </c>
      <c r="B127" s="3" t="s">
        <v>59</v>
      </c>
      <c r="C127" s="3" t="s">
        <v>137</v>
      </c>
      <c r="D127" s="14" t="s">
        <v>105</v>
      </c>
      <c r="E127" s="15"/>
      <c r="F127" s="34">
        <v>2E-3</v>
      </c>
      <c r="G127" s="63"/>
      <c r="H127" s="63"/>
      <c r="I127" s="63"/>
      <c r="J127" s="63"/>
      <c r="K127" s="63"/>
      <c r="L127" s="63"/>
      <c r="M127" s="63"/>
    </row>
    <row r="128" spans="1:13" ht="25.5" customHeight="1" x14ac:dyDescent="0.2">
      <c r="A128" s="40"/>
      <c r="B128" s="4"/>
      <c r="C128" s="9" t="s">
        <v>12</v>
      </c>
      <c r="D128" s="38"/>
      <c r="E128" s="6"/>
      <c r="F128" s="35"/>
      <c r="G128" s="63"/>
      <c r="H128" s="63"/>
      <c r="I128" s="63"/>
      <c r="J128" s="63"/>
      <c r="K128" s="63"/>
      <c r="L128" s="63"/>
      <c r="M128" s="63"/>
    </row>
    <row r="129" spans="1:13" ht="25.5" customHeight="1" x14ac:dyDescent="0.2">
      <c r="A129" s="40"/>
      <c r="B129" s="4"/>
      <c r="C129" s="9" t="s">
        <v>13</v>
      </c>
      <c r="D129" s="38" t="s">
        <v>22</v>
      </c>
      <c r="E129" s="6">
        <v>206</v>
      </c>
      <c r="F129" s="35">
        <f>E129*F127</f>
        <v>0.41200000000000003</v>
      </c>
      <c r="G129" s="63"/>
      <c r="H129" s="63"/>
      <c r="I129" s="73"/>
      <c r="J129" s="63"/>
      <c r="K129" s="63"/>
      <c r="L129" s="63"/>
      <c r="M129" s="63"/>
    </row>
    <row r="130" spans="1:13" s="11" customFormat="1" ht="75" customHeight="1" x14ac:dyDescent="0.25">
      <c r="A130" s="40">
        <v>15</v>
      </c>
      <c r="B130" s="3" t="s">
        <v>60</v>
      </c>
      <c r="C130" s="3" t="s">
        <v>61</v>
      </c>
      <c r="D130" s="14" t="s">
        <v>62</v>
      </c>
      <c r="E130" s="15"/>
      <c r="F130" s="34">
        <v>0.06</v>
      </c>
      <c r="G130" s="63"/>
      <c r="H130" s="63"/>
      <c r="I130" s="63"/>
      <c r="J130" s="63"/>
      <c r="K130" s="63"/>
      <c r="L130" s="63"/>
      <c r="M130" s="63"/>
    </row>
    <row r="131" spans="1:13" ht="21.75" customHeight="1" x14ac:dyDescent="0.2">
      <c r="A131" s="40"/>
      <c r="B131" s="4"/>
      <c r="C131" s="9" t="s">
        <v>12</v>
      </c>
      <c r="D131" s="38"/>
      <c r="E131" s="6"/>
      <c r="F131" s="35"/>
      <c r="G131" s="63"/>
      <c r="H131" s="63"/>
      <c r="I131" s="63"/>
      <c r="J131" s="63"/>
      <c r="K131" s="63"/>
      <c r="L131" s="63"/>
      <c r="M131" s="63"/>
    </row>
    <row r="132" spans="1:13" ht="21.75" customHeight="1" x14ac:dyDescent="0.2">
      <c r="A132" s="40"/>
      <c r="B132" s="4"/>
      <c r="C132" s="9" t="s">
        <v>13</v>
      </c>
      <c r="D132" s="38" t="s">
        <v>14</v>
      </c>
      <c r="E132" s="6">
        <v>74</v>
      </c>
      <c r="F132" s="35">
        <f>E132*F130</f>
        <v>4.4399999999999995</v>
      </c>
      <c r="G132" s="63"/>
      <c r="H132" s="63"/>
      <c r="I132" s="73"/>
      <c r="J132" s="63"/>
      <c r="K132" s="63"/>
      <c r="L132" s="63"/>
      <c r="M132" s="63"/>
    </row>
    <row r="133" spans="1:13" ht="21.75" customHeight="1" x14ac:dyDescent="0.2">
      <c r="A133" s="40"/>
      <c r="B133" s="4"/>
      <c r="C133" s="9" t="s">
        <v>63</v>
      </c>
      <c r="D133" s="38" t="s">
        <v>0</v>
      </c>
      <c r="E133" s="6">
        <v>0.71</v>
      </c>
      <c r="F133" s="35">
        <f>E133*F130</f>
        <v>4.2599999999999999E-2</v>
      </c>
      <c r="G133" s="63"/>
      <c r="H133" s="63"/>
      <c r="I133" s="63"/>
      <c r="J133" s="63"/>
      <c r="K133" s="73"/>
      <c r="L133" s="63"/>
      <c r="M133" s="63"/>
    </row>
    <row r="134" spans="1:13" ht="21.75" customHeight="1" x14ac:dyDescent="0.2">
      <c r="A134" s="40"/>
      <c r="B134" s="4"/>
      <c r="C134" s="9" t="s">
        <v>32</v>
      </c>
      <c r="D134" s="38"/>
      <c r="E134" s="6"/>
      <c r="F134" s="35"/>
      <c r="G134" s="63"/>
      <c r="H134" s="63"/>
      <c r="I134" s="63"/>
      <c r="J134" s="63"/>
      <c r="K134" s="63"/>
      <c r="L134" s="63"/>
      <c r="M134" s="63"/>
    </row>
    <row r="135" spans="1:13" ht="21.75" customHeight="1" x14ac:dyDescent="0.2">
      <c r="A135" s="40"/>
      <c r="B135" s="4"/>
      <c r="C135" s="9" t="s">
        <v>188</v>
      </c>
      <c r="D135" s="38" t="s">
        <v>64</v>
      </c>
      <c r="E135" s="6">
        <v>100</v>
      </c>
      <c r="F135" s="35">
        <f>E135*F130</f>
        <v>6</v>
      </c>
      <c r="G135" s="73"/>
      <c r="H135" s="63"/>
      <c r="I135" s="63"/>
      <c r="J135" s="63"/>
      <c r="K135" s="63"/>
      <c r="L135" s="63"/>
      <c r="M135" s="63"/>
    </row>
    <row r="136" spans="1:13" ht="21.75" customHeight="1" x14ac:dyDescent="0.2">
      <c r="A136" s="40"/>
      <c r="B136" s="4"/>
      <c r="C136" s="9" t="s">
        <v>65</v>
      </c>
      <c r="D136" s="38" t="s">
        <v>18</v>
      </c>
      <c r="E136" s="17">
        <v>5.0739999999999998</v>
      </c>
      <c r="F136" s="35">
        <f>E136*F130</f>
        <v>0.30443999999999999</v>
      </c>
      <c r="G136" s="73"/>
      <c r="H136" s="63"/>
      <c r="I136" s="63"/>
      <c r="J136" s="63"/>
      <c r="K136" s="63"/>
      <c r="L136" s="63"/>
      <c r="M136" s="63"/>
    </row>
    <row r="137" spans="1:13" ht="21.75" customHeight="1" x14ac:dyDescent="0.2">
      <c r="A137" s="40"/>
      <c r="B137" s="4"/>
      <c r="C137" s="9" t="s">
        <v>134</v>
      </c>
      <c r="D137" s="38" t="s">
        <v>106</v>
      </c>
      <c r="E137" s="16">
        <v>1.9800000000000002E-2</v>
      </c>
      <c r="F137" s="35">
        <f>E137*F130</f>
        <v>1.188E-3</v>
      </c>
      <c r="G137" s="73"/>
      <c r="H137" s="63"/>
      <c r="I137" s="63"/>
      <c r="J137" s="63"/>
      <c r="K137" s="63"/>
      <c r="L137" s="63"/>
      <c r="M137" s="63"/>
    </row>
    <row r="138" spans="1:13" ht="21.75" customHeight="1" x14ac:dyDescent="0.2">
      <c r="A138" s="40"/>
      <c r="B138" s="4"/>
      <c r="C138" s="9" t="s">
        <v>34</v>
      </c>
      <c r="D138" s="38" t="s">
        <v>0</v>
      </c>
      <c r="E138" s="6">
        <v>9.6</v>
      </c>
      <c r="F138" s="35">
        <f>E138*F130</f>
        <v>0.57599999999999996</v>
      </c>
      <c r="G138" s="73"/>
      <c r="H138" s="63"/>
      <c r="I138" s="63"/>
      <c r="J138" s="63"/>
      <c r="K138" s="63"/>
      <c r="L138" s="63"/>
      <c r="M138" s="63"/>
    </row>
    <row r="139" spans="1:13" s="11" customFormat="1" ht="37.5" customHeight="1" x14ac:dyDescent="0.25">
      <c r="A139" s="40">
        <v>16</v>
      </c>
      <c r="B139" s="3" t="s">
        <v>66</v>
      </c>
      <c r="C139" s="3" t="s">
        <v>67</v>
      </c>
      <c r="D139" s="14" t="s">
        <v>11</v>
      </c>
      <c r="E139" s="15"/>
      <c r="F139" s="34">
        <f>F127</f>
        <v>2E-3</v>
      </c>
      <c r="G139" s="63"/>
      <c r="H139" s="63"/>
      <c r="I139" s="63"/>
      <c r="J139" s="63"/>
      <c r="K139" s="63"/>
      <c r="L139" s="63"/>
      <c r="M139" s="63"/>
    </row>
    <row r="140" spans="1:13" ht="23.25" customHeight="1" x14ac:dyDescent="0.2">
      <c r="A140" s="40"/>
      <c r="B140" s="4"/>
      <c r="C140" s="9" t="s">
        <v>12</v>
      </c>
      <c r="D140" s="38"/>
      <c r="E140" s="6"/>
      <c r="F140" s="35"/>
      <c r="G140" s="63"/>
      <c r="H140" s="63"/>
      <c r="I140" s="63"/>
      <c r="J140" s="63"/>
      <c r="K140" s="63"/>
      <c r="L140" s="63"/>
      <c r="M140" s="63"/>
    </row>
    <row r="141" spans="1:13" ht="23.25" customHeight="1" x14ac:dyDescent="0.2">
      <c r="A141" s="40"/>
      <c r="B141" s="4"/>
      <c r="C141" s="9" t="s">
        <v>13</v>
      </c>
      <c r="D141" s="38" t="s">
        <v>22</v>
      </c>
      <c r="E141" s="6">
        <v>121</v>
      </c>
      <c r="F141" s="35">
        <f>E141*F139</f>
        <v>0.24199999999999999</v>
      </c>
      <c r="G141" s="63"/>
      <c r="H141" s="63"/>
      <c r="I141" s="73"/>
      <c r="J141" s="63"/>
      <c r="K141" s="63"/>
      <c r="L141" s="63"/>
      <c r="M141" s="63"/>
    </row>
    <row r="142" spans="1:13" ht="23.25" customHeight="1" x14ac:dyDescent="0.2">
      <c r="A142" s="38"/>
      <c r="B142" s="4"/>
      <c r="C142" s="9"/>
      <c r="D142" s="38"/>
      <c r="E142" s="6"/>
      <c r="F142" s="35"/>
      <c r="G142" s="63"/>
      <c r="H142" s="63"/>
      <c r="I142" s="63"/>
      <c r="J142" s="63"/>
      <c r="K142" s="63"/>
      <c r="L142" s="63"/>
      <c r="M142" s="63"/>
    </row>
    <row r="143" spans="1:13" ht="23.25" customHeight="1" x14ac:dyDescent="0.2">
      <c r="A143" s="4"/>
      <c r="B143" s="4"/>
      <c r="C143" s="3" t="s">
        <v>126</v>
      </c>
      <c r="D143" s="4"/>
      <c r="E143" s="5"/>
      <c r="F143" s="24"/>
      <c r="G143" s="64"/>
      <c r="H143" s="63"/>
      <c r="I143" s="64"/>
      <c r="J143" s="63"/>
      <c r="K143" s="64"/>
      <c r="L143" s="63"/>
      <c r="M143" s="63"/>
    </row>
    <row r="144" spans="1:13" s="8" customFormat="1" ht="41.25" customHeight="1" x14ac:dyDescent="0.25">
      <c r="A144" s="60">
        <v>17</v>
      </c>
      <c r="B144" s="3" t="s">
        <v>41</v>
      </c>
      <c r="C144" s="3" t="s">
        <v>127</v>
      </c>
      <c r="D144" s="3" t="s">
        <v>43</v>
      </c>
      <c r="E144" s="7"/>
      <c r="F144" s="33">
        <v>3.0000000000000001E-3</v>
      </c>
      <c r="G144" s="64"/>
      <c r="H144" s="63"/>
      <c r="I144" s="64"/>
      <c r="J144" s="63"/>
      <c r="K144" s="64"/>
      <c r="L144" s="63"/>
      <c r="M144" s="63"/>
    </row>
    <row r="145" spans="1:13" s="28" customFormat="1" ht="24.75" customHeight="1" x14ac:dyDescent="0.25">
      <c r="A145" s="60"/>
      <c r="B145" s="4"/>
      <c r="C145" s="9" t="s">
        <v>12</v>
      </c>
      <c r="D145" s="4"/>
      <c r="E145" s="5"/>
      <c r="F145" s="24"/>
      <c r="G145" s="64"/>
      <c r="H145" s="63"/>
      <c r="I145" s="64"/>
      <c r="J145" s="63"/>
      <c r="K145" s="64"/>
      <c r="L145" s="63"/>
      <c r="M145" s="63"/>
    </row>
    <row r="146" spans="1:13" s="28" customFormat="1" ht="24.75" customHeight="1" x14ac:dyDescent="0.25">
      <c r="A146" s="60"/>
      <c r="B146" s="4"/>
      <c r="C146" s="9" t="s">
        <v>13</v>
      </c>
      <c r="D146" s="4" t="s">
        <v>14</v>
      </c>
      <c r="E146" s="5">
        <v>13</v>
      </c>
      <c r="F146" s="24">
        <f>E146*F144</f>
        <v>3.9E-2</v>
      </c>
      <c r="G146" s="64"/>
      <c r="H146" s="63"/>
      <c r="I146" s="65"/>
      <c r="J146" s="63"/>
      <c r="K146" s="64"/>
      <c r="L146" s="63"/>
      <c r="M146" s="63"/>
    </row>
    <row r="147" spans="1:13" s="28" customFormat="1" ht="24.75" customHeight="1" x14ac:dyDescent="0.25">
      <c r="A147" s="60"/>
      <c r="B147" s="4"/>
      <c r="C147" s="9" t="s">
        <v>44</v>
      </c>
      <c r="D147" s="4" t="s">
        <v>15</v>
      </c>
      <c r="E147" s="5">
        <v>16.2</v>
      </c>
      <c r="F147" s="24">
        <f>E147*F144</f>
        <v>4.8599999999999997E-2</v>
      </c>
      <c r="G147" s="64"/>
      <c r="H147" s="63"/>
      <c r="I147" s="64"/>
      <c r="J147" s="63"/>
      <c r="K147" s="65"/>
      <c r="L147" s="63"/>
      <c r="M147" s="63"/>
    </row>
    <row r="148" spans="1:13" s="28" customFormat="1" ht="24.75" customHeight="1" x14ac:dyDescent="0.25">
      <c r="A148" s="60"/>
      <c r="B148" s="4"/>
      <c r="C148" s="9" t="s">
        <v>45</v>
      </c>
      <c r="D148" s="4" t="s">
        <v>15</v>
      </c>
      <c r="E148" s="5">
        <v>0.94</v>
      </c>
      <c r="F148" s="24">
        <f>E148*F144</f>
        <v>2.82E-3</v>
      </c>
      <c r="G148" s="64"/>
      <c r="H148" s="63"/>
      <c r="I148" s="64"/>
      <c r="J148" s="63"/>
      <c r="K148" s="65"/>
      <c r="L148" s="63"/>
      <c r="M148" s="63"/>
    </row>
    <row r="149" spans="1:13" s="28" customFormat="1" ht="24.75" customHeight="1" x14ac:dyDescent="0.25">
      <c r="A149" s="60"/>
      <c r="B149" s="4"/>
      <c r="C149" s="9" t="s">
        <v>68</v>
      </c>
      <c r="D149" s="4" t="s">
        <v>15</v>
      </c>
      <c r="E149" s="5">
        <v>2.31</v>
      </c>
      <c r="F149" s="24">
        <f>E149*F144</f>
        <v>6.9300000000000004E-3</v>
      </c>
      <c r="G149" s="64"/>
      <c r="H149" s="63"/>
      <c r="I149" s="64"/>
      <c r="J149" s="63"/>
      <c r="K149" s="65"/>
      <c r="L149" s="63"/>
      <c r="M149" s="63"/>
    </row>
    <row r="150" spans="1:13" s="28" customFormat="1" ht="24.75" customHeight="1" x14ac:dyDescent="0.25">
      <c r="A150" s="60"/>
      <c r="B150" s="4"/>
      <c r="C150" s="9" t="s">
        <v>47</v>
      </c>
      <c r="D150" s="4" t="s">
        <v>15</v>
      </c>
      <c r="E150" s="5">
        <v>1.76</v>
      </c>
      <c r="F150" s="24">
        <f>E150*F144</f>
        <v>5.28E-3</v>
      </c>
      <c r="G150" s="64"/>
      <c r="H150" s="63"/>
      <c r="I150" s="64"/>
      <c r="J150" s="63"/>
      <c r="K150" s="65"/>
      <c r="L150" s="63"/>
      <c r="M150" s="63"/>
    </row>
    <row r="151" spans="1:13" s="28" customFormat="1" ht="24.75" customHeight="1" x14ac:dyDescent="0.25">
      <c r="A151" s="60"/>
      <c r="B151" s="4"/>
      <c r="C151" s="9" t="s">
        <v>48</v>
      </c>
      <c r="D151" s="4" t="s">
        <v>0</v>
      </c>
      <c r="E151" s="5">
        <v>0.53</v>
      </c>
      <c r="F151" s="24">
        <f>E151*F144</f>
        <v>1.5900000000000001E-3</v>
      </c>
      <c r="G151" s="64"/>
      <c r="H151" s="63"/>
      <c r="I151" s="64"/>
      <c r="J151" s="63"/>
      <c r="K151" s="65"/>
      <c r="L151" s="63"/>
      <c r="M151" s="63"/>
    </row>
    <row r="152" spans="1:13" s="28" customFormat="1" ht="24.75" customHeight="1" x14ac:dyDescent="0.25">
      <c r="A152" s="60"/>
      <c r="B152" s="4"/>
      <c r="C152" s="9" t="s">
        <v>32</v>
      </c>
      <c r="D152" s="4"/>
      <c r="E152" s="5"/>
      <c r="F152" s="24"/>
      <c r="G152" s="64"/>
      <c r="H152" s="63"/>
      <c r="I152" s="64"/>
      <c r="J152" s="63"/>
      <c r="K152" s="64"/>
      <c r="L152" s="63"/>
      <c r="M152" s="63"/>
    </row>
    <row r="153" spans="1:13" s="28" customFormat="1" ht="24.75" customHeight="1" x14ac:dyDescent="0.25">
      <c r="A153" s="60"/>
      <c r="B153" s="4"/>
      <c r="C153" s="9" t="s">
        <v>50</v>
      </c>
      <c r="D153" s="4" t="s">
        <v>18</v>
      </c>
      <c r="E153" s="5">
        <v>12.8</v>
      </c>
      <c r="F153" s="24">
        <f>E153*F144</f>
        <v>3.8400000000000004E-2</v>
      </c>
      <c r="G153" s="65"/>
      <c r="H153" s="63"/>
      <c r="I153" s="64"/>
      <c r="J153" s="63"/>
      <c r="K153" s="64"/>
      <c r="L153" s="63"/>
      <c r="M153" s="63"/>
    </row>
    <row r="154" spans="1:13" s="8" customFormat="1" ht="54.75" customHeight="1" x14ac:dyDescent="0.25">
      <c r="A154" s="60">
        <v>18</v>
      </c>
      <c r="B154" s="3" t="s">
        <v>51</v>
      </c>
      <c r="C154" s="3" t="s">
        <v>104</v>
      </c>
      <c r="D154" s="3" t="s">
        <v>43</v>
      </c>
      <c r="E154" s="7"/>
      <c r="F154" s="33">
        <f>F144</f>
        <v>3.0000000000000001E-3</v>
      </c>
      <c r="G154" s="64"/>
      <c r="H154" s="63"/>
      <c r="I154" s="64"/>
      <c r="J154" s="63"/>
      <c r="K154" s="64"/>
      <c r="L154" s="63"/>
      <c r="M154" s="63"/>
    </row>
    <row r="155" spans="1:13" s="28" customFormat="1" ht="26.25" customHeight="1" x14ac:dyDescent="0.25">
      <c r="A155" s="60"/>
      <c r="B155" s="4"/>
      <c r="C155" s="9" t="s">
        <v>12</v>
      </c>
      <c r="D155" s="4"/>
      <c r="E155" s="5"/>
      <c r="F155" s="24"/>
      <c r="G155" s="64"/>
      <c r="H155" s="63"/>
      <c r="I155" s="64"/>
      <c r="J155" s="63"/>
      <c r="K155" s="64"/>
      <c r="L155" s="63"/>
      <c r="M155" s="63"/>
    </row>
    <row r="156" spans="1:13" s="28" customFormat="1" ht="26.25" customHeight="1" x14ac:dyDescent="0.25">
      <c r="A156" s="60"/>
      <c r="B156" s="4"/>
      <c r="C156" s="9" t="s">
        <v>13</v>
      </c>
      <c r="D156" s="4" t="s">
        <v>14</v>
      </c>
      <c r="E156" s="5">
        <v>24.6</v>
      </c>
      <c r="F156" s="24">
        <f>E156*F154</f>
        <v>7.3800000000000004E-2</v>
      </c>
      <c r="G156" s="64"/>
      <c r="H156" s="63"/>
      <c r="I156" s="65"/>
      <c r="J156" s="63"/>
      <c r="K156" s="64"/>
      <c r="L156" s="63"/>
      <c r="M156" s="63"/>
    </row>
    <row r="157" spans="1:13" s="28" customFormat="1" ht="26.25" customHeight="1" x14ac:dyDescent="0.25">
      <c r="A157" s="60"/>
      <c r="B157" s="4"/>
      <c r="C157" s="9" t="s">
        <v>44</v>
      </c>
      <c r="D157" s="4" t="s">
        <v>15</v>
      </c>
      <c r="E157" s="5">
        <v>1.72</v>
      </c>
      <c r="F157" s="24">
        <f>E157*F154</f>
        <v>5.1599999999999997E-3</v>
      </c>
      <c r="G157" s="64"/>
      <c r="H157" s="63"/>
      <c r="I157" s="64"/>
      <c r="J157" s="63"/>
      <c r="K157" s="65"/>
      <c r="L157" s="63"/>
      <c r="M157" s="63"/>
    </row>
    <row r="158" spans="1:13" s="28" customFormat="1" ht="26.25" customHeight="1" x14ac:dyDescent="0.25">
      <c r="A158" s="60"/>
      <c r="B158" s="4"/>
      <c r="C158" s="9" t="s">
        <v>52</v>
      </c>
      <c r="D158" s="4" t="s">
        <v>15</v>
      </c>
      <c r="E158" s="5">
        <v>0.41</v>
      </c>
      <c r="F158" s="24">
        <f>E158*F154</f>
        <v>1.23E-3</v>
      </c>
      <c r="G158" s="64"/>
      <c r="H158" s="63"/>
      <c r="I158" s="64"/>
      <c r="J158" s="63"/>
      <c r="K158" s="65"/>
      <c r="L158" s="63"/>
      <c r="M158" s="63"/>
    </row>
    <row r="159" spans="1:13" s="28" customFormat="1" ht="26.25" customHeight="1" x14ac:dyDescent="0.25">
      <c r="A159" s="60"/>
      <c r="B159" s="4"/>
      <c r="C159" s="9" t="s">
        <v>53</v>
      </c>
      <c r="D159" s="4" t="s">
        <v>15</v>
      </c>
      <c r="E159" s="5">
        <v>6.2</v>
      </c>
      <c r="F159" s="24">
        <f>E159*F154</f>
        <v>1.8600000000000002E-2</v>
      </c>
      <c r="G159" s="64"/>
      <c r="H159" s="63"/>
      <c r="I159" s="64"/>
      <c r="J159" s="63"/>
      <c r="K159" s="65"/>
      <c r="L159" s="63"/>
      <c r="M159" s="63"/>
    </row>
    <row r="160" spans="1:13" s="28" customFormat="1" ht="26.25" customHeight="1" x14ac:dyDescent="0.25">
      <c r="A160" s="60"/>
      <c r="B160" s="4"/>
      <c r="C160" s="9" t="s">
        <v>45</v>
      </c>
      <c r="D160" s="4" t="s">
        <v>15</v>
      </c>
      <c r="E160" s="5">
        <v>4.54</v>
      </c>
      <c r="F160" s="24">
        <f>E160*F154</f>
        <v>1.362E-2</v>
      </c>
      <c r="G160" s="64"/>
      <c r="H160" s="63"/>
      <c r="I160" s="64"/>
      <c r="J160" s="63"/>
      <c r="K160" s="65"/>
      <c r="L160" s="63"/>
      <c r="M160" s="63"/>
    </row>
    <row r="161" spans="1:13" s="28" customFormat="1" ht="26.25" customHeight="1" x14ac:dyDescent="0.25">
      <c r="A161" s="60"/>
      <c r="B161" s="4"/>
      <c r="C161" s="9" t="s">
        <v>47</v>
      </c>
      <c r="D161" s="4" t="s">
        <v>15</v>
      </c>
      <c r="E161" s="5">
        <v>1.48</v>
      </c>
      <c r="F161" s="24">
        <f>E161*F154</f>
        <v>4.4400000000000004E-3</v>
      </c>
      <c r="G161" s="64"/>
      <c r="H161" s="63"/>
      <c r="I161" s="64"/>
      <c r="J161" s="63"/>
      <c r="K161" s="65"/>
      <c r="L161" s="63"/>
      <c r="M161" s="63"/>
    </row>
    <row r="162" spans="1:13" s="28" customFormat="1" ht="26.25" customHeight="1" x14ac:dyDescent="0.25">
      <c r="A162" s="60"/>
      <c r="B162" s="4"/>
      <c r="C162" s="9" t="s">
        <v>32</v>
      </c>
      <c r="D162" s="4"/>
      <c r="E162" s="5"/>
      <c r="F162" s="24"/>
      <c r="G162" s="64"/>
      <c r="H162" s="63"/>
      <c r="I162" s="64"/>
      <c r="J162" s="63"/>
      <c r="K162" s="64"/>
      <c r="L162" s="63"/>
      <c r="M162" s="63"/>
    </row>
    <row r="163" spans="1:13" s="28" customFormat="1" ht="26.25" customHeight="1" x14ac:dyDescent="0.25">
      <c r="A163" s="60"/>
      <c r="B163" s="4"/>
      <c r="C163" s="9" t="s">
        <v>54</v>
      </c>
      <c r="D163" s="4" t="s">
        <v>18</v>
      </c>
      <c r="E163" s="5">
        <f>149+12.4*(20-12)</f>
        <v>248.2</v>
      </c>
      <c r="F163" s="24">
        <f>E163*F154</f>
        <v>0.74459999999999993</v>
      </c>
      <c r="G163" s="65"/>
      <c r="H163" s="63"/>
      <c r="I163" s="64"/>
      <c r="J163" s="63"/>
      <c r="K163" s="64"/>
      <c r="L163" s="63"/>
      <c r="M163" s="63"/>
    </row>
    <row r="164" spans="1:13" s="28" customFormat="1" ht="26.25" customHeight="1" x14ac:dyDescent="0.25">
      <c r="A164" s="60"/>
      <c r="B164" s="4"/>
      <c r="C164" s="9" t="s">
        <v>50</v>
      </c>
      <c r="D164" s="4" t="s">
        <v>18</v>
      </c>
      <c r="E164" s="5">
        <v>11</v>
      </c>
      <c r="F164" s="24">
        <f>E164*F154</f>
        <v>3.3000000000000002E-2</v>
      </c>
      <c r="G164" s="65"/>
      <c r="H164" s="63"/>
      <c r="I164" s="64"/>
      <c r="J164" s="63"/>
      <c r="K164" s="64"/>
      <c r="L164" s="63"/>
      <c r="M164" s="63"/>
    </row>
    <row r="165" spans="1:13" s="8" customFormat="1" ht="54.75" customHeight="1" x14ac:dyDescent="0.25">
      <c r="A165" s="60">
        <v>19</v>
      </c>
      <c r="B165" s="3" t="s">
        <v>55</v>
      </c>
      <c r="C165" s="3" t="s">
        <v>69</v>
      </c>
      <c r="D165" s="3" t="s">
        <v>43</v>
      </c>
      <c r="E165" s="7"/>
      <c r="F165" s="33">
        <f>F177/0.7</f>
        <v>4.2857142857142859E-3</v>
      </c>
      <c r="G165" s="64"/>
      <c r="H165" s="63"/>
      <c r="I165" s="64"/>
      <c r="J165" s="63"/>
      <c r="K165" s="64"/>
      <c r="L165" s="63"/>
      <c r="M165" s="63"/>
    </row>
    <row r="166" spans="1:13" s="28" customFormat="1" ht="24" customHeight="1" x14ac:dyDescent="0.25">
      <c r="A166" s="60"/>
      <c r="B166" s="4"/>
      <c r="C166" s="9" t="s">
        <v>12</v>
      </c>
      <c r="D166" s="4"/>
      <c r="E166" s="5"/>
      <c r="F166" s="24"/>
      <c r="G166" s="64"/>
      <c r="H166" s="63"/>
      <c r="I166" s="64"/>
      <c r="J166" s="63"/>
      <c r="K166" s="64"/>
      <c r="L166" s="63"/>
      <c r="M166" s="63"/>
    </row>
    <row r="167" spans="1:13" s="28" customFormat="1" ht="24" customHeight="1" x14ac:dyDescent="0.25">
      <c r="A167" s="60"/>
      <c r="B167" s="4"/>
      <c r="C167" s="9" t="s">
        <v>13</v>
      </c>
      <c r="D167" s="4" t="s">
        <v>14</v>
      </c>
      <c r="E167" s="5">
        <v>33</v>
      </c>
      <c r="F167" s="24">
        <f>E167*F165</f>
        <v>0.14142857142857143</v>
      </c>
      <c r="G167" s="64"/>
      <c r="H167" s="63"/>
      <c r="I167" s="65"/>
      <c r="J167" s="63"/>
      <c r="K167" s="64"/>
      <c r="L167" s="63"/>
      <c r="M167" s="63"/>
    </row>
    <row r="168" spans="1:13" s="28" customFormat="1" ht="24" customHeight="1" x14ac:dyDescent="0.25">
      <c r="A168" s="60"/>
      <c r="B168" s="4"/>
      <c r="C168" s="9" t="s">
        <v>44</v>
      </c>
      <c r="D168" s="4" t="s">
        <v>15</v>
      </c>
      <c r="E168" s="5">
        <v>1.91</v>
      </c>
      <c r="F168" s="24">
        <f>E168*F165</f>
        <v>8.1857142857142857E-3</v>
      </c>
      <c r="G168" s="64"/>
      <c r="H168" s="63"/>
      <c r="I168" s="64"/>
      <c r="J168" s="63"/>
      <c r="K168" s="65"/>
      <c r="L168" s="63"/>
      <c r="M168" s="63"/>
    </row>
    <row r="169" spans="1:13" s="28" customFormat="1" ht="24" customHeight="1" x14ac:dyDescent="0.25">
      <c r="A169" s="60"/>
      <c r="B169" s="4"/>
      <c r="C169" s="9" t="s">
        <v>118</v>
      </c>
      <c r="D169" s="4" t="s">
        <v>15</v>
      </c>
      <c r="E169" s="5">
        <v>2.58</v>
      </c>
      <c r="F169" s="24">
        <f>E169*F165</f>
        <v>1.1057142857142857E-2</v>
      </c>
      <c r="G169" s="66"/>
      <c r="H169" s="63"/>
      <c r="I169" s="66"/>
      <c r="J169" s="63"/>
      <c r="K169" s="65"/>
      <c r="L169" s="63"/>
      <c r="M169" s="63"/>
    </row>
    <row r="170" spans="1:13" s="28" customFormat="1" ht="24" customHeight="1" x14ac:dyDescent="0.25">
      <c r="A170" s="60"/>
      <c r="B170" s="4"/>
      <c r="C170" s="9" t="s">
        <v>47</v>
      </c>
      <c r="D170" s="4" t="s">
        <v>15</v>
      </c>
      <c r="E170" s="5">
        <v>4.1399999999999997</v>
      </c>
      <c r="F170" s="24">
        <f>E170*F165</f>
        <v>1.7742857142857144E-2</v>
      </c>
      <c r="G170" s="64"/>
      <c r="H170" s="63"/>
      <c r="I170" s="64"/>
      <c r="J170" s="63"/>
      <c r="K170" s="65"/>
      <c r="L170" s="63"/>
      <c r="M170" s="63"/>
    </row>
    <row r="171" spans="1:13" s="28" customFormat="1" ht="24" customHeight="1" x14ac:dyDescent="0.25">
      <c r="A171" s="60"/>
      <c r="B171" s="4"/>
      <c r="C171" s="9" t="s">
        <v>53</v>
      </c>
      <c r="D171" s="4" t="s">
        <v>15</v>
      </c>
      <c r="E171" s="5">
        <v>11.2</v>
      </c>
      <c r="F171" s="24">
        <f>E171*F165</f>
        <v>4.8000000000000001E-2</v>
      </c>
      <c r="G171" s="64"/>
      <c r="H171" s="63"/>
      <c r="I171" s="64"/>
      <c r="J171" s="63"/>
      <c r="K171" s="65"/>
      <c r="L171" s="63"/>
      <c r="M171" s="63"/>
    </row>
    <row r="172" spans="1:13" s="28" customFormat="1" ht="24" customHeight="1" x14ac:dyDescent="0.25">
      <c r="A172" s="60"/>
      <c r="B172" s="4"/>
      <c r="C172" s="9" t="s">
        <v>45</v>
      </c>
      <c r="D172" s="4" t="s">
        <v>15</v>
      </c>
      <c r="E172" s="5">
        <v>24.8</v>
      </c>
      <c r="F172" s="24">
        <f>E172*F165</f>
        <v>0.10628571428571429</v>
      </c>
      <c r="G172" s="64"/>
      <c r="H172" s="63"/>
      <c r="I172" s="64"/>
      <c r="J172" s="63"/>
      <c r="K172" s="65"/>
      <c r="L172" s="63"/>
      <c r="M172" s="63"/>
    </row>
    <row r="173" spans="1:13" s="28" customFormat="1" ht="24" customHeight="1" x14ac:dyDescent="0.25">
      <c r="A173" s="60"/>
      <c r="B173" s="4"/>
      <c r="C173" s="9" t="s">
        <v>57</v>
      </c>
      <c r="D173" s="4" t="s">
        <v>15</v>
      </c>
      <c r="E173" s="5">
        <v>0.53</v>
      </c>
      <c r="F173" s="24">
        <f>E173*F165</f>
        <v>2.2714285714285718E-3</v>
      </c>
      <c r="G173" s="64"/>
      <c r="H173" s="63"/>
      <c r="I173" s="64"/>
      <c r="J173" s="63"/>
      <c r="K173" s="65"/>
      <c r="L173" s="63"/>
      <c r="M173" s="63"/>
    </row>
    <row r="174" spans="1:13" s="28" customFormat="1" ht="24" customHeight="1" x14ac:dyDescent="0.25">
      <c r="A174" s="60"/>
      <c r="B174" s="4"/>
      <c r="C174" s="9" t="s">
        <v>32</v>
      </c>
      <c r="D174" s="4"/>
      <c r="E174" s="5"/>
      <c r="F174" s="24"/>
      <c r="G174" s="64"/>
      <c r="H174" s="63"/>
      <c r="I174" s="64"/>
      <c r="J174" s="63"/>
      <c r="K174" s="64"/>
      <c r="L174" s="63"/>
      <c r="M174" s="63"/>
    </row>
    <row r="175" spans="1:13" s="28" customFormat="1" ht="24" customHeight="1" x14ac:dyDescent="0.25">
      <c r="A175" s="60"/>
      <c r="B175" s="4"/>
      <c r="C175" s="9" t="s">
        <v>121</v>
      </c>
      <c r="D175" s="4" t="s">
        <v>18</v>
      </c>
      <c r="E175" s="5">
        <v>122</v>
      </c>
      <c r="F175" s="24">
        <f>E175*F165</f>
        <v>0.52285714285714291</v>
      </c>
      <c r="G175" s="65"/>
      <c r="H175" s="63"/>
      <c r="I175" s="64"/>
      <c r="J175" s="63"/>
      <c r="K175" s="64"/>
      <c r="L175" s="63"/>
      <c r="M175" s="63"/>
    </row>
    <row r="176" spans="1:13" s="28" customFormat="1" ht="24" customHeight="1" x14ac:dyDescent="0.25">
      <c r="A176" s="60"/>
      <c r="B176" s="4"/>
      <c r="C176" s="9" t="s">
        <v>50</v>
      </c>
      <c r="D176" s="4" t="s">
        <v>18</v>
      </c>
      <c r="E176" s="5">
        <v>7</v>
      </c>
      <c r="F176" s="24">
        <f>E176*F165</f>
        <v>3.0000000000000002E-2</v>
      </c>
      <c r="G176" s="65"/>
      <c r="H176" s="63"/>
      <c r="I176" s="64"/>
      <c r="J176" s="63"/>
      <c r="K176" s="64"/>
      <c r="L176" s="63"/>
      <c r="M176" s="63"/>
    </row>
    <row r="177" spans="1:13" s="8" customFormat="1" ht="51" customHeight="1" x14ac:dyDescent="0.25">
      <c r="A177" s="61">
        <v>20</v>
      </c>
      <c r="B177" s="3" t="s">
        <v>122</v>
      </c>
      <c r="C177" s="3" t="s">
        <v>123</v>
      </c>
      <c r="D177" s="3" t="s">
        <v>43</v>
      </c>
      <c r="E177" s="7"/>
      <c r="F177" s="33">
        <v>3.0000000000000001E-3</v>
      </c>
      <c r="G177" s="64"/>
      <c r="H177" s="63"/>
      <c r="I177" s="64"/>
      <c r="J177" s="63"/>
      <c r="K177" s="64"/>
      <c r="L177" s="63"/>
      <c r="M177" s="63"/>
    </row>
    <row r="178" spans="1:13" s="28" customFormat="1" ht="21.75" customHeight="1" x14ac:dyDescent="0.25">
      <c r="A178" s="61"/>
      <c r="B178" s="4"/>
      <c r="C178" s="9" t="s">
        <v>12</v>
      </c>
      <c r="D178" s="4"/>
      <c r="E178" s="5"/>
      <c r="F178" s="24"/>
      <c r="G178" s="64"/>
      <c r="H178" s="63"/>
      <c r="I178" s="64"/>
      <c r="J178" s="63"/>
      <c r="K178" s="64"/>
      <c r="L178" s="63"/>
      <c r="M178" s="63"/>
    </row>
    <row r="179" spans="1:13" s="28" customFormat="1" ht="21.75" customHeight="1" x14ac:dyDescent="0.25">
      <c r="A179" s="61"/>
      <c r="B179" s="4"/>
      <c r="C179" s="9" t="s">
        <v>13</v>
      </c>
      <c r="D179" s="4" t="s">
        <v>14</v>
      </c>
      <c r="E179" s="5">
        <v>250.02</v>
      </c>
      <c r="F179" s="24">
        <f>E179*F177</f>
        <v>0.75006000000000006</v>
      </c>
      <c r="G179" s="64"/>
      <c r="H179" s="63"/>
      <c r="I179" s="65"/>
      <c r="J179" s="63"/>
      <c r="K179" s="64"/>
      <c r="L179" s="63"/>
      <c r="M179" s="63"/>
    </row>
    <row r="180" spans="1:13" s="28" customFormat="1" ht="21.75" customHeight="1" x14ac:dyDescent="0.25">
      <c r="A180" s="61"/>
      <c r="B180" s="4"/>
      <c r="C180" s="9" t="s">
        <v>47</v>
      </c>
      <c r="D180" s="4" t="s">
        <v>15</v>
      </c>
      <c r="E180" s="5">
        <v>12.4</v>
      </c>
      <c r="F180" s="24">
        <f>E180*F177</f>
        <v>3.7200000000000004E-2</v>
      </c>
      <c r="G180" s="64"/>
      <c r="H180" s="63"/>
      <c r="I180" s="64"/>
      <c r="J180" s="63"/>
      <c r="K180" s="65"/>
      <c r="L180" s="63"/>
      <c r="M180" s="63"/>
    </row>
    <row r="181" spans="1:13" s="28" customFormat="1" ht="21.75" customHeight="1" x14ac:dyDescent="0.25">
      <c r="A181" s="61"/>
      <c r="B181" s="4"/>
      <c r="C181" s="9" t="s">
        <v>124</v>
      </c>
      <c r="D181" s="4" t="s">
        <v>15</v>
      </c>
      <c r="E181" s="5">
        <v>11.4</v>
      </c>
      <c r="F181" s="24">
        <f>E181*F177</f>
        <v>3.4200000000000001E-2</v>
      </c>
      <c r="G181" s="64"/>
      <c r="H181" s="63"/>
      <c r="I181" s="64"/>
      <c r="J181" s="63"/>
      <c r="K181" s="65"/>
      <c r="L181" s="63"/>
      <c r="M181" s="63"/>
    </row>
    <row r="182" spans="1:13" s="28" customFormat="1" ht="21.75" customHeight="1" x14ac:dyDescent="0.25">
      <c r="A182" s="61"/>
      <c r="B182" s="4"/>
      <c r="C182" s="9" t="s">
        <v>17</v>
      </c>
      <c r="D182" s="4" t="s">
        <v>0</v>
      </c>
      <c r="E182" s="5">
        <v>0.8</v>
      </c>
      <c r="F182" s="24">
        <f>E182*F177</f>
        <v>2.4000000000000002E-3</v>
      </c>
      <c r="G182" s="64"/>
      <c r="H182" s="63"/>
      <c r="I182" s="64"/>
      <c r="J182" s="63"/>
      <c r="K182" s="65"/>
      <c r="L182" s="63"/>
      <c r="M182" s="63"/>
    </row>
    <row r="183" spans="1:13" s="28" customFormat="1" ht="21.75" customHeight="1" x14ac:dyDescent="0.25">
      <c r="A183" s="61"/>
      <c r="B183" s="4"/>
      <c r="C183" s="9" t="s">
        <v>32</v>
      </c>
      <c r="D183" s="4"/>
      <c r="E183" s="5"/>
      <c r="F183" s="24"/>
      <c r="G183" s="64"/>
      <c r="H183" s="63"/>
      <c r="I183" s="64"/>
      <c r="J183" s="63"/>
      <c r="K183" s="64"/>
      <c r="L183" s="63"/>
      <c r="M183" s="63"/>
    </row>
    <row r="184" spans="1:13" s="28" customFormat="1" ht="21.75" customHeight="1" x14ac:dyDescent="0.25">
      <c r="A184" s="61"/>
      <c r="B184" s="4"/>
      <c r="C184" s="9" t="s">
        <v>36</v>
      </c>
      <c r="D184" s="4" t="s">
        <v>18</v>
      </c>
      <c r="E184" s="5">
        <v>101.8</v>
      </c>
      <c r="F184" s="24">
        <f>E184*F177</f>
        <v>0.3054</v>
      </c>
      <c r="G184" s="65"/>
      <c r="H184" s="63"/>
      <c r="I184" s="64"/>
      <c r="J184" s="63"/>
      <c r="K184" s="64"/>
      <c r="L184" s="63"/>
      <c r="M184" s="63"/>
    </row>
    <row r="185" spans="1:13" s="28" customFormat="1" ht="21.75" customHeight="1" x14ac:dyDescent="0.25">
      <c r="A185" s="61"/>
      <c r="B185" s="4"/>
      <c r="C185" s="9" t="s">
        <v>125</v>
      </c>
      <c r="D185" s="4" t="s">
        <v>27</v>
      </c>
      <c r="E185" s="5" t="s">
        <v>37</v>
      </c>
      <c r="F185" s="24">
        <v>4.0000000000000001E-3</v>
      </c>
      <c r="G185" s="65"/>
      <c r="H185" s="63"/>
      <c r="I185" s="64"/>
      <c r="J185" s="63"/>
      <c r="K185" s="64"/>
      <c r="L185" s="63"/>
      <c r="M185" s="63"/>
    </row>
    <row r="186" spans="1:13" s="28" customFormat="1" ht="21.75" customHeight="1" x14ac:dyDescent="0.25">
      <c r="A186" s="61"/>
      <c r="B186" s="4"/>
      <c r="C186" s="9" t="s">
        <v>115</v>
      </c>
      <c r="D186" s="4" t="s">
        <v>18</v>
      </c>
      <c r="E186" s="5">
        <v>40</v>
      </c>
      <c r="F186" s="24">
        <f>E186*F177</f>
        <v>0.12</v>
      </c>
      <c r="G186" s="65"/>
      <c r="H186" s="63"/>
      <c r="I186" s="64"/>
      <c r="J186" s="63"/>
      <c r="K186" s="64"/>
      <c r="L186" s="63"/>
      <c r="M186" s="63"/>
    </row>
    <row r="187" spans="1:13" s="28" customFormat="1" ht="21.75" customHeight="1" x14ac:dyDescent="0.25">
      <c r="A187" s="61"/>
      <c r="B187" s="4"/>
      <c r="C187" s="9" t="s">
        <v>187</v>
      </c>
      <c r="D187" s="4" t="s">
        <v>38</v>
      </c>
      <c r="E187" s="5">
        <v>5.98</v>
      </c>
      <c r="F187" s="24">
        <f>E187*F177</f>
        <v>1.7940000000000001E-2</v>
      </c>
      <c r="G187" s="65"/>
      <c r="H187" s="63"/>
      <c r="I187" s="64"/>
      <c r="J187" s="63"/>
      <c r="K187" s="64"/>
      <c r="L187" s="63"/>
      <c r="M187" s="63"/>
    </row>
    <row r="188" spans="1:13" s="28" customFormat="1" ht="21.75" customHeight="1" x14ac:dyDescent="0.25">
      <c r="A188" s="61"/>
      <c r="B188" s="4"/>
      <c r="C188" s="9" t="s">
        <v>71</v>
      </c>
      <c r="D188" s="4" t="s">
        <v>27</v>
      </c>
      <c r="E188" s="5">
        <v>0.09</v>
      </c>
      <c r="F188" s="24">
        <f>E188*F177</f>
        <v>2.7E-4</v>
      </c>
      <c r="G188" s="65"/>
      <c r="H188" s="63"/>
      <c r="I188" s="64"/>
      <c r="J188" s="63"/>
      <c r="K188" s="64"/>
      <c r="L188" s="63"/>
      <c r="M188" s="63"/>
    </row>
    <row r="189" spans="1:13" s="28" customFormat="1" ht="21.75" customHeight="1" x14ac:dyDescent="0.25">
      <c r="A189" s="61"/>
      <c r="B189" s="4"/>
      <c r="C189" s="9" t="s">
        <v>50</v>
      </c>
      <c r="D189" s="4" t="s">
        <v>18</v>
      </c>
      <c r="E189" s="5">
        <v>178</v>
      </c>
      <c r="F189" s="24">
        <f>E189*F177</f>
        <v>0.53400000000000003</v>
      </c>
      <c r="G189" s="65"/>
      <c r="H189" s="63"/>
      <c r="I189" s="64"/>
      <c r="J189" s="63"/>
      <c r="K189" s="64"/>
      <c r="L189" s="63"/>
      <c r="M189" s="63"/>
    </row>
    <row r="190" spans="1:13" s="28" customFormat="1" ht="21.75" customHeight="1" x14ac:dyDescent="0.25">
      <c r="A190" s="61"/>
      <c r="B190" s="4"/>
      <c r="C190" s="9" t="s">
        <v>34</v>
      </c>
      <c r="D190" s="4" t="s">
        <v>0</v>
      </c>
      <c r="E190" s="5">
        <v>4.0599999999999996</v>
      </c>
      <c r="F190" s="24">
        <f>E190*F177</f>
        <v>1.218E-2</v>
      </c>
      <c r="G190" s="65"/>
      <c r="H190" s="63"/>
      <c r="I190" s="64"/>
      <c r="J190" s="63"/>
      <c r="K190" s="64"/>
      <c r="L190" s="63"/>
      <c r="M190" s="63"/>
    </row>
    <row r="191" spans="1:13" s="8" customFormat="1" ht="39" customHeight="1" x14ac:dyDescent="0.25">
      <c r="A191" s="61">
        <v>21</v>
      </c>
      <c r="B191" s="3" t="s">
        <v>128</v>
      </c>
      <c r="C191" s="3" t="s">
        <v>129</v>
      </c>
      <c r="D191" s="3" t="s">
        <v>70</v>
      </c>
      <c r="E191" s="7"/>
      <c r="F191" s="33">
        <v>0.03</v>
      </c>
      <c r="G191" s="64"/>
      <c r="H191" s="63"/>
      <c r="I191" s="64"/>
      <c r="J191" s="63"/>
      <c r="K191" s="64"/>
      <c r="L191" s="63"/>
      <c r="M191" s="63"/>
    </row>
    <row r="192" spans="1:13" s="28" customFormat="1" ht="25.5" customHeight="1" x14ac:dyDescent="0.25">
      <c r="A192" s="61"/>
      <c r="B192" s="4"/>
      <c r="C192" s="9" t="s">
        <v>12</v>
      </c>
      <c r="D192" s="4"/>
      <c r="E192" s="5"/>
      <c r="F192" s="24"/>
      <c r="G192" s="64"/>
      <c r="H192" s="63"/>
      <c r="I192" s="64"/>
      <c r="J192" s="63"/>
      <c r="K192" s="64"/>
      <c r="L192" s="63"/>
      <c r="M192" s="63"/>
    </row>
    <row r="193" spans="1:13" s="28" customFormat="1" ht="25.5" customHeight="1" x14ac:dyDescent="0.25">
      <c r="A193" s="61"/>
      <c r="B193" s="4"/>
      <c r="C193" s="9" t="s">
        <v>13</v>
      </c>
      <c r="D193" s="4" t="s">
        <v>14</v>
      </c>
      <c r="E193" s="5">
        <v>81.099999999999994</v>
      </c>
      <c r="F193" s="24">
        <f>E193*F191</f>
        <v>2.4329999999999998</v>
      </c>
      <c r="G193" s="64"/>
      <c r="H193" s="63"/>
      <c r="I193" s="65"/>
      <c r="J193" s="63"/>
      <c r="K193" s="64"/>
      <c r="L193" s="63"/>
      <c r="M193" s="63"/>
    </row>
    <row r="194" spans="1:13" s="28" customFormat="1" ht="25.5" customHeight="1" x14ac:dyDescent="0.25">
      <c r="A194" s="61"/>
      <c r="B194" s="4"/>
      <c r="C194" s="9" t="s">
        <v>31</v>
      </c>
      <c r="D194" s="4" t="s">
        <v>0</v>
      </c>
      <c r="E194" s="5">
        <v>1.3</v>
      </c>
      <c r="F194" s="24">
        <f>E194*F191</f>
        <v>3.9E-2</v>
      </c>
      <c r="G194" s="64"/>
      <c r="H194" s="63"/>
      <c r="I194" s="64"/>
      <c r="J194" s="63"/>
      <c r="K194" s="65"/>
      <c r="L194" s="63"/>
      <c r="M194" s="63"/>
    </row>
    <row r="195" spans="1:13" s="28" customFormat="1" ht="25.5" customHeight="1" x14ac:dyDescent="0.25">
      <c r="A195" s="61"/>
      <c r="B195" s="4"/>
      <c r="C195" s="9" t="s">
        <v>32</v>
      </c>
      <c r="D195" s="4"/>
      <c r="E195" s="5"/>
      <c r="F195" s="24"/>
      <c r="G195" s="64"/>
      <c r="H195" s="63"/>
      <c r="I195" s="64"/>
      <c r="J195" s="63"/>
      <c r="K195" s="64"/>
      <c r="L195" s="63"/>
      <c r="M195" s="63"/>
    </row>
    <row r="196" spans="1:13" s="28" customFormat="1" ht="25.5" customHeight="1" x14ac:dyDescent="0.25">
      <c r="A196" s="61"/>
      <c r="B196" s="4"/>
      <c r="C196" s="9" t="s">
        <v>130</v>
      </c>
      <c r="D196" s="4" t="s">
        <v>18</v>
      </c>
      <c r="E196" s="5">
        <v>1.86</v>
      </c>
      <c r="F196" s="24">
        <f>E196*F191</f>
        <v>5.5800000000000002E-2</v>
      </c>
      <c r="G196" s="65"/>
      <c r="H196" s="63"/>
      <c r="I196" s="64"/>
      <c r="J196" s="63"/>
      <c r="K196" s="64"/>
      <c r="L196" s="63"/>
      <c r="M196" s="63"/>
    </row>
    <row r="197" spans="1:13" s="28" customFormat="1" ht="25.5" customHeight="1" x14ac:dyDescent="0.25">
      <c r="A197" s="61"/>
      <c r="B197" s="4"/>
      <c r="C197" s="9" t="s">
        <v>131</v>
      </c>
      <c r="D197" s="4" t="s">
        <v>27</v>
      </c>
      <c r="E197" s="5">
        <v>0.05</v>
      </c>
      <c r="F197" s="24">
        <f>E197*F191</f>
        <v>1.5E-3</v>
      </c>
      <c r="G197" s="65"/>
      <c r="H197" s="63"/>
      <c r="I197" s="64"/>
      <c r="J197" s="63"/>
      <c r="K197" s="64"/>
      <c r="L197" s="63"/>
      <c r="M197" s="63"/>
    </row>
    <row r="198" spans="1:13" s="28" customFormat="1" ht="25.5" customHeight="1" x14ac:dyDescent="0.25">
      <c r="A198" s="61"/>
      <c r="B198" s="4"/>
      <c r="C198" s="9" t="s">
        <v>34</v>
      </c>
      <c r="D198" s="4" t="s">
        <v>0</v>
      </c>
      <c r="E198" s="5">
        <v>15.6</v>
      </c>
      <c r="F198" s="24">
        <f>E198*F191</f>
        <v>0.46799999999999997</v>
      </c>
      <c r="G198" s="65"/>
      <c r="H198" s="63"/>
      <c r="I198" s="64"/>
      <c r="J198" s="63"/>
      <c r="K198" s="64"/>
      <c r="L198" s="63"/>
      <c r="M198" s="63"/>
    </row>
    <row r="199" spans="1:13" s="28" customFormat="1" ht="25.5" customHeight="1" x14ac:dyDescent="0.25">
      <c r="A199" s="3"/>
      <c r="B199" s="4"/>
      <c r="C199" s="3" t="s">
        <v>72</v>
      </c>
      <c r="D199" s="4"/>
      <c r="E199" s="5"/>
      <c r="F199" s="24"/>
      <c r="G199" s="64"/>
      <c r="H199" s="63"/>
      <c r="I199" s="64"/>
      <c r="J199" s="63"/>
      <c r="K199" s="64"/>
      <c r="L199" s="63"/>
      <c r="M199" s="63"/>
    </row>
    <row r="200" spans="1:13" s="11" customFormat="1" ht="38.25" customHeight="1" x14ac:dyDescent="0.25">
      <c r="A200" s="60">
        <v>22</v>
      </c>
      <c r="B200" s="3" t="s">
        <v>73</v>
      </c>
      <c r="C200" s="3" t="s">
        <v>74</v>
      </c>
      <c r="D200" s="14" t="s">
        <v>75</v>
      </c>
      <c r="E200" s="15"/>
      <c r="F200" s="74">
        <v>162.51</v>
      </c>
      <c r="G200" s="63"/>
      <c r="H200" s="63"/>
      <c r="I200" s="63"/>
      <c r="J200" s="63"/>
      <c r="K200" s="63"/>
      <c r="L200" s="63"/>
      <c r="M200" s="63"/>
    </row>
    <row r="201" spans="1:13" ht="24.75" customHeight="1" x14ac:dyDescent="0.2">
      <c r="A201" s="60"/>
      <c r="B201" s="4"/>
      <c r="C201" s="9" t="s">
        <v>12</v>
      </c>
      <c r="D201" s="38"/>
      <c r="E201" s="6"/>
      <c r="F201" s="35"/>
      <c r="G201" s="63"/>
      <c r="H201" s="63"/>
      <c r="I201" s="63"/>
      <c r="J201" s="63"/>
      <c r="K201" s="63"/>
      <c r="L201" s="63"/>
      <c r="M201" s="63"/>
    </row>
    <row r="202" spans="1:13" ht="24.75" customHeight="1" x14ac:dyDescent="0.2">
      <c r="A202" s="60"/>
      <c r="B202" s="4"/>
      <c r="C202" s="9" t="s">
        <v>13</v>
      </c>
      <c r="D202" s="38" t="s">
        <v>14</v>
      </c>
      <c r="E202" s="6">
        <v>0.9</v>
      </c>
      <c r="F202" s="35">
        <f>E202*F200</f>
        <v>146.25899999999999</v>
      </c>
      <c r="G202" s="63"/>
      <c r="H202" s="63"/>
      <c r="I202" s="73"/>
      <c r="J202" s="63"/>
      <c r="K202" s="63"/>
      <c r="L202" s="63"/>
      <c r="M202" s="63"/>
    </row>
    <row r="203" spans="1:13" s="11" customFormat="1" ht="39" customHeight="1" x14ac:dyDescent="0.25">
      <c r="A203" s="40">
        <v>23</v>
      </c>
      <c r="B203" s="3" t="s">
        <v>76</v>
      </c>
      <c r="C203" s="3" t="s">
        <v>77</v>
      </c>
      <c r="D203" s="14" t="s">
        <v>70</v>
      </c>
      <c r="E203" s="15"/>
      <c r="F203" s="34">
        <f>F200/100</f>
        <v>1.6251</v>
      </c>
      <c r="G203" s="63"/>
      <c r="H203" s="63"/>
      <c r="I203" s="63"/>
      <c r="J203" s="63"/>
      <c r="K203" s="63"/>
      <c r="L203" s="63"/>
      <c r="M203" s="63"/>
    </row>
    <row r="204" spans="1:13" ht="26.25" customHeight="1" x14ac:dyDescent="0.2">
      <c r="A204" s="40"/>
      <c r="B204" s="4"/>
      <c r="C204" s="9" t="s">
        <v>12</v>
      </c>
      <c r="D204" s="38"/>
      <c r="E204" s="6"/>
      <c r="F204" s="35"/>
      <c r="G204" s="63"/>
      <c r="H204" s="63"/>
      <c r="I204" s="63"/>
      <c r="J204" s="63"/>
      <c r="K204" s="63"/>
      <c r="L204" s="63"/>
      <c r="M204" s="63"/>
    </row>
    <row r="205" spans="1:13" ht="26.25" customHeight="1" x14ac:dyDescent="0.2">
      <c r="A205" s="40"/>
      <c r="B205" s="4"/>
      <c r="C205" s="9" t="s">
        <v>13</v>
      </c>
      <c r="D205" s="38" t="s">
        <v>14</v>
      </c>
      <c r="E205" s="6">
        <v>1.46</v>
      </c>
      <c r="F205" s="35">
        <f>E205*F203</f>
        <v>2.372646</v>
      </c>
      <c r="G205" s="63"/>
      <c r="H205" s="63"/>
      <c r="I205" s="73"/>
      <c r="J205" s="63"/>
      <c r="K205" s="63"/>
      <c r="L205" s="63"/>
      <c r="M205" s="63"/>
    </row>
    <row r="206" spans="1:13" ht="26.25" customHeight="1" x14ac:dyDescent="0.2">
      <c r="A206" s="40"/>
      <c r="B206" s="4"/>
      <c r="C206" s="9" t="s">
        <v>31</v>
      </c>
      <c r="D206" s="38" t="s">
        <v>0</v>
      </c>
      <c r="E206" s="6">
        <v>0.17</v>
      </c>
      <c r="F206" s="35">
        <f>E206*F203</f>
        <v>0.27626700000000004</v>
      </c>
      <c r="G206" s="63"/>
      <c r="H206" s="63"/>
      <c r="I206" s="63"/>
      <c r="J206" s="63"/>
      <c r="K206" s="73"/>
      <c r="L206" s="63"/>
      <c r="M206" s="63"/>
    </row>
    <row r="207" spans="1:13" ht="26.25" customHeight="1" x14ac:dyDescent="0.2">
      <c r="A207" s="40"/>
      <c r="B207" s="4"/>
      <c r="C207" s="9" t="s">
        <v>32</v>
      </c>
      <c r="D207" s="38"/>
      <c r="E207" s="6"/>
      <c r="F207" s="35"/>
      <c r="G207" s="63"/>
      <c r="H207" s="63"/>
      <c r="I207" s="63"/>
      <c r="J207" s="63"/>
      <c r="K207" s="63"/>
      <c r="L207" s="63"/>
      <c r="M207" s="63"/>
    </row>
    <row r="208" spans="1:13" ht="26.25" customHeight="1" x14ac:dyDescent="0.2">
      <c r="A208" s="40"/>
      <c r="B208" s="4"/>
      <c r="C208" s="9" t="s">
        <v>78</v>
      </c>
      <c r="D208" s="38" t="s">
        <v>79</v>
      </c>
      <c r="E208" s="6">
        <v>15.7</v>
      </c>
      <c r="F208" s="35">
        <f>E208*F203</f>
        <v>25.51407</v>
      </c>
      <c r="G208" s="73"/>
      <c r="H208" s="63"/>
      <c r="I208" s="63"/>
      <c r="J208" s="63"/>
      <c r="K208" s="63"/>
      <c r="L208" s="63"/>
      <c r="M208" s="63"/>
    </row>
    <row r="209" spans="1:13" ht="26.25" customHeight="1" x14ac:dyDescent="0.2">
      <c r="A209" s="40"/>
      <c r="B209" s="4"/>
      <c r="C209" s="9" t="s">
        <v>80</v>
      </c>
      <c r="D209" s="38" t="s">
        <v>79</v>
      </c>
      <c r="E209" s="6">
        <v>2.4</v>
      </c>
      <c r="F209" s="35">
        <f>E209*F203</f>
        <v>3.9002399999999997</v>
      </c>
      <c r="G209" s="73"/>
      <c r="H209" s="63"/>
      <c r="I209" s="63"/>
      <c r="J209" s="63"/>
      <c r="K209" s="63"/>
      <c r="L209" s="63"/>
      <c r="M209" s="63"/>
    </row>
    <row r="210" spans="1:13" ht="26.25" customHeight="1" x14ac:dyDescent="0.2">
      <c r="A210" s="38"/>
      <c r="B210" s="4"/>
      <c r="C210" s="3" t="s">
        <v>81</v>
      </c>
      <c r="D210" s="38"/>
      <c r="E210" s="6"/>
      <c r="F210" s="35"/>
      <c r="G210" s="63"/>
      <c r="H210" s="63"/>
      <c r="I210" s="63"/>
      <c r="J210" s="63"/>
      <c r="K210" s="63"/>
      <c r="L210" s="63"/>
      <c r="M210" s="63"/>
    </row>
    <row r="211" spans="1:13" s="11" customFormat="1" ht="57" customHeight="1" x14ac:dyDescent="0.25">
      <c r="A211" s="40">
        <v>24</v>
      </c>
      <c r="B211" s="3" t="s">
        <v>82</v>
      </c>
      <c r="C211" s="3" t="s">
        <v>83</v>
      </c>
      <c r="D211" s="14" t="s">
        <v>70</v>
      </c>
      <c r="E211" s="15"/>
      <c r="F211" s="34">
        <v>0.12</v>
      </c>
      <c r="G211" s="63"/>
      <c r="H211" s="63"/>
      <c r="I211" s="63"/>
      <c r="J211" s="63"/>
      <c r="K211" s="63"/>
      <c r="L211" s="63"/>
      <c r="M211" s="63"/>
    </row>
    <row r="212" spans="1:13" ht="24" customHeight="1" x14ac:dyDescent="0.2">
      <c r="A212" s="40"/>
      <c r="B212" s="4"/>
      <c r="C212" s="9" t="s">
        <v>12</v>
      </c>
      <c r="D212" s="38"/>
      <c r="E212" s="6"/>
      <c r="F212" s="35"/>
      <c r="G212" s="63"/>
      <c r="H212" s="63"/>
      <c r="I212" s="63"/>
      <c r="J212" s="63"/>
      <c r="K212" s="63"/>
      <c r="L212" s="63"/>
      <c r="M212" s="63"/>
    </row>
    <row r="213" spans="1:13" ht="24" customHeight="1" x14ac:dyDescent="0.2">
      <c r="A213" s="40"/>
      <c r="B213" s="4"/>
      <c r="C213" s="9" t="s">
        <v>13</v>
      </c>
      <c r="D213" s="38" t="s">
        <v>14</v>
      </c>
      <c r="E213" s="6">
        <v>3.25</v>
      </c>
      <c r="F213" s="35">
        <f>E213*F211</f>
        <v>0.39</v>
      </c>
      <c r="G213" s="63"/>
      <c r="H213" s="63"/>
      <c r="I213" s="73"/>
      <c r="J213" s="63"/>
      <c r="K213" s="63"/>
      <c r="L213" s="63"/>
      <c r="M213" s="63"/>
    </row>
    <row r="214" spans="1:13" ht="24" customHeight="1" x14ac:dyDescent="0.2">
      <c r="A214" s="40"/>
      <c r="B214" s="4"/>
      <c r="C214" s="9" t="s">
        <v>84</v>
      </c>
      <c r="D214" s="38" t="s">
        <v>15</v>
      </c>
      <c r="E214" s="6">
        <v>0.88</v>
      </c>
      <c r="F214" s="35">
        <f>E214*F211</f>
        <v>0.1056</v>
      </c>
      <c r="G214" s="63"/>
      <c r="H214" s="63"/>
      <c r="I214" s="63"/>
      <c r="J214" s="63"/>
      <c r="K214" s="73"/>
      <c r="L214" s="63"/>
      <c r="M214" s="63"/>
    </row>
    <row r="215" spans="1:13" ht="24" customHeight="1" x14ac:dyDescent="0.2">
      <c r="A215" s="40"/>
      <c r="B215" s="4"/>
      <c r="C215" s="9" t="s">
        <v>17</v>
      </c>
      <c r="D215" s="38" t="s">
        <v>0</v>
      </c>
      <c r="E215" s="6">
        <v>3.52</v>
      </c>
      <c r="F215" s="35">
        <f>E215*F211</f>
        <v>0.4224</v>
      </c>
      <c r="G215" s="63"/>
      <c r="H215" s="63"/>
      <c r="I215" s="63"/>
      <c r="J215" s="63"/>
      <c r="K215" s="73"/>
      <c r="L215" s="63"/>
      <c r="M215" s="63"/>
    </row>
    <row r="216" spans="1:13" ht="24" customHeight="1" x14ac:dyDescent="0.2">
      <c r="A216" s="40"/>
      <c r="B216" s="4"/>
      <c r="C216" s="9" t="s">
        <v>32</v>
      </c>
      <c r="D216" s="38"/>
      <c r="E216" s="6"/>
      <c r="F216" s="35"/>
      <c r="G216" s="63"/>
      <c r="H216" s="63"/>
      <c r="I216" s="63"/>
      <c r="J216" s="63"/>
      <c r="K216" s="63"/>
      <c r="L216" s="63"/>
      <c r="M216" s="63"/>
    </row>
    <row r="217" spans="1:13" ht="24" customHeight="1" x14ac:dyDescent="0.2">
      <c r="A217" s="40"/>
      <c r="B217" s="4"/>
      <c r="C217" s="9" t="s">
        <v>85</v>
      </c>
      <c r="D217" s="38" t="s">
        <v>79</v>
      </c>
      <c r="E217" s="6">
        <v>42</v>
      </c>
      <c r="F217" s="35">
        <f>E217*F211</f>
        <v>5.04</v>
      </c>
      <c r="G217" s="73"/>
      <c r="H217" s="63"/>
      <c r="I217" s="63"/>
      <c r="J217" s="63"/>
      <c r="K217" s="63"/>
      <c r="L217" s="63"/>
      <c r="M217" s="63"/>
    </row>
    <row r="218" spans="1:13" s="11" customFormat="1" ht="62.25" customHeight="1" x14ac:dyDescent="0.25">
      <c r="A218" s="40">
        <v>25</v>
      </c>
      <c r="B218" s="3" t="s">
        <v>82</v>
      </c>
      <c r="C218" s="3" t="s">
        <v>117</v>
      </c>
      <c r="D218" s="14" t="s">
        <v>70</v>
      </c>
      <c r="E218" s="15"/>
      <c r="F218" s="34">
        <v>1.1839999999999999</v>
      </c>
      <c r="G218" s="63"/>
      <c r="H218" s="63"/>
      <c r="I218" s="63"/>
      <c r="J218" s="63"/>
      <c r="K218" s="63"/>
      <c r="L218" s="63"/>
      <c r="M218" s="63"/>
    </row>
    <row r="219" spans="1:13" ht="23.25" customHeight="1" x14ac:dyDescent="0.2">
      <c r="A219" s="40"/>
      <c r="B219" s="4"/>
      <c r="C219" s="9" t="s">
        <v>12</v>
      </c>
      <c r="D219" s="38"/>
      <c r="E219" s="6"/>
      <c r="F219" s="35"/>
      <c r="G219" s="63"/>
      <c r="H219" s="63"/>
      <c r="I219" s="63"/>
      <c r="J219" s="63"/>
      <c r="K219" s="63"/>
      <c r="L219" s="63"/>
      <c r="M219" s="63"/>
    </row>
    <row r="220" spans="1:13" ht="23.25" customHeight="1" x14ac:dyDescent="0.2">
      <c r="A220" s="40"/>
      <c r="B220" s="4"/>
      <c r="C220" s="9" t="s">
        <v>13</v>
      </c>
      <c r="D220" s="38" t="s">
        <v>14</v>
      </c>
      <c r="E220" s="6">
        <v>3.25</v>
      </c>
      <c r="F220" s="35">
        <f>E220*F218</f>
        <v>3.8479999999999999</v>
      </c>
      <c r="G220" s="63"/>
      <c r="H220" s="63"/>
      <c r="I220" s="73"/>
      <c r="J220" s="63"/>
      <c r="K220" s="63"/>
      <c r="L220" s="63"/>
      <c r="M220" s="63"/>
    </row>
    <row r="221" spans="1:13" ht="23.25" customHeight="1" x14ac:dyDescent="0.2">
      <c r="A221" s="40"/>
      <c r="B221" s="4"/>
      <c r="C221" s="9" t="s">
        <v>84</v>
      </c>
      <c r="D221" s="38" t="s">
        <v>15</v>
      </c>
      <c r="E221" s="6">
        <v>0.88</v>
      </c>
      <c r="F221" s="35">
        <f>E221*F218</f>
        <v>1.04192</v>
      </c>
      <c r="G221" s="63"/>
      <c r="H221" s="63"/>
      <c r="I221" s="63"/>
      <c r="J221" s="63"/>
      <c r="K221" s="73"/>
      <c r="L221" s="63"/>
      <c r="M221" s="63"/>
    </row>
    <row r="222" spans="1:13" ht="23.25" customHeight="1" x14ac:dyDescent="0.2">
      <c r="A222" s="40"/>
      <c r="B222" s="4"/>
      <c r="C222" s="9" t="s">
        <v>17</v>
      </c>
      <c r="D222" s="38" t="s">
        <v>0</v>
      </c>
      <c r="E222" s="6">
        <v>3.52</v>
      </c>
      <c r="F222" s="35">
        <f>E222*F218</f>
        <v>4.1676799999999998</v>
      </c>
      <c r="G222" s="63"/>
      <c r="H222" s="63"/>
      <c r="I222" s="63"/>
      <c r="J222" s="63"/>
      <c r="K222" s="73"/>
      <c r="L222" s="63"/>
      <c r="M222" s="63"/>
    </row>
    <row r="223" spans="1:13" ht="23.25" customHeight="1" x14ac:dyDescent="0.2">
      <c r="A223" s="40"/>
      <c r="B223" s="4"/>
      <c r="C223" s="9" t="s">
        <v>32</v>
      </c>
      <c r="D223" s="38"/>
      <c r="E223" s="6"/>
      <c r="F223" s="35"/>
      <c r="G223" s="63"/>
      <c r="H223" s="63"/>
      <c r="I223" s="63"/>
      <c r="J223" s="63"/>
      <c r="K223" s="63"/>
      <c r="L223" s="63"/>
      <c r="M223" s="63"/>
    </row>
    <row r="224" spans="1:13" ht="23.25" customHeight="1" x14ac:dyDescent="0.2">
      <c r="A224" s="40"/>
      <c r="B224" s="4"/>
      <c r="C224" s="9" t="s">
        <v>86</v>
      </c>
      <c r="D224" s="38" t="s">
        <v>79</v>
      </c>
      <c r="E224" s="6">
        <v>42</v>
      </c>
      <c r="F224" s="35">
        <f>E224*F218</f>
        <v>49.727999999999994</v>
      </c>
      <c r="G224" s="73"/>
      <c r="H224" s="63"/>
      <c r="I224" s="63"/>
      <c r="J224" s="63"/>
      <c r="K224" s="63"/>
      <c r="L224" s="63"/>
      <c r="M224" s="63"/>
    </row>
    <row r="225" spans="1:13" ht="23.25" customHeight="1" x14ac:dyDescent="0.2">
      <c r="A225" s="38"/>
      <c r="B225" s="4"/>
      <c r="C225" s="3" t="s">
        <v>87</v>
      </c>
      <c r="D225" s="38"/>
      <c r="E225" s="6"/>
      <c r="F225" s="35"/>
      <c r="G225" s="63"/>
      <c r="H225" s="63"/>
      <c r="I225" s="63"/>
      <c r="J225" s="63"/>
      <c r="K225" s="63"/>
      <c r="L225" s="63"/>
      <c r="M225" s="63"/>
    </row>
    <row r="226" spans="1:13" s="11" customFormat="1" ht="111" customHeight="1" x14ac:dyDescent="0.25">
      <c r="A226" s="40">
        <v>26</v>
      </c>
      <c r="B226" s="4"/>
      <c r="C226" s="25" t="s">
        <v>202</v>
      </c>
      <c r="D226" s="14" t="s">
        <v>88</v>
      </c>
      <c r="E226" s="15"/>
      <c r="F226" s="34">
        <v>91</v>
      </c>
      <c r="G226" s="63"/>
      <c r="H226" s="63"/>
      <c r="I226" s="63"/>
      <c r="J226" s="63"/>
      <c r="K226" s="63"/>
      <c r="L226" s="63"/>
      <c r="M226" s="63"/>
    </row>
    <row r="227" spans="1:13" ht="26.25" customHeight="1" x14ac:dyDescent="0.2">
      <c r="A227" s="40"/>
      <c r="B227" s="4"/>
      <c r="C227" s="9" t="s">
        <v>12</v>
      </c>
      <c r="D227" s="38"/>
      <c r="E227" s="6"/>
      <c r="F227" s="35"/>
      <c r="G227" s="63"/>
      <c r="H227" s="63"/>
      <c r="I227" s="63"/>
      <c r="J227" s="63"/>
      <c r="K227" s="63"/>
      <c r="L227" s="63"/>
      <c r="M227" s="63"/>
    </row>
    <row r="228" spans="1:13" ht="26.25" customHeight="1" x14ac:dyDescent="0.2">
      <c r="A228" s="40"/>
      <c r="B228" s="4"/>
      <c r="C228" s="9" t="s">
        <v>13</v>
      </c>
      <c r="D228" s="38" t="s">
        <v>88</v>
      </c>
      <c r="E228" s="6">
        <v>1</v>
      </c>
      <c r="F228" s="35">
        <f>E228*F226</f>
        <v>91</v>
      </c>
      <c r="G228" s="63"/>
      <c r="H228" s="63"/>
      <c r="I228" s="73"/>
      <c r="J228" s="63"/>
      <c r="K228" s="63"/>
      <c r="L228" s="63"/>
      <c r="M228" s="63"/>
    </row>
    <row r="229" spans="1:13" ht="26.25" customHeight="1" x14ac:dyDescent="0.2">
      <c r="A229" s="40"/>
      <c r="B229" s="4"/>
      <c r="C229" s="9" t="s">
        <v>32</v>
      </c>
      <c r="D229" s="38"/>
      <c r="E229" s="6"/>
      <c r="F229" s="35"/>
      <c r="G229" s="63"/>
      <c r="H229" s="63"/>
      <c r="I229" s="63"/>
      <c r="J229" s="63"/>
      <c r="K229" s="63"/>
      <c r="L229" s="63"/>
      <c r="M229" s="63"/>
    </row>
    <row r="230" spans="1:13" ht="58.5" customHeight="1" x14ac:dyDescent="0.2">
      <c r="A230" s="40"/>
      <c r="B230" s="4"/>
      <c r="C230" s="9" t="s">
        <v>201</v>
      </c>
      <c r="D230" s="38" t="s">
        <v>88</v>
      </c>
      <c r="E230" s="6">
        <v>1</v>
      </c>
      <c r="F230" s="35">
        <f>F226</f>
        <v>91</v>
      </c>
      <c r="G230" s="73"/>
      <c r="H230" s="63"/>
      <c r="I230" s="63"/>
      <c r="J230" s="63"/>
      <c r="K230" s="63"/>
      <c r="L230" s="63"/>
      <c r="M230" s="63"/>
    </row>
    <row r="231" spans="1:13" s="18" customFormat="1" ht="27.75" customHeight="1" x14ac:dyDescent="0.25">
      <c r="A231" s="38"/>
      <c r="B231" s="3"/>
      <c r="C231" s="3" t="s">
        <v>89</v>
      </c>
      <c r="D231" s="14"/>
      <c r="E231" s="15"/>
      <c r="F231" s="34"/>
      <c r="G231" s="63"/>
      <c r="H231" s="63"/>
      <c r="I231" s="63"/>
      <c r="J231" s="63"/>
      <c r="K231" s="63"/>
      <c r="L231" s="63"/>
      <c r="M231" s="63"/>
    </row>
    <row r="232" spans="1:13" ht="27.75" customHeight="1" x14ac:dyDescent="0.2">
      <c r="A232" s="4"/>
      <c r="B232" s="4"/>
      <c r="C232" s="4" t="s">
        <v>90</v>
      </c>
      <c r="D232" s="19" t="s">
        <v>0</v>
      </c>
      <c r="E232" s="19"/>
      <c r="F232" s="56" t="s">
        <v>203</v>
      </c>
      <c r="G232" s="64"/>
      <c r="H232" s="64"/>
      <c r="I232" s="64"/>
      <c r="J232" s="64"/>
      <c r="K232" s="64"/>
      <c r="L232" s="64"/>
      <c r="M232" s="64"/>
    </row>
    <row r="233" spans="1:13" ht="27.75" customHeight="1" x14ac:dyDescent="0.2">
      <c r="A233" s="4"/>
      <c r="B233" s="4"/>
      <c r="C233" s="3" t="s">
        <v>89</v>
      </c>
      <c r="D233" s="19" t="s">
        <v>0</v>
      </c>
      <c r="E233" s="19"/>
      <c r="F233" s="36"/>
      <c r="G233" s="64"/>
      <c r="H233" s="64"/>
      <c r="I233" s="64"/>
      <c r="J233" s="64"/>
      <c r="K233" s="64"/>
      <c r="L233" s="64"/>
      <c r="M233" s="64"/>
    </row>
    <row r="234" spans="1:13" ht="27.75" customHeight="1" x14ac:dyDescent="0.2">
      <c r="A234" s="4"/>
      <c r="B234" s="4"/>
      <c r="C234" s="4" t="s">
        <v>91</v>
      </c>
      <c r="D234" s="19" t="s">
        <v>0</v>
      </c>
      <c r="E234" s="19"/>
      <c r="F234" s="56" t="s">
        <v>203</v>
      </c>
      <c r="G234" s="64"/>
      <c r="H234" s="64"/>
      <c r="I234" s="64"/>
      <c r="J234" s="64"/>
      <c r="K234" s="64"/>
      <c r="L234" s="64"/>
      <c r="M234" s="64"/>
    </row>
    <row r="235" spans="1:13" s="11" customFormat="1" ht="27.75" customHeight="1" x14ac:dyDescent="0.25">
      <c r="A235" s="4"/>
      <c r="B235" s="3"/>
      <c r="C235" s="3" t="s">
        <v>89</v>
      </c>
      <c r="D235" s="19" t="s">
        <v>0</v>
      </c>
      <c r="E235" s="10"/>
      <c r="F235" s="37"/>
      <c r="G235" s="64"/>
      <c r="H235" s="64"/>
      <c r="I235" s="64"/>
      <c r="J235" s="64"/>
      <c r="K235" s="64"/>
      <c r="L235" s="64"/>
      <c r="M235" s="64"/>
    </row>
    <row r="236" spans="1:13" ht="27.75" customHeight="1" x14ac:dyDescent="0.2">
      <c r="A236" s="4"/>
      <c r="B236" s="4"/>
      <c r="C236" s="41" t="s">
        <v>92</v>
      </c>
      <c r="D236" s="19"/>
      <c r="E236" s="19"/>
      <c r="F236" s="36"/>
      <c r="G236" s="64"/>
      <c r="H236" s="64"/>
      <c r="I236" s="64"/>
      <c r="J236" s="64"/>
      <c r="K236" s="64"/>
      <c r="L236" s="64"/>
      <c r="M236" s="64"/>
    </row>
    <row r="237" spans="1:13" ht="27.75" customHeight="1" x14ac:dyDescent="0.2">
      <c r="A237" s="38"/>
      <c r="B237" s="4"/>
      <c r="C237" s="3" t="s">
        <v>93</v>
      </c>
      <c r="D237" s="38"/>
      <c r="E237" s="6"/>
      <c r="F237" s="35"/>
      <c r="G237" s="63"/>
      <c r="H237" s="63"/>
      <c r="I237" s="63"/>
      <c r="J237" s="63"/>
      <c r="K237" s="63"/>
      <c r="L237" s="63"/>
      <c r="M237" s="63"/>
    </row>
    <row r="238" spans="1:13" s="11" customFormat="1" ht="75.75" customHeight="1" x14ac:dyDescent="0.25">
      <c r="A238" s="40">
        <v>27</v>
      </c>
      <c r="B238" s="3" t="s">
        <v>94</v>
      </c>
      <c r="C238" s="3" t="s">
        <v>95</v>
      </c>
      <c r="D238" s="14" t="s">
        <v>75</v>
      </c>
      <c r="E238" s="15"/>
      <c r="F238" s="34">
        <v>198</v>
      </c>
      <c r="G238" s="63"/>
      <c r="H238" s="63"/>
      <c r="I238" s="63"/>
      <c r="J238" s="63"/>
      <c r="K238" s="63"/>
      <c r="L238" s="63"/>
      <c r="M238" s="63"/>
    </row>
    <row r="239" spans="1:13" ht="27" customHeight="1" x14ac:dyDescent="0.2">
      <c r="A239" s="40"/>
      <c r="B239" s="4"/>
      <c r="C239" s="9" t="s">
        <v>12</v>
      </c>
      <c r="D239" s="38"/>
      <c r="E239" s="6"/>
      <c r="F239" s="35"/>
      <c r="G239" s="63"/>
      <c r="H239" s="63"/>
      <c r="I239" s="63"/>
      <c r="J239" s="63"/>
      <c r="K239" s="63"/>
      <c r="L239" s="63"/>
      <c r="M239" s="63"/>
    </row>
    <row r="240" spans="1:13" ht="27" customHeight="1" x14ac:dyDescent="0.2">
      <c r="A240" s="40"/>
      <c r="B240" s="4"/>
      <c r="C240" s="9" t="s">
        <v>13</v>
      </c>
      <c r="D240" s="38" t="s">
        <v>14</v>
      </c>
      <c r="E240" s="6">
        <v>3.89</v>
      </c>
      <c r="F240" s="35">
        <f>E240*F238</f>
        <v>770.22</v>
      </c>
      <c r="G240" s="63"/>
      <c r="H240" s="63"/>
      <c r="I240" s="73"/>
      <c r="J240" s="63"/>
      <c r="K240" s="63"/>
      <c r="L240" s="63"/>
      <c r="M240" s="63"/>
    </row>
    <row r="241" spans="1:13" ht="27" customHeight="1" x14ac:dyDescent="0.2">
      <c r="A241" s="40"/>
      <c r="B241" s="4"/>
      <c r="C241" s="9" t="s">
        <v>96</v>
      </c>
      <c r="D241" s="38" t="s">
        <v>97</v>
      </c>
      <c r="E241" s="6">
        <v>0.01</v>
      </c>
      <c r="F241" s="35">
        <f>E241*F238</f>
        <v>1.98</v>
      </c>
      <c r="G241" s="63"/>
      <c r="H241" s="63"/>
      <c r="I241" s="63"/>
      <c r="J241" s="63"/>
      <c r="K241" s="73"/>
      <c r="L241" s="63"/>
      <c r="M241" s="63"/>
    </row>
    <row r="242" spans="1:13" ht="27" customHeight="1" x14ac:dyDescent="0.2">
      <c r="A242" s="40"/>
      <c r="B242" s="4"/>
      <c r="C242" s="9" t="s">
        <v>31</v>
      </c>
      <c r="D242" s="38" t="s">
        <v>0</v>
      </c>
      <c r="E242" s="6">
        <v>0.11</v>
      </c>
      <c r="F242" s="35">
        <f>E242*F238</f>
        <v>21.78</v>
      </c>
      <c r="G242" s="63"/>
      <c r="H242" s="63"/>
      <c r="I242" s="63"/>
      <c r="J242" s="63"/>
      <c r="K242" s="73"/>
      <c r="L242" s="63"/>
      <c r="M242" s="63"/>
    </row>
    <row r="243" spans="1:13" ht="27" customHeight="1" x14ac:dyDescent="0.2">
      <c r="A243" s="40"/>
      <c r="B243" s="4"/>
      <c r="C243" s="9" t="s">
        <v>32</v>
      </c>
      <c r="D243" s="38"/>
      <c r="E243" s="6"/>
      <c r="F243" s="35"/>
      <c r="G243" s="63"/>
      <c r="H243" s="63"/>
      <c r="I243" s="63"/>
      <c r="J243" s="63"/>
      <c r="K243" s="63"/>
      <c r="L243" s="63"/>
      <c r="M243" s="63"/>
    </row>
    <row r="244" spans="1:13" ht="38.25" customHeight="1" x14ac:dyDescent="0.2">
      <c r="A244" s="40"/>
      <c r="B244" s="4"/>
      <c r="C244" s="20" t="s">
        <v>193</v>
      </c>
      <c r="D244" s="38" t="s">
        <v>98</v>
      </c>
      <c r="E244" s="6" t="s">
        <v>37</v>
      </c>
      <c r="F244" s="35">
        <v>105</v>
      </c>
      <c r="G244" s="73"/>
      <c r="H244" s="63"/>
      <c r="I244" s="63"/>
      <c r="J244" s="63"/>
      <c r="K244" s="63"/>
      <c r="L244" s="63"/>
      <c r="M244" s="63"/>
    </row>
    <row r="245" spans="1:13" ht="38.25" customHeight="1" x14ac:dyDescent="0.2">
      <c r="A245" s="40"/>
      <c r="B245" s="4"/>
      <c r="C245" s="20" t="s">
        <v>190</v>
      </c>
      <c r="D245" s="38" t="s">
        <v>98</v>
      </c>
      <c r="E245" s="6" t="s">
        <v>37</v>
      </c>
      <c r="F245" s="35">
        <v>105</v>
      </c>
      <c r="G245" s="73"/>
      <c r="H245" s="63"/>
      <c r="I245" s="63"/>
      <c r="J245" s="63"/>
      <c r="K245" s="63"/>
      <c r="L245" s="63"/>
      <c r="M245" s="63"/>
    </row>
    <row r="246" spans="1:13" ht="38.25" customHeight="1" x14ac:dyDescent="0.2">
      <c r="A246" s="40"/>
      <c r="B246" s="4"/>
      <c r="C246" s="20" t="s">
        <v>191</v>
      </c>
      <c r="D246" s="38" t="s">
        <v>98</v>
      </c>
      <c r="E246" s="6" t="s">
        <v>37</v>
      </c>
      <c r="F246" s="35">
        <v>1050</v>
      </c>
      <c r="G246" s="73"/>
      <c r="H246" s="63"/>
      <c r="I246" s="63"/>
      <c r="J246" s="63"/>
      <c r="K246" s="63"/>
      <c r="L246" s="63"/>
      <c r="M246" s="63"/>
    </row>
    <row r="247" spans="1:13" ht="26.25" customHeight="1" x14ac:dyDescent="0.2">
      <c r="A247" s="40"/>
      <c r="B247" s="4"/>
      <c r="C247" s="20" t="s">
        <v>192</v>
      </c>
      <c r="D247" s="38" t="s">
        <v>98</v>
      </c>
      <c r="E247" s="6" t="s">
        <v>37</v>
      </c>
      <c r="F247" s="35">
        <v>105</v>
      </c>
      <c r="G247" s="73"/>
      <c r="H247" s="63"/>
      <c r="I247" s="63"/>
      <c r="J247" s="63"/>
      <c r="K247" s="63"/>
      <c r="L247" s="63"/>
      <c r="M247" s="63"/>
    </row>
    <row r="248" spans="1:13" ht="26.25" customHeight="1" x14ac:dyDescent="0.2">
      <c r="A248" s="40"/>
      <c r="B248" s="4"/>
      <c r="C248" s="20" t="s">
        <v>194</v>
      </c>
      <c r="D248" s="38" t="s">
        <v>98</v>
      </c>
      <c r="E248" s="6" t="s">
        <v>37</v>
      </c>
      <c r="F248" s="35">
        <v>105</v>
      </c>
      <c r="G248" s="73"/>
      <c r="H248" s="63"/>
      <c r="I248" s="63"/>
      <c r="J248" s="63"/>
      <c r="K248" s="63"/>
      <c r="L248" s="63"/>
      <c r="M248" s="63"/>
    </row>
    <row r="249" spans="1:13" ht="26.25" customHeight="1" x14ac:dyDescent="0.2">
      <c r="A249" s="40"/>
      <c r="B249" s="4"/>
      <c r="C249" s="20" t="s">
        <v>195</v>
      </c>
      <c r="D249" s="38" t="s">
        <v>98</v>
      </c>
      <c r="E249" s="6" t="s">
        <v>37</v>
      </c>
      <c r="F249" s="35">
        <v>105</v>
      </c>
      <c r="G249" s="73"/>
      <c r="H249" s="63"/>
      <c r="I249" s="63"/>
      <c r="J249" s="63"/>
      <c r="K249" s="63"/>
      <c r="L249" s="63"/>
      <c r="M249" s="63"/>
    </row>
    <row r="250" spans="1:13" ht="26.25" customHeight="1" x14ac:dyDescent="0.2">
      <c r="A250" s="40"/>
      <c r="B250" s="4"/>
      <c r="C250" s="20" t="s">
        <v>99</v>
      </c>
      <c r="D250" s="38" t="s">
        <v>38</v>
      </c>
      <c r="E250" s="6" t="s">
        <v>37</v>
      </c>
      <c r="F250" s="35">
        <v>0.24</v>
      </c>
      <c r="G250" s="73"/>
      <c r="H250" s="63"/>
      <c r="I250" s="63"/>
      <c r="J250" s="63"/>
      <c r="K250" s="63"/>
      <c r="L250" s="63"/>
      <c r="M250" s="63"/>
    </row>
    <row r="251" spans="1:13" ht="26.25" customHeight="1" x14ac:dyDescent="0.2">
      <c r="A251" s="40"/>
      <c r="B251" s="4"/>
      <c r="C251" s="20" t="s">
        <v>132</v>
      </c>
      <c r="D251" s="38" t="s">
        <v>38</v>
      </c>
      <c r="E251" s="6" t="s">
        <v>37</v>
      </c>
      <c r="F251" s="35">
        <v>2.0499999999999998</v>
      </c>
      <c r="G251" s="73"/>
      <c r="H251" s="63"/>
      <c r="I251" s="63"/>
      <c r="J251" s="63"/>
      <c r="K251" s="63"/>
      <c r="L251" s="63"/>
      <c r="M251" s="63"/>
    </row>
    <row r="252" spans="1:13" ht="26.25" customHeight="1" x14ac:dyDescent="0.2">
      <c r="A252" s="40"/>
      <c r="B252" s="4"/>
      <c r="C252" s="9" t="s">
        <v>100</v>
      </c>
      <c r="D252" s="38" t="s">
        <v>98</v>
      </c>
      <c r="E252" s="6" t="s">
        <v>37</v>
      </c>
      <c r="F252" s="35">
        <v>14.1</v>
      </c>
      <c r="G252" s="73"/>
      <c r="H252" s="63"/>
      <c r="I252" s="63"/>
      <c r="J252" s="63"/>
      <c r="K252" s="63"/>
      <c r="L252" s="63"/>
      <c r="M252" s="63"/>
    </row>
    <row r="253" spans="1:13" ht="26.25" customHeight="1" x14ac:dyDescent="0.2">
      <c r="A253" s="40"/>
      <c r="B253" s="4"/>
      <c r="C253" s="9" t="s">
        <v>107</v>
      </c>
      <c r="D253" s="38" t="s">
        <v>79</v>
      </c>
      <c r="E253" s="6" t="s">
        <v>37</v>
      </c>
      <c r="F253" s="35">
        <v>0.5</v>
      </c>
      <c r="G253" s="73"/>
      <c r="H253" s="63"/>
      <c r="I253" s="63"/>
      <c r="J253" s="63"/>
      <c r="K253" s="63"/>
      <c r="L253" s="63"/>
      <c r="M253" s="63"/>
    </row>
    <row r="254" spans="1:13" ht="90.75" customHeight="1" x14ac:dyDescent="0.2">
      <c r="A254" s="40"/>
      <c r="B254" s="4"/>
      <c r="C254" s="9" t="s">
        <v>196</v>
      </c>
      <c r="D254" s="4" t="s">
        <v>108</v>
      </c>
      <c r="E254" s="6" t="s">
        <v>37</v>
      </c>
      <c r="F254" s="35">
        <v>561</v>
      </c>
      <c r="G254" s="65"/>
      <c r="H254" s="63"/>
      <c r="I254" s="63"/>
      <c r="J254" s="63"/>
      <c r="K254" s="63"/>
      <c r="L254" s="63"/>
      <c r="M254" s="63"/>
    </row>
    <row r="255" spans="1:13" ht="57.75" customHeight="1" x14ac:dyDescent="0.2">
      <c r="A255" s="40"/>
      <c r="B255" s="4"/>
      <c r="C255" s="9" t="s">
        <v>189</v>
      </c>
      <c r="D255" s="4" t="s">
        <v>98</v>
      </c>
      <c r="E255" s="6" t="s">
        <v>37</v>
      </c>
      <c r="F255" s="35">
        <v>557.5</v>
      </c>
      <c r="G255" s="65"/>
      <c r="H255" s="63"/>
      <c r="I255" s="63"/>
      <c r="J255" s="63"/>
      <c r="K255" s="63"/>
      <c r="L255" s="63"/>
      <c r="M255" s="63"/>
    </row>
    <row r="256" spans="1:13" ht="22.5" customHeight="1" x14ac:dyDescent="0.2">
      <c r="A256" s="40"/>
      <c r="B256" s="4"/>
      <c r="C256" s="9" t="s">
        <v>101</v>
      </c>
      <c r="D256" s="4" t="s">
        <v>102</v>
      </c>
      <c r="E256" s="6" t="s">
        <v>37</v>
      </c>
      <c r="F256" s="35">
        <v>100</v>
      </c>
      <c r="G256" s="65"/>
      <c r="H256" s="63"/>
      <c r="I256" s="63"/>
      <c r="J256" s="63"/>
      <c r="K256" s="63"/>
      <c r="L256" s="63"/>
      <c r="M256" s="63"/>
    </row>
    <row r="257" spans="1:237" ht="22.5" customHeight="1" x14ac:dyDescent="0.2">
      <c r="A257" s="40"/>
      <c r="B257" s="4"/>
      <c r="C257" s="9" t="s">
        <v>103</v>
      </c>
      <c r="D257" s="4" t="s">
        <v>79</v>
      </c>
      <c r="E257" s="6">
        <v>0.71</v>
      </c>
      <c r="F257" s="35">
        <f>E257*F238</f>
        <v>140.57999999999998</v>
      </c>
      <c r="G257" s="65"/>
      <c r="H257" s="63"/>
      <c r="I257" s="63"/>
      <c r="J257" s="63"/>
      <c r="K257" s="63"/>
      <c r="L257" s="63"/>
      <c r="M257" s="63"/>
    </row>
    <row r="258" spans="1:237" ht="22.5" customHeight="1" x14ac:dyDescent="0.2">
      <c r="A258" s="40"/>
      <c r="B258" s="4"/>
      <c r="C258" s="9" t="s">
        <v>34</v>
      </c>
      <c r="D258" s="38" t="s">
        <v>0</v>
      </c>
      <c r="E258" s="6">
        <v>7.0000000000000007E-2</v>
      </c>
      <c r="F258" s="35">
        <f>E258*F238</f>
        <v>13.860000000000001</v>
      </c>
      <c r="G258" s="73"/>
      <c r="H258" s="63"/>
      <c r="I258" s="63"/>
      <c r="J258" s="63"/>
      <c r="K258" s="63"/>
      <c r="L258" s="63"/>
      <c r="M258" s="63"/>
    </row>
    <row r="259" spans="1:237" s="18" customFormat="1" ht="22.5" customHeight="1" x14ac:dyDescent="0.25">
      <c r="A259" s="38"/>
      <c r="B259" s="3"/>
      <c r="C259" s="3" t="s">
        <v>89</v>
      </c>
      <c r="D259" s="14"/>
      <c r="E259" s="15"/>
      <c r="F259" s="34"/>
      <c r="G259" s="63"/>
      <c r="H259" s="63"/>
      <c r="I259" s="63"/>
      <c r="J259" s="63"/>
      <c r="K259" s="63"/>
      <c r="L259" s="63"/>
      <c r="M259" s="63"/>
    </row>
    <row r="260" spans="1:237" ht="22.5" customHeight="1" x14ac:dyDescent="0.2">
      <c r="A260" s="4"/>
      <c r="B260" s="4"/>
      <c r="C260" s="4" t="s">
        <v>90</v>
      </c>
      <c r="D260" s="19" t="s">
        <v>0</v>
      </c>
      <c r="E260" s="19"/>
      <c r="F260" s="56" t="s">
        <v>203</v>
      </c>
      <c r="G260" s="64"/>
      <c r="H260" s="64"/>
      <c r="I260" s="64"/>
      <c r="J260" s="64"/>
      <c r="K260" s="64"/>
      <c r="L260" s="64"/>
      <c r="M260" s="64"/>
    </row>
    <row r="261" spans="1:237" ht="22.5" customHeight="1" x14ac:dyDescent="0.2">
      <c r="A261" s="4"/>
      <c r="B261" s="4"/>
      <c r="C261" s="3" t="s">
        <v>89</v>
      </c>
      <c r="D261" s="19" t="s">
        <v>0</v>
      </c>
      <c r="E261" s="19"/>
      <c r="F261" s="36"/>
      <c r="G261" s="64"/>
      <c r="H261" s="64"/>
      <c r="I261" s="64"/>
      <c r="J261" s="64"/>
      <c r="K261" s="64"/>
      <c r="L261" s="64"/>
      <c r="M261" s="64"/>
    </row>
    <row r="262" spans="1:237" ht="22.5" customHeight="1" x14ac:dyDescent="0.2">
      <c r="A262" s="4"/>
      <c r="B262" s="4"/>
      <c r="C262" s="4" t="s">
        <v>91</v>
      </c>
      <c r="D262" s="19" t="s">
        <v>0</v>
      </c>
      <c r="E262" s="19"/>
      <c r="F262" s="56" t="s">
        <v>203</v>
      </c>
      <c r="G262" s="64"/>
      <c r="H262" s="64"/>
      <c r="I262" s="64"/>
      <c r="J262" s="64"/>
      <c r="K262" s="64"/>
      <c r="L262" s="64"/>
      <c r="M262" s="64"/>
    </row>
    <row r="263" spans="1:237" s="11" customFormat="1" ht="22.5" customHeight="1" x14ac:dyDescent="0.25">
      <c r="A263" s="4"/>
      <c r="B263" s="3"/>
      <c r="C263" s="3" t="s">
        <v>89</v>
      </c>
      <c r="D263" s="19" t="s">
        <v>0</v>
      </c>
      <c r="E263" s="10"/>
      <c r="F263" s="37"/>
      <c r="G263" s="64"/>
      <c r="H263" s="64"/>
      <c r="I263" s="64"/>
      <c r="J263" s="64"/>
      <c r="K263" s="64"/>
      <c r="L263" s="64"/>
      <c r="M263" s="64"/>
    </row>
    <row r="264" spans="1:237" ht="23.25" customHeight="1" x14ac:dyDescent="0.2">
      <c r="A264" s="4"/>
      <c r="B264" s="4"/>
      <c r="C264" s="41" t="s">
        <v>141</v>
      </c>
      <c r="D264" s="19"/>
      <c r="E264" s="19"/>
      <c r="F264" s="36"/>
      <c r="G264" s="64"/>
      <c r="H264" s="64"/>
      <c r="I264" s="64"/>
      <c r="J264" s="64"/>
      <c r="K264" s="64"/>
      <c r="L264" s="64"/>
      <c r="M264" s="64"/>
    </row>
    <row r="265" spans="1:237" ht="23.25" customHeight="1" x14ac:dyDescent="0.2">
      <c r="A265" s="3"/>
      <c r="B265" s="4"/>
      <c r="C265" s="3" t="s">
        <v>142</v>
      </c>
      <c r="D265" s="38"/>
      <c r="E265" s="6"/>
      <c r="F265" s="24"/>
      <c r="G265" s="64"/>
      <c r="H265" s="63"/>
      <c r="I265" s="64"/>
      <c r="J265" s="63"/>
      <c r="K265" s="64"/>
      <c r="L265" s="63"/>
      <c r="M265" s="63"/>
    </row>
    <row r="266" spans="1:237" ht="80.25" customHeight="1" x14ac:dyDescent="0.25">
      <c r="A266" s="57">
        <v>28</v>
      </c>
      <c r="B266" s="3" t="s">
        <v>143</v>
      </c>
      <c r="C266" s="3" t="s">
        <v>144</v>
      </c>
      <c r="D266" s="14" t="s">
        <v>62</v>
      </c>
      <c r="E266" s="15"/>
      <c r="F266" s="33">
        <v>0.3</v>
      </c>
      <c r="G266" s="64"/>
      <c r="H266" s="63"/>
      <c r="I266" s="64"/>
      <c r="J266" s="63"/>
      <c r="K266" s="64"/>
      <c r="L266" s="63"/>
      <c r="M266" s="63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/>
      <c r="DX266" s="18"/>
      <c r="DY266" s="18"/>
      <c r="DZ266" s="18"/>
      <c r="EA266" s="18"/>
      <c r="EB266" s="18"/>
      <c r="EC266" s="18"/>
      <c r="ED266" s="18"/>
      <c r="EE266" s="18"/>
      <c r="EF266" s="18"/>
      <c r="EG266" s="18"/>
      <c r="EH266" s="18"/>
      <c r="EI266" s="18"/>
      <c r="EJ266" s="18"/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/>
      <c r="FI266" s="18"/>
      <c r="FJ266" s="18"/>
      <c r="FK266" s="18"/>
      <c r="FL266" s="18"/>
      <c r="FM266" s="18"/>
      <c r="FN266" s="18"/>
      <c r="FO266" s="18"/>
      <c r="FP266" s="18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  <c r="HB266" s="18"/>
      <c r="HC266" s="18"/>
      <c r="HD266" s="18"/>
      <c r="HE266" s="18"/>
      <c r="HF266" s="18"/>
      <c r="HG266" s="18"/>
      <c r="HH266" s="18"/>
      <c r="HI266" s="18"/>
      <c r="HJ266" s="18"/>
      <c r="HK266" s="18"/>
      <c r="HL266" s="18"/>
      <c r="HM266" s="18"/>
      <c r="HN266" s="18"/>
      <c r="HO266" s="18"/>
      <c r="HP266" s="18"/>
      <c r="HQ266" s="18"/>
      <c r="HR266" s="18"/>
      <c r="HS266" s="18"/>
      <c r="HT266" s="18"/>
      <c r="HU266" s="18"/>
      <c r="HV266" s="18"/>
      <c r="HW266" s="18"/>
      <c r="HX266" s="18"/>
      <c r="HY266" s="18"/>
      <c r="HZ266" s="18"/>
      <c r="IA266" s="18"/>
      <c r="IB266" s="18"/>
      <c r="IC266" s="18"/>
    </row>
    <row r="267" spans="1:237" ht="25.5" customHeight="1" x14ac:dyDescent="0.2">
      <c r="A267" s="57"/>
      <c r="B267" s="4"/>
      <c r="C267" s="9" t="s">
        <v>12</v>
      </c>
      <c r="D267" s="38"/>
      <c r="E267" s="6"/>
      <c r="F267" s="24"/>
      <c r="G267" s="64"/>
      <c r="H267" s="63"/>
      <c r="I267" s="64"/>
      <c r="J267" s="63"/>
      <c r="K267" s="64"/>
      <c r="L267" s="63"/>
      <c r="M267" s="63"/>
    </row>
    <row r="268" spans="1:237" ht="25.5" customHeight="1" x14ac:dyDescent="0.2">
      <c r="A268" s="57"/>
      <c r="B268" s="4"/>
      <c r="C268" s="9" t="s">
        <v>13</v>
      </c>
      <c r="D268" s="38" t="s">
        <v>14</v>
      </c>
      <c r="E268" s="6">
        <v>14</v>
      </c>
      <c r="F268" s="24">
        <f>E268*F266</f>
        <v>4.2</v>
      </c>
      <c r="G268" s="64"/>
      <c r="H268" s="63"/>
      <c r="I268" s="65"/>
      <c r="J268" s="63"/>
      <c r="K268" s="64"/>
      <c r="L268" s="63"/>
      <c r="M268" s="63"/>
    </row>
    <row r="269" spans="1:237" ht="25.5" customHeight="1" x14ac:dyDescent="0.2">
      <c r="A269" s="57"/>
      <c r="B269" s="4"/>
      <c r="C269" s="9" t="s">
        <v>31</v>
      </c>
      <c r="D269" s="38" t="s">
        <v>0</v>
      </c>
      <c r="E269" s="6">
        <v>4.0199999999999996</v>
      </c>
      <c r="F269" s="24">
        <f>E269*F266</f>
        <v>1.2059999999999997</v>
      </c>
      <c r="G269" s="64"/>
      <c r="H269" s="63"/>
      <c r="I269" s="64"/>
      <c r="J269" s="63"/>
      <c r="K269" s="65"/>
      <c r="L269" s="63"/>
      <c r="M269" s="63"/>
    </row>
    <row r="270" spans="1:237" ht="25.5" customHeight="1" x14ac:dyDescent="0.2">
      <c r="A270" s="57"/>
      <c r="B270" s="4"/>
      <c r="C270" s="9" t="s">
        <v>32</v>
      </c>
      <c r="D270" s="38"/>
      <c r="E270" s="6"/>
      <c r="F270" s="24"/>
      <c r="G270" s="64"/>
      <c r="H270" s="63"/>
      <c r="I270" s="64"/>
      <c r="J270" s="63"/>
      <c r="K270" s="64"/>
      <c r="L270" s="63"/>
      <c r="M270" s="63"/>
    </row>
    <row r="271" spans="1:237" ht="25.5" customHeight="1" x14ac:dyDescent="0.2">
      <c r="A271" s="57"/>
      <c r="B271" s="4"/>
      <c r="C271" s="9" t="s">
        <v>145</v>
      </c>
      <c r="D271" s="38" t="s">
        <v>98</v>
      </c>
      <c r="E271" s="6">
        <v>103</v>
      </c>
      <c r="F271" s="24">
        <f>E271*F266</f>
        <v>30.9</v>
      </c>
      <c r="G271" s="65"/>
      <c r="H271" s="63"/>
      <c r="I271" s="64"/>
      <c r="J271" s="63"/>
      <c r="K271" s="64"/>
      <c r="L271" s="63"/>
      <c r="M271" s="63"/>
    </row>
    <row r="272" spans="1:237" ht="25.5" customHeight="1" x14ac:dyDescent="0.2">
      <c r="A272" s="57"/>
      <c r="B272" s="4"/>
      <c r="C272" s="9" t="s">
        <v>146</v>
      </c>
      <c r="D272" s="38" t="s">
        <v>102</v>
      </c>
      <c r="E272" s="6" t="s">
        <v>37</v>
      </c>
      <c r="F272" s="24">
        <v>2</v>
      </c>
      <c r="G272" s="65"/>
      <c r="H272" s="63"/>
      <c r="I272" s="64"/>
      <c r="J272" s="63"/>
      <c r="K272" s="64"/>
      <c r="L272" s="63"/>
      <c r="M272" s="63"/>
    </row>
    <row r="273" spans="1:237" ht="25.5" customHeight="1" x14ac:dyDescent="0.2">
      <c r="A273" s="57"/>
      <c r="B273" s="4"/>
      <c r="C273" s="9" t="s">
        <v>34</v>
      </c>
      <c r="D273" s="38" t="s">
        <v>0</v>
      </c>
      <c r="E273" s="6">
        <v>79.3</v>
      </c>
      <c r="F273" s="24">
        <f>E273*F266</f>
        <v>23.79</v>
      </c>
      <c r="G273" s="65"/>
      <c r="H273" s="63"/>
      <c r="I273" s="64"/>
      <c r="J273" s="63"/>
      <c r="K273" s="64"/>
      <c r="L273" s="63"/>
      <c r="M273" s="63"/>
    </row>
    <row r="274" spans="1:237" ht="100.5" customHeight="1" x14ac:dyDescent="0.25">
      <c r="A274" s="60">
        <v>29</v>
      </c>
      <c r="B274" s="3" t="s">
        <v>147</v>
      </c>
      <c r="C274" s="3" t="s">
        <v>148</v>
      </c>
      <c r="D274" s="14" t="s">
        <v>62</v>
      </c>
      <c r="E274" s="15"/>
      <c r="F274" s="33">
        <v>0.81</v>
      </c>
      <c r="G274" s="64"/>
      <c r="H274" s="63"/>
      <c r="I274" s="64"/>
      <c r="J274" s="63"/>
      <c r="K274" s="64"/>
      <c r="L274" s="63"/>
      <c r="M274" s="63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</row>
    <row r="275" spans="1:237" ht="24.75" customHeight="1" x14ac:dyDescent="0.2">
      <c r="A275" s="60"/>
      <c r="B275" s="4"/>
      <c r="C275" s="9" t="s">
        <v>12</v>
      </c>
      <c r="D275" s="38"/>
      <c r="E275" s="6"/>
      <c r="F275" s="24"/>
      <c r="G275" s="64"/>
      <c r="H275" s="63"/>
      <c r="I275" s="64"/>
      <c r="J275" s="63"/>
      <c r="K275" s="64"/>
      <c r="L275" s="63"/>
      <c r="M275" s="63"/>
    </row>
    <row r="276" spans="1:237" ht="24.75" customHeight="1" x14ac:dyDescent="0.2">
      <c r="A276" s="60"/>
      <c r="B276" s="4"/>
      <c r="C276" s="9" t="s">
        <v>13</v>
      </c>
      <c r="D276" s="38" t="s">
        <v>14</v>
      </c>
      <c r="E276" s="6">
        <v>26</v>
      </c>
      <c r="F276" s="24">
        <f>E276*F274</f>
        <v>21.060000000000002</v>
      </c>
      <c r="G276" s="64"/>
      <c r="H276" s="63"/>
      <c r="I276" s="65"/>
      <c r="J276" s="63"/>
      <c r="K276" s="64"/>
      <c r="L276" s="63"/>
      <c r="M276" s="63"/>
    </row>
    <row r="277" spans="1:237" ht="24.75" customHeight="1" x14ac:dyDescent="0.2">
      <c r="A277" s="60"/>
      <c r="B277" s="4"/>
      <c r="C277" s="9" t="s">
        <v>31</v>
      </c>
      <c r="D277" s="38" t="s">
        <v>0</v>
      </c>
      <c r="E277" s="17">
        <v>0.122</v>
      </c>
      <c r="F277" s="24">
        <f>E277*F274</f>
        <v>9.8820000000000005E-2</v>
      </c>
      <c r="G277" s="64"/>
      <c r="H277" s="63"/>
      <c r="I277" s="64"/>
      <c r="J277" s="63"/>
      <c r="K277" s="65"/>
      <c r="L277" s="63"/>
      <c r="M277" s="63"/>
    </row>
    <row r="278" spans="1:237" ht="24.75" customHeight="1" x14ac:dyDescent="0.2">
      <c r="A278" s="60"/>
      <c r="B278" s="4"/>
      <c r="C278" s="9" t="s">
        <v>32</v>
      </c>
      <c r="D278" s="38"/>
      <c r="E278" s="6"/>
      <c r="F278" s="24"/>
      <c r="G278" s="64"/>
      <c r="H278" s="63"/>
      <c r="I278" s="64"/>
      <c r="J278" s="63"/>
      <c r="K278" s="64"/>
      <c r="L278" s="63"/>
      <c r="M278" s="63"/>
    </row>
    <row r="279" spans="1:237" ht="24.75" customHeight="1" x14ac:dyDescent="0.2">
      <c r="A279" s="60"/>
      <c r="B279" s="4"/>
      <c r="C279" s="9" t="s">
        <v>149</v>
      </c>
      <c r="D279" s="38" t="s">
        <v>98</v>
      </c>
      <c r="E279" s="6">
        <v>103</v>
      </c>
      <c r="F279" s="24">
        <f>E279*F274</f>
        <v>83.43</v>
      </c>
      <c r="G279" s="65"/>
      <c r="H279" s="63"/>
      <c r="I279" s="64"/>
      <c r="J279" s="63"/>
      <c r="K279" s="64"/>
      <c r="L279" s="63"/>
      <c r="M279" s="63"/>
    </row>
    <row r="280" spans="1:237" ht="24.75" customHeight="1" x14ac:dyDescent="0.2">
      <c r="A280" s="60"/>
      <c r="B280" s="4"/>
      <c r="C280" s="9" t="s">
        <v>150</v>
      </c>
      <c r="D280" s="38" t="s">
        <v>64</v>
      </c>
      <c r="E280" s="6" t="s">
        <v>37</v>
      </c>
      <c r="F280" s="24">
        <v>77.3</v>
      </c>
      <c r="G280" s="65"/>
      <c r="H280" s="63"/>
      <c r="I280" s="64"/>
      <c r="J280" s="63"/>
      <c r="K280" s="64"/>
      <c r="L280" s="63"/>
      <c r="M280" s="63"/>
    </row>
    <row r="281" spans="1:237" ht="24.75" customHeight="1" x14ac:dyDescent="0.2">
      <c r="A281" s="60"/>
      <c r="B281" s="4"/>
      <c r="C281" s="9" t="s">
        <v>34</v>
      </c>
      <c r="D281" s="38" t="s">
        <v>0</v>
      </c>
      <c r="E281" s="6">
        <v>8.1999999999999993</v>
      </c>
      <c r="F281" s="24">
        <f>E281*F274</f>
        <v>6.6419999999999995</v>
      </c>
      <c r="G281" s="65"/>
      <c r="H281" s="63"/>
      <c r="I281" s="64"/>
      <c r="J281" s="63"/>
      <c r="K281" s="64"/>
      <c r="L281" s="63"/>
      <c r="M281" s="63"/>
    </row>
    <row r="282" spans="1:237" ht="89.25" customHeight="1" x14ac:dyDescent="0.25">
      <c r="A282" s="57">
        <v>30</v>
      </c>
      <c r="B282" s="3" t="s">
        <v>151</v>
      </c>
      <c r="C282" s="3" t="s">
        <v>152</v>
      </c>
      <c r="D282" s="14" t="s">
        <v>62</v>
      </c>
      <c r="E282" s="15"/>
      <c r="F282" s="33">
        <v>0.88</v>
      </c>
      <c r="G282" s="64"/>
      <c r="H282" s="63"/>
      <c r="I282" s="64"/>
      <c r="J282" s="63"/>
      <c r="K282" s="64"/>
      <c r="L282" s="63"/>
      <c r="M282" s="63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</row>
    <row r="283" spans="1:237" ht="21.75" customHeight="1" x14ac:dyDescent="0.2">
      <c r="A283" s="57"/>
      <c r="B283" s="4"/>
      <c r="C283" s="9" t="s">
        <v>12</v>
      </c>
      <c r="D283" s="38"/>
      <c r="E283" s="6"/>
      <c r="F283" s="24"/>
      <c r="G283" s="64"/>
      <c r="H283" s="63"/>
      <c r="I283" s="64"/>
      <c r="J283" s="63"/>
      <c r="K283" s="64"/>
      <c r="L283" s="63"/>
      <c r="M283" s="63"/>
    </row>
    <row r="284" spans="1:237" ht="21.75" customHeight="1" x14ac:dyDescent="0.2">
      <c r="A284" s="57"/>
      <c r="B284" s="4"/>
      <c r="C284" s="9" t="s">
        <v>13</v>
      </c>
      <c r="D284" s="38" t="s">
        <v>14</v>
      </c>
      <c r="E284" s="6">
        <v>11</v>
      </c>
      <c r="F284" s="24">
        <f>E284*F282</f>
        <v>9.68</v>
      </c>
      <c r="G284" s="64"/>
      <c r="H284" s="63"/>
      <c r="I284" s="65"/>
      <c r="J284" s="63"/>
      <c r="K284" s="64"/>
      <c r="L284" s="63"/>
      <c r="M284" s="63"/>
    </row>
    <row r="285" spans="1:237" ht="21.75" customHeight="1" x14ac:dyDescent="0.2">
      <c r="A285" s="57"/>
      <c r="B285" s="4"/>
      <c r="C285" s="9" t="s">
        <v>31</v>
      </c>
      <c r="D285" s="38" t="s">
        <v>0</v>
      </c>
      <c r="E285" s="6">
        <v>0.1</v>
      </c>
      <c r="F285" s="24">
        <f>E285*F282</f>
        <v>8.8000000000000009E-2</v>
      </c>
      <c r="G285" s="64"/>
      <c r="H285" s="63"/>
      <c r="I285" s="64"/>
      <c r="J285" s="63"/>
      <c r="K285" s="65"/>
      <c r="L285" s="63"/>
      <c r="M285" s="63"/>
    </row>
    <row r="286" spans="1:237" ht="21.75" customHeight="1" x14ac:dyDescent="0.2">
      <c r="A286" s="57"/>
      <c r="B286" s="4"/>
      <c r="C286" s="9" t="s">
        <v>32</v>
      </c>
      <c r="D286" s="38"/>
      <c r="E286" s="6"/>
      <c r="F286" s="24"/>
      <c r="G286" s="64"/>
      <c r="H286" s="63"/>
      <c r="I286" s="64"/>
      <c r="J286" s="63"/>
      <c r="K286" s="64"/>
      <c r="L286" s="63"/>
      <c r="M286" s="63"/>
    </row>
    <row r="287" spans="1:237" ht="21.75" customHeight="1" x14ac:dyDescent="0.2">
      <c r="A287" s="57"/>
      <c r="B287" s="4"/>
      <c r="C287" s="9" t="s">
        <v>153</v>
      </c>
      <c r="D287" s="38" t="s">
        <v>98</v>
      </c>
      <c r="E287" s="6">
        <v>103</v>
      </c>
      <c r="F287" s="24">
        <f>E287*F282</f>
        <v>90.64</v>
      </c>
      <c r="G287" s="65"/>
      <c r="H287" s="63"/>
      <c r="I287" s="64"/>
      <c r="J287" s="63"/>
      <c r="K287" s="64"/>
      <c r="L287" s="63"/>
      <c r="M287" s="63"/>
    </row>
    <row r="288" spans="1:237" ht="21.75" customHeight="1" x14ac:dyDescent="0.2">
      <c r="A288" s="57"/>
      <c r="B288" s="4"/>
      <c r="C288" s="9" t="s">
        <v>34</v>
      </c>
      <c r="D288" s="38" t="s">
        <v>0</v>
      </c>
      <c r="E288" s="6">
        <v>3.49</v>
      </c>
      <c r="F288" s="24">
        <f>E288*F282</f>
        <v>3.0712000000000002</v>
      </c>
      <c r="G288" s="65"/>
      <c r="H288" s="63"/>
      <c r="I288" s="64"/>
      <c r="J288" s="63"/>
      <c r="K288" s="64"/>
      <c r="L288" s="63"/>
      <c r="M288" s="63"/>
    </row>
    <row r="289" spans="1:237" ht="81" customHeight="1" x14ac:dyDescent="0.25">
      <c r="A289" s="60">
        <v>31</v>
      </c>
      <c r="B289" s="3" t="s">
        <v>151</v>
      </c>
      <c r="C289" s="3" t="s">
        <v>154</v>
      </c>
      <c r="D289" s="14" t="s">
        <v>62</v>
      </c>
      <c r="E289" s="15"/>
      <c r="F289" s="33">
        <v>0.84</v>
      </c>
      <c r="G289" s="64"/>
      <c r="H289" s="63"/>
      <c r="I289" s="64"/>
      <c r="J289" s="63"/>
      <c r="K289" s="64"/>
      <c r="L289" s="63"/>
      <c r="M289" s="63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</row>
    <row r="290" spans="1:237" ht="26.25" customHeight="1" x14ac:dyDescent="0.2">
      <c r="A290" s="60"/>
      <c r="B290" s="4"/>
      <c r="C290" s="9" t="s">
        <v>12</v>
      </c>
      <c r="D290" s="38"/>
      <c r="E290" s="6"/>
      <c r="F290" s="24"/>
      <c r="G290" s="64"/>
      <c r="H290" s="63"/>
      <c r="I290" s="64"/>
      <c r="J290" s="63"/>
      <c r="K290" s="64"/>
      <c r="L290" s="63"/>
      <c r="M290" s="63"/>
    </row>
    <row r="291" spans="1:237" ht="26.25" customHeight="1" x14ac:dyDescent="0.2">
      <c r="A291" s="60"/>
      <c r="B291" s="4"/>
      <c r="C291" s="9" t="s">
        <v>13</v>
      </c>
      <c r="D291" s="38" t="s">
        <v>14</v>
      </c>
      <c r="E291" s="6">
        <v>11</v>
      </c>
      <c r="F291" s="24">
        <f>E291*F289</f>
        <v>9.24</v>
      </c>
      <c r="G291" s="64"/>
      <c r="H291" s="63"/>
      <c r="I291" s="65"/>
      <c r="J291" s="63"/>
      <c r="K291" s="64"/>
      <c r="L291" s="63"/>
      <c r="M291" s="63"/>
    </row>
    <row r="292" spans="1:237" ht="26.25" customHeight="1" x14ac:dyDescent="0.2">
      <c r="A292" s="60"/>
      <c r="B292" s="4"/>
      <c r="C292" s="9" t="s">
        <v>31</v>
      </c>
      <c r="D292" s="38" t="s">
        <v>0</v>
      </c>
      <c r="E292" s="6">
        <v>0.1</v>
      </c>
      <c r="F292" s="24">
        <f>E292*F289</f>
        <v>8.4000000000000005E-2</v>
      </c>
      <c r="G292" s="64"/>
      <c r="H292" s="63"/>
      <c r="I292" s="64"/>
      <c r="J292" s="63"/>
      <c r="K292" s="65"/>
      <c r="L292" s="63"/>
      <c r="M292" s="63"/>
    </row>
    <row r="293" spans="1:237" ht="26.25" customHeight="1" x14ac:dyDescent="0.2">
      <c r="A293" s="60"/>
      <c r="B293" s="4"/>
      <c r="C293" s="9" t="s">
        <v>32</v>
      </c>
      <c r="D293" s="38"/>
      <c r="E293" s="6"/>
      <c r="F293" s="24"/>
      <c r="G293" s="64"/>
      <c r="H293" s="63"/>
      <c r="I293" s="64"/>
      <c r="J293" s="63"/>
      <c r="K293" s="64"/>
      <c r="L293" s="63"/>
      <c r="M293" s="63"/>
    </row>
    <row r="294" spans="1:237" ht="26.25" customHeight="1" x14ac:dyDescent="0.2">
      <c r="A294" s="60"/>
      <c r="B294" s="4"/>
      <c r="C294" s="9" t="s">
        <v>155</v>
      </c>
      <c r="D294" s="38" t="s">
        <v>98</v>
      </c>
      <c r="E294" s="6">
        <v>103</v>
      </c>
      <c r="F294" s="24">
        <f>E294*F289</f>
        <v>86.52</v>
      </c>
      <c r="G294" s="65"/>
      <c r="H294" s="63"/>
      <c r="I294" s="64"/>
      <c r="J294" s="63"/>
      <c r="K294" s="64"/>
      <c r="L294" s="63"/>
      <c r="M294" s="63"/>
    </row>
    <row r="295" spans="1:237" ht="26.25" customHeight="1" x14ac:dyDescent="0.2">
      <c r="A295" s="60"/>
      <c r="B295" s="4"/>
      <c r="C295" s="9" t="s">
        <v>34</v>
      </c>
      <c r="D295" s="38" t="s">
        <v>0</v>
      </c>
      <c r="E295" s="6">
        <v>3.49</v>
      </c>
      <c r="F295" s="24">
        <f>E295*F289</f>
        <v>2.9316</v>
      </c>
      <c r="G295" s="65"/>
      <c r="H295" s="63"/>
      <c r="I295" s="64"/>
      <c r="J295" s="63"/>
      <c r="K295" s="64"/>
      <c r="L295" s="63"/>
      <c r="M295" s="63"/>
    </row>
    <row r="296" spans="1:237" ht="27" customHeight="1" x14ac:dyDescent="0.2">
      <c r="A296" s="3"/>
      <c r="B296" s="4"/>
      <c r="C296" s="3" t="s">
        <v>156</v>
      </c>
      <c r="D296" s="38"/>
      <c r="E296" s="6"/>
      <c r="F296" s="24"/>
      <c r="G296" s="64"/>
      <c r="H296" s="63"/>
      <c r="I296" s="64"/>
      <c r="J296" s="63"/>
      <c r="K296" s="64"/>
      <c r="L296" s="63"/>
      <c r="M296" s="63"/>
    </row>
    <row r="297" spans="1:237" ht="52.5" customHeight="1" x14ac:dyDescent="0.25">
      <c r="A297" s="60">
        <v>32</v>
      </c>
      <c r="B297" s="3" t="s">
        <v>157</v>
      </c>
      <c r="C297" s="3" t="s">
        <v>158</v>
      </c>
      <c r="D297" s="14" t="s">
        <v>159</v>
      </c>
      <c r="E297" s="15"/>
      <c r="F297" s="33">
        <v>4</v>
      </c>
      <c r="G297" s="64"/>
      <c r="H297" s="63"/>
      <c r="I297" s="64"/>
      <c r="J297" s="63"/>
      <c r="K297" s="64"/>
      <c r="L297" s="63"/>
      <c r="M297" s="63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</row>
    <row r="298" spans="1:237" ht="27" customHeight="1" x14ac:dyDescent="0.2">
      <c r="A298" s="60"/>
      <c r="B298" s="4"/>
      <c r="C298" s="9" t="s">
        <v>12</v>
      </c>
      <c r="D298" s="38"/>
      <c r="E298" s="6"/>
      <c r="F298" s="24"/>
      <c r="G298" s="64"/>
      <c r="H298" s="63"/>
      <c r="I298" s="64"/>
      <c r="J298" s="63"/>
      <c r="K298" s="64"/>
      <c r="L298" s="63"/>
      <c r="M298" s="63"/>
    </row>
    <row r="299" spans="1:237" ht="27" customHeight="1" x14ac:dyDescent="0.2">
      <c r="A299" s="60"/>
      <c r="B299" s="4"/>
      <c r="C299" s="9" t="s">
        <v>13</v>
      </c>
      <c r="D299" s="38" t="s">
        <v>14</v>
      </c>
      <c r="E299" s="6">
        <v>3</v>
      </c>
      <c r="F299" s="24">
        <f>E299*F297</f>
        <v>12</v>
      </c>
      <c r="G299" s="64"/>
      <c r="H299" s="63"/>
      <c r="I299" s="65"/>
      <c r="J299" s="63"/>
      <c r="K299" s="64"/>
      <c r="L299" s="63"/>
      <c r="M299" s="63"/>
    </row>
    <row r="300" spans="1:237" ht="27" customHeight="1" x14ac:dyDescent="0.2">
      <c r="A300" s="60"/>
      <c r="B300" s="4"/>
      <c r="C300" s="9" t="s">
        <v>31</v>
      </c>
      <c r="D300" s="38" t="s">
        <v>0</v>
      </c>
      <c r="E300" s="6">
        <v>0.01</v>
      </c>
      <c r="F300" s="24">
        <f>E300*F297</f>
        <v>0.04</v>
      </c>
      <c r="G300" s="64"/>
      <c r="H300" s="63"/>
      <c r="I300" s="64"/>
      <c r="J300" s="63"/>
      <c r="K300" s="65"/>
      <c r="L300" s="63"/>
      <c r="M300" s="63"/>
    </row>
    <row r="301" spans="1:237" ht="27" customHeight="1" x14ac:dyDescent="0.2">
      <c r="A301" s="60"/>
      <c r="B301" s="4"/>
      <c r="C301" s="9" t="s">
        <v>32</v>
      </c>
      <c r="D301" s="38"/>
      <c r="E301" s="6"/>
      <c r="F301" s="24"/>
      <c r="G301" s="64"/>
      <c r="H301" s="63"/>
      <c r="I301" s="64"/>
      <c r="J301" s="63"/>
      <c r="K301" s="64"/>
      <c r="L301" s="63"/>
      <c r="M301" s="63"/>
    </row>
    <row r="302" spans="1:237" ht="27" customHeight="1" x14ac:dyDescent="0.2">
      <c r="A302" s="60"/>
      <c r="B302" s="4"/>
      <c r="C302" s="9" t="s">
        <v>160</v>
      </c>
      <c r="D302" s="38" t="s">
        <v>102</v>
      </c>
      <c r="E302" s="6">
        <v>1</v>
      </c>
      <c r="F302" s="24">
        <f>E302*F297</f>
        <v>4</v>
      </c>
      <c r="G302" s="65"/>
      <c r="H302" s="63"/>
      <c r="I302" s="64"/>
      <c r="J302" s="63"/>
      <c r="K302" s="64"/>
      <c r="L302" s="63"/>
      <c r="M302" s="63"/>
    </row>
    <row r="303" spans="1:237" ht="27" customHeight="1" x14ac:dyDescent="0.2">
      <c r="A303" s="60"/>
      <c r="B303" s="4"/>
      <c r="C303" s="9" t="s">
        <v>34</v>
      </c>
      <c r="D303" s="38" t="s">
        <v>0</v>
      </c>
      <c r="E303" s="6">
        <v>1.88</v>
      </c>
      <c r="F303" s="24">
        <f>E303*F297</f>
        <v>7.52</v>
      </c>
      <c r="G303" s="65"/>
      <c r="H303" s="63"/>
      <c r="I303" s="64"/>
      <c r="J303" s="63"/>
      <c r="K303" s="64"/>
      <c r="L303" s="63"/>
      <c r="M303" s="63"/>
    </row>
    <row r="304" spans="1:237" ht="54" customHeight="1" x14ac:dyDescent="0.25">
      <c r="A304" s="60">
        <v>33</v>
      </c>
      <c r="B304" s="3" t="s">
        <v>161</v>
      </c>
      <c r="C304" s="3" t="s">
        <v>162</v>
      </c>
      <c r="D304" s="14" t="s">
        <v>163</v>
      </c>
      <c r="E304" s="15"/>
      <c r="F304" s="33">
        <v>1</v>
      </c>
      <c r="G304" s="64"/>
      <c r="H304" s="63"/>
      <c r="I304" s="64"/>
      <c r="J304" s="63"/>
      <c r="K304" s="64"/>
      <c r="L304" s="63"/>
      <c r="M304" s="63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/>
      <c r="DX304" s="18"/>
      <c r="DY304" s="18"/>
      <c r="DZ304" s="18"/>
      <c r="EA304" s="18"/>
      <c r="EB304" s="18"/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18"/>
      <c r="FP304" s="18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/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  <c r="HB304" s="18"/>
      <c r="HC304" s="18"/>
      <c r="HD304" s="18"/>
      <c r="HE304" s="18"/>
      <c r="HF304" s="18"/>
      <c r="HG304" s="18"/>
      <c r="HH304" s="18"/>
      <c r="HI304" s="18"/>
      <c r="HJ304" s="18"/>
      <c r="HK304" s="18"/>
      <c r="HL304" s="18"/>
      <c r="HM304" s="18"/>
      <c r="HN304" s="18"/>
      <c r="HO304" s="18"/>
      <c r="HP304" s="18"/>
      <c r="HQ304" s="18"/>
      <c r="HR304" s="18"/>
      <c r="HS304" s="18"/>
      <c r="HT304" s="18"/>
      <c r="HU304" s="18"/>
      <c r="HV304" s="18"/>
      <c r="HW304" s="18"/>
      <c r="HX304" s="18"/>
      <c r="HY304" s="18"/>
      <c r="HZ304" s="18"/>
      <c r="IA304" s="18"/>
      <c r="IB304" s="18"/>
      <c r="IC304" s="18"/>
    </row>
    <row r="305" spans="1:237" ht="22.5" customHeight="1" x14ac:dyDescent="0.2">
      <c r="A305" s="60"/>
      <c r="B305" s="4"/>
      <c r="C305" s="9" t="s">
        <v>12</v>
      </c>
      <c r="D305" s="38"/>
      <c r="E305" s="6"/>
      <c r="F305" s="24"/>
      <c r="G305" s="64"/>
      <c r="H305" s="63"/>
      <c r="I305" s="64"/>
      <c r="J305" s="63"/>
      <c r="K305" s="64"/>
      <c r="L305" s="63"/>
      <c r="M305" s="63"/>
    </row>
    <row r="306" spans="1:237" ht="22.5" customHeight="1" x14ac:dyDescent="0.2">
      <c r="A306" s="60"/>
      <c r="B306" s="4"/>
      <c r="C306" s="9" t="s">
        <v>13</v>
      </c>
      <c r="D306" s="38" t="s">
        <v>14</v>
      </c>
      <c r="E306" s="6">
        <v>1</v>
      </c>
      <c r="F306" s="24">
        <f>E306*F304</f>
        <v>1</v>
      </c>
      <c r="G306" s="64"/>
      <c r="H306" s="63"/>
      <c r="I306" s="65"/>
      <c r="J306" s="63"/>
      <c r="K306" s="64"/>
      <c r="L306" s="63"/>
      <c r="M306" s="63"/>
    </row>
    <row r="307" spans="1:237" ht="22.5" customHeight="1" x14ac:dyDescent="0.2">
      <c r="A307" s="60"/>
      <c r="B307" s="4"/>
      <c r="C307" s="9" t="s">
        <v>31</v>
      </c>
      <c r="D307" s="38" t="s">
        <v>0</v>
      </c>
      <c r="E307" s="6">
        <v>0.01</v>
      </c>
      <c r="F307" s="24">
        <f>E307*F304</f>
        <v>0.01</v>
      </c>
      <c r="G307" s="64"/>
      <c r="H307" s="63"/>
      <c r="I307" s="64"/>
      <c r="J307" s="63"/>
      <c r="K307" s="65"/>
      <c r="L307" s="63"/>
      <c r="M307" s="63"/>
    </row>
    <row r="308" spans="1:237" ht="22.5" customHeight="1" x14ac:dyDescent="0.2">
      <c r="A308" s="60"/>
      <c r="B308" s="4"/>
      <c r="C308" s="9" t="s">
        <v>32</v>
      </c>
      <c r="D308" s="38"/>
      <c r="E308" s="6"/>
      <c r="F308" s="24"/>
      <c r="G308" s="64"/>
      <c r="H308" s="63"/>
      <c r="I308" s="64"/>
      <c r="J308" s="63"/>
      <c r="K308" s="64"/>
      <c r="L308" s="63"/>
      <c r="M308" s="63"/>
    </row>
    <row r="309" spans="1:237" ht="59.25" customHeight="1" x14ac:dyDescent="0.2">
      <c r="A309" s="60"/>
      <c r="B309" s="4"/>
      <c r="C309" s="9" t="s">
        <v>164</v>
      </c>
      <c r="D309" s="38" t="s">
        <v>102</v>
      </c>
      <c r="E309" s="6">
        <v>1</v>
      </c>
      <c r="F309" s="24">
        <f>E309*F304</f>
        <v>1</v>
      </c>
      <c r="G309" s="65"/>
      <c r="H309" s="63"/>
      <c r="I309" s="64"/>
      <c r="J309" s="63"/>
      <c r="K309" s="64"/>
      <c r="L309" s="63"/>
      <c r="M309" s="63"/>
    </row>
    <row r="310" spans="1:237" ht="24" customHeight="1" x14ac:dyDescent="0.2">
      <c r="A310" s="60"/>
      <c r="B310" s="4"/>
      <c r="C310" s="9" t="s">
        <v>165</v>
      </c>
      <c r="D310" s="38" t="s">
        <v>102</v>
      </c>
      <c r="E310" s="6">
        <v>1</v>
      </c>
      <c r="F310" s="24">
        <f>E310*F304</f>
        <v>1</v>
      </c>
      <c r="G310" s="65"/>
      <c r="H310" s="63"/>
      <c r="I310" s="64"/>
      <c r="J310" s="63"/>
      <c r="K310" s="64"/>
      <c r="L310" s="63"/>
      <c r="M310" s="63"/>
    </row>
    <row r="311" spans="1:237" ht="24" customHeight="1" x14ac:dyDescent="0.2">
      <c r="A311" s="60"/>
      <c r="B311" s="4"/>
      <c r="C311" s="9" t="s">
        <v>34</v>
      </c>
      <c r="D311" s="38" t="s">
        <v>0</v>
      </c>
      <c r="E311" s="6">
        <v>1.07</v>
      </c>
      <c r="F311" s="24">
        <f>E311*F304</f>
        <v>1.07</v>
      </c>
      <c r="G311" s="65"/>
      <c r="H311" s="63"/>
      <c r="I311" s="64"/>
      <c r="J311" s="63"/>
      <c r="K311" s="64"/>
      <c r="L311" s="63"/>
      <c r="M311" s="63"/>
    </row>
    <row r="312" spans="1:237" ht="60.75" customHeight="1" x14ac:dyDescent="0.25">
      <c r="A312" s="40">
        <v>34</v>
      </c>
      <c r="B312" s="3" t="s">
        <v>166</v>
      </c>
      <c r="C312" s="3" t="s">
        <v>167</v>
      </c>
      <c r="D312" s="14" t="s">
        <v>168</v>
      </c>
      <c r="E312" s="15"/>
      <c r="F312" s="34">
        <v>0.04</v>
      </c>
      <c r="G312" s="63"/>
      <c r="H312" s="63"/>
      <c r="I312" s="63"/>
      <c r="J312" s="63"/>
      <c r="K312" s="63"/>
      <c r="L312" s="63"/>
      <c r="M312" s="63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</row>
    <row r="313" spans="1:237" ht="27.75" customHeight="1" x14ac:dyDescent="0.2">
      <c r="A313" s="40"/>
      <c r="B313" s="4"/>
      <c r="C313" s="9" t="s">
        <v>12</v>
      </c>
      <c r="D313" s="38"/>
      <c r="E313" s="6"/>
      <c r="F313" s="35"/>
      <c r="G313" s="63"/>
      <c r="H313" s="63"/>
      <c r="I313" s="63"/>
      <c r="J313" s="63"/>
      <c r="K313" s="63"/>
      <c r="L313" s="63"/>
      <c r="M313" s="63"/>
    </row>
    <row r="314" spans="1:237" ht="27.75" customHeight="1" x14ac:dyDescent="0.2">
      <c r="A314" s="40"/>
      <c r="B314" s="4"/>
      <c r="C314" s="9" t="s">
        <v>13</v>
      </c>
      <c r="D314" s="38" t="s">
        <v>14</v>
      </c>
      <c r="E314" s="6">
        <v>76</v>
      </c>
      <c r="F314" s="35">
        <f>E314*F312</f>
        <v>3.04</v>
      </c>
      <c r="G314" s="63"/>
      <c r="H314" s="63"/>
      <c r="I314" s="73"/>
      <c r="J314" s="63"/>
      <c r="K314" s="63"/>
      <c r="L314" s="63"/>
      <c r="M314" s="63"/>
    </row>
    <row r="315" spans="1:237" ht="27.75" customHeight="1" x14ac:dyDescent="0.2">
      <c r="A315" s="40"/>
      <c r="B315" s="4"/>
      <c r="C315" s="9" t="s">
        <v>31</v>
      </c>
      <c r="D315" s="38" t="s">
        <v>0</v>
      </c>
      <c r="E315" s="6">
        <v>62.3</v>
      </c>
      <c r="F315" s="35">
        <f>E315*F312</f>
        <v>2.492</v>
      </c>
      <c r="G315" s="63"/>
      <c r="H315" s="63"/>
      <c r="I315" s="63"/>
      <c r="J315" s="63"/>
      <c r="K315" s="73"/>
      <c r="L315" s="63"/>
      <c r="M315" s="63"/>
    </row>
    <row r="316" spans="1:237" ht="27.75" customHeight="1" x14ac:dyDescent="0.2">
      <c r="A316" s="40"/>
      <c r="B316" s="4"/>
      <c r="C316" s="9" t="s">
        <v>32</v>
      </c>
      <c r="D316" s="38"/>
      <c r="E316" s="6"/>
      <c r="F316" s="35"/>
      <c r="G316" s="63"/>
      <c r="H316" s="63"/>
      <c r="I316" s="63"/>
      <c r="J316" s="63"/>
      <c r="K316" s="63"/>
      <c r="L316" s="63"/>
      <c r="M316" s="63"/>
    </row>
    <row r="317" spans="1:237" ht="39.75" customHeight="1" x14ac:dyDescent="0.2">
      <c r="A317" s="40"/>
      <c r="B317" s="4"/>
      <c r="C317" s="9" t="s">
        <v>169</v>
      </c>
      <c r="D317" s="38" t="s">
        <v>102</v>
      </c>
      <c r="E317" s="6">
        <v>100</v>
      </c>
      <c r="F317" s="35">
        <f>E317*F312</f>
        <v>4</v>
      </c>
      <c r="G317" s="73"/>
      <c r="H317" s="63"/>
      <c r="I317" s="63"/>
      <c r="J317" s="63"/>
      <c r="K317" s="63"/>
      <c r="L317" s="63"/>
      <c r="M317" s="63"/>
    </row>
    <row r="318" spans="1:237" ht="27" customHeight="1" x14ac:dyDescent="0.2">
      <c r="A318" s="40"/>
      <c r="B318" s="4"/>
      <c r="C318" s="9" t="s">
        <v>34</v>
      </c>
      <c r="D318" s="38" t="s">
        <v>0</v>
      </c>
      <c r="E318" s="6">
        <v>24</v>
      </c>
      <c r="F318" s="35">
        <f>E318*F312</f>
        <v>0.96</v>
      </c>
      <c r="G318" s="73"/>
      <c r="H318" s="63"/>
      <c r="I318" s="63"/>
      <c r="J318" s="63"/>
      <c r="K318" s="63"/>
      <c r="L318" s="63"/>
      <c r="M318" s="63"/>
    </row>
    <row r="319" spans="1:237" ht="51.75" customHeight="1" x14ac:dyDescent="0.25">
      <c r="A319" s="60">
        <v>35</v>
      </c>
      <c r="B319" s="3" t="s">
        <v>170</v>
      </c>
      <c r="C319" s="3" t="s">
        <v>171</v>
      </c>
      <c r="D319" s="14" t="s">
        <v>172</v>
      </c>
      <c r="E319" s="15"/>
      <c r="F319" s="33">
        <v>0.3</v>
      </c>
      <c r="G319" s="64"/>
      <c r="H319" s="63"/>
      <c r="I319" s="64"/>
      <c r="J319" s="63"/>
      <c r="K319" s="64"/>
      <c r="L319" s="63"/>
      <c r="M319" s="63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</row>
    <row r="320" spans="1:237" ht="24" customHeight="1" x14ac:dyDescent="0.2">
      <c r="A320" s="60"/>
      <c r="B320" s="4"/>
      <c r="C320" s="9" t="s">
        <v>12</v>
      </c>
      <c r="D320" s="38"/>
      <c r="E320" s="6"/>
      <c r="F320" s="24"/>
      <c r="G320" s="64"/>
      <c r="H320" s="63"/>
      <c r="I320" s="64"/>
      <c r="J320" s="63"/>
      <c r="K320" s="64"/>
      <c r="L320" s="63"/>
      <c r="M320" s="63"/>
    </row>
    <row r="321" spans="1:237" ht="24" customHeight="1" x14ac:dyDescent="0.2">
      <c r="A321" s="60"/>
      <c r="B321" s="4"/>
      <c r="C321" s="9" t="s">
        <v>13</v>
      </c>
      <c r="D321" s="38" t="s">
        <v>14</v>
      </c>
      <c r="E321" s="6">
        <v>9</v>
      </c>
      <c r="F321" s="24">
        <f>E321*F319</f>
        <v>2.6999999999999997</v>
      </c>
      <c r="G321" s="64"/>
      <c r="H321" s="63"/>
      <c r="I321" s="65"/>
      <c r="J321" s="63"/>
      <c r="K321" s="64"/>
      <c r="L321" s="63"/>
      <c r="M321" s="63"/>
    </row>
    <row r="322" spans="1:237" ht="24" customHeight="1" x14ac:dyDescent="0.2">
      <c r="A322" s="60"/>
      <c r="B322" s="4"/>
      <c r="C322" s="9" t="s">
        <v>17</v>
      </c>
      <c r="D322" s="38" t="s">
        <v>0</v>
      </c>
      <c r="E322" s="6">
        <v>0.1</v>
      </c>
      <c r="F322" s="24">
        <f>E322*F319</f>
        <v>0.03</v>
      </c>
      <c r="G322" s="64"/>
      <c r="H322" s="63"/>
      <c r="I322" s="64"/>
      <c r="J322" s="63"/>
      <c r="K322" s="65"/>
      <c r="L322" s="63"/>
      <c r="M322" s="63"/>
    </row>
    <row r="323" spans="1:237" ht="24" customHeight="1" x14ac:dyDescent="0.2">
      <c r="A323" s="60"/>
      <c r="B323" s="4"/>
      <c r="C323" s="9" t="s">
        <v>32</v>
      </c>
      <c r="D323" s="38"/>
      <c r="E323" s="6"/>
      <c r="F323" s="24"/>
      <c r="G323" s="64"/>
      <c r="H323" s="63"/>
      <c r="I323" s="64"/>
      <c r="J323" s="63"/>
      <c r="K323" s="64"/>
      <c r="L323" s="63"/>
      <c r="M323" s="63"/>
    </row>
    <row r="324" spans="1:237" ht="24" customHeight="1" x14ac:dyDescent="0.2">
      <c r="A324" s="60"/>
      <c r="B324" s="4"/>
      <c r="C324" s="9" t="s">
        <v>173</v>
      </c>
      <c r="D324" s="38" t="s">
        <v>64</v>
      </c>
      <c r="E324" s="6" t="s">
        <v>37</v>
      </c>
      <c r="F324" s="24">
        <v>9</v>
      </c>
      <c r="G324" s="65"/>
      <c r="H324" s="63"/>
      <c r="I324" s="64"/>
      <c r="J324" s="63"/>
      <c r="K324" s="64"/>
      <c r="L324" s="63"/>
      <c r="M324" s="63"/>
    </row>
    <row r="325" spans="1:237" ht="24" customHeight="1" x14ac:dyDescent="0.2">
      <c r="A325" s="60"/>
      <c r="B325" s="4"/>
      <c r="C325" s="9" t="s">
        <v>174</v>
      </c>
      <c r="D325" s="38" t="s">
        <v>0</v>
      </c>
      <c r="E325" s="6">
        <v>14</v>
      </c>
      <c r="F325" s="24">
        <f>E325*F319</f>
        <v>4.2</v>
      </c>
      <c r="G325" s="65"/>
      <c r="H325" s="63"/>
      <c r="I325" s="64"/>
      <c r="J325" s="63"/>
      <c r="K325" s="64"/>
      <c r="L325" s="63"/>
      <c r="M325" s="63"/>
    </row>
    <row r="326" spans="1:237" ht="49.5" customHeight="1" x14ac:dyDescent="0.25">
      <c r="A326" s="60">
        <v>36</v>
      </c>
      <c r="B326" s="3" t="s">
        <v>175</v>
      </c>
      <c r="C326" s="3" t="s">
        <v>176</v>
      </c>
      <c r="D326" s="14" t="s">
        <v>62</v>
      </c>
      <c r="E326" s="15"/>
      <c r="F326" s="33">
        <v>0.1</v>
      </c>
      <c r="G326" s="64"/>
      <c r="H326" s="63"/>
      <c r="I326" s="64"/>
      <c r="J326" s="63"/>
      <c r="K326" s="64"/>
      <c r="L326" s="63"/>
      <c r="M326" s="63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</row>
    <row r="327" spans="1:237" ht="24" customHeight="1" x14ac:dyDescent="0.2">
      <c r="A327" s="60"/>
      <c r="B327" s="4"/>
      <c r="C327" s="9" t="s">
        <v>12</v>
      </c>
      <c r="D327" s="38"/>
      <c r="E327" s="6"/>
      <c r="F327" s="24"/>
      <c r="G327" s="64"/>
      <c r="H327" s="63"/>
      <c r="I327" s="64"/>
      <c r="J327" s="63"/>
      <c r="K327" s="64"/>
      <c r="L327" s="63"/>
      <c r="M327" s="63"/>
    </row>
    <row r="328" spans="1:237" ht="24" customHeight="1" x14ac:dyDescent="0.2">
      <c r="A328" s="60"/>
      <c r="B328" s="4"/>
      <c r="C328" s="9" t="s">
        <v>13</v>
      </c>
      <c r="D328" s="38" t="s">
        <v>14</v>
      </c>
      <c r="E328" s="6">
        <v>12</v>
      </c>
      <c r="F328" s="24">
        <f>E328*F326</f>
        <v>1.2000000000000002</v>
      </c>
      <c r="G328" s="64"/>
      <c r="H328" s="63"/>
      <c r="I328" s="65"/>
      <c r="J328" s="63"/>
      <c r="K328" s="64"/>
      <c r="L328" s="63"/>
      <c r="M328" s="63"/>
    </row>
    <row r="329" spans="1:237" ht="24" customHeight="1" x14ac:dyDescent="0.2">
      <c r="A329" s="60"/>
      <c r="B329" s="4"/>
      <c r="C329" s="9" t="s">
        <v>17</v>
      </c>
      <c r="D329" s="38" t="s">
        <v>0</v>
      </c>
      <c r="E329" s="6">
        <v>0.1</v>
      </c>
      <c r="F329" s="24">
        <f>E329*F326</f>
        <v>1.0000000000000002E-2</v>
      </c>
      <c r="G329" s="64"/>
      <c r="H329" s="63"/>
      <c r="I329" s="64"/>
      <c r="J329" s="63"/>
      <c r="K329" s="65"/>
      <c r="L329" s="63"/>
      <c r="M329" s="63"/>
    </row>
    <row r="330" spans="1:237" ht="24" customHeight="1" x14ac:dyDescent="0.2">
      <c r="A330" s="60"/>
      <c r="B330" s="4"/>
      <c r="C330" s="9" t="s">
        <v>32</v>
      </c>
      <c r="D330" s="38"/>
      <c r="E330" s="6"/>
      <c r="F330" s="24"/>
      <c r="G330" s="64"/>
      <c r="H330" s="63"/>
      <c r="I330" s="64"/>
      <c r="J330" s="63"/>
      <c r="K330" s="64"/>
      <c r="L330" s="63"/>
      <c r="M330" s="63"/>
    </row>
    <row r="331" spans="1:237" ht="24" customHeight="1" x14ac:dyDescent="0.2">
      <c r="A331" s="60"/>
      <c r="B331" s="4"/>
      <c r="C331" s="9" t="s">
        <v>177</v>
      </c>
      <c r="D331" s="38" t="s">
        <v>64</v>
      </c>
      <c r="E331" s="6" t="s">
        <v>37</v>
      </c>
      <c r="F331" s="24">
        <v>10</v>
      </c>
      <c r="G331" s="65"/>
      <c r="H331" s="63"/>
      <c r="I331" s="64"/>
      <c r="J331" s="63"/>
      <c r="K331" s="64"/>
      <c r="L331" s="63"/>
      <c r="M331" s="63"/>
    </row>
    <row r="332" spans="1:237" ht="24" customHeight="1" x14ac:dyDescent="0.2">
      <c r="A332" s="60"/>
      <c r="B332" s="4"/>
      <c r="C332" s="9" t="s">
        <v>174</v>
      </c>
      <c r="D332" s="38" t="s">
        <v>0</v>
      </c>
      <c r="E332" s="6">
        <v>19.3</v>
      </c>
      <c r="F332" s="24">
        <f>E332*F326</f>
        <v>1.9300000000000002</v>
      </c>
      <c r="G332" s="65"/>
      <c r="H332" s="63"/>
      <c r="I332" s="64"/>
      <c r="J332" s="63"/>
      <c r="K332" s="64"/>
      <c r="L332" s="63"/>
      <c r="M332" s="63"/>
    </row>
    <row r="333" spans="1:237" s="18" customFormat="1" ht="24" customHeight="1" x14ac:dyDescent="0.25">
      <c r="A333" s="38"/>
      <c r="B333" s="3"/>
      <c r="C333" s="3" t="s">
        <v>89</v>
      </c>
      <c r="D333" s="14"/>
      <c r="E333" s="15"/>
      <c r="F333" s="34"/>
      <c r="G333" s="63"/>
      <c r="H333" s="63"/>
      <c r="I333" s="63"/>
      <c r="J333" s="63"/>
      <c r="K333" s="63"/>
      <c r="L333" s="63"/>
      <c r="M333" s="63"/>
    </row>
    <row r="334" spans="1:237" ht="24" customHeight="1" x14ac:dyDescent="0.2">
      <c r="A334" s="4"/>
      <c r="B334" s="4"/>
      <c r="C334" s="4" t="s">
        <v>90</v>
      </c>
      <c r="D334" s="19" t="s">
        <v>0</v>
      </c>
      <c r="E334" s="19" t="s">
        <v>178</v>
      </c>
      <c r="F334" s="56" t="s">
        <v>203</v>
      </c>
      <c r="G334" s="64"/>
      <c r="H334" s="64"/>
      <c r="I334" s="64"/>
      <c r="J334" s="64"/>
      <c r="K334" s="64"/>
      <c r="L334" s="64"/>
      <c r="M334" s="64"/>
    </row>
    <row r="335" spans="1:237" ht="24" customHeight="1" x14ac:dyDescent="0.2">
      <c r="A335" s="4"/>
      <c r="B335" s="4"/>
      <c r="C335" s="3" t="s">
        <v>89</v>
      </c>
      <c r="D335" s="19" t="s">
        <v>0</v>
      </c>
      <c r="E335" s="19"/>
      <c r="F335" s="36"/>
      <c r="G335" s="64"/>
      <c r="H335" s="64"/>
      <c r="I335" s="64"/>
      <c r="J335" s="64"/>
      <c r="K335" s="64"/>
      <c r="L335" s="64"/>
      <c r="M335" s="64"/>
    </row>
    <row r="336" spans="1:237" ht="24" customHeight="1" x14ac:dyDescent="0.2">
      <c r="A336" s="4"/>
      <c r="B336" s="4"/>
      <c r="C336" s="4" t="s">
        <v>179</v>
      </c>
      <c r="D336" s="19" t="s">
        <v>0</v>
      </c>
      <c r="E336" s="19"/>
      <c r="F336" s="56" t="s">
        <v>203</v>
      </c>
      <c r="G336" s="64"/>
      <c r="H336" s="64"/>
      <c r="I336" s="64"/>
      <c r="J336" s="64"/>
      <c r="K336" s="64"/>
      <c r="L336" s="64"/>
      <c r="M336" s="64"/>
    </row>
    <row r="337" spans="1:13" s="11" customFormat="1" ht="24" customHeight="1" x14ac:dyDescent="0.25">
      <c r="A337" s="4"/>
      <c r="B337" s="3"/>
      <c r="C337" s="3" t="s">
        <v>89</v>
      </c>
      <c r="D337" s="19" t="s">
        <v>0</v>
      </c>
      <c r="E337" s="10"/>
      <c r="F337" s="37"/>
      <c r="G337" s="64"/>
      <c r="H337" s="64"/>
      <c r="I337" s="64"/>
      <c r="J337" s="64"/>
      <c r="K337" s="64"/>
      <c r="L337" s="64"/>
      <c r="M337" s="64"/>
    </row>
    <row r="338" spans="1:13" s="11" customFormat="1" ht="24" customHeight="1" x14ac:dyDescent="0.25">
      <c r="A338" s="4"/>
      <c r="B338" s="3"/>
      <c r="C338" s="3" t="s">
        <v>180</v>
      </c>
      <c r="D338" s="19" t="s">
        <v>0</v>
      </c>
      <c r="E338" s="10"/>
      <c r="F338" s="37"/>
      <c r="G338" s="64"/>
      <c r="H338" s="64"/>
      <c r="I338" s="64"/>
      <c r="J338" s="64"/>
      <c r="K338" s="64"/>
      <c r="L338" s="64"/>
      <c r="M338" s="64"/>
    </row>
  </sheetData>
  <mergeCells count="47">
    <mergeCell ref="A1:M1"/>
    <mergeCell ref="A266:A273"/>
    <mergeCell ref="A274:A281"/>
    <mergeCell ref="A282:A288"/>
    <mergeCell ref="A289:A295"/>
    <mergeCell ref="A200:A202"/>
    <mergeCell ref="A203:A209"/>
    <mergeCell ref="A211:A217"/>
    <mergeCell ref="A218:A224"/>
    <mergeCell ref="A139:A141"/>
    <mergeCell ref="A144:A153"/>
    <mergeCell ref="A154:A164"/>
    <mergeCell ref="A165:A176"/>
    <mergeCell ref="A88:A101"/>
    <mergeCell ref="A127:A129"/>
    <mergeCell ref="A130:A138"/>
    <mergeCell ref="A297:A303"/>
    <mergeCell ref="A304:A311"/>
    <mergeCell ref="A312:A318"/>
    <mergeCell ref="A319:A325"/>
    <mergeCell ref="A326:A332"/>
    <mergeCell ref="A2:M2"/>
    <mergeCell ref="A238:A258"/>
    <mergeCell ref="A177:A190"/>
    <mergeCell ref="A191:A198"/>
    <mergeCell ref="A28:A34"/>
    <mergeCell ref="A35:A45"/>
    <mergeCell ref="A65:A76"/>
    <mergeCell ref="A77:A87"/>
    <mergeCell ref="A55:A64"/>
    <mergeCell ref="A46:A53"/>
    <mergeCell ref="A102:A109"/>
    <mergeCell ref="A226:A230"/>
    <mergeCell ref="A110:A119"/>
    <mergeCell ref="A121:A125"/>
    <mergeCell ref="A20:A22"/>
    <mergeCell ref="K3:L3"/>
    <mergeCell ref="M3:M4"/>
    <mergeCell ref="A23:A25"/>
    <mergeCell ref="A14:A19"/>
    <mergeCell ref="A3:A4"/>
    <mergeCell ref="B3:B4"/>
    <mergeCell ref="C3:C4"/>
    <mergeCell ref="D3:F3"/>
    <mergeCell ref="A8:A13"/>
    <mergeCell ref="G3:H3"/>
    <mergeCell ref="I3:J3"/>
  </mergeCells>
  <phoneticPr fontId="16" type="noConversion"/>
  <pageMargins left="0" right="0" top="0" bottom="0" header="0" footer="0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 #2</vt:lpstr>
      <vt:lpstr>'ხარჯთაღრიცხვა #2'!Print_Area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leleaghubianuri</cp:lastModifiedBy>
  <cp:lastPrinted>2022-04-08T09:37:00Z</cp:lastPrinted>
  <dcterms:created xsi:type="dcterms:W3CDTF">2018-06-22T05:14:17Z</dcterms:created>
  <dcterms:modified xsi:type="dcterms:W3CDTF">2022-04-08T09:37:18Z</dcterms:modified>
</cp:coreProperties>
</file>