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ხარჯთაღრიცხვა   " sheetId="20" r:id="rId1"/>
  </sheets>
  <definedNames>
    <definedName name="_xlnm._FilterDatabase" localSheetId="0" hidden="1">'ხარჯთაღრიცხვა   '!$C$1:$C$1182</definedName>
    <definedName name="_xlnm.Print_Area" localSheetId="0">'ხარჯთაღრიცხვა   '!$A$1:$M$97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20" l="1"/>
  <c r="F83" i="20"/>
  <c r="E81" i="20"/>
  <c r="F77" i="20"/>
  <c r="F86" i="20" s="1"/>
  <c r="F74" i="20"/>
  <c r="F73" i="20"/>
  <c r="F66" i="20"/>
  <c r="F70" i="20" s="1"/>
  <c r="F61" i="20"/>
  <c r="F55" i="20"/>
  <c r="F62" i="20" s="1"/>
  <c r="D51" i="20"/>
  <c r="F50" i="20"/>
  <c r="E48" i="20"/>
  <c r="E47" i="20"/>
  <c r="F45" i="20"/>
  <c r="F44" i="20"/>
  <c r="F53" i="20" s="1"/>
  <c r="F42" i="20"/>
  <c r="F38" i="20"/>
  <c r="F36" i="20"/>
  <c r="F41" i="20" s="1"/>
  <c r="F30" i="20"/>
  <c r="F32" i="20" s="1"/>
  <c r="F23" i="20"/>
  <c r="F17" i="20"/>
  <c r="F15" i="20"/>
  <c r="F14" i="20"/>
  <c r="F11" i="20"/>
  <c r="F10" i="20"/>
  <c r="F47" i="20" l="1"/>
  <c r="F49" i="20"/>
  <c r="F79" i="20"/>
  <c r="F82" i="20"/>
  <c r="F85" i="20" s="1"/>
  <c r="F56" i="20"/>
  <c r="F69" i="20"/>
  <c r="F75" i="20"/>
  <c r="F80" i="20"/>
  <c r="F48" i="20"/>
  <c r="F81" i="20"/>
  <c r="F33" i="20"/>
  <c r="F18" i="20"/>
  <c r="F24" i="20"/>
  <c r="F34" i="20"/>
  <c r="F39" i="20"/>
  <c r="F1183" i="20" s="1"/>
  <c r="F46" i="20"/>
  <c r="F59" i="20"/>
  <c r="F68" i="20"/>
  <c r="F20" i="20"/>
  <c r="F26" i="20"/>
  <c r="F31" i="20"/>
  <c r="F40" i="20"/>
  <c r="F58" i="20"/>
  <c r="F64" i="20"/>
  <c r="F67" i="20"/>
  <c r="F78" i="20"/>
  <c r="F52" i="20"/>
  <c r="F37" i="20"/>
  <c r="F57" i="20"/>
  <c r="F63" i="20" l="1"/>
  <c r="F21" i="20"/>
  <c r="F27" i="20"/>
  <c r="F28" i="20"/>
  <c r="F60" i="20"/>
  <c r="F43" i="20"/>
</calcChain>
</file>

<file path=xl/comments1.xml><?xml version="1.0" encoding="utf-8"?>
<comments xmlns="http://schemas.openxmlformats.org/spreadsheetml/2006/main">
  <authors>
    <author>Author</author>
  </authors>
  <commentList>
    <comment ref="C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proeqtshi armaturaa</t>
        </r>
      </text>
    </comment>
  </commentList>
</comments>
</file>

<file path=xl/sharedStrings.xml><?xml version="1.0" encoding="utf-8"?>
<sst xmlns="http://schemas.openxmlformats.org/spreadsheetml/2006/main" count="180" uniqueCount="97">
  <si>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</si>
  <si>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</si>
  <si>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</si>
  <si>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</si>
  <si>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</si>
  <si>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</si>
  <si>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</si>
  <si>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</si>
  <si>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</si>
  <si>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</si>
  <si>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</si>
  <si>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შრომის დანახარჯები</t>
  </si>
  <si>
    <t>კაც/სთ</t>
  </si>
  <si>
    <t>1-80-3</t>
  </si>
  <si>
    <t>sxva manqanebi</t>
  </si>
  <si>
    <t>kbm</t>
  </si>
  <si>
    <t>kvm</t>
  </si>
  <si>
    <t>xe masla</t>
  </si>
  <si>
    <t>sxva masala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</si>
  <si>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</si>
  <si>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</si>
  <si>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</si>
  <si>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</si>
  <si>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მანქ/სთ</t>
  </si>
  <si>
    <t>სანგრევი ჩქუჩი</t>
  </si>
  <si>
    <t>1-84-2</t>
  </si>
  <si>
    <t>safuZveli</t>
  </si>
  <si>
    <t>samuSaoebis dasaxeleba</t>
  </si>
  <si>
    <t>ganzomileba</t>
  </si>
  <si>
    <t>normatiuli resursi erTeulze</t>
  </si>
  <si>
    <t xml:space="preserve">samSeneblo meqanizmebi </t>
  </si>
  <si>
    <t>r21-87</t>
  </si>
  <si>
    <t>tn</t>
  </si>
  <si>
    <t>kac/sT</t>
  </si>
  <si>
    <t>Е1-22-1</t>
  </si>
  <si>
    <t xml:space="preserve">Sromis danaxarjebi  </t>
  </si>
  <si>
    <t>#</t>
  </si>
  <si>
    <t>30-3-2.</t>
  </si>
  <si>
    <t>m3</t>
  </si>
  <si>
    <t>qviSa-xreSi</t>
  </si>
  <si>
    <t>46-23-2.</t>
  </si>
  <si>
    <t>6_12-10</t>
  </si>
  <si>
    <t>Sromis danaxarjebi</t>
  </si>
  <si>
    <t>k/sT</t>
  </si>
  <si>
    <t xml:space="preserve"> manqanebi</t>
  </si>
  <si>
    <t>fari ficris yalibis sisqiT 25-32 mm</t>
  </si>
  <si>
    <t>m2</t>
  </si>
  <si>
    <t>xe-masala</t>
  </si>
  <si>
    <t>sxva masalebi</t>
  </si>
  <si>
    <t>rk.betonis  monoliTuri svetebis mowyoba betoniT b-22.5 (kontrorsebi)</t>
  </si>
  <si>
    <t xml:space="preserve">Sromis danaxarji </t>
  </si>
  <si>
    <t>qviSa-cementis xsnari wyobis m-200</t>
  </si>
  <si>
    <t>t</t>
  </si>
  <si>
    <t>8-16-1</t>
  </si>
  <si>
    <t>wvrili qviSa 0,5 sm</t>
  </si>
  <si>
    <t>6-15-9.</t>
  </si>
  <si>
    <t xml:space="preserve">fleTili qva </t>
  </si>
  <si>
    <t>armatura  ф-6 А-I</t>
  </si>
  <si>
    <t>armatura ф-6 А-I</t>
  </si>
  <si>
    <t>Ggamoang</t>
  </si>
  <si>
    <t>pr</t>
  </si>
  <si>
    <t xml:space="preserve">gatana nayarSi 10 km-ze </t>
  </si>
  <si>
    <t>14,2</t>
  </si>
  <si>
    <t>RorRi fraqcia 5-20 mm</t>
  </si>
  <si>
    <t>6-31-2  მისად.</t>
  </si>
  <si>
    <t>rk.betonis  monoliTuri sartyelebis mowyoba betoniT b-22.5</t>
  </si>
  <si>
    <t xml:space="preserve"> დაზიანებული კედლebის sruli დemontaJi </t>
  </si>
  <si>
    <t>1-81-4</t>
  </si>
  <si>
    <t xml:space="preserve">ბეტონის ტრანსპორტირება </t>
  </si>
  <si>
    <t>6-1-20</t>
  </si>
  <si>
    <t xml:space="preserve">qviSa-xreSis transportireba </t>
  </si>
  <si>
    <t>ბეტონის ტრანსპორტირება</t>
  </si>
  <si>
    <t xml:space="preserve">fleTili qvis transpotrireba </t>
  </si>
  <si>
    <t>qviSa-cementis xsnaris transportireba</t>
  </si>
  <si>
    <t xml:space="preserve">ბეტონი მ-300 , B 22,5, </t>
  </si>
  <si>
    <t>27-5-3</t>
  </si>
  <si>
    <t>manqanebi</t>
  </si>
  <si>
    <t>დ–100 მმ პლასტმასის სადრენაჟე მილი ბიჯით 2,00 მ</t>
  </si>
  <si>
    <t>გრძ/მ</t>
  </si>
  <si>
    <t>ganivi sadrenaJe milebis mowyoba
plastmasis miliT d-100 mm (proeqtis mixedviT)</t>
  </si>
  <si>
    <t>yore-kedelSi mowyobil sadrenaJe milebis Tavze qviSa-xreSis miyra</t>
  </si>
  <si>
    <t xml:space="preserve">qviSa-xreSi ტრანსპორტირება </t>
  </si>
  <si>
    <r>
      <rPr>
        <b/>
        <sz val="9"/>
        <rFont val="AcadNusx"/>
      </rPr>
      <t>lenturi saZirkvlebis mowyoba monoliTuri betoniT</t>
    </r>
    <r>
      <rPr>
        <b/>
        <sz val="9"/>
        <rFont val="Sylfaen"/>
        <family val="1"/>
        <charset val="204"/>
      </rPr>
      <t xml:space="preserve"> მ-300, B 22,5,  </t>
    </r>
  </si>
  <si>
    <r>
      <t>100m</t>
    </r>
    <r>
      <rPr>
        <b/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</si>
  <si>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rFont val="AcadNusx"/>
      </rPr>
      <t>3</t>
    </r>
  </si>
  <si>
    <t xml:space="preserve">დაზიანებული betonis saZirkvlebis da zeZirkvlebis დemontaJi </t>
  </si>
  <si>
    <t>gruntis ukuCayra-mosworeba xeliT, sayrdeni kedlebis ukan, samSeneblo samuSaoebis dasrulebis Semdgom</t>
  </si>
  <si>
    <t xml:space="preserve"> samSeneblo nagvis da zedmeti gruntis datvirTva avtoTviTmclelze</t>
  </si>
  <si>
    <t xml:space="preserve">qviSa-xreSis safuZvlis mowyoba saZirkvlebis qveS </t>
  </si>
  <si>
    <t>armatura ф-18 А-III</t>
  </si>
  <si>
    <t>pro</t>
  </si>
  <si>
    <t>armatura ф-10 А-III</t>
  </si>
  <si>
    <t>gruntis gaTxra-mosworeba xeliT lenturi saZirkvlebis mosawyobad</t>
  </si>
  <si>
    <t>samSeneblo nagvis Segroveba-gamotana xeliT, (samSeneblo ubnis dasufTaveba)</t>
  </si>
  <si>
    <t>sayrdeni kedlis mowyoba yore wyobiT</t>
  </si>
  <si>
    <t xml:space="preserve">ჭიათურის მუნიციპალიტეტში,კოსტავას #-I შეს 5 -ღუღუნიშვილი დალის სახლთან საყრდენი კედლების მოწყობა
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</si>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</sst>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9"/>
      <name val="AcadNusx"/>
    </font>
    <font>
      <b/>
      <sz val="9"/>
      <name val="AcadNusx"/>
    </font>
    <font>
      <sz val="9"/>
      <color theme="1"/>
      <name val="AcadNusx"/>
    </font>
    <font>
      <b/>
      <sz val="9"/>
      <color indexed="81"/>
      <name val="Tahoma"/>
      <family val="2"/>
    </font>
    <font>
      <b/>
      <sz val="9"/>
      <color theme="1"/>
      <name val="AcadNusx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vertAlign val="superscript"/>
      <sz val="9"/>
      <name val="AcadNusx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7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2" fontId="1" fillId="0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>
      <alignment horizontal="left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vertical="center" wrapText="1"/>
    </xf>
    <xf numFmtId="16" fontId="7" fillId="2" borderId="1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49" fontId="7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" quotePrefix="1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2" borderId="1" xfId="2" quotePrefix="1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183"/>
  <sheetViews>
    <sheetView tabSelected="1" view="pageBreakPreview" zoomScale="90" zoomScaleNormal="100" zoomScaleSheetLayoutView="90" workbookViewId="0">
      <selection sqref="A1:M1"/>
    </sheetView>
  </sheetViews>
  <sheetFormatPr defaultRowHeight="13.5" x14ac:dyDescent="0.25"/>
  <cols>
    <col min="1" max="1" width="4" style="43" customWidth="1"/>
    <col min="2" max="2" width="9.140625" style="44" customWidth="1"/>
    <col min="3" max="3" width="41" style="45" customWidth="1"/>
    <col min="4" max="4" width="9.85546875" style="46" customWidth="1"/>
    <col min="5" max="5" width="8.42578125" style="46" customWidth="1"/>
    <col min="6" max="6" width="10" style="46" customWidth="1"/>
    <col min="7" max="7" width="11.28515625" style="46" customWidth="1"/>
    <col min="8" max="9" width="10.7109375" style="46" customWidth="1"/>
    <col min="10" max="10" width="10.5703125" style="46" customWidth="1"/>
    <col min="11" max="11" width="9.85546875" style="46" customWidth="1"/>
    <col min="12" max="12" width="8.5703125" style="46" customWidth="1"/>
    <col min="13" max="13" width="11.7109375" style="46" customWidth="1"/>
    <col min="14" max="14" width="9.140625" style="1"/>
    <col min="15" max="15" width="9.7109375" style="1" bestFit="1" customWidth="1"/>
    <col min="16" max="16384" width="9.140625" style="1"/>
  </cols>
  <sheetData>
    <row r="1" spans="1:13" ht="44.25" customHeight="1" x14ac:dyDescent="0.25">
      <c r="A1" s="84" t="s">
        <v>95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6.5" customHeight="1" thickBo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" customHeight="1" x14ac:dyDescent="0.25">
      <c r="A3" s="87" t="s">
        <v>36</v>
      </c>
      <c r="B3" s="88" t="s">
        <v>26</v>
      </c>
      <c r="C3" s="89" t="s">
        <v>27</v>
      </c>
      <c r="D3" s="89" t="s">
        <v>28</v>
      </c>
      <c r="E3" s="89" t="s">
        <v>1</v>
      </c>
      <c r="F3" s="89"/>
      <c r="G3" s="89" t="s">
        <v>2</v>
      </c>
      <c r="H3" s="89"/>
      <c r="I3" s="89" t="s">
        <v>3</v>
      </c>
      <c r="J3" s="89"/>
      <c r="K3" s="89" t="s">
        <v>30</v>
      </c>
      <c r="L3" s="89"/>
      <c r="M3" s="90" t="s">
        <v>4</v>
      </c>
    </row>
    <row r="4" spans="1:13" ht="17.25" customHeight="1" x14ac:dyDescent="0.25">
      <c r="A4" s="78"/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91"/>
    </row>
    <row r="5" spans="1:13" ht="13.5" customHeight="1" x14ac:dyDescent="0.25">
      <c r="A5" s="78"/>
      <c r="B5" s="82"/>
      <c r="C5" s="83"/>
      <c r="D5" s="83"/>
      <c r="E5" s="92" t="s">
        <v>29</v>
      </c>
      <c r="F5" s="83" t="s">
        <v>5</v>
      </c>
      <c r="G5" s="83" t="s">
        <v>6</v>
      </c>
      <c r="H5" s="83" t="s">
        <v>5</v>
      </c>
      <c r="I5" s="83" t="s">
        <v>6</v>
      </c>
      <c r="J5" s="83" t="s">
        <v>5</v>
      </c>
      <c r="K5" s="83" t="s">
        <v>6</v>
      </c>
      <c r="L5" s="83" t="s">
        <v>5</v>
      </c>
      <c r="M5" s="91"/>
    </row>
    <row r="6" spans="1:13" ht="13.5" customHeight="1" x14ac:dyDescent="0.25">
      <c r="A6" s="78"/>
      <c r="B6" s="82"/>
      <c r="C6" s="83"/>
      <c r="D6" s="83"/>
      <c r="E6" s="92"/>
      <c r="F6" s="83"/>
      <c r="G6" s="83"/>
      <c r="H6" s="83"/>
      <c r="I6" s="83"/>
      <c r="J6" s="83"/>
      <c r="K6" s="83"/>
      <c r="L6" s="83"/>
      <c r="M6" s="91"/>
    </row>
    <row r="7" spans="1:13" ht="50.25" customHeight="1" x14ac:dyDescent="0.25">
      <c r="A7" s="78"/>
      <c r="B7" s="82"/>
      <c r="C7" s="83"/>
      <c r="D7" s="83"/>
      <c r="E7" s="92"/>
      <c r="F7" s="83"/>
      <c r="G7" s="83"/>
      <c r="H7" s="83"/>
      <c r="I7" s="83"/>
      <c r="J7" s="83"/>
      <c r="K7" s="83"/>
      <c r="L7" s="83"/>
      <c r="M7" s="91"/>
    </row>
    <row r="8" spans="1:13" x14ac:dyDescent="0.25">
      <c r="A8" s="47">
        <v>1</v>
      </c>
      <c r="B8" s="50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  <c r="M8" s="53">
        <v>13</v>
      </c>
    </row>
    <row r="9" spans="1:13" ht="30" customHeight="1" x14ac:dyDescent="0.25">
      <c r="A9" s="78">
        <v>1</v>
      </c>
      <c r="B9" s="82" t="s">
        <v>25</v>
      </c>
      <c r="C9" s="3" t="s">
        <v>66</v>
      </c>
      <c r="D9" s="54" t="s">
        <v>38</v>
      </c>
      <c r="E9" s="4"/>
      <c r="F9" s="11">
        <v>1</v>
      </c>
      <c r="G9" s="56"/>
      <c r="H9" s="56"/>
      <c r="I9" s="56"/>
      <c r="J9" s="56"/>
      <c r="K9" s="56"/>
      <c r="L9" s="56"/>
      <c r="M9" s="57"/>
    </row>
    <row r="10" spans="1:13" x14ac:dyDescent="0.25">
      <c r="A10" s="78"/>
      <c r="B10" s="82"/>
      <c r="C10" s="5" t="s">
        <v>11</v>
      </c>
      <c r="D10" s="4" t="s">
        <v>12</v>
      </c>
      <c r="E10" s="4">
        <v>4.12</v>
      </c>
      <c r="F10" s="4">
        <f>F9*E10</f>
        <v>4.12</v>
      </c>
      <c r="G10" s="56"/>
      <c r="H10" s="56"/>
      <c r="I10" s="56"/>
      <c r="J10" s="56"/>
      <c r="K10" s="56"/>
      <c r="L10" s="56"/>
      <c r="M10" s="57"/>
    </row>
    <row r="11" spans="1:13" x14ac:dyDescent="0.25">
      <c r="A11" s="78"/>
      <c r="B11" s="82"/>
      <c r="C11" s="5" t="s">
        <v>24</v>
      </c>
      <c r="D11" s="4" t="s">
        <v>23</v>
      </c>
      <c r="E11" s="4">
        <v>2.6</v>
      </c>
      <c r="F11" s="4">
        <f>F9*E11</f>
        <v>2.6</v>
      </c>
      <c r="G11" s="56"/>
      <c r="H11" s="56"/>
      <c r="I11" s="56"/>
      <c r="J11" s="56"/>
      <c r="K11" s="56"/>
      <c r="L11" s="56"/>
      <c r="M11" s="57"/>
    </row>
    <row r="12" spans="1:13" x14ac:dyDescent="0.25">
      <c r="A12" s="47"/>
      <c r="B12" s="50"/>
      <c r="C12" s="5"/>
      <c r="D12" s="4"/>
      <c r="E12" s="4"/>
      <c r="F12" s="4"/>
      <c r="G12" s="56"/>
      <c r="H12" s="56"/>
      <c r="I12" s="56"/>
      <c r="J12" s="56"/>
      <c r="K12" s="56"/>
      <c r="L12" s="56"/>
      <c r="M12" s="57"/>
    </row>
    <row r="13" spans="1:13" ht="25.5" x14ac:dyDescent="0.25">
      <c r="A13" s="78">
        <v>2</v>
      </c>
      <c r="B13" s="82" t="s">
        <v>40</v>
      </c>
      <c r="C13" s="3" t="s">
        <v>85</v>
      </c>
      <c r="D13" s="54" t="s">
        <v>38</v>
      </c>
      <c r="E13" s="4"/>
      <c r="F13" s="11">
        <v>0.3</v>
      </c>
      <c r="G13" s="56"/>
      <c r="H13" s="56"/>
      <c r="I13" s="56"/>
      <c r="J13" s="56"/>
      <c r="K13" s="56"/>
      <c r="L13" s="56"/>
      <c r="M13" s="57"/>
    </row>
    <row r="14" spans="1:13" x14ac:dyDescent="0.25">
      <c r="A14" s="78"/>
      <c r="B14" s="82"/>
      <c r="C14" s="5" t="s">
        <v>11</v>
      </c>
      <c r="D14" s="4" t="s">
        <v>12</v>
      </c>
      <c r="E14" s="4">
        <v>13.2</v>
      </c>
      <c r="F14" s="4">
        <f>F13*E14</f>
        <v>3.9599999999999995</v>
      </c>
      <c r="G14" s="56"/>
      <c r="H14" s="56"/>
      <c r="I14" s="56"/>
      <c r="J14" s="56"/>
      <c r="K14" s="56"/>
      <c r="L14" s="56"/>
      <c r="M14" s="57"/>
    </row>
    <row r="15" spans="1:13" x14ac:dyDescent="0.25">
      <c r="A15" s="78"/>
      <c r="B15" s="82"/>
      <c r="C15" s="5" t="s">
        <v>14</v>
      </c>
      <c r="D15" s="4" t="s">
        <v>23</v>
      </c>
      <c r="E15" s="4">
        <v>9.6300000000000008</v>
      </c>
      <c r="F15" s="4">
        <f>F13*E15</f>
        <v>2.8890000000000002</v>
      </c>
      <c r="G15" s="56"/>
      <c r="H15" s="56"/>
      <c r="I15" s="56"/>
      <c r="J15" s="56"/>
      <c r="K15" s="56"/>
      <c r="L15" s="56"/>
      <c r="M15" s="57"/>
    </row>
    <row r="16" spans="1:13" x14ac:dyDescent="0.25">
      <c r="A16" s="47"/>
      <c r="B16" s="50"/>
      <c r="C16" s="5"/>
      <c r="D16" s="4"/>
      <c r="E16" s="4"/>
      <c r="F16" s="4"/>
      <c r="G16" s="56"/>
      <c r="H16" s="56"/>
      <c r="I16" s="56"/>
      <c r="J16" s="56"/>
      <c r="K16" s="56"/>
      <c r="L16" s="56"/>
      <c r="M16" s="57"/>
    </row>
    <row r="17" spans="1:13" ht="27" customHeight="1" x14ac:dyDescent="0.25">
      <c r="A17" s="78">
        <v>4</v>
      </c>
      <c r="B17" s="82" t="s">
        <v>13</v>
      </c>
      <c r="C17" s="3" t="s">
        <v>92</v>
      </c>
      <c r="D17" s="54" t="s">
        <v>46</v>
      </c>
      <c r="E17" s="4"/>
      <c r="F17" s="11">
        <f>6.73*1*0.6</f>
        <v>4.0380000000000003</v>
      </c>
      <c r="G17" s="56"/>
      <c r="H17" s="56"/>
      <c r="I17" s="56"/>
      <c r="J17" s="56"/>
      <c r="K17" s="56"/>
      <c r="L17" s="56"/>
      <c r="M17" s="57"/>
    </row>
    <row r="18" spans="1:13" x14ac:dyDescent="0.25">
      <c r="A18" s="78"/>
      <c r="B18" s="82"/>
      <c r="C18" s="20" t="s">
        <v>11</v>
      </c>
      <c r="D18" s="4" t="s">
        <v>12</v>
      </c>
      <c r="E18" s="4">
        <v>2.06</v>
      </c>
      <c r="F18" s="6">
        <f>F17*E18</f>
        <v>8.3182800000000015</v>
      </c>
      <c r="G18" s="56"/>
      <c r="H18" s="56"/>
      <c r="I18" s="56"/>
      <c r="J18" s="56"/>
      <c r="K18" s="56"/>
      <c r="L18" s="56"/>
      <c r="M18" s="57"/>
    </row>
    <row r="19" spans="1:13" x14ac:dyDescent="0.25">
      <c r="A19" s="47"/>
      <c r="B19" s="50"/>
      <c r="C19" s="20"/>
      <c r="D19" s="4"/>
      <c r="E19" s="4"/>
      <c r="F19" s="6"/>
      <c r="G19" s="56"/>
      <c r="H19" s="56"/>
      <c r="I19" s="56"/>
      <c r="J19" s="56"/>
      <c r="K19" s="56"/>
      <c r="L19" s="56"/>
      <c r="M19" s="57"/>
    </row>
    <row r="20" spans="1:13" ht="44.25" customHeight="1" x14ac:dyDescent="0.25">
      <c r="A20" s="78">
        <v>6</v>
      </c>
      <c r="B20" s="82" t="s">
        <v>67</v>
      </c>
      <c r="C20" s="3" t="s">
        <v>86</v>
      </c>
      <c r="D20" s="54" t="s">
        <v>38</v>
      </c>
      <c r="E20" s="4"/>
      <c r="F20" s="11">
        <f>F17</f>
        <v>4.0380000000000003</v>
      </c>
      <c r="G20" s="56"/>
      <c r="H20" s="56"/>
      <c r="I20" s="56"/>
      <c r="J20" s="56"/>
      <c r="K20" s="56"/>
      <c r="L20" s="56"/>
      <c r="M20" s="57"/>
    </row>
    <row r="21" spans="1:13" x14ac:dyDescent="0.25">
      <c r="A21" s="78"/>
      <c r="B21" s="82"/>
      <c r="C21" s="20" t="s">
        <v>11</v>
      </c>
      <c r="D21" s="4" t="s">
        <v>12</v>
      </c>
      <c r="E21" s="4">
        <v>1.21</v>
      </c>
      <c r="F21" s="4">
        <f>F20*E21</f>
        <v>4.88598</v>
      </c>
      <c r="G21" s="56"/>
      <c r="H21" s="56"/>
      <c r="I21" s="56"/>
      <c r="J21" s="56"/>
      <c r="K21" s="56"/>
      <c r="L21" s="56"/>
      <c r="M21" s="57"/>
    </row>
    <row r="22" spans="1:13" x14ac:dyDescent="0.25">
      <c r="A22" s="47"/>
      <c r="B22" s="50"/>
      <c r="C22" s="20"/>
      <c r="D22" s="4"/>
      <c r="E22" s="4"/>
      <c r="F22" s="4"/>
      <c r="G22" s="56"/>
      <c r="H22" s="56"/>
      <c r="I22" s="56"/>
      <c r="J22" s="56"/>
      <c r="K22" s="56"/>
      <c r="L22" s="56"/>
      <c r="M22" s="57"/>
    </row>
    <row r="23" spans="1:13" ht="42" customHeight="1" x14ac:dyDescent="0.25">
      <c r="A23" s="78">
        <v>8</v>
      </c>
      <c r="B23" s="80" t="s">
        <v>31</v>
      </c>
      <c r="C23" s="21" t="s">
        <v>93</v>
      </c>
      <c r="D23" s="22" t="s">
        <v>32</v>
      </c>
      <c r="E23" s="4"/>
      <c r="F23" s="23">
        <f>F9*1.1</f>
        <v>1.1000000000000001</v>
      </c>
      <c r="G23" s="58"/>
      <c r="H23" s="58"/>
      <c r="I23" s="58"/>
      <c r="J23" s="58"/>
      <c r="K23" s="58"/>
      <c r="L23" s="58"/>
      <c r="M23" s="59"/>
    </row>
    <row r="24" spans="1:13" x14ac:dyDescent="0.25">
      <c r="A24" s="78"/>
      <c r="B24" s="80"/>
      <c r="C24" s="25" t="s">
        <v>7</v>
      </c>
      <c r="D24" s="26" t="s">
        <v>33</v>
      </c>
      <c r="E24" s="26">
        <v>1.85</v>
      </c>
      <c r="F24" s="24">
        <f>F23*E24</f>
        <v>2.0350000000000001</v>
      </c>
      <c r="G24" s="60"/>
      <c r="H24" s="58"/>
      <c r="I24" s="60"/>
      <c r="J24" s="58"/>
      <c r="K24" s="58"/>
      <c r="L24" s="58"/>
      <c r="M24" s="59"/>
    </row>
    <row r="25" spans="1:13" x14ac:dyDescent="0.25">
      <c r="A25" s="47"/>
      <c r="B25" s="51"/>
      <c r="C25" s="25"/>
      <c r="D25" s="26"/>
      <c r="E25" s="26"/>
      <c r="F25" s="24"/>
      <c r="G25" s="60"/>
      <c r="H25" s="58"/>
      <c r="I25" s="60"/>
      <c r="J25" s="58"/>
      <c r="K25" s="58"/>
      <c r="L25" s="58"/>
      <c r="M25" s="59"/>
    </row>
    <row r="26" spans="1:13" ht="35.25" customHeight="1" x14ac:dyDescent="0.25">
      <c r="A26" s="81">
        <v>9</v>
      </c>
      <c r="B26" s="80" t="s">
        <v>34</v>
      </c>
      <c r="C26" s="27" t="s">
        <v>87</v>
      </c>
      <c r="D26" s="22" t="s">
        <v>32</v>
      </c>
      <c r="E26" s="26"/>
      <c r="F26" s="23">
        <f>F23</f>
        <v>1.1000000000000001</v>
      </c>
      <c r="G26" s="60"/>
      <c r="H26" s="58"/>
      <c r="I26" s="60"/>
      <c r="J26" s="58"/>
      <c r="K26" s="60"/>
      <c r="L26" s="58"/>
      <c r="M26" s="59"/>
    </row>
    <row r="27" spans="1:13" x14ac:dyDescent="0.25">
      <c r="A27" s="81"/>
      <c r="B27" s="80"/>
      <c r="C27" s="25" t="s">
        <v>35</v>
      </c>
      <c r="D27" s="26" t="s">
        <v>33</v>
      </c>
      <c r="E27" s="26">
        <v>0.53</v>
      </c>
      <c r="F27" s="24">
        <f>F26*E27</f>
        <v>0.58300000000000007</v>
      </c>
      <c r="G27" s="60"/>
      <c r="H27" s="58"/>
      <c r="I27" s="60"/>
      <c r="J27" s="58"/>
      <c r="K27" s="60"/>
      <c r="L27" s="58"/>
      <c r="M27" s="59"/>
    </row>
    <row r="28" spans="1:13" x14ac:dyDescent="0.25">
      <c r="A28" s="52">
        <v>10</v>
      </c>
      <c r="B28" s="22" t="s">
        <v>62</v>
      </c>
      <c r="C28" s="28" t="s">
        <v>61</v>
      </c>
      <c r="D28" s="22" t="s">
        <v>32</v>
      </c>
      <c r="E28" s="26"/>
      <c r="F28" s="23">
        <f>F26</f>
        <v>1.1000000000000001</v>
      </c>
      <c r="G28" s="60"/>
      <c r="H28" s="58"/>
      <c r="I28" s="60"/>
      <c r="J28" s="58"/>
      <c r="K28" s="60"/>
      <c r="L28" s="58"/>
      <c r="M28" s="59"/>
    </row>
    <row r="29" spans="1:13" x14ac:dyDescent="0.25">
      <c r="A29" s="52"/>
      <c r="B29" s="22"/>
      <c r="C29" s="28"/>
      <c r="D29" s="22"/>
      <c r="E29" s="26"/>
      <c r="F29" s="23"/>
      <c r="G29" s="60"/>
      <c r="H29" s="58"/>
      <c r="I29" s="60"/>
      <c r="J29" s="58"/>
      <c r="K29" s="60"/>
      <c r="L29" s="58"/>
      <c r="M29" s="59"/>
    </row>
    <row r="30" spans="1:13" ht="33" customHeight="1" x14ac:dyDescent="0.25">
      <c r="A30" s="78">
        <v>11</v>
      </c>
      <c r="B30" s="29" t="s">
        <v>37</v>
      </c>
      <c r="C30" s="3" t="s">
        <v>88</v>
      </c>
      <c r="D30" s="54" t="s">
        <v>38</v>
      </c>
      <c r="E30" s="4"/>
      <c r="F30" s="11">
        <f>6.73*0.1*0.6</f>
        <v>0.40379999999999999</v>
      </c>
      <c r="G30" s="56"/>
      <c r="H30" s="56"/>
      <c r="I30" s="56"/>
      <c r="J30" s="56"/>
      <c r="K30" s="56"/>
      <c r="L30" s="56"/>
      <c r="M30" s="57"/>
    </row>
    <row r="31" spans="1:13" x14ac:dyDescent="0.25">
      <c r="A31" s="78"/>
      <c r="B31" s="29"/>
      <c r="C31" s="5" t="s">
        <v>11</v>
      </c>
      <c r="D31" s="4" t="s">
        <v>12</v>
      </c>
      <c r="E31" s="4">
        <v>2.12</v>
      </c>
      <c r="F31" s="4">
        <f>F30*E31</f>
        <v>0.85605600000000004</v>
      </c>
      <c r="G31" s="56"/>
      <c r="H31" s="56"/>
      <c r="I31" s="56"/>
      <c r="J31" s="56"/>
      <c r="K31" s="56"/>
      <c r="L31" s="56"/>
      <c r="M31" s="57"/>
    </row>
    <row r="32" spans="1:13" x14ac:dyDescent="0.25">
      <c r="A32" s="78"/>
      <c r="B32" s="29"/>
      <c r="C32" s="5" t="s">
        <v>39</v>
      </c>
      <c r="D32" s="4" t="s">
        <v>38</v>
      </c>
      <c r="E32" s="4">
        <v>1.1000000000000001</v>
      </c>
      <c r="F32" s="4">
        <f>F30*E32</f>
        <v>0.44418000000000002</v>
      </c>
      <c r="G32" s="56"/>
      <c r="H32" s="56"/>
      <c r="I32" s="56"/>
      <c r="J32" s="56"/>
      <c r="K32" s="56"/>
      <c r="L32" s="56"/>
      <c r="M32" s="57"/>
    </row>
    <row r="33" spans="1:13" x14ac:dyDescent="0.25">
      <c r="A33" s="78"/>
      <c r="B33" s="29"/>
      <c r="C33" s="5" t="s">
        <v>70</v>
      </c>
      <c r="D33" s="4" t="s">
        <v>10</v>
      </c>
      <c r="E33" s="4"/>
      <c r="F33" s="4">
        <f>F32*1.55</f>
        <v>0.68847900000000006</v>
      </c>
      <c r="G33" s="56"/>
      <c r="H33" s="56"/>
      <c r="I33" s="56"/>
      <c r="J33" s="56"/>
      <c r="K33" s="56"/>
      <c r="L33" s="56"/>
      <c r="M33" s="57"/>
    </row>
    <row r="34" spans="1:13" x14ac:dyDescent="0.25">
      <c r="A34" s="78"/>
      <c r="B34" s="29"/>
      <c r="C34" s="5" t="s">
        <v>14</v>
      </c>
      <c r="D34" s="4" t="s">
        <v>9</v>
      </c>
      <c r="E34" s="7">
        <v>0.10100000000000001</v>
      </c>
      <c r="F34" s="4">
        <f>E34*F30</f>
        <v>4.0783800000000002E-2</v>
      </c>
      <c r="G34" s="56"/>
      <c r="H34" s="56"/>
      <c r="I34" s="56"/>
      <c r="J34" s="56"/>
      <c r="K34" s="56"/>
      <c r="L34" s="56"/>
      <c r="M34" s="57"/>
    </row>
    <row r="35" spans="1:13" x14ac:dyDescent="0.25">
      <c r="A35" s="47"/>
      <c r="B35" s="29"/>
      <c r="C35" s="5"/>
      <c r="D35" s="4"/>
      <c r="E35" s="7"/>
      <c r="F35" s="4"/>
      <c r="G35" s="56"/>
      <c r="H35" s="56"/>
      <c r="I35" s="56"/>
      <c r="J35" s="56"/>
      <c r="K35" s="56"/>
      <c r="L35" s="56"/>
      <c r="M35" s="57"/>
    </row>
    <row r="36" spans="1:13" ht="25.5" x14ac:dyDescent="0.25">
      <c r="A36" s="78">
        <v>13</v>
      </c>
      <c r="B36" s="29" t="s">
        <v>69</v>
      </c>
      <c r="C36" s="30" t="s">
        <v>82</v>
      </c>
      <c r="D36" s="54" t="s">
        <v>83</v>
      </c>
      <c r="E36" s="4"/>
      <c r="F36" s="55">
        <f>6.73*0.6*1/100</f>
        <v>4.0379999999999999E-2</v>
      </c>
      <c r="G36" s="56"/>
      <c r="H36" s="56"/>
      <c r="I36" s="56"/>
      <c r="J36" s="56"/>
      <c r="K36" s="56"/>
      <c r="L36" s="56"/>
      <c r="M36" s="57"/>
    </row>
    <row r="37" spans="1:13" x14ac:dyDescent="0.25">
      <c r="A37" s="78"/>
      <c r="B37" s="29"/>
      <c r="C37" s="5" t="s">
        <v>7</v>
      </c>
      <c r="D37" s="4" t="s">
        <v>8</v>
      </c>
      <c r="E37" s="4">
        <v>286</v>
      </c>
      <c r="F37" s="4">
        <f>F36*E37</f>
        <v>11.548679999999999</v>
      </c>
      <c r="G37" s="56"/>
      <c r="H37" s="56"/>
      <c r="I37" s="56"/>
      <c r="J37" s="56"/>
      <c r="K37" s="56"/>
      <c r="L37" s="56"/>
      <c r="M37" s="57"/>
    </row>
    <row r="38" spans="1:13" x14ac:dyDescent="0.25">
      <c r="A38" s="78"/>
      <c r="B38" s="29"/>
      <c r="C38" s="5" t="s">
        <v>14</v>
      </c>
      <c r="D38" s="4" t="s">
        <v>9</v>
      </c>
      <c r="E38" s="4">
        <v>76</v>
      </c>
      <c r="F38" s="4">
        <f>F36*E38</f>
        <v>3.0688800000000001</v>
      </c>
      <c r="G38" s="56"/>
      <c r="H38" s="56"/>
      <c r="I38" s="56"/>
      <c r="J38" s="56"/>
      <c r="K38" s="56"/>
      <c r="L38" s="56"/>
      <c r="M38" s="57"/>
    </row>
    <row r="39" spans="1:13" x14ac:dyDescent="0.25">
      <c r="A39" s="78"/>
      <c r="B39" s="29"/>
      <c r="C39" s="20" t="s">
        <v>74</v>
      </c>
      <c r="D39" s="4" t="s">
        <v>38</v>
      </c>
      <c r="E39" s="4">
        <v>102</v>
      </c>
      <c r="F39" s="4">
        <f>F36*E39</f>
        <v>4.11876</v>
      </c>
      <c r="G39" s="56"/>
      <c r="H39" s="56"/>
      <c r="I39" s="56"/>
      <c r="J39" s="56"/>
      <c r="K39" s="56"/>
      <c r="L39" s="56"/>
      <c r="M39" s="57"/>
    </row>
    <row r="40" spans="1:13" x14ac:dyDescent="0.25">
      <c r="A40" s="78"/>
      <c r="B40" s="29"/>
      <c r="C40" s="5" t="s">
        <v>45</v>
      </c>
      <c r="D40" s="4" t="s">
        <v>16</v>
      </c>
      <c r="E40" s="4">
        <v>80.3</v>
      </c>
      <c r="F40" s="4">
        <f>F36*E40</f>
        <v>3.2425139999999999</v>
      </c>
      <c r="G40" s="56"/>
      <c r="H40" s="56"/>
      <c r="I40" s="56"/>
      <c r="J40" s="56"/>
      <c r="K40" s="56"/>
      <c r="L40" s="56"/>
      <c r="M40" s="57"/>
    </row>
    <row r="41" spans="1:13" x14ac:dyDescent="0.25">
      <c r="A41" s="78"/>
      <c r="B41" s="29"/>
      <c r="C41" s="5" t="s">
        <v>17</v>
      </c>
      <c r="D41" s="4" t="s">
        <v>15</v>
      </c>
      <c r="E41" s="4">
        <v>0.39</v>
      </c>
      <c r="F41" s="4">
        <f>F36*E41</f>
        <v>1.57482E-2</v>
      </c>
      <c r="G41" s="56"/>
      <c r="H41" s="56"/>
      <c r="I41" s="56"/>
      <c r="J41" s="56"/>
      <c r="K41" s="56"/>
      <c r="L41" s="56"/>
      <c r="M41" s="57"/>
    </row>
    <row r="42" spans="1:13" x14ac:dyDescent="0.25">
      <c r="A42" s="78"/>
      <c r="B42" s="29"/>
      <c r="C42" s="5" t="s">
        <v>18</v>
      </c>
      <c r="D42" s="4" t="s">
        <v>9</v>
      </c>
      <c r="E42" s="4">
        <v>13</v>
      </c>
      <c r="F42" s="4">
        <f>F36*E42</f>
        <v>0.52493999999999996</v>
      </c>
      <c r="G42" s="56"/>
      <c r="H42" s="56"/>
      <c r="I42" s="56"/>
      <c r="J42" s="56"/>
      <c r="K42" s="56"/>
      <c r="L42" s="56"/>
      <c r="M42" s="57"/>
    </row>
    <row r="43" spans="1:13" x14ac:dyDescent="0.25">
      <c r="A43" s="78"/>
      <c r="B43" s="29"/>
      <c r="C43" s="5" t="s">
        <v>71</v>
      </c>
      <c r="D43" s="4" t="s">
        <v>10</v>
      </c>
      <c r="E43" s="4"/>
      <c r="F43" s="4">
        <f>F39*2.4</f>
        <v>9.8850239999999996</v>
      </c>
      <c r="G43" s="56"/>
      <c r="H43" s="56"/>
      <c r="I43" s="56"/>
      <c r="J43" s="56"/>
      <c r="K43" s="56"/>
      <c r="L43" s="56"/>
      <c r="M43" s="57"/>
    </row>
    <row r="44" spans="1:13" ht="25.5" x14ac:dyDescent="0.25">
      <c r="A44" s="78">
        <v>15</v>
      </c>
      <c r="B44" s="54" t="s">
        <v>41</v>
      </c>
      <c r="C44" s="3" t="s">
        <v>49</v>
      </c>
      <c r="D44" s="54" t="s">
        <v>38</v>
      </c>
      <c r="E44" s="54"/>
      <c r="F44" s="11">
        <f>3*0.6*0.6*2</f>
        <v>2.1599999999999997</v>
      </c>
      <c r="G44" s="61"/>
      <c r="H44" s="62"/>
      <c r="I44" s="61"/>
      <c r="J44" s="61"/>
      <c r="K44" s="63"/>
      <c r="L44" s="61"/>
      <c r="M44" s="64"/>
    </row>
    <row r="45" spans="1:13" x14ac:dyDescent="0.25">
      <c r="A45" s="78"/>
      <c r="B45" s="54"/>
      <c r="C45" s="5" t="s">
        <v>42</v>
      </c>
      <c r="D45" s="4" t="s">
        <v>43</v>
      </c>
      <c r="E45" s="4">
        <v>7.08</v>
      </c>
      <c r="F45" s="7">
        <f>E45*F44</f>
        <v>15.292799999999998</v>
      </c>
      <c r="G45" s="61"/>
      <c r="H45" s="58"/>
      <c r="I45" s="56"/>
      <c r="J45" s="56"/>
      <c r="K45" s="61"/>
      <c r="L45" s="61"/>
      <c r="M45" s="57"/>
    </row>
    <row r="46" spans="1:13" x14ac:dyDescent="0.25">
      <c r="A46" s="78"/>
      <c r="B46" s="54"/>
      <c r="C46" s="5" t="s">
        <v>44</v>
      </c>
      <c r="D46" s="4" t="s">
        <v>9</v>
      </c>
      <c r="E46" s="4">
        <v>1.7</v>
      </c>
      <c r="F46" s="7">
        <f>E46*F44</f>
        <v>3.6719999999999993</v>
      </c>
      <c r="G46" s="61"/>
      <c r="H46" s="58"/>
      <c r="I46" s="61"/>
      <c r="J46" s="56"/>
      <c r="K46" s="61"/>
      <c r="L46" s="61"/>
      <c r="M46" s="57"/>
    </row>
    <row r="47" spans="1:13" x14ac:dyDescent="0.25">
      <c r="A47" s="78"/>
      <c r="B47" s="29"/>
      <c r="C47" s="5" t="s">
        <v>45</v>
      </c>
      <c r="D47" s="4" t="s">
        <v>46</v>
      </c>
      <c r="E47" s="4">
        <f>89/100</f>
        <v>0.89</v>
      </c>
      <c r="F47" s="7">
        <f>E47*F44</f>
        <v>1.9223999999999997</v>
      </c>
      <c r="G47" s="56"/>
      <c r="H47" s="58"/>
      <c r="I47" s="61"/>
      <c r="J47" s="56"/>
      <c r="K47" s="61"/>
      <c r="L47" s="61"/>
      <c r="M47" s="57"/>
    </row>
    <row r="48" spans="1:13" x14ac:dyDescent="0.25">
      <c r="A48" s="78"/>
      <c r="B48" s="29"/>
      <c r="C48" s="5" t="s">
        <v>47</v>
      </c>
      <c r="D48" s="4" t="s">
        <v>38</v>
      </c>
      <c r="E48" s="4">
        <f>1.69/100</f>
        <v>1.6899999999999998E-2</v>
      </c>
      <c r="F48" s="7">
        <f>E48*F44</f>
        <v>3.6503999999999995E-2</v>
      </c>
      <c r="G48" s="56"/>
      <c r="H48" s="58"/>
      <c r="I48" s="61"/>
      <c r="J48" s="56"/>
      <c r="K48" s="61"/>
      <c r="L48" s="61"/>
      <c r="M48" s="57"/>
    </row>
    <row r="49" spans="1:15" x14ac:dyDescent="0.25">
      <c r="A49" s="78"/>
      <c r="B49" s="29"/>
      <c r="C49" s="20" t="s">
        <v>74</v>
      </c>
      <c r="D49" s="4" t="s">
        <v>38</v>
      </c>
      <c r="E49" s="4">
        <v>1.0149999999999999</v>
      </c>
      <c r="F49" s="7">
        <f>E49*F44</f>
        <v>2.1923999999999997</v>
      </c>
      <c r="G49" s="56"/>
      <c r="H49" s="58"/>
      <c r="I49" s="61"/>
      <c r="J49" s="56"/>
      <c r="K49" s="61"/>
      <c r="L49" s="61"/>
      <c r="M49" s="57"/>
    </row>
    <row r="50" spans="1:15" x14ac:dyDescent="0.25">
      <c r="A50" s="78"/>
      <c r="B50" s="54"/>
      <c r="C50" s="5" t="s">
        <v>89</v>
      </c>
      <c r="D50" s="4" t="s">
        <v>19</v>
      </c>
      <c r="E50" s="4" t="s">
        <v>60</v>
      </c>
      <c r="F50" s="7">
        <f>16*3.3</f>
        <v>52.8</v>
      </c>
      <c r="G50" s="61"/>
      <c r="H50" s="58"/>
      <c r="I50" s="61"/>
      <c r="J50" s="56"/>
      <c r="K50" s="61"/>
      <c r="L50" s="61"/>
      <c r="M50" s="57"/>
    </row>
    <row r="51" spans="1:15" x14ac:dyDescent="0.25">
      <c r="A51" s="78"/>
      <c r="B51" s="54"/>
      <c r="C51" s="5" t="s">
        <v>57</v>
      </c>
      <c r="D51" s="4" t="str">
        <f>D50</f>
        <v>grZ/m</v>
      </c>
      <c r="E51" s="4" t="s">
        <v>60</v>
      </c>
      <c r="F51" s="7">
        <v>160</v>
      </c>
      <c r="G51" s="56"/>
      <c r="H51" s="58"/>
      <c r="I51" s="61"/>
      <c r="J51" s="56"/>
      <c r="K51" s="61"/>
      <c r="L51" s="61"/>
      <c r="M51" s="57"/>
    </row>
    <row r="52" spans="1:15" x14ac:dyDescent="0.25">
      <c r="A52" s="78"/>
      <c r="B52" s="54"/>
      <c r="C52" s="5" t="s">
        <v>68</v>
      </c>
      <c r="D52" s="4" t="s">
        <v>10</v>
      </c>
      <c r="E52" s="4"/>
      <c r="F52" s="7">
        <f>F49*2.4</f>
        <v>5.2617599999999989</v>
      </c>
      <c r="G52" s="56"/>
      <c r="H52" s="56"/>
      <c r="I52" s="56"/>
      <c r="J52" s="56"/>
      <c r="K52" s="56"/>
      <c r="L52" s="56"/>
      <c r="M52" s="57"/>
    </row>
    <row r="53" spans="1:15" x14ac:dyDescent="0.25">
      <c r="A53" s="78"/>
      <c r="B53" s="54"/>
      <c r="C53" s="5" t="s">
        <v>48</v>
      </c>
      <c r="D53" s="4" t="s">
        <v>9</v>
      </c>
      <c r="E53" s="4">
        <v>0.21</v>
      </c>
      <c r="F53" s="7">
        <f>E53*F44</f>
        <v>0.45359999999999989</v>
      </c>
      <c r="G53" s="61"/>
      <c r="H53" s="58"/>
      <c r="I53" s="61"/>
      <c r="J53" s="56"/>
      <c r="K53" s="61"/>
      <c r="L53" s="61"/>
      <c r="M53" s="57"/>
    </row>
    <row r="54" spans="1:15" x14ac:dyDescent="0.25">
      <c r="A54" s="47"/>
      <c r="B54" s="54"/>
      <c r="C54" s="5"/>
      <c r="D54" s="4"/>
      <c r="E54" s="4"/>
      <c r="F54" s="7"/>
      <c r="G54" s="61"/>
      <c r="H54" s="58"/>
      <c r="I54" s="61"/>
      <c r="J54" s="56"/>
      <c r="K54" s="61"/>
      <c r="L54" s="61"/>
      <c r="M54" s="57"/>
    </row>
    <row r="55" spans="1:15" ht="19.5" customHeight="1" x14ac:dyDescent="0.25">
      <c r="A55" s="79">
        <v>16</v>
      </c>
      <c r="B55" s="31" t="s">
        <v>53</v>
      </c>
      <c r="C55" s="3" t="s">
        <v>94</v>
      </c>
      <c r="D55" s="54" t="s">
        <v>38</v>
      </c>
      <c r="E55" s="4"/>
      <c r="F55" s="11">
        <f>6.73*1.75*0.6</f>
        <v>7.0664999999999996</v>
      </c>
      <c r="G55" s="56"/>
      <c r="H55" s="56"/>
      <c r="I55" s="56"/>
      <c r="J55" s="56"/>
      <c r="K55" s="56"/>
      <c r="L55" s="56"/>
      <c r="M55" s="57"/>
    </row>
    <row r="56" spans="1:15" x14ac:dyDescent="0.25">
      <c r="A56" s="79"/>
      <c r="B56" s="31"/>
      <c r="C56" s="32" t="s">
        <v>50</v>
      </c>
      <c r="D56" s="10" t="s">
        <v>43</v>
      </c>
      <c r="E56" s="10">
        <v>3.16</v>
      </c>
      <c r="F56" s="33">
        <f>E56*F55</f>
        <v>22.33014</v>
      </c>
      <c r="G56" s="65"/>
      <c r="H56" s="66"/>
      <c r="I56" s="66"/>
      <c r="J56" s="66"/>
      <c r="K56" s="65"/>
      <c r="L56" s="66"/>
      <c r="M56" s="67"/>
      <c r="O56" s="9"/>
    </row>
    <row r="57" spans="1:15" x14ac:dyDescent="0.25">
      <c r="A57" s="79"/>
      <c r="B57" s="31"/>
      <c r="C57" s="32" t="s">
        <v>51</v>
      </c>
      <c r="D57" s="10" t="s">
        <v>38</v>
      </c>
      <c r="E57" s="10">
        <v>0.1</v>
      </c>
      <c r="F57" s="33">
        <f>E57*F55</f>
        <v>0.70665</v>
      </c>
      <c r="G57" s="66"/>
      <c r="H57" s="66"/>
      <c r="I57" s="66"/>
      <c r="J57" s="66"/>
      <c r="K57" s="65"/>
      <c r="L57" s="66"/>
      <c r="M57" s="67"/>
    </row>
    <row r="58" spans="1:15" x14ac:dyDescent="0.25">
      <c r="A58" s="79"/>
      <c r="B58" s="31"/>
      <c r="C58" s="32" t="s">
        <v>14</v>
      </c>
      <c r="D58" s="10" t="s">
        <v>9</v>
      </c>
      <c r="E58" s="10">
        <v>0.88</v>
      </c>
      <c r="F58" s="33">
        <f>F55*E58</f>
        <v>6.2185199999999998</v>
      </c>
      <c r="G58" s="66"/>
      <c r="H58" s="66"/>
      <c r="I58" s="66"/>
      <c r="J58" s="66"/>
      <c r="K58" s="65"/>
      <c r="L58" s="66"/>
      <c r="M58" s="67"/>
    </row>
    <row r="59" spans="1:15" x14ac:dyDescent="0.25">
      <c r="A59" s="79"/>
      <c r="B59" s="31"/>
      <c r="C59" s="32" t="s">
        <v>56</v>
      </c>
      <c r="D59" s="10" t="s">
        <v>38</v>
      </c>
      <c r="E59" s="10" t="s">
        <v>90</v>
      </c>
      <c r="F59" s="33">
        <f>F55</f>
        <v>7.0664999999999996</v>
      </c>
      <c r="G59" s="66"/>
      <c r="H59" s="66"/>
      <c r="I59" s="66"/>
      <c r="J59" s="66"/>
      <c r="K59" s="65"/>
      <c r="L59" s="66"/>
      <c r="M59" s="67"/>
    </row>
    <row r="60" spans="1:15" ht="19.5" customHeight="1" x14ac:dyDescent="0.25">
      <c r="A60" s="79"/>
      <c r="B60" s="31"/>
      <c r="C60" s="32" t="s">
        <v>72</v>
      </c>
      <c r="D60" s="10" t="s">
        <v>52</v>
      </c>
      <c r="E60" s="10">
        <v>2</v>
      </c>
      <c r="F60" s="33">
        <f>E60*F59</f>
        <v>14.132999999999999</v>
      </c>
      <c r="G60" s="65"/>
      <c r="H60" s="66"/>
      <c r="I60" s="66"/>
      <c r="J60" s="66"/>
      <c r="K60" s="66"/>
      <c r="L60" s="66"/>
      <c r="M60" s="67"/>
    </row>
    <row r="61" spans="1:15" x14ac:dyDescent="0.25">
      <c r="A61" s="79"/>
      <c r="B61" s="34" t="s">
        <v>59</v>
      </c>
      <c r="C61" s="32" t="s">
        <v>54</v>
      </c>
      <c r="D61" s="10" t="s">
        <v>38</v>
      </c>
      <c r="E61" s="10">
        <v>7.0000000000000007E-2</v>
      </c>
      <c r="F61" s="33">
        <f>E61*F55</f>
        <v>0.49465500000000001</v>
      </c>
      <c r="G61" s="66"/>
      <c r="H61" s="66"/>
      <c r="I61" s="66"/>
      <c r="J61" s="66"/>
      <c r="K61" s="65"/>
      <c r="L61" s="66"/>
      <c r="M61" s="67"/>
    </row>
    <row r="62" spans="1:15" x14ac:dyDescent="0.25">
      <c r="A62" s="79"/>
      <c r="B62" s="34" t="s">
        <v>59</v>
      </c>
      <c r="C62" s="32" t="s">
        <v>63</v>
      </c>
      <c r="D62" s="10" t="s">
        <v>38</v>
      </c>
      <c r="E62" s="10">
        <v>0.03</v>
      </c>
      <c r="F62" s="33">
        <f>E62*F55</f>
        <v>0.21199499999999999</v>
      </c>
      <c r="G62" s="65"/>
      <c r="H62" s="66"/>
      <c r="I62" s="66"/>
      <c r="J62" s="66"/>
      <c r="K62" s="65"/>
      <c r="L62" s="66"/>
      <c r="M62" s="67"/>
    </row>
    <row r="63" spans="1:15" ht="15.75" customHeight="1" x14ac:dyDescent="0.25">
      <c r="A63" s="79"/>
      <c r="B63" s="35"/>
      <c r="C63" s="32" t="s">
        <v>73</v>
      </c>
      <c r="D63" s="10" t="s">
        <v>52</v>
      </c>
      <c r="E63" s="10">
        <v>2.2000000000000002</v>
      </c>
      <c r="F63" s="33">
        <f>E63*F57</f>
        <v>1.5546300000000002</v>
      </c>
      <c r="G63" s="65"/>
      <c r="H63" s="66"/>
      <c r="I63" s="66"/>
      <c r="J63" s="66"/>
      <c r="K63" s="66"/>
      <c r="L63" s="66"/>
      <c r="M63" s="67"/>
    </row>
    <row r="64" spans="1:15" x14ac:dyDescent="0.25">
      <c r="A64" s="79"/>
      <c r="B64" s="35"/>
      <c r="C64" s="32" t="s">
        <v>48</v>
      </c>
      <c r="D64" s="10" t="s">
        <v>9</v>
      </c>
      <c r="E64" s="10">
        <v>0.12</v>
      </c>
      <c r="F64" s="33">
        <f>F55*E64</f>
        <v>0.84797999999999996</v>
      </c>
      <c r="G64" s="65"/>
      <c r="H64" s="66"/>
      <c r="I64" s="66"/>
      <c r="J64" s="66"/>
      <c r="K64" s="65"/>
      <c r="L64" s="66"/>
      <c r="M64" s="67"/>
    </row>
    <row r="65" spans="1:15" x14ac:dyDescent="0.25">
      <c r="A65" s="49"/>
      <c r="B65" s="35"/>
      <c r="C65" s="32"/>
      <c r="D65" s="10"/>
      <c r="E65" s="10"/>
      <c r="F65" s="33"/>
      <c r="G65" s="65"/>
      <c r="H65" s="66"/>
      <c r="I65" s="66"/>
      <c r="J65" s="66"/>
      <c r="K65" s="65"/>
      <c r="L65" s="66"/>
      <c r="M65" s="67"/>
    </row>
    <row r="66" spans="1:15" ht="38.25" x14ac:dyDescent="0.25">
      <c r="A66" s="79">
        <v>17</v>
      </c>
      <c r="B66" s="12" t="s">
        <v>75</v>
      </c>
      <c r="C66" s="13" t="s">
        <v>79</v>
      </c>
      <c r="D66" s="14" t="s">
        <v>19</v>
      </c>
      <c r="E66" s="15"/>
      <c r="F66" s="15">
        <f>4*0.6</f>
        <v>2.4</v>
      </c>
      <c r="G66" s="16"/>
      <c r="H66" s="68"/>
      <c r="I66" s="16"/>
      <c r="J66" s="16"/>
      <c r="K66" s="68"/>
      <c r="L66" s="68"/>
      <c r="M66" s="69"/>
    </row>
    <row r="67" spans="1:15" x14ac:dyDescent="0.25">
      <c r="A67" s="79"/>
      <c r="B67" s="16"/>
      <c r="C67" s="17" t="s">
        <v>42</v>
      </c>
      <c r="D67" s="18" t="s">
        <v>43</v>
      </c>
      <c r="E67" s="19">
        <v>0.33100000000000002</v>
      </c>
      <c r="F67" s="19">
        <f>E67*F66</f>
        <v>0.7944</v>
      </c>
      <c r="G67" s="70"/>
      <c r="H67" s="71"/>
      <c r="I67" s="71"/>
      <c r="J67" s="70"/>
      <c r="K67" s="71"/>
      <c r="L67" s="71"/>
      <c r="M67" s="72"/>
    </row>
    <row r="68" spans="1:15" x14ac:dyDescent="0.25">
      <c r="A68" s="79"/>
      <c r="B68" s="16"/>
      <c r="C68" s="17" t="s">
        <v>76</v>
      </c>
      <c r="D68" s="18" t="s">
        <v>9</v>
      </c>
      <c r="E68" s="19">
        <v>4.7000000000000002E-3</v>
      </c>
      <c r="F68" s="19">
        <f>E68*F66</f>
        <v>1.128E-2</v>
      </c>
      <c r="G68" s="70"/>
      <c r="H68" s="71"/>
      <c r="I68" s="70"/>
      <c r="J68" s="70"/>
      <c r="K68" s="71"/>
      <c r="L68" s="71"/>
      <c r="M68" s="72"/>
    </row>
    <row r="69" spans="1:15" ht="25.5" x14ac:dyDescent="0.25">
      <c r="A69" s="79"/>
      <c r="B69" s="50"/>
      <c r="C69" s="5" t="s">
        <v>77</v>
      </c>
      <c r="D69" s="4" t="s">
        <v>78</v>
      </c>
      <c r="E69" s="6"/>
      <c r="F69" s="6">
        <f>F66</f>
        <v>2.4</v>
      </c>
      <c r="G69" s="56"/>
      <c r="H69" s="56"/>
      <c r="I69" s="56"/>
      <c r="J69" s="56"/>
      <c r="K69" s="56"/>
      <c r="L69" s="56"/>
      <c r="M69" s="57"/>
    </row>
    <row r="70" spans="1:15" x14ac:dyDescent="0.25">
      <c r="A70" s="79"/>
      <c r="B70" s="16"/>
      <c r="C70" s="17" t="s">
        <v>48</v>
      </c>
      <c r="D70" s="18" t="s">
        <v>9</v>
      </c>
      <c r="E70" s="19">
        <v>0.109</v>
      </c>
      <c r="F70" s="19">
        <f>E70*F66</f>
        <v>0.2616</v>
      </c>
      <c r="G70" s="70"/>
      <c r="H70" s="71"/>
      <c r="I70" s="70"/>
      <c r="J70" s="70"/>
      <c r="K70" s="71"/>
      <c r="L70" s="71"/>
      <c r="M70" s="72"/>
    </row>
    <row r="71" spans="1:15" x14ac:dyDescent="0.25">
      <c r="A71" s="49"/>
      <c r="B71" s="35"/>
      <c r="C71" s="32"/>
      <c r="D71" s="10"/>
      <c r="E71" s="10"/>
      <c r="F71" s="33"/>
      <c r="G71" s="65"/>
      <c r="H71" s="66"/>
      <c r="I71" s="66"/>
      <c r="J71" s="66"/>
      <c r="K71" s="65"/>
      <c r="L71" s="66"/>
      <c r="M71" s="67"/>
    </row>
    <row r="72" spans="1:15" ht="30" customHeight="1" x14ac:dyDescent="0.25">
      <c r="A72" s="78">
        <v>18</v>
      </c>
      <c r="B72" s="50" t="s">
        <v>64</v>
      </c>
      <c r="C72" s="3" t="s">
        <v>80</v>
      </c>
      <c r="D72" s="54" t="s">
        <v>84</v>
      </c>
      <c r="E72" s="4"/>
      <c r="F72" s="11">
        <v>0.6</v>
      </c>
      <c r="G72" s="56"/>
      <c r="H72" s="56"/>
      <c r="I72" s="56"/>
      <c r="J72" s="56"/>
      <c r="K72" s="56"/>
      <c r="L72" s="56"/>
      <c r="M72" s="57"/>
      <c r="O72" s="9"/>
    </row>
    <row r="73" spans="1:15" x14ac:dyDescent="0.25">
      <c r="A73" s="78"/>
      <c r="B73" s="50"/>
      <c r="C73" s="5" t="s">
        <v>7</v>
      </c>
      <c r="D73" s="4" t="s">
        <v>8</v>
      </c>
      <c r="E73" s="4">
        <v>1.71</v>
      </c>
      <c r="F73" s="4">
        <f>F72*E73</f>
        <v>1.026</v>
      </c>
      <c r="G73" s="56"/>
      <c r="H73" s="56"/>
      <c r="I73" s="56"/>
      <c r="J73" s="56"/>
      <c r="K73" s="56"/>
      <c r="L73" s="56"/>
      <c r="M73" s="57"/>
    </row>
    <row r="74" spans="1:15" x14ac:dyDescent="0.25">
      <c r="A74" s="78"/>
      <c r="B74" s="50"/>
      <c r="C74" s="5" t="s">
        <v>39</v>
      </c>
      <c r="D74" s="4" t="s">
        <v>38</v>
      </c>
      <c r="E74" s="4">
        <v>1.03</v>
      </c>
      <c r="F74" s="4">
        <f>E74*F72</f>
        <v>0.61799999999999999</v>
      </c>
      <c r="G74" s="56"/>
      <c r="H74" s="56"/>
      <c r="I74" s="56"/>
      <c r="J74" s="56"/>
      <c r="K74" s="56"/>
      <c r="L74" s="56"/>
      <c r="M74" s="57"/>
    </row>
    <row r="75" spans="1:15" x14ac:dyDescent="0.25">
      <c r="A75" s="78"/>
      <c r="B75" s="50"/>
      <c r="C75" s="5" t="s">
        <v>81</v>
      </c>
      <c r="D75" s="4" t="s">
        <v>10</v>
      </c>
      <c r="E75" s="4">
        <v>1.55</v>
      </c>
      <c r="F75" s="4">
        <f>E75*F74</f>
        <v>0.95789999999999997</v>
      </c>
      <c r="G75" s="56"/>
      <c r="H75" s="56"/>
      <c r="I75" s="56"/>
      <c r="J75" s="56"/>
      <c r="K75" s="56"/>
      <c r="L75" s="56"/>
      <c r="M75" s="57"/>
    </row>
    <row r="76" spans="1:15" x14ac:dyDescent="0.25">
      <c r="A76" s="47"/>
      <c r="B76" s="50"/>
      <c r="C76" s="5"/>
      <c r="D76" s="4"/>
      <c r="E76" s="4"/>
      <c r="F76" s="4"/>
      <c r="G76" s="56"/>
      <c r="H76" s="56"/>
      <c r="I76" s="56"/>
      <c r="J76" s="56"/>
      <c r="K76" s="56"/>
      <c r="L76" s="56"/>
      <c r="M76" s="57"/>
    </row>
    <row r="77" spans="1:15" ht="33" customHeight="1" x14ac:dyDescent="0.25">
      <c r="A77" s="78">
        <v>19</v>
      </c>
      <c r="B77" s="54" t="s">
        <v>55</v>
      </c>
      <c r="C77" s="3" t="s">
        <v>65</v>
      </c>
      <c r="D77" s="54" t="s">
        <v>38</v>
      </c>
      <c r="E77" s="54"/>
      <c r="F77" s="54">
        <f>6.73*0.6*0.25</f>
        <v>1.0095000000000001</v>
      </c>
      <c r="G77" s="61"/>
      <c r="H77" s="62"/>
      <c r="I77" s="61"/>
      <c r="J77" s="61"/>
      <c r="K77" s="63"/>
      <c r="L77" s="61"/>
      <c r="M77" s="64"/>
    </row>
    <row r="78" spans="1:15" x14ac:dyDescent="0.25">
      <c r="A78" s="78"/>
      <c r="B78" s="54"/>
      <c r="C78" s="5" t="s">
        <v>42</v>
      </c>
      <c r="D78" s="4" t="s">
        <v>43</v>
      </c>
      <c r="E78" s="4">
        <v>8.5399999999999991</v>
      </c>
      <c r="F78" s="4">
        <f>E78*F77</f>
        <v>8.6211299999999991</v>
      </c>
      <c r="G78" s="61"/>
      <c r="H78" s="62"/>
      <c r="I78" s="56"/>
      <c r="J78" s="61"/>
      <c r="K78" s="61"/>
      <c r="L78" s="61"/>
      <c r="M78" s="64"/>
    </row>
    <row r="79" spans="1:15" x14ac:dyDescent="0.25">
      <c r="A79" s="78"/>
      <c r="B79" s="54"/>
      <c r="C79" s="5" t="s">
        <v>44</v>
      </c>
      <c r="D79" s="4" t="s">
        <v>9</v>
      </c>
      <c r="E79" s="4">
        <v>1.06</v>
      </c>
      <c r="F79" s="4">
        <f>E79*F77</f>
        <v>1.0700700000000001</v>
      </c>
      <c r="G79" s="61"/>
      <c r="H79" s="62"/>
      <c r="I79" s="61"/>
      <c r="J79" s="61"/>
      <c r="K79" s="61"/>
      <c r="L79" s="61"/>
      <c r="M79" s="64"/>
    </row>
    <row r="80" spans="1:15" x14ac:dyDescent="0.25">
      <c r="A80" s="78"/>
      <c r="B80" s="29"/>
      <c r="C80" s="5" t="s">
        <v>45</v>
      </c>
      <c r="D80" s="4" t="s">
        <v>46</v>
      </c>
      <c r="E80" s="4">
        <v>1.4</v>
      </c>
      <c r="F80" s="4">
        <f>E80*F77</f>
        <v>1.4133</v>
      </c>
      <c r="G80" s="56"/>
      <c r="H80" s="62"/>
      <c r="I80" s="61"/>
      <c r="J80" s="61"/>
      <c r="K80" s="61"/>
      <c r="L80" s="61"/>
      <c r="M80" s="64"/>
    </row>
    <row r="81" spans="1:15" x14ac:dyDescent="0.25">
      <c r="A81" s="78"/>
      <c r="B81" s="29"/>
      <c r="C81" s="5" t="s">
        <v>47</v>
      </c>
      <c r="D81" s="4" t="s">
        <v>38</v>
      </c>
      <c r="E81" s="4">
        <f>1.45/100</f>
        <v>1.4499999999999999E-2</v>
      </c>
      <c r="F81" s="4">
        <f>E81*F77</f>
        <v>1.463775E-2</v>
      </c>
      <c r="G81" s="56"/>
      <c r="H81" s="62"/>
      <c r="I81" s="61"/>
      <c r="J81" s="61"/>
      <c r="K81" s="61"/>
      <c r="L81" s="61"/>
      <c r="M81" s="64"/>
    </row>
    <row r="82" spans="1:15" x14ac:dyDescent="0.25">
      <c r="A82" s="78"/>
      <c r="B82" s="29"/>
      <c r="C82" s="20" t="s">
        <v>74</v>
      </c>
      <c r="D82" s="4" t="s">
        <v>38</v>
      </c>
      <c r="E82" s="4">
        <v>1.0149999999999999</v>
      </c>
      <c r="F82" s="4">
        <f>E82*F77</f>
        <v>1.0246424999999999</v>
      </c>
      <c r="G82" s="56"/>
      <c r="H82" s="62"/>
      <c r="I82" s="61"/>
      <c r="J82" s="61"/>
      <c r="K82" s="61"/>
      <c r="L82" s="61"/>
      <c r="M82" s="64"/>
    </row>
    <row r="83" spans="1:15" x14ac:dyDescent="0.25">
      <c r="A83" s="78"/>
      <c r="B83" s="50"/>
      <c r="C83" s="5" t="s">
        <v>91</v>
      </c>
      <c r="D83" s="4" t="s">
        <v>19</v>
      </c>
      <c r="E83" s="4" t="s">
        <v>60</v>
      </c>
      <c r="F83" s="6">
        <f>7*4</f>
        <v>28</v>
      </c>
      <c r="G83" s="61"/>
      <c r="H83" s="62"/>
      <c r="I83" s="61"/>
      <c r="J83" s="61"/>
      <c r="K83" s="61"/>
      <c r="L83" s="61"/>
      <c r="M83" s="64"/>
    </row>
    <row r="84" spans="1:15" x14ac:dyDescent="0.25">
      <c r="A84" s="78"/>
      <c r="B84" s="54"/>
      <c r="C84" s="5" t="s">
        <v>58</v>
      </c>
      <c r="D84" s="4" t="str">
        <f>D83</f>
        <v>grZ/m</v>
      </c>
      <c r="E84" s="4" t="s">
        <v>60</v>
      </c>
      <c r="F84" s="6">
        <v>47</v>
      </c>
      <c r="G84" s="56"/>
      <c r="H84" s="62"/>
      <c r="I84" s="61"/>
      <c r="J84" s="61"/>
      <c r="K84" s="61"/>
      <c r="L84" s="61"/>
      <c r="M84" s="64"/>
    </row>
    <row r="85" spans="1:15" x14ac:dyDescent="0.25">
      <c r="A85" s="78"/>
      <c r="B85" s="54"/>
      <c r="C85" s="5" t="s">
        <v>68</v>
      </c>
      <c r="D85" s="4" t="s">
        <v>10</v>
      </c>
      <c r="E85" s="4"/>
      <c r="F85" s="4">
        <f>F82*2.4</f>
        <v>2.4591419999999995</v>
      </c>
      <c r="G85" s="56"/>
      <c r="H85" s="56"/>
      <c r="I85" s="56"/>
      <c r="J85" s="56"/>
      <c r="K85" s="56"/>
      <c r="L85" s="56"/>
      <c r="M85" s="57"/>
    </row>
    <row r="86" spans="1:15" x14ac:dyDescent="0.25">
      <c r="A86" s="78"/>
      <c r="B86" s="54"/>
      <c r="C86" s="5" t="s">
        <v>48</v>
      </c>
      <c r="D86" s="4" t="s">
        <v>9</v>
      </c>
      <c r="E86" s="4">
        <v>0.74</v>
      </c>
      <c r="F86" s="4">
        <f>E86*F77</f>
        <v>0.74703000000000008</v>
      </c>
      <c r="G86" s="61"/>
      <c r="H86" s="62"/>
      <c r="I86" s="61"/>
      <c r="J86" s="61"/>
      <c r="K86" s="61"/>
      <c r="L86" s="61"/>
      <c r="M86" s="64"/>
    </row>
    <row r="87" spans="1:15" s="2" customFormat="1" x14ac:dyDescent="0.25">
      <c r="A87" s="47"/>
      <c r="B87" s="50"/>
      <c r="C87" s="54" t="s">
        <v>0</v>
      </c>
      <c r="D87" s="54"/>
      <c r="E87" s="54"/>
      <c r="F87" s="54"/>
      <c r="G87" s="73"/>
      <c r="H87" s="74"/>
      <c r="I87" s="73"/>
      <c r="J87" s="75"/>
      <c r="K87" s="73"/>
      <c r="L87" s="75"/>
      <c r="M87" s="76"/>
      <c r="N87" s="8"/>
    </row>
    <row r="88" spans="1:15" x14ac:dyDescent="0.25">
      <c r="A88" s="47"/>
      <c r="B88" s="50"/>
      <c r="C88" s="54" t="s">
        <v>20</v>
      </c>
      <c r="D88" s="36" t="s">
        <v>96</v>
      </c>
      <c r="E88" s="4"/>
      <c r="F88" s="4"/>
      <c r="G88" s="61"/>
      <c r="H88" s="61"/>
      <c r="I88" s="61"/>
      <c r="J88" s="61"/>
      <c r="K88" s="61"/>
      <c r="L88" s="61"/>
      <c r="M88" s="57"/>
    </row>
    <row r="89" spans="1:15" x14ac:dyDescent="0.25">
      <c r="A89" s="47"/>
      <c r="B89" s="50"/>
      <c r="C89" s="54" t="s">
        <v>0</v>
      </c>
      <c r="D89" s="54"/>
      <c r="E89" s="4"/>
      <c r="F89" s="4"/>
      <c r="G89" s="61"/>
      <c r="H89" s="61"/>
      <c r="I89" s="61"/>
      <c r="J89" s="61"/>
      <c r="K89" s="61"/>
      <c r="L89" s="61"/>
      <c r="M89" s="76"/>
      <c r="O89" s="9"/>
    </row>
    <row r="90" spans="1:15" x14ac:dyDescent="0.25">
      <c r="A90" s="47"/>
      <c r="B90" s="50"/>
      <c r="C90" s="54" t="s">
        <v>21</v>
      </c>
      <c r="D90" s="36" t="s">
        <v>96</v>
      </c>
      <c r="E90" s="4"/>
      <c r="F90" s="4"/>
      <c r="G90" s="61"/>
      <c r="H90" s="61"/>
      <c r="I90" s="61"/>
      <c r="J90" s="61"/>
      <c r="K90" s="61"/>
      <c r="L90" s="61"/>
      <c r="M90" s="57"/>
      <c r="O90" s="9"/>
    </row>
    <row r="91" spans="1:15" x14ac:dyDescent="0.25">
      <c r="A91" s="47"/>
      <c r="B91" s="50"/>
      <c r="C91" s="54" t="s">
        <v>0</v>
      </c>
      <c r="D91" s="54"/>
      <c r="E91" s="4"/>
      <c r="F91" s="4"/>
      <c r="G91" s="61"/>
      <c r="H91" s="61"/>
      <c r="I91" s="61"/>
      <c r="J91" s="61"/>
      <c r="K91" s="61"/>
      <c r="L91" s="61"/>
      <c r="M91" s="76"/>
    </row>
    <row r="92" spans="1:15" x14ac:dyDescent="0.25">
      <c r="A92" s="47"/>
      <c r="B92" s="50"/>
      <c r="C92" s="54" t="s">
        <v>22</v>
      </c>
      <c r="D92" s="36">
        <v>0.03</v>
      </c>
      <c r="E92" s="4"/>
      <c r="F92" s="4"/>
      <c r="G92" s="61"/>
      <c r="H92" s="61"/>
      <c r="I92" s="61"/>
      <c r="J92" s="61"/>
      <c r="K92" s="61"/>
      <c r="L92" s="61"/>
      <c r="M92" s="57"/>
    </row>
    <row r="93" spans="1:15" x14ac:dyDescent="0.25">
      <c r="A93" s="47"/>
      <c r="B93" s="50"/>
      <c r="C93" s="54" t="s">
        <v>0</v>
      </c>
      <c r="D93" s="54"/>
      <c r="E93" s="4"/>
      <c r="F93" s="4"/>
      <c r="G93" s="61"/>
      <c r="H93" s="61"/>
      <c r="I93" s="61"/>
      <c r="J93" s="61"/>
      <c r="K93" s="61"/>
      <c r="L93" s="61"/>
      <c r="M93" s="76"/>
    </row>
    <row r="94" spans="1:15" ht="15.75" customHeight="1" x14ac:dyDescent="0.25">
      <c r="A94" s="48"/>
      <c r="B94" s="37"/>
      <c r="C94" s="38"/>
      <c r="D94" s="39"/>
      <c r="E94" s="77"/>
      <c r="F94" s="77"/>
      <c r="G94" s="39"/>
      <c r="H94" s="77"/>
      <c r="I94" s="77"/>
      <c r="J94" s="39"/>
      <c r="K94" s="39"/>
      <c r="L94" s="39"/>
      <c r="M94" s="39"/>
    </row>
    <row r="95" spans="1:15" x14ac:dyDescent="0.25">
      <c r="A95" s="48"/>
      <c r="B95" s="3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39"/>
    </row>
    <row r="96" spans="1:15" x14ac:dyDescent="0.25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</row>
    <row r="97" spans="1:13" x14ac:dyDescent="0.25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</row>
    <row r="98" spans="1:13" x14ac:dyDescent="0.25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</row>
    <row r="99" spans="1:13" x14ac:dyDescent="0.25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</row>
    <row r="100" spans="1:13" x14ac:dyDescent="0.25">
      <c r="A100" s="40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</row>
    <row r="101" spans="1:13" x14ac:dyDescent="0.25">
      <c r="A101" s="40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</row>
    <row r="102" spans="1:13" x14ac:dyDescent="0.25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</row>
    <row r="103" spans="1:13" x14ac:dyDescent="0.25">
      <c r="A103" s="40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</row>
    <row r="104" spans="1:13" x14ac:dyDescent="0.25">
      <c r="A104" s="40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1:13" x14ac:dyDescent="0.25">
      <c r="A105" s="40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  <row r="106" spans="1:13" x14ac:dyDescent="0.25">
      <c r="A106" s="40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</row>
    <row r="107" spans="1:13" x14ac:dyDescent="0.25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</row>
    <row r="108" spans="1:13" x14ac:dyDescent="0.25">
      <c r="A108" s="40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13" x14ac:dyDescent="0.25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1:13" x14ac:dyDescent="0.25">
      <c r="A110" s="40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1:13" x14ac:dyDescent="0.25">
      <c r="A111" s="40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1:13" x14ac:dyDescent="0.25">
      <c r="A112" s="40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40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</row>
    <row r="114" spans="1:13" x14ac:dyDescent="0.25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1:13" x14ac:dyDescent="0.25">
      <c r="A115" s="40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</row>
    <row r="116" spans="1:13" x14ac:dyDescent="0.25">
      <c r="A116" s="40"/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</row>
    <row r="117" spans="1:13" x14ac:dyDescent="0.25">
      <c r="A117" s="40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</row>
    <row r="118" spans="1:13" x14ac:dyDescent="0.25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1:13" x14ac:dyDescent="0.25">
      <c r="A119" s="40"/>
      <c r="B119" s="41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</row>
    <row r="120" spans="1:13" x14ac:dyDescent="0.25">
      <c r="A120" s="40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</row>
    <row r="121" spans="1:13" x14ac:dyDescent="0.25">
      <c r="A121" s="40"/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</row>
    <row r="122" spans="1:13" x14ac:dyDescent="0.25">
      <c r="A122" s="40"/>
      <c r="B122" s="41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</row>
    <row r="123" spans="1:13" x14ac:dyDescent="0.25">
      <c r="A123" s="40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</row>
    <row r="124" spans="1:13" x14ac:dyDescent="0.25">
      <c r="A124" s="40"/>
      <c r="B124" s="41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</row>
    <row r="125" spans="1:13" x14ac:dyDescent="0.25">
      <c r="A125" s="40"/>
      <c r="B125" s="41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</row>
    <row r="126" spans="1:13" x14ac:dyDescent="0.25">
      <c r="A126" s="40"/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</row>
    <row r="127" spans="1:13" x14ac:dyDescent="0.25">
      <c r="A127" s="40"/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</row>
    <row r="128" spans="1:13" x14ac:dyDescent="0.25">
      <c r="A128" s="40"/>
      <c r="B128" s="4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</row>
    <row r="129" spans="1:13" x14ac:dyDescent="0.25">
      <c r="A129" s="40"/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</row>
    <row r="130" spans="1:13" x14ac:dyDescent="0.25">
      <c r="A130" s="40"/>
      <c r="B130" s="4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</row>
    <row r="131" spans="1:13" x14ac:dyDescent="0.25">
      <c r="A131" s="40"/>
      <c r="B131" s="41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</row>
    <row r="132" spans="1:13" x14ac:dyDescent="0.25">
      <c r="A132" s="40"/>
      <c r="B132" s="4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</row>
    <row r="133" spans="1:13" x14ac:dyDescent="0.25">
      <c r="A133" s="40"/>
      <c r="B133" s="41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</row>
    <row r="134" spans="1:13" x14ac:dyDescent="0.25">
      <c r="A134" s="40"/>
      <c r="B134" s="41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</row>
    <row r="135" spans="1:13" x14ac:dyDescent="0.25">
      <c r="A135" s="40"/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3" x14ac:dyDescent="0.25">
      <c r="A136" s="40"/>
      <c r="B136" s="4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</row>
    <row r="137" spans="1:13" x14ac:dyDescent="0.25">
      <c r="A137" s="40"/>
      <c r="B137" s="41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</row>
    <row r="138" spans="1:13" x14ac:dyDescent="0.25">
      <c r="A138" s="40"/>
      <c r="B138" s="4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</row>
    <row r="139" spans="1:13" x14ac:dyDescent="0.25">
      <c r="A139" s="40"/>
      <c r="B139" s="4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</row>
    <row r="140" spans="1:13" x14ac:dyDescent="0.25">
      <c r="A140" s="40"/>
      <c r="B140" s="4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</row>
    <row r="141" spans="1:13" x14ac:dyDescent="0.25">
      <c r="A141" s="40"/>
      <c r="B141" s="4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</row>
    <row r="142" spans="1:13" x14ac:dyDescent="0.25">
      <c r="A142" s="40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</row>
    <row r="143" spans="1:13" x14ac:dyDescent="0.25">
      <c r="A143" s="40"/>
      <c r="B143" s="4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</row>
    <row r="144" spans="1:13" x14ac:dyDescent="0.25">
      <c r="A144" s="40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</row>
    <row r="145" spans="1:13" x14ac:dyDescent="0.25">
      <c r="A145" s="40"/>
      <c r="B145" s="41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</row>
    <row r="146" spans="1:13" x14ac:dyDescent="0.25">
      <c r="A146" s="40"/>
      <c r="B146" s="41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</row>
    <row r="147" spans="1:13" x14ac:dyDescent="0.25">
      <c r="A147" s="40"/>
      <c r="B147" s="41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</row>
    <row r="148" spans="1:13" x14ac:dyDescent="0.25">
      <c r="A148" s="40"/>
      <c r="B148" s="4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</row>
    <row r="149" spans="1:13" x14ac:dyDescent="0.25">
      <c r="A149" s="40"/>
      <c r="B149" s="4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</row>
    <row r="150" spans="1:13" x14ac:dyDescent="0.25">
      <c r="A150" s="40"/>
      <c r="B150" s="41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</row>
    <row r="151" spans="1:13" x14ac:dyDescent="0.25">
      <c r="A151" s="40"/>
      <c r="B151" s="41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</row>
    <row r="152" spans="1:13" x14ac:dyDescent="0.25">
      <c r="A152" s="40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</row>
    <row r="153" spans="1:13" x14ac:dyDescent="0.25">
      <c r="A153" s="40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</row>
    <row r="154" spans="1:13" x14ac:dyDescent="0.25">
      <c r="A154" s="40"/>
      <c r="B154" s="41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</row>
    <row r="155" spans="1:13" x14ac:dyDescent="0.25">
      <c r="A155" s="40"/>
      <c r="B155" s="41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x14ac:dyDescent="0.25">
      <c r="A156" s="40"/>
      <c r="B156" s="41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13" x14ac:dyDescent="0.25">
      <c r="A157" s="40"/>
      <c r="B157" s="41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</row>
    <row r="158" spans="1:13" x14ac:dyDescent="0.25">
      <c r="A158" s="40"/>
      <c r="B158" s="41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</row>
    <row r="159" spans="1:13" x14ac:dyDescent="0.25">
      <c r="A159" s="40"/>
      <c r="B159" s="41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</row>
    <row r="160" spans="1:13" x14ac:dyDescent="0.25">
      <c r="A160" s="40"/>
      <c r="B160" s="41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</row>
    <row r="161" spans="1:13" x14ac:dyDescent="0.25">
      <c r="A161" s="40"/>
      <c r="B161" s="41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</row>
    <row r="162" spans="1:13" x14ac:dyDescent="0.25">
      <c r="A162" s="40"/>
      <c r="B162" s="41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</row>
    <row r="163" spans="1:13" x14ac:dyDescent="0.25">
      <c r="A163" s="40"/>
      <c r="B163" s="41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</row>
    <row r="164" spans="1:13" x14ac:dyDescent="0.25">
      <c r="A164" s="40"/>
      <c r="B164" s="41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</row>
    <row r="165" spans="1:13" x14ac:dyDescent="0.25">
      <c r="A165" s="40"/>
      <c r="B165" s="41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</row>
    <row r="166" spans="1:13" x14ac:dyDescent="0.25">
      <c r="A166" s="40"/>
      <c r="B166" s="41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</row>
    <row r="167" spans="1:13" x14ac:dyDescent="0.25">
      <c r="A167" s="40"/>
      <c r="B167" s="41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</row>
    <row r="168" spans="1:13" x14ac:dyDescent="0.25">
      <c r="A168" s="40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</row>
    <row r="169" spans="1:13" x14ac:dyDescent="0.25">
      <c r="A169" s="40"/>
      <c r="B169" s="41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</row>
    <row r="170" spans="1:13" x14ac:dyDescent="0.25">
      <c r="A170" s="40"/>
      <c r="B170" s="41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</row>
    <row r="171" spans="1:13" x14ac:dyDescent="0.25">
      <c r="A171" s="40"/>
      <c r="B171" s="41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</row>
    <row r="172" spans="1:13" x14ac:dyDescent="0.25">
      <c r="A172" s="40"/>
      <c r="B172" s="41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</row>
    <row r="173" spans="1:13" x14ac:dyDescent="0.25">
      <c r="A173" s="40"/>
      <c r="B173" s="41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</row>
    <row r="174" spans="1:13" x14ac:dyDescent="0.25">
      <c r="A174" s="40"/>
      <c r="B174" s="41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</row>
    <row r="175" spans="1:13" x14ac:dyDescent="0.25">
      <c r="A175" s="40"/>
      <c r="B175" s="41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</row>
    <row r="176" spans="1:13" x14ac:dyDescent="0.25">
      <c r="A176" s="40"/>
      <c r="B176" s="41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</row>
    <row r="177" spans="1:13" x14ac:dyDescent="0.25">
      <c r="A177" s="40"/>
      <c r="B177" s="41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</row>
    <row r="178" spans="1:13" x14ac:dyDescent="0.25">
      <c r="A178" s="40"/>
      <c r="B178" s="41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</row>
    <row r="179" spans="1:13" x14ac:dyDescent="0.25">
      <c r="A179" s="40"/>
      <c r="B179" s="41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</row>
    <row r="180" spans="1:13" x14ac:dyDescent="0.25">
      <c r="A180" s="40"/>
      <c r="B180" s="41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</row>
    <row r="181" spans="1:13" x14ac:dyDescent="0.25">
      <c r="A181" s="40"/>
      <c r="B181" s="41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</row>
    <row r="182" spans="1:13" x14ac:dyDescent="0.25">
      <c r="A182" s="40"/>
      <c r="B182" s="41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</row>
    <row r="183" spans="1:13" x14ac:dyDescent="0.25">
      <c r="A183" s="40"/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</row>
    <row r="184" spans="1:13" x14ac:dyDescent="0.25">
      <c r="A184" s="40"/>
      <c r="B184" s="41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</row>
    <row r="185" spans="1:13" x14ac:dyDescent="0.25">
      <c r="A185" s="40"/>
      <c r="B185" s="41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</row>
    <row r="186" spans="1:13" x14ac:dyDescent="0.25">
      <c r="A186" s="40"/>
      <c r="B186" s="41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</row>
    <row r="187" spans="1:13" x14ac:dyDescent="0.25">
      <c r="A187" s="40"/>
      <c r="B187" s="41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</row>
    <row r="188" spans="1:13" x14ac:dyDescent="0.25">
      <c r="A188" s="40"/>
      <c r="B188" s="41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</row>
    <row r="189" spans="1:13" x14ac:dyDescent="0.25">
      <c r="A189" s="40"/>
      <c r="B189" s="41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</row>
    <row r="190" spans="1:13" x14ac:dyDescent="0.25">
      <c r="A190" s="40"/>
      <c r="B190" s="41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</row>
    <row r="191" spans="1:13" x14ac:dyDescent="0.25">
      <c r="A191" s="40"/>
      <c r="B191" s="41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</row>
    <row r="192" spans="1:13" x14ac:dyDescent="0.25">
      <c r="A192" s="40"/>
      <c r="B192" s="41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</row>
    <row r="193" spans="1:13" x14ac:dyDescent="0.25">
      <c r="A193" s="40"/>
      <c r="B193" s="41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</row>
    <row r="194" spans="1:13" x14ac:dyDescent="0.25">
      <c r="A194" s="40"/>
      <c r="B194" s="41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3" x14ac:dyDescent="0.25">
      <c r="A195" s="40"/>
      <c r="B195" s="41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1:13" x14ac:dyDescent="0.25">
      <c r="A196" s="40"/>
      <c r="B196" s="41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</row>
    <row r="197" spans="1:13" x14ac:dyDescent="0.25">
      <c r="A197" s="40"/>
      <c r="B197" s="41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</row>
    <row r="198" spans="1:13" x14ac:dyDescent="0.25">
      <c r="A198" s="40"/>
      <c r="B198" s="41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</row>
    <row r="199" spans="1:13" x14ac:dyDescent="0.25">
      <c r="A199" s="40"/>
      <c r="B199" s="41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</row>
    <row r="200" spans="1:13" x14ac:dyDescent="0.25">
      <c r="A200" s="40"/>
      <c r="B200" s="41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</row>
    <row r="201" spans="1:13" x14ac:dyDescent="0.25">
      <c r="A201" s="40"/>
      <c r="B201" s="41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</row>
    <row r="202" spans="1:13" x14ac:dyDescent="0.25">
      <c r="A202" s="40"/>
      <c r="B202" s="41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</row>
    <row r="203" spans="1:13" x14ac:dyDescent="0.25">
      <c r="A203" s="40"/>
      <c r="B203" s="41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</row>
    <row r="204" spans="1:13" x14ac:dyDescent="0.25">
      <c r="A204" s="40"/>
      <c r="B204" s="41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</row>
    <row r="205" spans="1:13" x14ac:dyDescent="0.25">
      <c r="A205" s="40"/>
      <c r="B205" s="41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</row>
    <row r="206" spans="1:13" x14ac:dyDescent="0.25">
      <c r="A206" s="40"/>
      <c r="B206" s="41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</row>
    <row r="207" spans="1:13" x14ac:dyDescent="0.25">
      <c r="A207" s="40"/>
      <c r="B207" s="41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</row>
    <row r="208" spans="1:13" x14ac:dyDescent="0.25">
      <c r="A208" s="40"/>
      <c r="B208" s="41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</row>
    <row r="209" spans="1:13" x14ac:dyDescent="0.25">
      <c r="A209" s="40"/>
      <c r="B209" s="41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</row>
    <row r="210" spans="1:13" x14ac:dyDescent="0.25">
      <c r="A210" s="40"/>
      <c r="B210" s="41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</row>
    <row r="211" spans="1:13" x14ac:dyDescent="0.25">
      <c r="A211" s="40"/>
      <c r="B211" s="41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</row>
    <row r="212" spans="1:13" x14ac:dyDescent="0.25">
      <c r="A212" s="40"/>
      <c r="B212" s="41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</row>
    <row r="213" spans="1:13" x14ac:dyDescent="0.25">
      <c r="A213" s="40"/>
      <c r="B213" s="41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</row>
    <row r="214" spans="1:13" x14ac:dyDescent="0.25">
      <c r="A214" s="40"/>
      <c r="B214" s="41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</row>
    <row r="215" spans="1:13" x14ac:dyDescent="0.25">
      <c r="A215" s="40"/>
      <c r="B215" s="41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</row>
    <row r="216" spans="1:13" x14ac:dyDescent="0.25">
      <c r="A216" s="40"/>
      <c r="B216" s="41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</row>
    <row r="217" spans="1:13" x14ac:dyDescent="0.25">
      <c r="A217" s="40"/>
      <c r="B217" s="4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</row>
    <row r="218" spans="1:13" x14ac:dyDescent="0.25">
      <c r="A218" s="40"/>
      <c r="B218" s="41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</row>
    <row r="219" spans="1:13" x14ac:dyDescent="0.25">
      <c r="A219" s="40"/>
      <c r="B219" s="41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</row>
    <row r="220" spans="1:13" x14ac:dyDescent="0.25">
      <c r="A220" s="40"/>
      <c r="B220" s="41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</row>
    <row r="221" spans="1:13" x14ac:dyDescent="0.25">
      <c r="A221" s="40"/>
      <c r="B221" s="41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</row>
    <row r="222" spans="1:13" x14ac:dyDescent="0.25">
      <c r="A222" s="40"/>
      <c r="B222" s="41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</row>
    <row r="223" spans="1:13" x14ac:dyDescent="0.25">
      <c r="A223" s="40"/>
      <c r="B223" s="41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</row>
    <row r="224" spans="1:13" x14ac:dyDescent="0.25">
      <c r="A224" s="40"/>
      <c r="B224" s="41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</row>
    <row r="225" spans="1:13" x14ac:dyDescent="0.25">
      <c r="A225" s="40"/>
      <c r="B225" s="41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</row>
    <row r="226" spans="1:13" x14ac:dyDescent="0.25">
      <c r="A226" s="40"/>
      <c r="B226" s="41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</row>
    <row r="227" spans="1:13" x14ac:dyDescent="0.25">
      <c r="A227" s="40"/>
      <c r="B227" s="41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</row>
    <row r="228" spans="1:13" x14ac:dyDescent="0.25">
      <c r="A228" s="40"/>
      <c r="B228" s="41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</row>
    <row r="229" spans="1:13" x14ac:dyDescent="0.25">
      <c r="A229" s="40"/>
      <c r="B229" s="41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</row>
    <row r="230" spans="1:13" x14ac:dyDescent="0.25">
      <c r="A230" s="40"/>
      <c r="B230" s="4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</row>
    <row r="231" spans="1:13" x14ac:dyDescent="0.25">
      <c r="A231" s="40"/>
      <c r="B231" s="4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</row>
    <row r="232" spans="1:13" x14ac:dyDescent="0.25">
      <c r="A232" s="40"/>
      <c r="B232" s="41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</row>
    <row r="233" spans="1:13" x14ac:dyDescent="0.25">
      <c r="A233" s="40"/>
      <c r="B233" s="41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</row>
    <row r="234" spans="1:13" x14ac:dyDescent="0.25">
      <c r="A234" s="40"/>
      <c r="B234" s="41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</row>
    <row r="235" spans="1:13" x14ac:dyDescent="0.25">
      <c r="A235" s="40"/>
      <c r="B235" s="41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</row>
    <row r="236" spans="1:13" x14ac:dyDescent="0.25">
      <c r="A236" s="40"/>
      <c r="B236" s="41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</row>
    <row r="237" spans="1:13" x14ac:dyDescent="0.25">
      <c r="A237" s="40"/>
      <c r="B237" s="41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</row>
    <row r="238" spans="1:13" x14ac:dyDescent="0.25">
      <c r="A238" s="40"/>
      <c r="B238" s="41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</row>
    <row r="239" spans="1:13" x14ac:dyDescent="0.25">
      <c r="A239" s="40"/>
      <c r="B239" s="41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</row>
    <row r="240" spans="1:13" x14ac:dyDescent="0.25">
      <c r="A240" s="40"/>
      <c r="B240" s="41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</row>
    <row r="241" spans="1:13" x14ac:dyDescent="0.25">
      <c r="A241" s="40"/>
      <c r="B241" s="41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</row>
    <row r="242" spans="1:13" x14ac:dyDescent="0.25">
      <c r="A242" s="40"/>
      <c r="B242" s="41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</row>
    <row r="243" spans="1:13" x14ac:dyDescent="0.25">
      <c r="A243" s="40"/>
      <c r="B243" s="41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</row>
    <row r="244" spans="1:13" x14ac:dyDescent="0.25">
      <c r="A244" s="40"/>
      <c r="B244" s="41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</row>
    <row r="245" spans="1:13" x14ac:dyDescent="0.25">
      <c r="A245" s="40"/>
      <c r="B245" s="41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</row>
    <row r="246" spans="1:13" x14ac:dyDescent="0.25">
      <c r="A246" s="40"/>
      <c r="B246" s="41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</row>
    <row r="247" spans="1:13" x14ac:dyDescent="0.25">
      <c r="A247" s="40"/>
      <c r="B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</row>
    <row r="248" spans="1:13" x14ac:dyDescent="0.25">
      <c r="A248" s="40"/>
      <c r="B248" s="41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</row>
    <row r="249" spans="1:13" x14ac:dyDescent="0.25">
      <c r="A249" s="40"/>
      <c r="B249" s="41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</row>
    <row r="250" spans="1:13" x14ac:dyDescent="0.25">
      <c r="A250" s="40"/>
      <c r="B250" s="41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</row>
    <row r="251" spans="1:13" x14ac:dyDescent="0.25">
      <c r="A251" s="40"/>
      <c r="B251" s="41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</row>
    <row r="252" spans="1:13" x14ac:dyDescent="0.25">
      <c r="A252" s="40"/>
      <c r="B252" s="41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</row>
    <row r="253" spans="1:13" x14ac:dyDescent="0.25">
      <c r="A253" s="40"/>
      <c r="B253" s="41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</row>
    <row r="254" spans="1:13" x14ac:dyDescent="0.25">
      <c r="A254" s="40"/>
      <c r="B254" s="41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</row>
    <row r="255" spans="1:13" x14ac:dyDescent="0.25">
      <c r="A255" s="40"/>
      <c r="B255" s="41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</row>
    <row r="256" spans="1:13" x14ac:dyDescent="0.25">
      <c r="A256" s="40"/>
      <c r="B256" s="41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</row>
    <row r="257" spans="1:13" x14ac:dyDescent="0.25">
      <c r="A257" s="40"/>
      <c r="B257" s="41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</row>
    <row r="258" spans="1:13" x14ac:dyDescent="0.25">
      <c r="A258" s="40"/>
      <c r="B258" s="41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</row>
    <row r="259" spans="1:13" x14ac:dyDescent="0.25">
      <c r="A259" s="40"/>
      <c r="B259" s="41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</row>
    <row r="260" spans="1:13" x14ac:dyDescent="0.25">
      <c r="A260" s="40"/>
      <c r="B260" s="41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</row>
    <row r="261" spans="1:13" x14ac:dyDescent="0.25">
      <c r="A261" s="40"/>
      <c r="B261" s="41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</row>
    <row r="262" spans="1:13" x14ac:dyDescent="0.25">
      <c r="A262" s="40"/>
      <c r="B262" s="41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</row>
    <row r="263" spans="1:13" x14ac:dyDescent="0.25">
      <c r="A263" s="40"/>
      <c r="B263" s="41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</row>
    <row r="264" spans="1:13" x14ac:dyDescent="0.25">
      <c r="A264" s="40"/>
      <c r="B264" s="41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</row>
    <row r="265" spans="1:13" x14ac:dyDescent="0.25">
      <c r="A265" s="40"/>
      <c r="B265" s="41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</row>
    <row r="266" spans="1:13" x14ac:dyDescent="0.25">
      <c r="A266" s="40"/>
      <c r="B266" s="41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</row>
    <row r="267" spans="1:13" x14ac:dyDescent="0.25">
      <c r="A267" s="40"/>
      <c r="B267" s="41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</row>
    <row r="268" spans="1:13" x14ac:dyDescent="0.25">
      <c r="A268" s="40"/>
      <c r="B268" s="41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</row>
    <row r="269" spans="1:13" x14ac:dyDescent="0.25">
      <c r="A269" s="40"/>
      <c r="B269" s="41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</row>
    <row r="270" spans="1:13" x14ac:dyDescent="0.25">
      <c r="A270" s="40"/>
      <c r="B270" s="41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</row>
    <row r="271" spans="1:13" x14ac:dyDescent="0.25">
      <c r="A271" s="40"/>
      <c r="B271" s="41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</row>
    <row r="272" spans="1:13" x14ac:dyDescent="0.25">
      <c r="A272" s="40"/>
      <c r="B272" s="41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</row>
    <row r="273" spans="1:13" x14ac:dyDescent="0.25">
      <c r="A273" s="40"/>
      <c r="B273" s="41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</row>
    <row r="274" spans="1:13" x14ac:dyDescent="0.25">
      <c r="A274" s="40"/>
      <c r="B274" s="41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</row>
    <row r="275" spans="1:13" x14ac:dyDescent="0.25">
      <c r="A275" s="40"/>
      <c r="B275" s="41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</row>
    <row r="276" spans="1:13" x14ac:dyDescent="0.25">
      <c r="A276" s="40"/>
      <c r="B276" s="4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</row>
    <row r="277" spans="1:13" x14ac:dyDescent="0.25">
      <c r="A277" s="40"/>
      <c r="B277" s="41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</row>
    <row r="278" spans="1:13" x14ac:dyDescent="0.25">
      <c r="A278" s="40"/>
      <c r="B278" s="41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</row>
    <row r="279" spans="1:13" x14ac:dyDescent="0.25">
      <c r="A279" s="40"/>
      <c r="B279" s="41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</row>
    <row r="280" spans="1:13" x14ac:dyDescent="0.25">
      <c r="A280" s="40"/>
      <c r="B280" s="41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</row>
    <row r="281" spans="1:13" x14ac:dyDescent="0.25">
      <c r="A281" s="40"/>
      <c r="B281" s="41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</row>
    <row r="282" spans="1:13" x14ac:dyDescent="0.25">
      <c r="A282" s="40"/>
      <c r="B282" s="41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</row>
    <row r="283" spans="1:13" x14ac:dyDescent="0.25">
      <c r="A283" s="40"/>
      <c r="B283" s="41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</row>
    <row r="284" spans="1:13" x14ac:dyDescent="0.25">
      <c r="A284" s="40"/>
      <c r="B284" s="41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</row>
    <row r="285" spans="1:13" x14ac:dyDescent="0.25">
      <c r="A285" s="40"/>
      <c r="B285" s="41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</row>
    <row r="286" spans="1:13" x14ac:dyDescent="0.25">
      <c r="A286" s="40"/>
      <c r="B286" s="41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</row>
    <row r="287" spans="1:13" x14ac:dyDescent="0.25">
      <c r="A287" s="40"/>
      <c r="B287" s="41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</row>
    <row r="288" spans="1:13" x14ac:dyDescent="0.25">
      <c r="A288" s="40"/>
      <c r="B288" s="41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</row>
    <row r="289" spans="1:13" x14ac:dyDescent="0.25">
      <c r="A289" s="40"/>
      <c r="B289" s="41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</row>
    <row r="290" spans="1:13" x14ac:dyDescent="0.25">
      <c r="A290" s="40"/>
      <c r="B290" s="41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</row>
    <row r="291" spans="1:13" x14ac:dyDescent="0.25">
      <c r="A291" s="40"/>
      <c r="B291" s="41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</row>
    <row r="292" spans="1:13" x14ac:dyDescent="0.25">
      <c r="A292" s="40"/>
      <c r="B292" s="41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</row>
    <row r="293" spans="1:13" x14ac:dyDescent="0.25">
      <c r="A293" s="40"/>
      <c r="B293" s="41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</row>
    <row r="294" spans="1:13" x14ac:dyDescent="0.25">
      <c r="A294" s="40"/>
      <c r="B294" s="41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</row>
    <row r="295" spans="1:13" x14ac:dyDescent="0.25">
      <c r="A295" s="40"/>
      <c r="B295" s="41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</row>
    <row r="296" spans="1:13" x14ac:dyDescent="0.25">
      <c r="A296" s="40"/>
      <c r="B296" s="41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</row>
    <row r="297" spans="1:13" x14ac:dyDescent="0.25">
      <c r="A297" s="40"/>
      <c r="B297" s="41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</row>
    <row r="298" spans="1:13" x14ac:dyDescent="0.25">
      <c r="A298" s="40"/>
      <c r="B298" s="41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</row>
    <row r="299" spans="1:13" x14ac:dyDescent="0.25">
      <c r="A299" s="40"/>
      <c r="B299" s="41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</row>
    <row r="300" spans="1:13" x14ac:dyDescent="0.25">
      <c r="A300" s="40"/>
      <c r="B300" s="41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</row>
    <row r="301" spans="1:13" x14ac:dyDescent="0.25">
      <c r="A301" s="40"/>
      <c r="B301" s="41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</row>
    <row r="302" spans="1:13" x14ac:dyDescent="0.25">
      <c r="A302" s="40"/>
      <c r="B302" s="41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</row>
    <row r="303" spans="1:13" x14ac:dyDescent="0.25">
      <c r="A303" s="40"/>
      <c r="B303" s="41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</row>
    <row r="304" spans="1:13" x14ac:dyDescent="0.25">
      <c r="A304" s="40"/>
      <c r="B304" s="41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</row>
    <row r="305" spans="1:13" x14ac:dyDescent="0.25">
      <c r="A305" s="40"/>
      <c r="B305" s="41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</row>
    <row r="306" spans="1:13" x14ac:dyDescent="0.25">
      <c r="A306" s="40"/>
      <c r="B306" s="41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</row>
    <row r="307" spans="1:13" x14ac:dyDescent="0.25">
      <c r="A307" s="40"/>
      <c r="B307" s="41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</row>
    <row r="308" spans="1:13" x14ac:dyDescent="0.25">
      <c r="A308" s="40"/>
      <c r="B308" s="41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</row>
    <row r="309" spans="1:13" x14ac:dyDescent="0.25">
      <c r="A309" s="40"/>
      <c r="B309" s="41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</row>
    <row r="310" spans="1:13" x14ac:dyDescent="0.25">
      <c r="A310" s="40"/>
      <c r="B310" s="41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</row>
    <row r="311" spans="1:13" x14ac:dyDescent="0.25">
      <c r="A311" s="40"/>
      <c r="B311" s="41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</row>
    <row r="312" spans="1:13" x14ac:dyDescent="0.25">
      <c r="A312" s="40"/>
      <c r="B312" s="41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</row>
    <row r="313" spans="1:13" x14ac:dyDescent="0.25">
      <c r="A313" s="40"/>
      <c r="B313" s="41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</row>
    <row r="314" spans="1:13" x14ac:dyDescent="0.25">
      <c r="A314" s="40"/>
      <c r="B314" s="41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</row>
    <row r="315" spans="1:13" x14ac:dyDescent="0.25">
      <c r="A315" s="40"/>
      <c r="B315" s="41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</row>
    <row r="316" spans="1:13" x14ac:dyDescent="0.25">
      <c r="A316" s="40"/>
      <c r="B316" s="41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</row>
    <row r="317" spans="1:13" x14ac:dyDescent="0.25">
      <c r="A317" s="40"/>
      <c r="B317" s="41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</row>
    <row r="318" spans="1:13" x14ac:dyDescent="0.25">
      <c r="A318" s="40"/>
      <c r="B318" s="41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</row>
    <row r="319" spans="1:13" x14ac:dyDescent="0.25">
      <c r="A319" s="40"/>
      <c r="B319" s="41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</row>
    <row r="320" spans="1:13" x14ac:dyDescent="0.25">
      <c r="A320" s="40"/>
      <c r="B320" s="41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</row>
    <row r="321" spans="1:13" x14ac:dyDescent="0.25">
      <c r="A321" s="40"/>
      <c r="B321" s="41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</row>
    <row r="322" spans="1:13" x14ac:dyDescent="0.25">
      <c r="A322" s="40"/>
      <c r="B322" s="41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</row>
    <row r="323" spans="1:13" x14ac:dyDescent="0.25">
      <c r="A323" s="40"/>
      <c r="B323" s="41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</row>
    <row r="324" spans="1:13" x14ac:dyDescent="0.25">
      <c r="A324" s="40"/>
      <c r="B324" s="41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</row>
    <row r="325" spans="1:13" x14ac:dyDescent="0.25">
      <c r="A325" s="40"/>
      <c r="B325" s="41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</row>
    <row r="326" spans="1:13" x14ac:dyDescent="0.25">
      <c r="A326" s="40"/>
      <c r="B326" s="41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</row>
    <row r="327" spans="1:13" x14ac:dyDescent="0.25">
      <c r="A327" s="40"/>
      <c r="B327" s="41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</row>
    <row r="328" spans="1:13" x14ac:dyDescent="0.25">
      <c r="A328" s="40"/>
      <c r="B328" s="41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</row>
    <row r="329" spans="1:13" x14ac:dyDescent="0.25">
      <c r="A329" s="40"/>
      <c r="B329" s="41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</row>
    <row r="330" spans="1:13" x14ac:dyDescent="0.25">
      <c r="A330" s="40"/>
      <c r="B330" s="41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</row>
    <row r="331" spans="1:13" x14ac:dyDescent="0.25">
      <c r="A331" s="40"/>
      <c r="B331" s="41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</row>
    <row r="332" spans="1:13" x14ac:dyDescent="0.25">
      <c r="A332" s="40"/>
      <c r="B332" s="41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</row>
    <row r="333" spans="1:13" x14ac:dyDescent="0.25">
      <c r="A333" s="40"/>
      <c r="B333" s="41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</row>
    <row r="334" spans="1:13" x14ac:dyDescent="0.25">
      <c r="A334" s="40"/>
      <c r="B334" s="41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</row>
    <row r="335" spans="1:13" x14ac:dyDescent="0.25">
      <c r="A335" s="40"/>
      <c r="B335" s="41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</row>
    <row r="336" spans="1:13" x14ac:dyDescent="0.25">
      <c r="A336" s="40"/>
      <c r="B336" s="41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</row>
    <row r="337" spans="1:13" x14ac:dyDescent="0.25">
      <c r="A337" s="40"/>
      <c r="B337" s="41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</row>
    <row r="338" spans="1:13" x14ac:dyDescent="0.25">
      <c r="A338" s="40"/>
      <c r="B338" s="41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</row>
    <row r="339" spans="1:13" x14ac:dyDescent="0.25">
      <c r="A339" s="40"/>
      <c r="B339" s="41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</row>
    <row r="340" spans="1:13" x14ac:dyDescent="0.25">
      <c r="A340" s="40"/>
      <c r="B340" s="41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</row>
    <row r="341" spans="1:13" x14ac:dyDescent="0.25">
      <c r="A341" s="40"/>
      <c r="B341" s="41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</row>
    <row r="342" spans="1:13" x14ac:dyDescent="0.25">
      <c r="A342" s="40"/>
      <c r="B342" s="41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</row>
    <row r="343" spans="1:13" x14ac:dyDescent="0.25">
      <c r="A343" s="40"/>
      <c r="B343" s="41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</row>
    <row r="344" spans="1:13" x14ac:dyDescent="0.25">
      <c r="A344" s="40"/>
      <c r="B344" s="41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</row>
    <row r="345" spans="1:13" x14ac:dyDescent="0.25">
      <c r="A345" s="40"/>
      <c r="B345" s="41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</row>
    <row r="346" spans="1:13" x14ac:dyDescent="0.25">
      <c r="A346" s="40"/>
      <c r="B346" s="41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</row>
    <row r="347" spans="1:13" x14ac:dyDescent="0.25">
      <c r="A347" s="40"/>
      <c r="B347" s="41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</row>
    <row r="348" spans="1:13" x14ac:dyDescent="0.25">
      <c r="A348" s="40"/>
      <c r="B348" s="41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</row>
    <row r="349" spans="1:13" x14ac:dyDescent="0.25">
      <c r="A349" s="40"/>
      <c r="B349" s="41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</row>
    <row r="350" spans="1:13" x14ac:dyDescent="0.25">
      <c r="A350" s="40"/>
      <c r="B350" s="41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</row>
    <row r="351" spans="1:13" x14ac:dyDescent="0.25">
      <c r="A351" s="40"/>
      <c r="B351" s="41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</row>
    <row r="352" spans="1:13" x14ac:dyDescent="0.25">
      <c r="A352" s="40"/>
      <c r="B352" s="41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</row>
    <row r="353" spans="1:13" x14ac:dyDescent="0.25">
      <c r="A353" s="40"/>
      <c r="B353" s="41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</row>
    <row r="354" spans="1:13" x14ac:dyDescent="0.25">
      <c r="A354" s="40"/>
      <c r="B354" s="41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</row>
    <row r="355" spans="1:13" x14ac:dyDescent="0.25">
      <c r="A355" s="40"/>
      <c r="B355" s="41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</row>
    <row r="356" spans="1:13" x14ac:dyDescent="0.25">
      <c r="A356" s="40"/>
      <c r="B356" s="41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</row>
    <row r="357" spans="1:13" x14ac:dyDescent="0.25">
      <c r="A357" s="40"/>
      <c r="B357" s="41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</row>
    <row r="358" spans="1:13" x14ac:dyDescent="0.25">
      <c r="A358" s="40"/>
      <c r="B358" s="41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</row>
    <row r="359" spans="1:13" x14ac:dyDescent="0.25">
      <c r="A359" s="40"/>
      <c r="B359" s="41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</row>
    <row r="360" spans="1:13" x14ac:dyDescent="0.25">
      <c r="A360" s="40"/>
      <c r="B360" s="41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</row>
    <row r="361" spans="1:13" x14ac:dyDescent="0.25">
      <c r="A361" s="40"/>
      <c r="B361" s="41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</row>
    <row r="362" spans="1:13" x14ac:dyDescent="0.25">
      <c r="A362" s="40"/>
      <c r="B362" s="41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</row>
    <row r="363" spans="1:13" x14ac:dyDescent="0.25">
      <c r="A363" s="40"/>
      <c r="B363" s="41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</row>
    <row r="364" spans="1:13" x14ac:dyDescent="0.25">
      <c r="A364" s="40"/>
      <c r="B364" s="41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</row>
    <row r="365" spans="1:13" x14ac:dyDescent="0.25">
      <c r="A365" s="40"/>
      <c r="B365" s="41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</row>
    <row r="366" spans="1:13" x14ac:dyDescent="0.25">
      <c r="A366" s="40"/>
      <c r="B366" s="41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</row>
    <row r="367" spans="1:13" x14ac:dyDescent="0.25">
      <c r="A367" s="40"/>
      <c r="B367" s="41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</row>
    <row r="368" spans="1:13" x14ac:dyDescent="0.25">
      <c r="A368" s="40"/>
      <c r="B368" s="41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</row>
    <row r="369" spans="1:13" x14ac:dyDescent="0.25">
      <c r="A369" s="40"/>
      <c r="B369" s="41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</row>
    <row r="370" spans="1:13" x14ac:dyDescent="0.25">
      <c r="A370" s="40"/>
      <c r="B370" s="41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</row>
    <row r="371" spans="1:13" x14ac:dyDescent="0.25">
      <c r="A371" s="40"/>
      <c r="B371" s="41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</row>
    <row r="372" spans="1:13" x14ac:dyDescent="0.25">
      <c r="A372" s="40"/>
      <c r="B372" s="41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</row>
    <row r="373" spans="1:13" x14ac:dyDescent="0.25">
      <c r="A373" s="40"/>
      <c r="B373" s="41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</row>
    <row r="374" spans="1:13" x14ac:dyDescent="0.25">
      <c r="A374" s="40"/>
      <c r="B374" s="41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</row>
    <row r="375" spans="1:13" x14ac:dyDescent="0.25">
      <c r="A375" s="40"/>
      <c r="B375" s="41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</row>
    <row r="376" spans="1:13" x14ac:dyDescent="0.25">
      <c r="A376" s="40"/>
      <c r="B376" s="41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</row>
    <row r="377" spans="1:13" x14ac:dyDescent="0.25">
      <c r="A377" s="40"/>
      <c r="B377" s="41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</row>
    <row r="378" spans="1:13" x14ac:dyDescent="0.25">
      <c r="A378" s="40"/>
      <c r="B378" s="41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</row>
    <row r="379" spans="1:13" x14ac:dyDescent="0.25">
      <c r="A379" s="40"/>
      <c r="B379" s="41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</row>
    <row r="380" spans="1:13" x14ac:dyDescent="0.25">
      <c r="A380" s="40"/>
      <c r="B380" s="41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</row>
    <row r="381" spans="1:13" x14ac:dyDescent="0.25">
      <c r="A381" s="40"/>
      <c r="B381" s="41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</row>
    <row r="382" spans="1:13" x14ac:dyDescent="0.25">
      <c r="A382" s="40"/>
      <c r="B382" s="41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</row>
    <row r="383" spans="1:13" x14ac:dyDescent="0.25">
      <c r="A383" s="40"/>
      <c r="B383" s="41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</row>
    <row r="384" spans="1:13" x14ac:dyDescent="0.25">
      <c r="A384" s="40"/>
      <c r="B384" s="41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</row>
    <row r="385" spans="1:13" x14ac:dyDescent="0.25">
      <c r="A385" s="40"/>
      <c r="B385" s="41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</row>
    <row r="386" spans="1:13" x14ac:dyDescent="0.25">
      <c r="A386" s="40"/>
      <c r="B386" s="41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</row>
    <row r="387" spans="1:13" x14ac:dyDescent="0.25">
      <c r="A387" s="40"/>
      <c r="B387" s="41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</row>
    <row r="388" spans="1:13" x14ac:dyDescent="0.25">
      <c r="A388" s="40"/>
      <c r="B388" s="41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</row>
    <row r="389" spans="1:13" x14ac:dyDescent="0.25">
      <c r="A389" s="40"/>
      <c r="B389" s="41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</row>
    <row r="390" spans="1:13" x14ac:dyDescent="0.25">
      <c r="A390" s="40"/>
      <c r="B390" s="41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</row>
    <row r="391" spans="1:13" x14ac:dyDescent="0.25">
      <c r="A391" s="40"/>
      <c r="B391" s="41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</row>
    <row r="392" spans="1:13" x14ac:dyDescent="0.25">
      <c r="A392" s="40"/>
      <c r="B392" s="41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</row>
    <row r="393" spans="1:13" x14ac:dyDescent="0.25">
      <c r="A393" s="40"/>
      <c r="B393" s="41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</row>
    <row r="394" spans="1:13" x14ac:dyDescent="0.25">
      <c r="A394" s="40"/>
      <c r="B394" s="41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</row>
    <row r="395" spans="1:13" x14ac:dyDescent="0.25">
      <c r="A395" s="40"/>
      <c r="B395" s="41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</row>
    <row r="396" spans="1:13" x14ac:dyDescent="0.25">
      <c r="A396" s="40"/>
      <c r="B396" s="41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</row>
    <row r="397" spans="1:13" x14ac:dyDescent="0.25">
      <c r="A397" s="40"/>
      <c r="B397" s="41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</row>
    <row r="398" spans="1:13" x14ac:dyDescent="0.25">
      <c r="A398" s="40"/>
      <c r="B398" s="41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</row>
    <row r="399" spans="1:13" x14ac:dyDescent="0.25">
      <c r="A399" s="40"/>
      <c r="B399" s="41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</row>
    <row r="400" spans="1:13" x14ac:dyDescent="0.25">
      <c r="A400" s="40"/>
      <c r="B400" s="41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</row>
    <row r="401" spans="1:13" x14ac:dyDescent="0.25">
      <c r="A401" s="40"/>
      <c r="B401" s="41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</row>
    <row r="402" spans="1:13" x14ac:dyDescent="0.25">
      <c r="A402" s="40"/>
      <c r="B402" s="41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</row>
    <row r="403" spans="1:13" x14ac:dyDescent="0.25">
      <c r="A403" s="40"/>
      <c r="B403" s="41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</row>
    <row r="404" spans="1:13" x14ac:dyDescent="0.25">
      <c r="A404" s="40"/>
      <c r="B404" s="41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</row>
    <row r="405" spans="1:13" x14ac:dyDescent="0.25">
      <c r="A405" s="40"/>
      <c r="B405" s="41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</row>
    <row r="406" spans="1:13" x14ac:dyDescent="0.25">
      <c r="A406" s="40"/>
      <c r="B406" s="41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</row>
    <row r="407" spans="1:13" x14ac:dyDescent="0.25">
      <c r="A407" s="40"/>
      <c r="B407" s="41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</row>
    <row r="408" spans="1:13" x14ac:dyDescent="0.25">
      <c r="A408" s="40"/>
      <c r="B408" s="41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</row>
    <row r="409" spans="1:13" x14ac:dyDescent="0.25">
      <c r="A409" s="40"/>
      <c r="B409" s="41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</row>
    <row r="410" spans="1:13" x14ac:dyDescent="0.25">
      <c r="A410" s="40"/>
      <c r="B410" s="41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</row>
    <row r="411" spans="1:13" x14ac:dyDescent="0.25">
      <c r="A411" s="40"/>
      <c r="B411" s="41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</row>
    <row r="412" spans="1:13" x14ac:dyDescent="0.25">
      <c r="A412" s="40"/>
      <c r="B412" s="41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</row>
    <row r="413" spans="1:13" x14ac:dyDescent="0.25">
      <c r="A413" s="40"/>
      <c r="B413" s="41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</row>
    <row r="414" spans="1:13" x14ac:dyDescent="0.25">
      <c r="A414" s="40"/>
      <c r="B414" s="41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</row>
    <row r="415" spans="1:13" x14ac:dyDescent="0.25">
      <c r="A415" s="40"/>
      <c r="B415" s="41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</row>
    <row r="416" spans="1:13" x14ac:dyDescent="0.25">
      <c r="A416" s="40"/>
      <c r="B416" s="41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</row>
    <row r="417" spans="1:13" x14ac:dyDescent="0.25">
      <c r="A417" s="40"/>
      <c r="B417" s="41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</row>
    <row r="418" spans="1:13" x14ac:dyDescent="0.25">
      <c r="A418" s="40"/>
      <c r="B418" s="41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</row>
    <row r="419" spans="1:13" x14ac:dyDescent="0.25">
      <c r="A419" s="40"/>
      <c r="B419" s="41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</row>
    <row r="420" spans="1:13" x14ac:dyDescent="0.25">
      <c r="A420" s="40"/>
      <c r="B420" s="41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</row>
    <row r="421" spans="1:13" x14ac:dyDescent="0.25">
      <c r="A421" s="40"/>
      <c r="B421" s="41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</row>
    <row r="422" spans="1:13" x14ac:dyDescent="0.25">
      <c r="A422" s="40"/>
      <c r="B422" s="41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</row>
    <row r="423" spans="1:13" x14ac:dyDescent="0.25">
      <c r="A423" s="40"/>
      <c r="B423" s="41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</row>
    <row r="424" spans="1:13" x14ac:dyDescent="0.25">
      <c r="A424" s="40"/>
      <c r="B424" s="41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</row>
    <row r="425" spans="1:13" x14ac:dyDescent="0.25">
      <c r="A425" s="40"/>
      <c r="B425" s="41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</row>
    <row r="426" spans="1:13" x14ac:dyDescent="0.25">
      <c r="A426" s="40"/>
      <c r="B426" s="41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</row>
    <row r="427" spans="1:13" x14ac:dyDescent="0.25">
      <c r="A427" s="40"/>
      <c r="B427" s="41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</row>
    <row r="428" spans="1:13" x14ac:dyDescent="0.25">
      <c r="A428" s="40"/>
      <c r="B428" s="41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</row>
    <row r="429" spans="1:13" x14ac:dyDescent="0.25">
      <c r="A429" s="40"/>
      <c r="B429" s="41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</row>
    <row r="430" spans="1:13" x14ac:dyDescent="0.25">
      <c r="A430" s="40"/>
      <c r="B430" s="41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</row>
    <row r="431" spans="1:13" x14ac:dyDescent="0.25">
      <c r="A431" s="40"/>
      <c r="B431" s="41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</row>
    <row r="432" spans="1:13" x14ac:dyDescent="0.25">
      <c r="A432" s="40"/>
      <c r="B432" s="41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</row>
    <row r="433" spans="1:13" x14ac:dyDescent="0.25">
      <c r="A433" s="40"/>
      <c r="B433" s="41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</row>
    <row r="434" spans="1:13" x14ac:dyDescent="0.25">
      <c r="A434" s="40"/>
      <c r="B434" s="41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</row>
    <row r="435" spans="1:13" x14ac:dyDescent="0.25">
      <c r="A435" s="40"/>
      <c r="B435" s="41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</row>
    <row r="436" spans="1:13" x14ac:dyDescent="0.25">
      <c r="A436" s="40"/>
      <c r="B436" s="41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</row>
    <row r="437" spans="1:13" x14ac:dyDescent="0.25">
      <c r="A437" s="40"/>
      <c r="B437" s="41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</row>
    <row r="438" spans="1:13" x14ac:dyDescent="0.25">
      <c r="A438" s="40"/>
      <c r="B438" s="41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</row>
    <row r="439" spans="1:13" x14ac:dyDescent="0.25">
      <c r="A439" s="40"/>
      <c r="B439" s="41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</row>
    <row r="440" spans="1:13" x14ac:dyDescent="0.25">
      <c r="A440" s="40"/>
      <c r="B440" s="41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</row>
    <row r="441" spans="1:13" x14ac:dyDescent="0.25">
      <c r="A441" s="40"/>
      <c r="B441" s="41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</row>
    <row r="442" spans="1:13" x14ac:dyDescent="0.25">
      <c r="A442" s="40"/>
      <c r="B442" s="41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</row>
    <row r="443" spans="1:13" x14ac:dyDescent="0.25">
      <c r="A443" s="40"/>
      <c r="B443" s="41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</row>
    <row r="444" spans="1:13" x14ac:dyDescent="0.25">
      <c r="A444" s="40"/>
      <c r="B444" s="41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</row>
    <row r="445" spans="1:13" x14ac:dyDescent="0.25">
      <c r="A445" s="40"/>
      <c r="B445" s="41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</row>
    <row r="446" spans="1:13" x14ac:dyDescent="0.25">
      <c r="A446" s="40"/>
      <c r="B446" s="41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</row>
    <row r="447" spans="1:13" x14ac:dyDescent="0.25">
      <c r="A447" s="40"/>
      <c r="B447" s="41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</row>
    <row r="448" spans="1:13" x14ac:dyDescent="0.25">
      <c r="A448" s="40"/>
      <c r="B448" s="41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</row>
    <row r="449" spans="1:13" x14ac:dyDescent="0.25">
      <c r="A449" s="40"/>
      <c r="B449" s="41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</row>
    <row r="450" spans="1:13" x14ac:dyDescent="0.25">
      <c r="A450" s="40"/>
      <c r="B450" s="41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</row>
    <row r="451" spans="1:13" x14ac:dyDescent="0.25">
      <c r="A451" s="40"/>
      <c r="B451" s="41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</row>
    <row r="452" spans="1:13" x14ac:dyDescent="0.25">
      <c r="A452" s="40"/>
      <c r="B452" s="41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</row>
    <row r="453" spans="1:13" x14ac:dyDescent="0.25">
      <c r="A453" s="40"/>
      <c r="B453" s="41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</row>
    <row r="454" spans="1:13" x14ac:dyDescent="0.25">
      <c r="A454" s="40"/>
      <c r="B454" s="41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</row>
    <row r="455" spans="1:13" x14ac:dyDescent="0.25">
      <c r="A455" s="40"/>
      <c r="B455" s="41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</row>
    <row r="456" spans="1:13" x14ac:dyDescent="0.25">
      <c r="A456" s="40"/>
      <c r="B456" s="41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</row>
    <row r="457" spans="1:13" x14ac:dyDescent="0.25">
      <c r="A457" s="40"/>
      <c r="B457" s="41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</row>
    <row r="458" spans="1:13" x14ac:dyDescent="0.25">
      <c r="A458" s="40"/>
      <c r="B458" s="41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</row>
    <row r="459" spans="1:13" x14ac:dyDescent="0.25">
      <c r="A459" s="40"/>
      <c r="B459" s="41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</row>
    <row r="460" spans="1:13" x14ac:dyDescent="0.25">
      <c r="A460" s="40"/>
      <c r="B460" s="41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</row>
    <row r="461" spans="1:13" x14ac:dyDescent="0.25">
      <c r="A461" s="40"/>
      <c r="B461" s="41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</row>
    <row r="462" spans="1:13" x14ac:dyDescent="0.25">
      <c r="A462" s="40"/>
      <c r="B462" s="41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</row>
    <row r="463" spans="1:13" x14ac:dyDescent="0.25">
      <c r="A463" s="40"/>
      <c r="B463" s="41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</row>
    <row r="464" spans="1:13" x14ac:dyDescent="0.25">
      <c r="A464" s="40"/>
      <c r="B464" s="41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</row>
    <row r="465" spans="1:13" x14ac:dyDescent="0.25">
      <c r="A465" s="40"/>
      <c r="B465" s="41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</row>
    <row r="466" spans="1:13" x14ac:dyDescent="0.25">
      <c r="A466" s="40"/>
      <c r="B466" s="41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</row>
    <row r="467" spans="1:13" x14ac:dyDescent="0.25">
      <c r="A467" s="40"/>
      <c r="B467" s="41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</row>
    <row r="468" spans="1:13" x14ac:dyDescent="0.25">
      <c r="A468" s="40"/>
      <c r="B468" s="41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</row>
    <row r="469" spans="1:13" x14ac:dyDescent="0.25">
      <c r="A469" s="40"/>
      <c r="B469" s="41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</row>
    <row r="470" spans="1:13" x14ac:dyDescent="0.25">
      <c r="A470" s="40"/>
      <c r="B470" s="41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</row>
    <row r="471" spans="1:13" x14ac:dyDescent="0.25">
      <c r="A471" s="40"/>
      <c r="B471" s="41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</row>
    <row r="472" spans="1:13" x14ac:dyDescent="0.25">
      <c r="A472" s="40"/>
      <c r="B472" s="41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</row>
    <row r="473" spans="1:13" x14ac:dyDescent="0.25">
      <c r="A473" s="40"/>
      <c r="B473" s="41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</row>
    <row r="474" spans="1:13" x14ac:dyDescent="0.25">
      <c r="A474" s="40"/>
      <c r="B474" s="41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</row>
    <row r="475" spans="1:13" x14ac:dyDescent="0.25">
      <c r="A475" s="40"/>
      <c r="B475" s="41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</row>
    <row r="476" spans="1:13" x14ac:dyDescent="0.25">
      <c r="A476" s="40"/>
      <c r="B476" s="41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</row>
    <row r="477" spans="1:13" x14ac:dyDescent="0.25">
      <c r="A477" s="40"/>
      <c r="B477" s="41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</row>
    <row r="478" spans="1:13" x14ac:dyDescent="0.25">
      <c r="A478" s="40"/>
      <c r="B478" s="41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</row>
    <row r="479" spans="1:13" x14ac:dyDescent="0.25">
      <c r="A479" s="40"/>
      <c r="B479" s="41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</row>
    <row r="480" spans="1:13" x14ac:dyDescent="0.25">
      <c r="A480" s="40"/>
      <c r="B480" s="41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</row>
    <row r="481" spans="1:13" x14ac:dyDescent="0.25">
      <c r="A481" s="40"/>
      <c r="B481" s="41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</row>
    <row r="482" spans="1:13" x14ac:dyDescent="0.25">
      <c r="A482" s="40"/>
      <c r="B482" s="41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</row>
    <row r="483" spans="1:13" x14ac:dyDescent="0.25">
      <c r="A483" s="40"/>
      <c r="B483" s="41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</row>
    <row r="484" spans="1:13" x14ac:dyDescent="0.25">
      <c r="A484" s="40"/>
      <c r="B484" s="41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</row>
    <row r="485" spans="1:13" x14ac:dyDescent="0.25">
      <c r="A485" s="40"/>
      <c r="B485" s="41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</row>
    <row r="486" spans="1:13" x14ac:dyDescent="0.25">
      <c r="A486" s="40"/>
      <c r="B486" s="41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</row>
    <row r="487" spans="1:13" x14ac:dyDescent="0.25">
      <c r="A487" s="40"/>
      <c r="B487" s="41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</row>
    <row r="488" spans="1:13" x14ac:dyDescent="0.25">
      <c r="A488" s="40"/>
      <c r="B488" s="41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</row>
    <row r="489" spans="1:13" x14ac:dyDescent="0.25">
      <c r="A489" s="40"/>
      <c r="B489" s="41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</row>
    <row r="490" spans="1:13" x14ac:dyDescent="0.25">
      <c r="A490" s="40"/>
      <c r="B490" s="41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</row>
    <row r="491" spans="1:13" x14ac:dyDescent="0.25">
      <c r="A491" s="40"/>
      <c r="B491" s="41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</row>
    <row r="492" spans="1:13" x14ac:dyDescent="0.25">
      <c r="A492" s="40"/>
      <c r="B492" s="41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</row>
    <row r="493" spans="1:13" x14ac:dyDescent="0.25">
      <c r="A493" s="40"/>
      <c r="B493" s="41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</row>
    <row r="494" spans="1:13" x14ac:dyDescent="0.25">
      <c r="A494" s="40"/>
      <c r="B494" s="41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</row>
    <row r="495" spans="1:13" x14ac:dyDescent="0.25">
      <c r="A495" s="40"/>
      <c r="B495" s="41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</row>
    <row r="496" spans="1:13" x14ac:dyDescent="0.25">
      <c r="A496" s="40"/>
      <c r="B496" s="41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</row>
    <row r="497" spans="1:13" x14ac:dyDescent="0.25">
      <c r="A497" s="40"/>
      <c r="B497" s="41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</row>
    <row r="498" spans="1:13" x14ac:dyDescent="0.25">
      <c r="A498" s="40"/>
      <c r="B498" s="41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</row>
    <row r="499" spans="1:13" x14ac:dyDescent="0.25">
      <c r="A499" s="40"/>
      <c r="B499" s="41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</row>
    <row r="500" spans="1:13" x14ac:dyDescent="0.25">
      <c r="A500" s="40"/>
      <c r="B500" s="41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</row>
    <row r="501" spans="1:13" x14ac:dyDescent="0.25">
      <c r="A501" s="40"/>
      <c r="B501" s="41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</row>
    <row r="502" spans="1:13" x14ac:dyDescent="0.25">
      <c r="A502" s="40"/>
      <c r="B502" s="41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</row>
    <row r="503" spans="1:13" x14ac:dyDescent="0.25">
      <c r="A503" s="40"/>
      <c r="B503" s="41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</row>
    <row r="504" spans="1:13" x14ac:dyDescent="0.25">
      <c r="A504" s="40"/>
      <c r="B504" s="41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</row>
    <row r="505" spans="1:13" x14ac:dyDescent="0.25">
      <c r="A505" s="40"/>
      <c r="B505" s="41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</row>
    <row r="506" spans="1:13" x14ac:dyDescent="0.25">
      <c r="A506" s="40"/>
      <c r="B506" s="41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</row>
    <row r="507" spans="1:13" x14ac:dyDescent="0.25">
      <c r="A507" s="40"/>
      <c r="B507" s="41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</row>
    <row r="508" spans="1:13" x14ac:dyDescent="0.25">
      <c r="A508" s="40"/>
      <c r="B508" s="41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</row>
    <row r="509" spans="1:13" x14ac:dyDescent="0.25">
      <c r="A509" s="40"/>
      <c r="B509" s="41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</row>
    <row r="510" spans="1:13" x14ac:dyDescent="0.25">
      <c r="A510" s="40"/>
      <c r="B510" s="41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</row>
    <row r="511" spans="1:13" x14ac:dyDescent="0.25">
      <c r="A511" s="40"/>
      <c r="B511" s="41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</row>
    <row r="512" spans="1:13" x14ac:dyDescent="0.25">
      <c r="A512" s="40"/>
      <c r="B512" s="41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</row>
    <row r="513" spans="1:13" x14ac:dyDescent="0.25">
      <c r="A513" s="40"/>
      <c r="B513" s="41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</row>
    <row r="514" spans="1:13" x14ac:dyDescent="0.25">
      <c r="A514" s="40"/>
      <c r="B514" s="41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</row>
    <row r="515" spans="1:13" x14ac:dyDescent="0.25">
      <c r="A515" s="40"/>
      <c r="B515" s="41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</row>
    <row r="516" spans="1:13" x14ac:dyDescent="0.25">
      <c r="A516" s="40"/>
      <c r="B516" s="41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</row>
    <row r="517" spans="1:13" x14ac:dyDescent="0.25">
      <c r="A517" s="40"/>
      <c r="B517" s="41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</row>
    <row r="518" spans="1:13" x14ac:dyDescent="0.25">
      <c r="A518" s="40"/>
      <c r="B518" s="41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</row>
    <row r="519" spans="1:13" x14ac:dyDescent="0.25">
      <c r="A519" s="40"/>
      <c r="B519" s="41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</row>
    <row r="520" spans="1:13" x14ac:dyDescent="0.25">
      <c r="A520" s="40"/>
      <c r="B520" s="41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</row>
    <row r="521" spans="1:13" x14ac:dyDescent="0.25">
      <c r="A521" s="40"/>
      <c r="B521" s="41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</row>
    <row r="522" spans="1:13" x14ac:dyDescent="0.25">
      <c r="A522" s="40"/>
      <c r="B522" s="41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</row>
    <row r="523" spans="1:13" x14ac:dyDescent="0.25">
      <c r="A523" s="40"/>
      <c r="B523" s="41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</row>
    <row r="524" spans="1:13" x14ac:dyDescent="0.25">
      <c r="A524" s="40"/>
      <c r="B524" s="41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</row>
    <row r="525" spans="1:13" x14ac:dyDescent="0.25">
      <c r="A525" s="40"/>
      <c r="B525" s="41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</row>
    <row r="526" spans="1:13" x14ac:dyDescent="0.25">
      <c r="A526" s="40"/>
      <c r="B526" s="41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</row>
    <row r="527" spans="1:13" x14ac:dyDescent="0.25">
      <c r="A527" s="40"/>
      <c r="B527" s="41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</row>
    <row r="528" spans="1:13" x14ac:dyDescent="0.25">
      <c r="A528" s="40"/>
      <c r="B528" s="41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</row>
    <row r="529" spans="1:13" x14ac:dyDescent="0.25">
      <c r="A529" s="40"/>
      <c r="B529" s="41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</row>
    <row r="530" spans="1:13" x14ac:dyDescent="0.25">
      <c r="A530" s="40"/>
      <c r="B530" s="41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</row>
    <row r="531" spans="1:13" x14ac:dyDescent="0.25">
      <c r="A531" s="40"/>
      <c r="B531" s="41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</row>
    <row r="532" spans="1:13" x14ac:dyDescent="0.25">
      <c r="A532" s="40"/>
      <c r="B532" s="41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</row>
    <row r="533" spans="1:13" x14ac:dyDescent="0.25">
      <c r="A533" s="40"/>
      <c r="B533" s="41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</row>
    <row r="534" spans="1:13" x14ac:dyDescent="0.25">
      <c r="A534" s="40"/>
      <c r="B534" s="41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</row>
    <row r="535" spans="1:13" x14ac:dyDescent="0.25">
      <c r="A535" s="40"/>
      <c r="B535" s="41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</row>
    <row r="536" spans="1:13" x14ac:dyDescent="0.25">
      <c r="A536" s="40"/>
      <c r="B536" s="41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</row>
    <row r="537" spans="1:13" x14ac:dyDescent="0.25">
      <c r="A537" s="40"/>
      <c r="B537" s="41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</row>
    <row r="538" spans="1:13" x14ac:dyDescent="0.25">
      <c r="A538" s="40"/>
      <c r="B538" s="41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</row>
    <row r="539" spans="1:13" x14ac:dyDescent="0.25">
      <c r="A539" s="40"/>
      <c r="B539" s="41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</row>
    <row r="540" spans="1:13" x14ac:dyDescent="0.25">
      <c r="A540" s="40"/>
      <c r="B540" s="41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</row>
    <row r="541" spans="1:13" x14ac:dyDescent="0.25">
      <c r="A541" s="40"/>
      <c r="B541" s="41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</row>
    <row r="542" spans="1:13" x14ac:dyDescent="0.25">
      <c r="A542" s="40"/>
      <c r="B542" s="41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</row>
    <row r="543" spans="1:13" x14ac:dyDescent="0.25">
      <c r="A543" s="40"/>
      <c r="B543" s="41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</row>
    <row r="544" spans="1:13" x14ac:dyDescent="0.25">
      <c r="A544" s="40"/>
      <c r="B544" s="41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</row>
    <row r="545" spans="1:13" x14ac:dyDescent="0.25">
      <c r="A545" s="40"/>
      <c r="B545" s="41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</row>
    <row r="546" spans="1:13" x14ac:dyDescent="0.25">
      <c r="A546" s="40"/>
      <c r="B546" s="41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</row>
    <row r="547" spans="1:13" x14ac:dyDescent="0.25">
      <c r="A547" s="40"/>
      <c r="B547" s="41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</row>
    <row r="548" spans="1:13" x14ac:dyDescent="0.25">
      <c r="A548" s="40"/>
      <c r="B548" s="41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</row>
    <row r="549" spans="1:13" x14ac:dyDescent="0.25">
      <c r="A549" s="40"/>
      <c r="B549" s="41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</row>
    <row r="550" spans="1:13" x14ac:dyDescent="0.25">
      <c r="A550" s="40"/>
      <c r="B550" s="41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</row>
    <row r="551" spans="1:13" x14ac:dyDescent="0.25">
      <c r="A551" s="40"/>
      <c r="B551" s="41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</row>
    <row r="552" spans="1:13" x14ac:dyDescent="0.25">
      <c r="A552" s="40"/>
      <c r="B552" s="41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</row>
    <row r="553" spans="1:13" x14ac:dyDescent="0.25">
      <c r="A553" s="40"/>
      <c r="B553" s="41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</row>
    <row r="554" spans="1:13" x14ac:dyDescent="0.25">
      <c r="A554" s="40"/>
      <c r="B554" s="41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</row>
    <row r="555" spans="1:13" x14ac:dyDescent="0.25">
      <c r="A555" s="40"/>
      <c r="B555" s="41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</row>
    <row r="556" spans="1:13" x14ac:dyDescent="0.25">
      <c r="A556" s="40"/>
      <c r="B556" s="41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</row>
    <row r="557" spans="1:13" x14ac:dyDescent="0.25">
      <c r="A557" s="40"/>
      <c r="B557" s="41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</row>
    <row r="558" spans="1:13" x14ac:dyDescent="0.25">
      <c r="A558" s="40"/>
      <c r="B558" s="41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</row>
    <row r="559" spans="1:13" x14ac:dyDescent="0.25">
      <c r="A559" s="40"/>
      <c r="B559" s="41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</row>
    <row r="560" spans="1:13" x14ac:dyDescent="0.25">
      <c r="A560" s="40"/>
      <c r="B560" s="41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</row>
    <row r="561" spans="1:13" x14ac:dyDescent="0.25">
      <c r="A561" s="40"/>
      <c r="B561" s="41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</row>
    <row r="562" spans="1:13" x14ac:dyDescent="0.25">
      <c r="A562" s="40"/>
      <c r="B562" s="41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</row>
    <row r="563" spans="1:13" x14ac:dyDescent="0.25">
      <c r="A563" s="40"/>
      <c r="B563" s="41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</row>
    <row r="564" spans="1:13" x14ac:dyDescent="0.25">
      <c r="A564" s="40"/>
      <c r="B564" s="41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</row>
    <row r="565" spans="1:13" x14ac:dyDescent="0.25">
      <c r="A565" s="40"/>
      <c r="B565" s="41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</row>
    <row r="566" spans="1:13" x14ac:dyDescent="0.25">
      <c r="A566" s="40"/>
      <c r="B566" s="41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</row>
    <row r="567" spans="1:13" x14ac:dyDescent="0.25">
      <c r="A567" s="40"/>
      <c r="B567" s="41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</row>
    <row r="568" spans="1:13" x14ac:dyDescent="0.25">
      <c r="A568" s="40"/>
      <c r="B568" s="41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</row>
    <row r="569" spans="1:13" x14ac:dyDescent="0.25">
      <c r="A569" s="40"/>
      <c r="B569" s="41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</row>
    <row r="570" spans="1:13" x14ac:dyDescent="0.25">
      <c r="A570" s="40"/>
      <c r="B570" s="41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</row>
    <row r="571" spans="1:13" x14ac:dyDescent="0.25">
      <c r="A571" s="40"/>
      <c r="B571" s="41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</row>
    <row r="572" spans="1:13" x14ac:dyDescent="0.25">
      <c r="A572" s="40"/>
      <c r="B572" s="41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</row>
    <row r="573" spans="1:13" x14ac:dyDescent="0.25">
      <c r="A573" s="40"/>
      <c r="B573" s="41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</row>
    <row r="574" spans="1:13" x14ac:dyDescent="0.25">
      <c r="A574" s="40"/>
      <c r="B574" s="41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</row>
    <row r="575" spans="1:13" x14ac:dyDescent="0.25">
      <c r="A575" s="40"/>
      <c r="B575" s="41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</row>
    <row r="576" spans="1:13" x14ac:dyDescent="0.25">
      <c r="A576" s="40"/>
      <c r="B576" s="41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</row>
    <row r="577" spans="1:13" x14ac:dyDescent="0.25">
      <c r="A577" s="40"/>
      <c r="B577" s="41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</row>
    <row r="578" spans="1:13" x14ac:dyDescent="0.25">
      <c r="A578" s="40"/>
      <c r="B578" s="41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</row>
    <row r="579" spans="1:13" x14ac:dyDescent="0.25">
      <c r="A579" s="40"/>
      <c r="B579" s="41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</row>
    <row r="580" spans="1:13" x14ac:dyDescent="0.25">
      <c r="A580" s="40"/>
      <c r="B580" s="41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</row>
    <row r="581" spans="1:13" x14ac:dyDescent="0.25">
      <c r="A581" s="40"/>
      <c r="B581" s="41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</row>
    <row r="582" spans="1:13" x14ac:dyDescent="0.25">
      <c r="A582" s="40"/>
      <c r="B582" s="41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</row>
    <row r="583" spans="1:13" x14ac:dyDescent="0.25">
      <c r="A583" s="40"/>
      <c r="B583" s="41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</row>
    <row r="584" spans="1:13" x14ac:dyDescent="0.25">
      <c r="A584" s="40"/>
      <c r="B584" s="41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</row>
    <row r="585" spans="1:13" x14ac:dyDescent="0.25">
      <c r="A585" s="40"/>
      <c r="B585" s="41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</row>
    <row r="586" spans="1:13" x14ac:dyDescent="0.25">
      <c r="A586" s="40"/>
      <c r="B586" s="41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</row>
    <row r="587" spans="1:13" x14ac:dyDescent="0.25">
      <c r="A587" s="40"/>
      <c r="B587" s="41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</row>
    <row r="588" spans="1:13" x14ac:dyDescent="0.25">
      <c r="A588" s="40"/>
      <c r="B588" s="41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</row>
    <row r="589" spans="1:13" x14ac:dyDescent="0.25">
      <c r="A589" s="40"/>
      <c r="B589" s="41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</row>
    <row r="590" spans="1:13" x14ac:dyDescent="0.25">
      <c r="A590" s="40"/>
      <c r="B590" s="41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</row>
    <row r="591" spans="1:13" x14ac:dyDescent="0.25">
      <c r="A591" s="40"/>
      <c r="B591" s="41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</row>
    <row r="592" spans="1:13" x14ac:dyDescent="0.25">
      <c r="A592" s="40"/>
      <c r="B592" s="41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</row>
    <row r="593" spans="1:13" x14ac:dyDescent="0.25">
      <c r="A593" s="40"/>
      <c r="B593" s="41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</row>
    <row r="594" spans="1:13" x14ac:dyDescent="0.25">
      <c r="A594" s="40"/>
      <c r="B594" s="41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</row>
    <row r="595" spans="1:13" x14ac:dyDescent="0.25">
      <c r="A595" s="40"/>
      <c r="B595" s="41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</row>
    <row r="596" spans="1:13" x14ac:dyDescent="0.25">
      <c r="A596" s="40"/>
      <c r="B596" s="41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</row>
    <row r="597" spans="1:13" x14ac:dyDescent="0.25">
      <c r="A597" s="40"/>
      <c r="B597" s="41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</row>
    <row r="598" spans="1:13" x14ac:dyDescent="0.25">
      <c r="A598" s="40"/>
      <c r="B598" s="41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</row>
    <row r="599" spans="1:13" x14ac:dyDescent="0.25">
      <c r="A599" s="40"/>
      <c r="B599" s="41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</row>
    <row r="600" spans="1:13" x14ac:dyDescent="0.25">
      <c r="A600" s="40"/>
      <c r="B600" s="41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</row>
    <row r="601" spans="1:13" x14ac:dyDescent="0.25">
      <c r="A601" s="40"/>
      <c r="B601" s="41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</row>
    <row r="602" spans="1:13" x14ac:dyDescent="0.25">
      <c r="A602" s="40"/>
      <c r="B602" s="41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</row>
    <row r="603" spans="1:13" x14ac:dyDescent="0.25">
      <c r="A603" s="40"/>
      <c r="B603" s="41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</row>
    <row r="604" spans="1:13" x14ac:dyDescent="0.25">
      <c r="A604" s="40"/>
      <c r="B604" s="41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</row>
    <row r="605" spans="1:13" x14ac:dyDescent="0.25">
      <c r="A605" s="40"/>
      <c r="B605" s="41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</row>
    <row r="606" spans="1:13" x14ac:dyDescent="0.25">
      <c r="A606" s="40"/>
      <c r="B606" s="41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</row>
    <row r="607" spans="1:13" x14ac:dyDescent="0.25">
      <c r="A607" s="40"/>
      <c r="B607" s="41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</row>
    <row r="608" spans="1:13" x14ac:dyDescent="0.25">
      <c r="A608" s="40"/>
      <c r="B608" s="41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</row>
    <row r="609" spans="1:13" x14ac:dyDescent="0.25">
      <c r="A609" s="40"/>
      <c r="B609" s="41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</row>
    <row r="610" spans="1:13" x14ac:dyDescent="0.25">
      <c r="A610" s="40"/>
      <c r="B610" s="41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</row>
    <row r="611" spans="1:13" x14ac:dyDescent="0.25">
      <c r="A611" s="40"/>
      <c r="B611" s="41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</row>
    <row r="612" spans="1:13" x14ac:dyDescent="0.25">
      <c r="A612" s="40"/>
      <c r="B612" s="41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</row>
    <row r="613" spans="1:13" x14ac:dyDescent="0.25">
      <c r="A613" s="40"/>
      <c r="B613" s="41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</row>
    <row r="614" spans="1:13" x14ac:dyDescent="0.25">
      <c r="A614" s="40"/>
      <c r="B614" s="41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</row>
    <row r="615" spans="1:13" x14ac:dyDescent="0.25">
      <c r="A615" s="40"/>
      <c r="B615" s="41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</row>
    <row r="616" spans="1:13" x14ac:dyDescent="0.25">
      <c r="A616" s="40"/>
      <c r="B616" s="41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</row>
    <row r="617" spans="1:13" x14ac:dyDescent="0.25">
      <c r="A617" s="40"/>
      <c r="B617" s="41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</row>
    <row r="618" spans="1:13" x14ac:dyDescent="0.25">
      <c r="A618" s="40"/>
      <c r="B618" s="41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</row>
    <row r="619" spans="1:13" x14ac:dyDescent="0.25">
      <c r="A619" s="40"/>
      <c r="B619" s="41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</row>
    <row r="620" spans="1:13" x14ac:dyDescent="0.25">
      <c r="A620" s="40"/>
      <c r="B620" s="41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</row>
    <row r="621" spans="1:13" x14ac:dyDescent="0.25">
      <c r="A621" s="40"/>
      <c r="B621" s="41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</row>
    <row r="622" spans="1:13" x14ac:dyDescent="0.25">
      <c r="A622" s="40"/>
      <c r="B622" s="41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</row>
    <row r="623" spans="1:13" x14ac:dyDescent="0.25">
      <c r="A623" s="40"/>
      <c r="B623" s="41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</row>
    <row r="624" spans="1:13" x14ac:dyDescent="0.25">
      <c r="A624" s="40"/>
      <c r="B624" s="41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</row>
    <row r="625" spans="1:13" x14ac:dyDescent="0.25">
      <c r="A625" s="40"/>
      <c r="B625" s="41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</row>
    <row r="626" spans="1:13" x14ac:dyDescent="0.25">
      <c r="A626" s="40"/>
      <c r="B626" s="41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</row>
    <row r="627" spans="1:13" x14ac:dyDescent="0.25">
      <c r="A627" s="40"/>
      <c r="B627" s="41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</row>
    <row r="628" spans="1:13" x14ac:dyDescent="0.25">
      <c r="A628" s="40"/>
      <c r="B628" s="41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</row>
    <row r="629" spans="1:13" x14ac:dyDescent="0.25">
      <c r="A629" s="40"/>
      <c r="B629" s="41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</row>
    <row r="630" spans="1:13" x14ac:dyDescent="0.25">
      <c r="A630" s="40"/>
      <c r="B630" s="41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</row>
    <row r="631" spans="1:13" x14ac:dyDescent="0.25">
      <c r="A631" s="40"/>
      <c r="B631" s="41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</row>
    <row r="632" spans="1:13" x14ac:dyDescent="0.25">
      <c r="A632" s="40"/>
      <c r="B632" s="41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</row>
    <row r="633" spans="1:13" x14ac:dyDescent="0.25">
      <c r="A633" s="40"/>
      <c r="B633" s="41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</row>
    <row r="634" spans="1:13" x14ac:dyDescent="0.25">
      <c r="A634" s="40"/>
      <c r="B634" s="41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</row>
    <row r="635" spans="1:13" x14ac:dyDescent="0.25">
      <c r="A635" s="40"/>
      <c r="B635" s="41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</row>
    <row r="636" spans="1:13" x14ac:dyDescent="0.25">
      <c r="A636" s="40"/>
      <c r="B636" s="41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</row>
    <row r="637" spans="1:13" x14ac:dyDescent="0.25">
      <c r="A637" s="40"/>
      <c r="B637" s="41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</row>
    <row r="638" spans="1:13" x14ac:dyDescent="0.25">
      <c r="A638" s="40"/>
      <c r="B638" s="41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</row>
    <row r="639" spans="1:13" x14ac:dyDescent="0.25">
      <c r="A639" s="40"/>
      <c r="B639" s="41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</row>
    <row r="640" spans="1:13" x14ac:dyDescent="0.25">
      <c r="A640" s="40"/>
      <c r="B640" s="41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</row>
    <row r="641" spans="1:13" x14ac:dyDescent="0.25">
      <c r="A641" s="40"/>
      <c r="B641" s="41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</row>
    <row r="642" spans="1:13" x14ac:dyDescent="0.25">
      <c r="A642" s="40"/>
      <c r="B642" s="41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</row>
    <row r="643" spans="1:13" x14ac:dyDescent="0.25">
      <c r="A643" s="40"/>
      <c r="B643" s="41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</row>
    <row r="644" spans="1:13" x14ac:dyDescent="0.25">
      <c r="A644" s="40"/>
      <c r="B644" s="41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</row>
    <row r="645" spans="1:13" x14ac:dyDescent="0.25">
      <c r="A645" s="40"/>
      <c r="B645" s="41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</row>
    <row r="646" spans="1:13" x14ac:dyDescent="0.25">
      <c r="A646" s="40"/>
      <c r="B646" s="41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</row>
    <row r="647" spans="1:13" x14ac:dyDescent="0.25">
      <c r="A647" s="40"/>
      <c r="B647" s="41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</row>
    <row r="648" spans="1:13" x14ac:dyDescent="0.25">
      <c r="A648" s="40"/>
      <c r="B648" s="41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</row>
    <row r="649" spans="1:13" x14ac:dyDescent="0.25">
      <c r="A649" s="40"/>
      <c r="B649" s="41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</row>
    <row r="650" spans="1:13" x14ac:dyDescent="0.25">
      <c r="A650" s="40"/>
      <c r="B650" s="41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</row>
    <row r="651" spans="1:13" x14ac:dyDescent="0.25">
      <c r="A651" s="40"/>
      <c r="B651" s="41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</row>
    <row r="652" spans="1:13" x14ac:dyDescent="0.25">
      <c r="A652" s="40"/>
      <c r="B652" s="41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</row>
    <row r="653" spans="1:13" x14ac:dyDescent="0.25">
      <c r="A653" s="40"/>
      <c r="B653" s="41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</row>
    <row r="654" spans="1:13" x14ac:dyDescent="0.25">
      <c r="A654" s="40"/>
      <c r="B654" s="41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</row>
    <row r="655" spans="1:13" x14ac:dyDescent="0.25">
      <c r="A655" s="40"/>
      <c r="B655" s="41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</row>
    <row r="656" spans="1:13" x14ac:dyDescent="0.25">
      <c r="A656" s="40"/>
      <c r="B656" s="41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</row>
    <row r="657" spans="1:13" x14ac:dyDescent="0.25">
      <c r="A657" s="40"/>
      <c r="B657" s="41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</row>
    <row r="658" spans="1:13" x14ac:dyDescent="0.25">
      <c r="A658" s="40"/>
      <c r="B658" s="41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</row>
    <row r="659" spans="1:13" x14ac:dyDescent="0.25">
      <c r="A659" s="40"/>
      <c r="B659" s="41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</row>
    <row r="660" spans="1:13" x14ac:dyDescent="0.25">
      <c r="A660" s="40"/>
      <c r="B660" s="41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</row>
    <row r="661" spans="1:13" x14ac:dyDescent="0.25">
      <c r="A661" s="40"/>
      <c r="B661" s="41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</row>
    <row r="662" spans="1:13" x14ac:dyDescent="0.25">
      <c r="A662" s="40"/>
      <c r="B662" s="41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</row>
    <row r="663" spans="1:13" x14ac:dyDescent="0.25">
      <c r="A663" s="40"/>
      <c r="B663" s="41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</row>
    <row r="664" spans="1:13" x14ac:dyDescent="0.25">
      <c r="A664" s="40"/>
      <c r="B664" s="41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</row>
    <row r="665" spans="1:13" x14ac:dyDescent="0.25">
      <c r="A665" s="40"/>
      <c r="B665" s="41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</row>
    <row r="666" spans="1:13" x14ac:dyDescent="0.25">
      <c r="A666" s="40"/>
      <c r="B666" s="41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</row>
    <row r="667" spans="1:13" x14ac:dyDescent="0.25">
      <c r="A667" s="40"/>
      <c r="B667" s="41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</row>
    <row r="668" spans="1:13" x14ac:dyDescent="0.25">
      <c r="A668" s="40"/>
      <c r="B668" s="41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</row>
    <row r="669" spans="1:13" x14ac:dyDescent="0.25">
      <c r="A669" s="40"/>
      <c r="B669" s="41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</row>
    <row r="670" spans="1:13" x14ac:dyDescent="0.25">
      <c r="A670" s="40"/>
      <c r="B670" s="41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</row>
    <row r="671" spans="1:13" x14ac:dyDescent="0.25">
      <c r="A671" s="40"/>
      <c r="B671" s="41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</row>
    <row r="672" spans="1:13" x14ac:dyDescent="0.25">
      <c r="A672" s="40"/>
      <c r="B672" s="41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</row>
    <row r="673" spans="1:13" x14ac:dyDescent="0.25">
      <c r="A673" s="40"/>
      <c r="B673" s="41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</row>
    <row r="674" spans="1:13" x14ac:dyDescent="0.25">
      <c r="A674" s="40"/>
      <c r="B674" s="41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</row>
    <row r="675" spans="1:13" x14ac:dyDescent="0.25">
      <c r="A675" s="40"/>
      <c r="B675" s="41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</row>
    <row r="676" spans="1:13" x14ac:dyDescent="0.25">
      <c r="A676" s="40"/>
      <c r="B676" s="41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</row>
    <row r="677" spans="1:13" x14ac:dyDescent="0.25">
      <c r="A677" s="40"/>
      <c r="B677" s="41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</row>
    <row r="678" spans="1:13" x14ac:dyDescent="0.25">
      <c r="A678" s="40"/>
      <c r="B678" s="41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</row>
    <row r="679" spans="1:13" x14ac:dyDescent="0.25">
      <c r="A679" s="40"/>
      <c r="B679" s="41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</row>
    <row r="680" spans="1:13" x14ac:dyDescent="0.25">
      <c r="A680" s="40"/>
      <c r="B680" s="41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</row>
    <row r="681" spans="1:13" x14ac:dyDescent="0.25">
      <c r="A681" s="40"/>
      <c r="B681" s="41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</row>
    <row r="682" spans="1:13" x14ac:dyDescent="0.25">
      <c r="A682" s="40"/>
      <c r="B682" s="41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</row>
    <row r="683" spans="1:13" x14ac:dyDescent="0.25">
      <c r="A683" s="40"/>
      <c r="B683" s="41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</row>
    <row r="684" spans="1:13" x14ac:dyDescent="0.25">
      <c r="A684" s="40"/>
      <c r="B684" s="41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</row>
    <row r="685" spans="1:13" x14ac:dyDescent="0.25">
      <c r="A685" s="40"/>
      <c r="B685" s="41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</row>
    <row r="686" spans="1:13" x14ac:dyDescent="0.25">
      <c r="A686" s="40"/>
      <c r="B686" s="41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</row>
    <row r="687" spans="1:13" x14ac:dyDescent="0.25">
      <c r="A687" s="40"/>
      <c r="B687" s="41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</row>
    <row r="688" spans="1:13" x14ac:dyDescent="0.25">
      <c r="A688" s="40"/>
      <c r="B688" s="41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</row>
    <row r="689" spans="1:13" x14ac:dyDescent="0.25">
      <c r="A689" s="40"/>
      <c r="B689" s="41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</row>
    <row r="690" spans="1:13" x14ac:dyDescent="0.25">
      <c r="A690" s="40"/>
      <c r="B690" s="41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</row>
    <row r="691" spans="1:13" x14ac:dyDescent="0.25">
      <c r="A691" s="40"/>
      <c r="B691" s="41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</row>
    <row r="692" spans="1:13" x14ac:dyDescent="0.25">
      <c r="A692" s="40"/>
      <c r="B692" s="41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</row>
    <row r="693" spans="1:13" x14ac:dyDescent="0.25">
      <c r="A693" s="40"/>
      <c r="B693" s="41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</row>
    <row r="694" spans="1:13" x14ac:dyDescent="0.25">
      <c r="A694" s="40"/>
      <c r="B694" s="41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</row>
    <row r="695" spans="1:13" x14ac:dyDescent="0.25">
      <c r="A695" s="40"/>
      <c r="B695" s="41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</row>
    <row r="696" spans="1:13" x14ac:dyDescent="0.25">
      <c r="A696" s="40"/>
      <c r="B696" s="41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</row>
    <row r="697" spans="1:13" x14ac:dyDescent="0.25">
      <c r="A697" s="40"/>
      <c r="B697" s="41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</row>
    <row r="698" spans="1:13" x14ac:dyDescent="0.25">
      <c r="A698" s="40"/>
      <c r="B698" s="41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</row>
    <row r="699" spans="1:13" x14ac:dyDescent="0.25">
      <c r="A699" s="40"/>
      <c r="B699" s="41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</row>
    <row r="700" spans="1:13" x14ac:dyDescent="0.25">
      <c r="A700" s="40"/>
      <c r="B700" s="41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</row>
    <row r="701" spans="1:13" x14ac:dyDescent="0.25">
      <c r="A701" s="40"/>
      <c r="B701" s="41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</row>
    <row r="702" spans="1:13" x14ac:dyDescent="0.25">
      <c r="A702" s="40"/>
      <c r="B702" s="41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</row>
    <row r="703" spans="1:13" x14ac:dyDescent="0.25">
      <c r="A703" s="40"/>
      <c r="B703" s="41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</row>
    <row r="704" spans="1:13" x14ac:dyDescent="0.25">
      <c r="A704" s="40"/>
      <c r="B704" s="41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</row>
    <row r="705" spans="1:13" x14ac:dyDescent="0.25">
      <c r="A705" s="40"/>
      <c r="B705" s="41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</row>
    <row r="706" spans="1:13" x14ac:dyDescent="0.25">
      <c r="A706" s="40"/>
      <c r="B706" s="41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</row>
    <row r="707" spans="1:13" x14ac:dyDescent="0.25">
      <c r="A707" s="40"/>
      <c r="B707" s="41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</row>
    <row r="708" spans="1:13" x14ac:dyDescent="0.25">
      <c r="A708" s="40"/>
      <c r="B708" s="41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</row>
    <row r="709" spans="1:13" x14ac:dyDescent="0.25">
      <c r="A709" s="40"/>
      <c r="B709" s="41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</row>
    <row r="710" spans="1:13" x14ac:dyDescent="0.25">
      <c r="A710" s="40"/>
      <c r="B710" s="41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</row>
    <row r="711" spans="1:13" x14ac:dyDescent="0.25">
      <c r="A711" s="40"/>
      <c r="B711" s="41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</row>
    <row r="712" spans="1:13" x14ac:dyDescent="0.25">
      <c r="A712" s="40"/>
      <c r="B712" s="41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</row>
    <row r="713" spans="1:13" x14ac:dyDescent="0.25">
      <c r="A713" s="40"/>
      <c r="B713" s="41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</row>
    <row r="714" spans="1:13" x14ac:dyDescent="0.25">
      <c r="A714" s="40"/>
      <c r="B714" s="41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</row>
    <row r="715" spans="1:13" x14ac:dyDescent="0.25">
      <c r="A715" s="40"/>
      <c r="B715" s="41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</row>
    <row r="716" spans="1:13" x14ac:dyDescent="0.25">
      <c r="A716" s="40"/>
      <c r="B716" s="41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</row>
    <row r="717" spans="1:13" x14ac:dyDescent="0.25">
      <c r="A717" s="40"/>
      <c r="B717" s="41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</row>
    <row r="718" spans="1:13" x14ac:dyDescent="0.25">
      <c r="A718" s="40"/>
      <c r="B718" s="41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</row>
    <row r="719" spans="1:13" x14ac:dyDescent="0.25">
      <c r="A719" s="40"/>
      <c r="B719" s="41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</row>
    <row r="720" spans="1:13" x14ac:dyDescent="0.25">
      <c r="A720" s="40"/>
      <c r="B720" s="41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</row>
    <row r="721" spans="1:13" x14ac:dyDescent="0.25">
      <c r="A721" s="40"/>
      <c r="B721" s="41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</row>
    <row r="722" spans="1:13" x14ac:dyDescent="0.25">
      <c r="A722" s="40"/>
      <c r="B722" s="41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</row>
    <row r="723" spans="1:13" x14ac:dyDescent="0.25">
      <c r="A723" s="40"/>
      <c r="B723" s="41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</row>
    <row r="724" spans="1:13" x14ac:dyDescent="0.25">
      <c r="A724" s="40"/>
      <c r="B724" s="41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</row>
    <row r="725" spans="1:13" x14ac:dyDescent="0.25">
      <c r="A725" s="40"/>
      <c r="B725" s="41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</row>
    <row r="726" spans="1:13" x14ac:dyDescent="0.25">
      <c r="A726" s="40"/>
      <c r="B726" s="41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</row>
    <row r="727" spans="1:13" x14ac:dyDescent="0.25">
      <c r="A727" s="40"/>
      <c r="B727" s="41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</row>
    <row r="728" spans="1:13" x14ac:dyDescent="0.25">
      <c r="A728" s="40"/>
      <c r="B728" s="41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</row>
    <row r="729" spans="1:13" x14ac:dyDescent="0.25">
      <c r="A729" s="40"/>
      <c r="B729" s="41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</row>
    <row r="730" spans="1:13" x14ac:dyDescent="0.25">
      <c r="A730" s="40"/>
      <c r="B730" s="41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</row>
    <row r="731" spans="1:13" x14ac:dyDescent="0.25">
      <c r="A731" s="40"/>
      <c r="B731" s="41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</row>
    <row r="732" spans="1:13" x14ac:dyDescent="0.25">
      <c r="A732" s="40"/>
      <c r="B732" s="41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</row>
    <row r="733" spans="1:13" x14ac:dyDescent="0.25">
      <c r="A733" s="40"/>
      <c r="B733" s="41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</row>
    <row r="734" spans="1:13" x14ac:dyDescent="0.25">
      <c r="A734" s="40"/>
      <c r="B734" s="41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</row>
    <row r="735" spans="1:13" x14ac:dyDescent="0.25">
      <c r="A735" s="40"/>
      <c r="B735" s="41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</row>
    <row r="736" spans="1:13" x14ac:dyDescent="0.25">
      <c r="A736" s="40"/>
      <c r="B736" s="41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</row>
    <row r="737" spans="1:13" x14ac:dyDescent="0.25">
      <c r="A737" s="40"/>
      <c r="B737" s="41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</row>
    <row r="738" spans="1:13" x14ac:dyDescent="0.25">
      <c r="A738" s="40"/>
      <c r="B738" s="41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</row>
    <row r="739" spans="1:13" x14ac:dyDescent="0.25">
      <c r="A739" s="40"/>
      <c r="B739" s="41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</row>
    <row r="740" spans="1:13" x14ac:dyDescent="0.25">
      <c r="A740" s="40"/>
      <c r="B740" s="41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</row>
    <row r="741" spans="1:13" x14ac:dyDescent="0.25">
      <c r="A741" s="40"/>
      <c r="B741" s="41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</row>
    <row r="742" spans="1:13" x14ac:dyDescent="0.25">
      <c r="A742" s="40"/>
      <c r="B742" s="41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</row>
    <row r="743" spans="1:13" x14ac:dyDescent="0.25">
      <c r="A743" s="40"/>
      <c r="B743" s="41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</row>
    <row r="744" spans="1:13" x14ac:dyDescent="0.25">
      <c r="A744" s="40"/>
      <c r="B744" s="41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</row>
    <row r="745" spans="1:13" x14ac:dyDescent="0.25">
      <c r="A745" s="40"/>
      <c r="B745" s="41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</row>
    <row r="746" spans="1:13" x14ac:dyDescent="0.25">
      <c r="A746" s="40"/>
      <c r="B746" s="41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</row>
    <row r="747" spans="1:13" x14ac:dyDescent="0.25">
      <c r="A747" s="40"/>
      <c r="B747" s="41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</row>
    <row r="748" spans="1:13" x14ac:dyDescent="0.25">
      <c r="A748" s="40"/>
      <c r="B748" s="41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</row>
    <row r="749" spans="1:13" x14ac:dyDescent="0.25">
      <c r="A749" s="40"/>
      <c r="B749" s="41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</row>
    <row r="750" spans="1:13" x14ac:dyDescent="0.25">
      <c r="A750" s="40"/>
      <c r="B750" s="41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</row>
    <row r="751" spans="1:13" x14ac:dyDescent="0.25">
      <c r="A751" s="40"/>
      <c r="B751" s="41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</row>
    <row r="752" spans="1:13" x14ac:dyDescent="0.25">
      <c r="A752" s="40"/>
      <c r="B752" s="41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</row>
    <row r="753" spans="1:13" x14ac:dyDescent="0.25">
      <c r="A753" s="40"/>
      <c r="B753" s="41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</row>
    <row r="754" spans="1:13" x14ac:dyDescent="0.25">
      <c r="A754" s="40"/>
      <c r="B754" s="41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</row>
    <row r="755" spans="1:13" x14ac:dyDescent="0.25">
      <c r="A755" s="40"/>
      <c r="B755" s="41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</row>
    <row r="756" spans="1:13" x14ac:dyDescent="0.25">
      <c r="A756" s="40"/>
      <c r="B756" s="41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</row>
    <row r="757" spans="1:13" x14ac:dyDescent="0.25">
      <c r="A757" s="40"/>
      <c r="B757" s="41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</row>
    <row r="758" spans="1:13" x14ac:dyDescent="0.25">
      <c r="A758" s="40"/>
      <c r="B758" s="41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</row>
    <row r="759" spans="1:13" x14ac:dyDescent="0.25">
      <c r="A759" s="40"/>
      <c r="B759" s="41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</row>
    <row r="760" spans="1:13" x14ac:dyDescent="0.25">
      <c r="A760" s="40"/>
      <c r="B760" s="41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</row>
    <row r="761" spans="1:13" x14ac:dyDescent="0.25">
      <c r="A761" s="40"/>
      <c r="B761" s="41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</row>
    <row r="762" spans="1:13" x14ac:dyDescent="0.25">
      <c r="A762" s="40"/>
      <c r="B762" s="41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</row>
    <row r="763" spans="1:13" x14ac:dyDescent="0.25">
      <c r="A763" s="40"/>
      <c r="B763" s="41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</row>
    <row r="764" spans="1:13" x14ac:dyDescent="0.25">
      <c r="A764" s="40"/>
      <c r="B764" s="41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</row>
    <row r="765" spans="1:13" x14ac:dyDescent="0.25">
      <c r="A765" s="40"/>
      <c r="B765" s="41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</row>
    <row r="766" spans="1:13" x14ac:dyDescent="0.25">
      <c r="A766" s="40"/>
      <c r="B766" s="41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</row>
    <row r="767" spans="1:13" x14ac:dyDescent="0.25">
      <c r="A767" s="40"/>
      <c r="B767" s="41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</row>
    <row r="768" spans="1:13" x14ac:dyDescent="0.25">
      <c r="A768" s="40"/>
      <c r="B768" s="41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</row>
    <row r="769" spans="1:13" x14ac:dyDescent="0.25">
      <c r="A769" s="40"/>
      <c r="B769" s="41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</row>
    <row r="770" spans="1:13" x14ac:dyDescent="0.25">
      <c r="A770" s="40"/>
      <c r="B770" s="41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</row>
    <row r="771" spans="1:13" x14ac:dyDescent="0.25">
      <c r="A771" s="40"/>
      <c r="B771" s="41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</row>
    <row r="772" spans="1:13" x14ac:dyDescent="0.25">
      <c r="A772" s="40"/>
      <c r="B772" s="41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</row>
    <row r="773" spans="1:13" x14ac:dyDescent="0.25">
      <c r="A773" s="40"/>
      <c r="B773" s="41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</row>
    <row r="774" spans="1:13" x14ac:dyDescent="0.25">
      <c r="A774" s="40"/>
      <c r="B774" s="41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</row>
    <row r="775" spans="1:13" x14ac:dyDescent="0.25">
      <c r="A775" s="40"/>
      <c r="B775" s="41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</row>
    <row r="776" spans="1:13" x14ac:dyDescent="0.25">
      <c r="A776" s="40"/>
      <c r="B776" s="41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</row>
    <row r="777" spans="1:13" x14ac:dyDescent="0.25">
      <c r="A777" s="40"/>
      <c r="B777" s="41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</row>
    <row r="778" spans="1:13" x14ac:dyDescent="0.25">
      <c r="A778" s="40"/>
      <c r="B778" s="41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</row>
    <row r="779" spans="1:13" x14ac:dyDescent="0.25">
      <c r="A779" s="40"/>
      <c r="B779" s="41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</row>
    <row r="780" spans="1:13" x14ac:dyDescent="0.25">
      <c r="A780" s="40"/>
      <c r="B780" s="41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</row>
    <row r="781" spans="1:13" x14ac:dyDescent="0.25">
      <c r="A781" s="40"/>
      <c r="B781" s="41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</row>
    <row r="782" spans="1:13" x14ac:dyDescent="0.25">
      <c r="A782" s="40"/>
      <c r="B782" s="41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</row>
    <row r="783" spans="1:13" x14ac:dyDescent="0.25">
      <c r="A783" s="40"/>
      <c r="B783" s="41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</row>
    <row r="784" spans="1:13" x14ac:dyDescent="0.25">
      <c r="A784" s="40"/>
      <c r="B784" s="41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</row>
    <row r="785" spans="1:13" x14ac:dyDescent="0.25">
      <c r="A785" s="40"/>
      <c r="B785" s="41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</row>
    <row r="786" spans="1:13" x14ac:dyDescent="0.25">
      <c r="A786" s="40"/>
      <c r="B786" s="41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</row>
    <row r="787" spans="1:13" x14ac:dyDescent="0.25">
      <c r="A787" s="40"/>
      <c r="B787" s="41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</row>
    <row r="788" spans="1:13" x14ac:dyDescent="0.25">
      <c r="A788" s="40"/>
      <c r="B788" s="41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</row>
    <row r="789" spans="1:13" x14ac:dyDescent="0.25">
      <c r="A789" s="40"/>
      <c r="B789" s="41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</row>
    <row r="790" spans="1:13" x14ac:dyDescent="0.25">
      <c r="A790" s="40"/>
      <c r="B790" s="41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</row>
    <row r="791" spans="1:13" x14ac:dyDescent="0.25">
      <c r="A791" s="40"/>
      <c r="B791" s="41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</row>
    <row r="792" spans="1:13" x14ac:dyDescent="0.25">
      <c r="A792" s="40"/>
      <c r="B792" s="41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</row>
    <row r="793" spans="1:13" x14ac:dyDescent="0.25">
      <c r="A793" s="40"/>
      <c r="B793" s="41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</row>
    <row r="794" spans="1:13" x14ac:dyDescent="0.25">
      <c r="A794" s="40"/>
      <c r="B794" s="41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</row>
    <row r="795" spans="1:13" x14ac:dyDescent="0.25">
      <c r="A795" s="40"/>
      <c r="B795" s="41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</row>
    <row r="796" spans="1:13" x14ac:dyDescent="0.25">
      <c r="A796" s="40"/>
      <c r="B796" s="41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</row>
    <row r="797" spans="1:13" x14ac:dyDescent="0.25">
      <c r="A797" s="40"/>
      <c r="B797" s="41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</row>
    <row r="798" spans="1:13" x14ac:dyDescent="0.25">
      <c r="A798" s="40"/>
      <c r="B798" s="41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</row>
    <row r="799" spans="1:13" x14ac:dyDescent="0.25">
      <c r="A799" s="40"/>
      <c r="B799" s="41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</row>
    <row r="800" spans="1:13" x14ac:dyDescent="0.25">
      <c r="A800" s="40"/>
      <c r="B800" s="41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</row>
    <row r="801" spans="1:13" x14ac:dyDescent="0.25">
      <c r="A801" s="40"/>
      <c r="B801" s="41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</row>
    <row r="802" spans="1:13" x14ac:dyDescent="0.25">
      <c r="A802" s="40"/>
      <c r="B802" s="41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</row>
    <row r="803" spans="1:13" x14ac:dyDescent="0.25">
      <c r="A803" s="40"/>
      <c r="B803" s="41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</row>
    <row r="804" spans="1:13" x14ac:dyDescent="0.25">
      <c r="A804" s="40"/>
      <c r="B804" s="41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</row>
    <row r="805" spans="1:13" x14ac:dyDescent="0.25">
      <c r="A805" s="40"/>
      <c r="B805" s="41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</row>
    <row r="806" spans="1:13" x14ac:dyDescent="0.25">
      <c r="A806" s="40"/>
      <c r="B806" s="41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</row>
    <row r="807" spans="1:13" x14ac:dyDescent="0.25">
      <c r="A807" s="40"/>
      <c r="B807" s="41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</row>
    <row r="808" spans="1:13" x14ac:dyDescent="0.25">
      <c r="A808" s="40"/>
      <c r="B808" s="41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</row>
    <row r="809" spans="1:13" x14ac:dyDescent="0.25">
      <c r="A809" s="40"/>
      <c r="B809" s="41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</row>
    <row r="810" spans="1:13" x14ac:dyDescent="0.25">
      <c r="A810" s="40"/>
      <c r="B810" s="41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</row>
    <row r="811" spans="1:13" x14ac:dyDescent="0.25">
      <c r="A811" s="40"/>
      <c r="B811" s="41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</row>
    <row r="812" spans="1:13" x14ac:dyDescent="0.25">
      <c r="A812" s="40"/>
      <c r="B812" s="41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</row>
    <row r="813" spans="1:13" x14ac:dyDescent="0.25">
      <c r="A813" s="40"/>
      <c r="B813" s="41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</row>
    <row r="814" spans="1:13" x14ac:dyDescent="0.25">
      <c r="A814" s="40"/>
      <c r="B814" s="41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</row>
    <row r="815" spans="1:13" x14ac:dyDescent="0.25">
      <c r="A815" s="40"/>
      <c r="B815" s="41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</row>
    <row r="816" spans="1:13" x14ac:dyDescent="0.25">
      <c r="A816" s="40"/>
      <c r="B816" s="41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</row>
    <row r="817" spans="1:13" x14ac:dyDescent="0.25">
      <c r="A817" s="40"/>
      <c r="B817" s="41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</row>
    <row r="818" spans="1:13" x14ac:dyDescent="0.25">
      <c r="A818" s="40"/>
      <c r="B818" s="41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</row>
    <row r="819" spans="1:13" x14ac:dyDescent="0.25">
      <c r="A819" s="40"/>
      <c r="B819" s="41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</row>
    <row r="820" spans="1:13" x14ac:dyDescent="0.25">
      <c r="A820" s="40"/>
      <c r="B820" s="41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</row>
    <row r="821" spans="1:13" x14ac:dyDescent="0.25">
      <c r="A821" s="40"/>
      <c r="B821" s="41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</row>
    <row r="822" spans="1:13" x14ac:dyDescent="0.25">
      <c r="A822" s="40"/>
      <c r="B822" s="41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</row>
    <row r="823" spans="1:13" x14ac:dyDescent="0.25">
      <c r="A823" s="40"/>
      <c r="B823" s="41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</row>
    <row r="824" spans="1:13" x14ac:dyDescent="0.25">
      <c r="A824" s="40"/>
      <c r="B824" s="41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</row>
    <row r="825" spans="1:13" x14ac:dyDescent="0.25">
      <c r="A825" s="40"/>
      <c r="B825" s="41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</row>
    <row r="826" spans="1:13" x14ac:dyDescent="0.25">
      <c r="A826" s="40"/>
      <c r="B826" s="41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</row>
    <row r="827" spans="1:13" x14ac:dyDescent="0.25">
      <c r="A827" s="40"/>
      <c r="B827" s="41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</row>
    <row r="828" spans="1:13" x14ac:dyDescent="0.25">
      <c r="A828" s="40"/>
      <c r="B828" s="41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</row>
    <row r="829" spans="1:13" x14ac:dyDescent="0.25">
      <c r="A829" s="40"/>
      <c r="B829" s="41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</row>
    <row r="830" spans="1:13" x14ac:dyDescent="0.25">
      <c r="A830" s="40"/>
      <c r="B830" s="41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</row>
    <row r="831" spans="1:13" x14ac:dyDescent="0.25">
      <c r="A831" s="40"/>
      <c r="B831" s="41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</row>
    <row r="832" spans="1:13" x14ac:dyDescent="0.25">
      <c r="A832" s="40"/>
      <c r="B832" s="41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</row>
    <row r="833" spans="1:13" x14ac:dyDescent="0.25">
      <c r="A833" s="40"/>
      <c r="B833" s="41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</row>
    <row r="834" spans="1:13" x14ac:dyDescent="0.25">
      <c r="A834" s="40"/>
      <c r="B834" s="41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</row>
    <row r="835" spans="1:13" x14ac:dyDescent="0.25">
      <c r="A835" s="40"/>
      <c r="B835" s="41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</row>
    <row r="836" spans="1:13" x14ac:dyDescent="0.25">
      <c r="A836" s="40"/>
      <c r="B836" s="41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</row>
    <row r="837" spans="1:13" x14ac:dyDescent="0.25">
      <c r="A837" s="40"/>
      <c r="B837" s="41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</row>
    <row r="838" spans="1:13" x14ac:dyDescent="0.25">
      <c r="A838" s="40"/>
      <c r="B838" s="41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</row>
    <row r="839" spans="1:13" x14ac:dyDescent="0.25">
      <c r="A839" s="40"/>
      <c r="B839" s="41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</row>
    <row r="840" spans="1:13" x14ac:dyDescent="0.25">
      <c r="A840" s="40"/>
      <c r="B840" s="41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</row>
    <row r="841" spans="1:13" x14ac:dyDescent="0.25">
      <c r="A841" s="40"/>
      <c r="B841" s="41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</row>
    <row r="842" spans="1:13" x14ac:dyDescent="0.25">
      <c r="A842" s="40"/>
      <c r="B842" s="41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</row>
    <row r="843" spans="1:13" x14ac:dyDescent="0.25">
      <c r="A843" s="40"/>
      <c r="B843" s="41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</row>
    <row r="844" spans="1:13" x14ac:dyDescent="0.25">
      <c r="A844" s="40"/>
      <c r="B844" s="41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</row>
    <row r="845" spans="1:13" x14ac:dyDescent="0.25">
      <c r="A845" s="40"/>
      <c r="B845" s="41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</row>
    <row r="846" spans="1:13" x14ac:dyDescent="0.25">
      <c r="A846" s="40"/>
      <c r="B846" s="41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</row>
    <row r="847" spans="1:13" x14ac:dyDescent="0.25">
      <c r="A847" s="40"/>
      <c r="B847" s="41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</row>
    <row r="848" spans="1:13" x14ac:dyDescent="0.25">
      <c r="A848" s="40"/>
      <c r="B848" s="41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</row>
    <row r="849" spans="1:13" x14ac:dyDescent="0.25">
      <c r="A849" s="40"/>
      <c r="B849" s="41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</row>
    <row r="850" spans="1:13" x14ac:dyDescent="0.25">
      <c r="A850" s="40"/>
      <c r="B850" s="41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</row>
    <row r="851" spans="1:13" x14ac:dyDescent="0.25">
      <c r="A851" s="40"/>
      <c r="B851" s="41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</row>
    <row r="852" spans="1:13" x14ac:dyDescent="0.25">
      <c r="A852" s="40"/>
      <c r="B852" s="41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</row>
    <row r="853" spans="1:13" x14ac:dyDescent="0.25">
      <c r="A853" s="40"/>
      <c r="B853" s="41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</row>
    <row r="854" spans="1:13" x14ac:dyDescent="0.25">
      <c r="A854" s="40"/>
      <c r="B854" s="41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</row>
    <row r="855" spans="1:13" x14ac:dyDescent="0.25">
      <c r="A855" s="40"/>
      <c r="B855" s="41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</row>
    <row r="856" spans="1:13" x14ac:dyDescent="0.25">
      <c r="A856" s="40"/>
      <c r="B856" s="41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</row>
    <row r="857" spans="1:13" x14ac:dyDescent="0.25">
      <c r="A857" s="40"/>
      <c r="B857" s="41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</row>
    <row r="858" spans="1:13" x14ac:dyDescent="0.25">
      <c r="A858" s="40"/>
      <c r="B858" s="41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</row>
    <row r="859" spans="1:13" x14ac:dyDescent="0.25">
      <c r="A859" s="40"/>
      <c r="B859" s="41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</row>
    <row r="860" spans="1:13" x14ac:dyDescent="0.25">
      <c r="A860" s="40"/>
      <c r="B860" s="41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</row>
    <row r="861" spans="1:13" x14ac:dyDescent="0.25">
      <c r="A861" s="40"/>
      <c r="B861" s="41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</row>
    <row r="862" spans="1:13" x14ac:dyDescent="0.25">
      <c r="A862" s="40"/>
      <c r="B862" s="41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</row>
    <row r="863" spans="1:13" x14ac:dyDescent="0.25">
      <c r="A863" s="40"/>
      <c r="B863" s="41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</row>
    <row r="864" spans="1:13" x14ac:dyDescent="0.25">
      <c r="A864" s="40"/>
      <c r="B864" s="41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</row>
    <row r="865" spans="1:13" x14ac:dyDescent="0.25">
      <c r="A865" s="40"/>
      <c r="B865" s="41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</row>
    <row r="866" spans="1:13" x14ac:dyDescent="0.25">
      <c r="A866" s="40"/>
      <c r="B866" s="41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</row>
    <row r="867" spans="1:13" x14ac:dyDescent="0.25">
      <c r="A867" s="40"/>
      <c r="B867" s="41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</row>
    <row r="868" spans="1:13" x14ac:dyDescent="0.25">
      <c r="A868" s="40"/>
      <c r="B868" s="41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</row>
    <row r="869" spans="1:13" x14ac:dyDescent="0.25">
      <c r="A869" s="40"/>
      <c r="B869" s="41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</row>
    <row r="870" spans="1:13" x14ac:dyDescent="0.25">
      <c r="A870" s="40"/>
      <c r="B870" s="41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</row>
    <row r="871" spans="1:13" x14ac:dyDescent="0.25">
      <c r="A871" s="40"/>
      <c r="B871" s="41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</row>
    <row r="872" spans="1:13" x14ac:dyDescent="0.25">
      <c r="A872" s="40"/>
      <c r="B872" s="41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</row>
    <row r="873" spans="1:13" x14ac:dyDescent="0.25">
      <c r="A873" s="40"/>
      <c r="B873" s="41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</row>
    <row r="874" spans="1:13" x14ac:dyDescent="0.25">
      <c r="A874" s="40"/>
      <c r="B874" s="41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</row>
    <row r="875" spans="1:13" x14ac:dyDescent="0.25">
      <c r="A875" s="40"/>
      <c r="B875" s="41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</row>
    <row r="876" spans="1:13" x14ac:dyDescent="0.25">
      <c r="A876" s="40"/>
      <c r="B876" s="41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</row>
    <row r="877" spans="1:13" x14ac:dyDescent="0.25">
      <c r="A877" s="40"/>
      <c r="B877" s="41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</row>
    <row r="878" spans="1:13" x14ac:dyDescent="0.25">
      <c r="A878" s="40"/>
      <c r="B878" s="41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</row>
    <row r="879" spans="1:13" x14ac:dyDescent="0.25">
      <c r="A879" s="40"/>
      <c r="B879" s="41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</row>
    <row r="880" spans="1:13" x14ac:dyDescent="0.25">
      <c r="A880" s="40"/>
      <c r="B880" s="41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</row>
    <row r="881" spans="1:13" x14ac:dyDescent="0.25">
      <c r="A881" s="40"/>
      <c r="B881" s="41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</row>
    <row r="882" spans="1:13" x14ac:dyDescent="0.25">
      <c r="A882" s="40"/>
      <c r="B882" s="41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</row>
    <row r="883" spans="1:13" x14ac:dyDescent="0.25">
      <c r="A883" s="40"/>
      <c r="B883" s="41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</row>
    <row r="884" spans="1:13" x14ac:dyDescent="0.25">
      <c r="A884" s="40"/>
      <c r="B884" s="41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</row>
    <row r="885" spans="1:13" x14ac:dyDescent="0.25">
      <c r="A885" s="40"/>
      <c r="B885" s="41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</row>
    <row r="886" spans="1:13" x14ac:dyDescent="0.25">
      <c r="A886" s="40"/>
      <c r="B886" s="41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</row>
    <row r="887" spans="1:13" x14ac:dyDescent="0.25">
      <c r="A887" s="40"/>
      <c r="B887" s="41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</row>
    <row r="888" spans="1:13" x14ac:dyDescent="0.25">
      <c r="A888" s="40"/>
      <c r="B888" s="41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</row>
    <row r="889" spans="1:13" x14ac:dyDescent="0.25">
      <c r="A889" s="40"/>
      <c r="B889" s="41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</row>
    <row r="890" spans="1:13" x14ac:dyDescent="0.25">
      <c r="A890" s="40"/>
      <c r="B890" s="41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</row>
    <row r="891" spans="1:13" x14ac:dyDescent="0.25">
      <c r="A891" s="40"/>
      <c r="B891" s="41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</row>
    <row r="892" spans="1:13" x14ac:dyDescent="0.25">
      <c r="A892" s="40"/>
      <c r="B892" s="41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</row>
    <row r="893" spans="1:13" x14ac:dyDescent="0.25">
      <c r="A893" s="40"/>
      <c r="B893" s="41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</row>
    <row r="894" spans="1:13" x14ac:dyDescent="0.25">
      <c r="A894" s="40"/>
      <c r="B894" s="41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</row>
    <row r="895" spans="1:13" x14ac:dyDescent="0.25">
      <c r="A895" s="40"/>
      <c r="B895" s="41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</row>
    <row r="896" spans="1:13" x14ac:dyDescent="0.25">
      <c r="A896" s="40"/>
      <c r="B896" s="41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</row>
    <row r="897" spans="1:13" x14ac:dyDescent="0.25">
      <c r="A897" s="40"/>
      <c r="B897" s="41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</row>
    <row r="898" spans="1:13" x14ac:dyDescent="0.25">
      <c r="A898" s="40"/>
      <c r="B898" s="41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</row>
    <row r="899" spans="1:13" x14ac:dyDescent="0.25">
      <c r="A899" s="40"/>
      <c r="B899" s="41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</row>
    <row r="900" spans="1:13" x14ac:dyDescent="0.25">
      <c r="A900" s="40"/>
      <c r="B900" s="41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</row>
    <row r="901" spans="1:13" x14ac:dyDescent="0.25">
      <c r="A901" s="40"/>
      <c r="B901" s="41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</row>
    <row r="902" spans="1:13" x14ac:dyDescent="0.25">
      <c r="A902" s="40"/>
      <c r="B902" s="41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</row>
    <row r="903" spans="1:13" x14ac:dyDescent="0.25">
      <c r="A903" s="40"/>
      <c r="B903" s="41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</row>
    <row r="904" spans="1:13" x14ac:dyDescent="0.25">
      <c r="A904" s="40"/>
      <c r="B904" s="41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</row>
    <row r="905" spans="1:13" x14ac:dyDescent="0.25">
      <c r="A905" s="40"/>
      <c r="B905" s="41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</row>
    <row r="906" spans="1:13" x14ac:dyDescent="0.25">
      <c r="A906" s="40"/>
      <c r="B906" s="41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</row>
    <row r="907" spans="1:13" x14ac:dyDescent="0.25">
      <c r="A907" s="40"/>
      <c r="B907" s="41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</row>
    <row r="908" spans="1:13" x14ac:dyDescent="0.25">
      <c r="A908" s="40"/>
      <c r="B908" s="41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</row>
    <row r="909" spans="1:13" x14ac:dyDescent="0.25">
      <c r="A909" s="40"/>
      <c r="B909" s="41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</row>
    <row r="910" spans="1:13" x14ac:dyDescent="0.25">
      <c r="A910" s="40"/>
      <c r="B910" s="41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</row>
    <row r="911" spans="1:13" x14ac:dyDescent="0.25">
      <c r="A911" s="40"/>
      <c r="B911" s="41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</row>
    <row r="912" spans="1:13" x14ac:dyDescent="0.25">
      <c r="A912" s="40"/>
      <c r="B912" s="41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</row>
    <row r="913" spans="1:13" x14ac:dyDescent="0.25">
      <c r="A913" s="40"/>
      <c r="B913" s="41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</row>
    <row r="914" spans="1:13" x14ac:dyDescent="0.25">
      <c r="A914" s="40"/>
      <c r="B914" s="41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</row>
    <row r="915" spans="1:13" x14ac:dyDescent="0.25">
      <c r="A915" s="40"/>
      <c r="B915" s="41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</row>
    <row r="916" spans="1:13" x14ac:dyDescent="0.25">
      <c r="A916" s="40"/>
      <c r="B916" s="41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</row>
    <row r="917" spans="1:13" x14ac:dyDescent="0.25">
      <c r="A917" s="40"/>
      <c r="B917" s="41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</row>
    <row r="918" spans="1:13" x14ac:dyDescent="0.25">
      <c r="A918" s="40"/>
      <c r="B918" s="41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</row>
    <row r="919" spans="1:13" x14ac:dyDescent="0.25">
      <c r="A919" s="40"/>
      <c r="B919" s="41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</row>
    <row r="920" spans="1:13" x14ac:dyDescent="0.25">
      <c r="A920" s="40"/>
      <c r="B920" s="41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</row>
    <row r="921" spans="1:13" x14ac:dyDescent="0.25">
      <c r="A921" s="40"/>
      <c r="B921" s="41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</row>
    <row r="922" spans="1:13" x14ac:dyDescent="0.25">
      <c r="A922" s="40"/>
      <c r="B922" s="41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</row>
    <row r="923" spans="1:13" x14ac:dyDescent="0.25">
      <c r="A923" s="40"/>
      <c r="B923" s="41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</row>
    <row r="924" spans="1:13" x14ac:dyDescent="0.25">
      <c r="A924" s="40"/>
      <c r="B924" s="41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</row>
    <row r="925" spans="1:13" x14ac:dyDescent="0.25">
      <c r="A925" s="40"/>
      <c r="B925" s="41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</row>
    <row r="926" spans="1:13" x14ac:dyDescent="0.25">
      <c r="A926" s="40"/>
      <c r="B926" s="41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</row>
    <row r="927" spans="1:13" x14ac:dyDescent="0.25">
      <c r="A927" s="40"/>
      <c r="B927" s="41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</row>
    <row r="928" spans="1:13" x14ac:dyDescent="0.25">
      <c r="A928" s="40"/>
      <c r="B928" s="41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</row>
    <row r="929" spans="1:13" x14ac:dyDescent="0.25">
      <c r="A929" s="40"/>
      <c r="B929" s="41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</row>
    <row r="930" spans="1:13" x14ac:dyDescent="0.25">
      <c r="A930" s="40"/>
      <c r="B930" s="41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</row>
    <row r="931" spans="1:13" x14ac:dyDescent="0.25">
      <c r="A931" s="40"/>
      <c r="B931" s="41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</row>
    <row r="932" spans="1:13" x14ac:dyDescent="0.25">
      <c r="A932" s="40"/>
      <c r="B932" s="41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</row>
    <row r="933" spans="1:13" x14ac:dyDescent="0.25">
      <c r="A933" s="40"/>
      <c r="B933" s="41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</row>
    <row r="934" spans="1:13" x14ac:dyDescent="0.25">
      <c r="A934" s="40"/>
      <c r="B934" s="41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</row>
    <row r="935" spans="1:13" x14ac:dyDescent="0.25">
      <c r="A935" s="40"/>
      <c r="B935" s="41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</row>
    <row r="936" spans="1:13" x14ac:dyDescent="0.25">
      <c r="A936" s="40"/>
      <c r="B936" s="41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</row>
    <row r="937" spans="1:13" x14ac:dyDescent="0.25">
      <c r="A937" s="40"/>
      <c r="B937" s="41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</row>
    <row r="938" spans="1:13" x14ac:dyDescent="0.25">
      <c r="A938" s="40"/>
      <c r="B938" s="41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</row>
    <row r="939" spans="1:13" x14ac:dyDescent="0.25">
      <c r="A939" s="40"/>
      <c r="B939" s="41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</row>
    <row r="940" spans="1:13" x14ac:dyDescent="0.25">
      <c r="A940" s="40"/>
      <c r="B940" s="41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</row>
    <row r="941" spans="1:13" x14ac:dyDescent="0.25">
      <c r="A941" s="40"/>
      <c r="B941" s="41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</row>
    <row r="942" spans="1:13" x14ac:dyDescent="0.25">
      <c r="A942" s="40"/>
      <c r="B942" s="41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</row>
    <row r="943" spans="1:13" x14ac:dyDescent="0.25">
      <c r="A943" s="40"/>
      <c r="B943" s="41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</row>
    <row r="944" spans="1:13" x14ac:dyDescent="0.25">
      <c r="A944" s="40"/>
      <c r="B944" s="41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</row>
    <row r="945" spans="1:13" x14ac:dyDescent="0.25">
      <c r="A945" s="40"/>
      <c r="B945" s="41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</row>
    <row r="946" spans="1:13" x14ac:dyDescent="0.25">
      <c r="A946" s="40"/>
      <c r="B946" s="41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</row>
    <row r="947" spans="1:13" x14ac:dyDescent="0.25">
      <c r="A947" s="40"/>
      <c r="B947" s="41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</row>
    <row r="948" spans="1:13" x14ac:dyDescent="0.25">
      <c r="A948" s="40"/>
      <c r="B948" s="41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</row>
    <row r="949" spans="1:13" x14ac:dyDescent="0.25">
      <c r="A949" s="40"/>
      <c r="B949" s="41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</row>
    <row r="950" spans="1:13" x14ac:dyDescent="0.25">
      <c r="A950" s="40"/>
      <c r="B950" s="41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</row>
    <row r="951" spans="1:13" x14ac:dyDescent="0.25">
      <c r="A951" s="40"/>
      <c r="B951" s="41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</row>
    <row r="952" spans="1:13" x14ac:dyDescent="0.25">
      <c r="A952" s="40"/>
      <c r="B952" s="41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</row>
    <row r="953" spans="1:13" x14ac:dyDescent="0.25">
      <c r="A953" s="40"/>
      <c r="B953" s="41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</row>
    <row r="954" spans="1:13" x14ac:dyDescent="0.25">
      <c r="A954" s="40"/>
      <c r="B954" s="41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</row>
    <row r="955" spans="1:13" x14ac:dyDescent="0.25">
      <c r="A955" s="40"/>
      <c r="B955" s="41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</row>
    <row r="956" spans="1:13" x14ac:dyDescent="0.25">
      <c r="A956" s="40"/>
      <c r="B956" s="41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</row>
    <row r="957" spans="1:13" x14ac:dyDescent="0.25">
      <c r="A957" s="40"/>
      <c r="B957" s="41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</row>
    <row r="958" spans="1:13" x14ac:dyDescent="0.25">
      <c r="A958" s="40"/>
      <c r="B958" s="41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</row>
    <row r="959" spans="1:13" x14ac:dyDescent="0.25">
      <c r="A959" s="40"/>
      <c r="B959" s="41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</row>
    <row r="960" spans="1:13" x14ac:dyDescent="0.25">
      <c r="A960" s="40"/>
      <c r="B960" s="41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</row>
    <row r="961" spans="1:13" x14ac:dyDescent="0.25">
      <c r="A961" s="40"/>
      <c r="B961" s="41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</row>
    <row r="962" spans="1:13" x14ac:dyDescent="0.25">
      <c r="A962" s="40"/>
      <c r="B962" s="41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</row>
    <row r="963" spans="1:13" x14ac:dyDescent="0.25">
      <c r="A963" s="40"/>
      <c r="B963" s="41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</row>
    <row r="964" spans="1:13" x14ac:dyDescent="0.25">
      <c r="A964" s="40"/>
      <c r="B964" s="41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</row>
    <row r="965" spans="1:13" x14ac:dyDescent="0.25">
      <c r="A965" s="40"/>
      <c r="B965" s="41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</row>
    <row r="966" spans="1:13" x14ac:dyDescent="0.25">
      <c r="A966" s="40"/>
      <c r="B966" s="41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</row>
    <row r="967" spans="1:13" x14ac:dyDescent="0.25">
      <c r="A967" s="40"/>
      <c r="B967" s="41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</row>
    <row r="968" spans="1:13" x14ac:dyDescent="0.25">
      <c r="A968" s="40"/>
      <c r="B968" s="41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</row>
    <row r="969" spans="1:13" x14ac:dyDescent="0.25">
      <c r="A969" s="40"/>
      <c r="B969" s="41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</row>
    <row r="970" spans="1:13" x14ac:dyDescent="0.25">
      <c r="A970" s="40"/>
      <c r="B970" s="41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</row>
    <row r="971" spans="1:13" x14ac:dyDescent="0.25">
      <c r="A971" s="40"/>
      <c r="B971" s="41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</row>
    <row r="972" spans="1:13" x14ac:dyDescent="0.25">
      <c r="A972" s="40"/>
      <c r="B972" s="41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</row>
    <row r="973" spans="1:13" x14ac:dyDescent="0.25">
      <c r="A973" s="40"/>
      <c r="B973" s="41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</row>
    <row r="974" spans="1:13" x14ac:dyDescent="0.25">
      <c r="A974" s="40"/>
      <c r="B974" s="41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</row>
    <row r="975" spans="1:13" x14ac:dyDescent="0.25">
      <c r="A975" s="40"/>
      <c r="B975" s="41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</row>
    <row r="976" spans="1:13" x14ac:dyDescent="0.25">
      <c r="A976" s="40"/>
      <c r="B976" s="41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</row>
    <row r="977" spans="1:13" x14ac:dyDescent="0.25">
      <c r="A977" s="40"/>
      <c r="B977" s="41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</row>
    <row r="978" spans="1:13" x14ac:dyDescent="0.25">
      <c r="A978" s="40"/>
      <c r="B978" s="41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</row>
    <row r="979" spans="1:13" x14ac:dyDescent="0.25">
      <c r="A979" s="40"/>
      <c r="B979" s="41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</row>
    <row r="980" spans="1:13" x14ac:dyDescent="0.25">
      <c r="A980" s="40"/>
      <c r="B980" s="41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</row>
    <row r="981" spans="1:13" x14ac:dyDescent="0.25">
      <c r="A981" s="40"/>
      <c r="B981" s="41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</row>
    <row r="982" spans="1:13" x14ac:dyDescent="0.25">
      <c r="A982" s="40"/>
      <c r="B982" s="41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</row>
    <row r="983" spans="1:13" x14ac:dyDescent="0.25">
      <c r="A983" s="40"/>
      <c r="B983" s="41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</row>
    <row r="984" spans="1:13" x14ac:dyDescent="0.25">
      <c r="A984" s="40"/>
      <c r="B984" s="41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</row>
    <row r="985" spans="1:13" x14ac:dyDescent="0.25">
      <c r="A985" s="40"/>
      <c r="B985" s="41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</row>
    <row r="986" spans="1:13" x14ac:dyDescent="0.25">
      <c r="A986" s="40"/>
      <c r="B986" s="41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</row>
    <row r="987" spans="1:13" x14ac:dyDescent="0.25">
      <c r="A987" s="40"/>
      <c r="B987" s="41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</row>
    <row r="988" spans="1:13" x14ac:dyDescent="0.25">
      <c r="A988" s="40"/>
      <c r="B988" s="41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</row>
    <row r="989" spans="1:13" x14ac:dyDescent="0.25">
      <c r="A989" s="40"/>
      <c r="B989" s="41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</row>
    <row r="990" spans="1:13" x14ac:dyDescent="0.25">
      <c r="A990" s="40"/>
      <c r="B990" s="41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</row>
    <row r="991" spans="1:13" x14ac:dyDescent="0.25">
      <c r="A991" s="40"/>
      <c r="B991" s="41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</row>
    <row r="992" spans="1:13" x14ac:dyDescent="0.25">
      <c r="A992" s="40"/>
      <c r="B992" s="41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</row>
    <row r="993" spans="1:13" x14ac:dyDescent="0.25">
      <c r="A993" s="40"/>
      <c r="B993" s="41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</row>
    <row r="994" spans="1:13" x14ac:dyDescent="0.25">
      <c r="A994" s="40"/>
      <c r="B994" s="41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</row>
    <row r="995" spans="1:13" x14ac:dyDescent="0.25">
      <c r="A995" s="40"/>
      <c r="B995" s="41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</row>
    <row r="996" spans="1:13" x14ac:dyDescent="0.25">
      <c r="A996" s="40"/>
      <c r="B996" s="41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</row>
    <row r="997" spans="1:13" x14ac:dyDescent="0.25">
      <c r="A997" s="40"/>
      <c r="B997" s="41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</row>
    <row r="998" spans="1:13" x14ac:dyDescent="0.25">
      <c r="A998" s="40"/>
      <c r="B998" s="41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</row>
    <row r="999" spans="1:13" x14ac:dyDescent="0.25">
      <c r="A999" s="40"/>
      <c r="B999" s="41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</row>
    <row r="1000" spans="1:13" x14ac:dyDescent="0.25">
      <c r="A1000" s="40"/>
      <c r="B1000" s="41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</row>
    <row r="1001" spans="1:13" x14ac:dyDescent="0.25">
      <c r="A1001" s="40"/>
      <c r="B1001" s="41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</row>
    <row r="1002" spans="1:13" x14ac:dyDescent="0.25">
      <c r="A1002" s="40"/>
      <c r="B1002" s="41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</row>
    <row r="1003" spans="1:13" x14ac:dyDescent="0.25">
      <c r="A1003" s="40"/>
      <c r="B1003" s="41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</row>
    <row r="1004" spans="1:13" x14ac:dyDescent="0.25">
      <c r="A1004" s="40"/>
      <c r="B1004" s="41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</row>
    <row r="1005" spans="1:13" x14ac:dyDescent="0.25">
      <c r="A1005" s="40"/>
      <c r="B1005" s="41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</row>
    <row r="1006" spans="1:13" x14ac:dyDescent="0.25">
      <c r="A1006" s="40"/>
      <c r="B1006" s="41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</row>
    <row r="1007" spans="1:13" x14ac:dyDescent="0.25">
      <c r="A1007" s="40"/>
      <c r="B1007" s="41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</row>
    <row r="1008" spans="1:13" x14ac:dyDescent="0.25">
      <c r="A1008" s="40"/>
      <c r="B1008" s="41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</row>
    <row r="1009" spans="1:13" x14ac:dyDescent="0.25">
      <c r="A1009" s="40"/>
      <c r="B1009" s="41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</row>
    <row r="1010" spans="1:13" x14ac:dyDescent="0.25">
      <c r="A1010" s="40"/>
      <c r="B1010" s="41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</row>
    <row r="1011" spans="1:13" x14ac:dyDescent="0.25">
      <c r="A1011" s="40"/>
      <c r="B1011" s="41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</row>
    <row r="1012" spans="1:13" x14ac:dyDescent="0.25">
      <c r="A1012" s="40"/>
      <c r="B1012" s="41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</row>
    <row r="1013" spans="1:13" x14ac:dyDescent="0.25">
      <c r="A1013" s="40"/>
      <c r="B1013" s="41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</row>
    <row r="1014" spans="1:13" x14ac:dyDescent="0.25">
      <c r="A1014" s="40"/>
      <c r="B1014" s="41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</row>
    <row r="1015" spans="1:13" x14ac:dyDescent="0.25">
      <c r="A1015" s="40"/>
      <c r="B1015" s="41"/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</row>
    <row r="1016" spans="1:13" x14ac:dyDescent="0.25">
      <c r="A1016" s="40"/>
      <c r="B1016" s="41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</row>
    <row r="1017" spans="1:13" x14ac:dyDescent="0.25">
      <c r="A1017" s="40"/>
      <c r="B1017" s="41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</row>
    <row r="1018" spans="1:13" x14ac:dyDescent="0.25">
      <c r="A1018" s="40"/>
      <c r="B1018" s="41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</row>
    <row r="1019" spans="1:13" x14ac:dyDescent="0.25">
      <c r="A1019" s="40"/>
      <c r="B1019" s="41"/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</row>
    <row r="1020" spans="1:13" x14ac:dyDescent="0.25">
      <c r="A1020" s="40"/>
      <c r="B1020" s="41"/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</row>
    <row r="1021" spans="1:13" x14ac:dyDescent="0.25">
      <c r="A1021" s="40"/>
      <c r="B1021" s="41"/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</row>
    <row r="1022" spans="1:13" x14ac:dyDescent="0.25">
      <c r="A1022" s="40"/>
      <c r="B1022" s="41"/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</row>
    <row r="1023" spans="1:13" x14ac:dyDescent="0.25">
      <c r="A1023" s="40"/>
      <c r="B1023" s="41"/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</row>
    <row r="1024" spans="1:13" x14ac:dyDescent="0.25">
      <c r="A1024" s="40"/>
      <c r="B1024" s="41"/>
      <c r="C1024" s="42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</row>
    <row r="1025" spans="1:13" x14ac:dyDescent="0.25">
      <c r="A1025" s="40"/>
      <c r="B1025" s="41"/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</row>
    <row r="1026" spans="1:13" x14ac:dyDescent="0.25">
      <c r="A1026" s="40"/>
      <c r="B1026" s="41"/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</row>
    <row r="1027" spans="1:13" x14ac:dyDescent="0.25">
      <c r="A1027" s="40"/>
      <c r="B1027" s="41"/>
      <c r="C1027" s="42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</row>
    <row r="1028" spans="1:13" x14ac:dyDescent="0.25">
      <c r="A1028" s="40"/>
      <c r="B1028" s="41"/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</row>
    <row r="1029" spans="1:13" x14ac:dyDescent="0.25">
      <c r="A1029" s="40"/>
      <c r="B1029" s="41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</row>
    <row r="1030" spans="1:13" x14ac:dyDescent="0.25">
      <c r="A1030" s="40"/>
      <c r="B1030" s="41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</row>
    <row r="1031" spans="1:13" x14ac:dyDescent="0.25">
      <c r="A1031" s="40"/>
      <c r="B1031" s="41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</row>
    <row r="1032" spans="1:13" x14ac:dyDescent="0.25">
      <c r="A1032" s="40"/>
      <c r="B1032" s="41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</row>
    <row r="1033" spans="1:13" x14ac:dyDescent="0.25">
      <c r="A1033" s="40"/>
      <c r="B1033" s="41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  <c r="M1033" s="42"/>
    </row>
    <row r="1034" spans="1:13" x14ac:dyDescent="0.25">
      <c r="A1034" s="40"/>
      <c r="B1034" s="41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</row>
    <row r="1035" spans="1:13" x14ac:dyDescent="0.25">
      <c r="A1035" s="40"/>
      <c r="B1035" s="41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  <c r="M1035" s="42"/>
    </row>
    <row r="1036" spans="1:13" x14ac:dyDescent="0.25">
      <c r="A1036" s="40"/>
      <c r="B1036" s="41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</row>
    <row r="1037" spans="1:13" x14ac:dyDescent="0.25">
      <c r="A1037" s="40"/>
      <c r="B1037" s="41"/>
      <c r="C1037" s="42"/>
      <c r="D1037" s="42"/>
      <c r="E1037" s="42"/>
      <c r="F1037" s="42"/>
      <c r="G1037" s="42"/>
      <c r="H1037" s="42"/>
      <c r="I1037" s="42"/>
      <c r="J1037" s="42"/>
      <c r="K1037" s="42"/>
      <c r="L1037" s="42"/>
      <c r="M1037" s="42"/>
    </row>
    <row r="1038" spans="1:13" x14ac:dyDescent="0.25">
      <c r="A1038" s="40"/>
      <c r="B1038" s="41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</row>
    <row r="1039" spans="1:13" x14ac:dyDescent="0.25">
      <c r="A1039" s="40"/>
      <c r="B1039" s="41"/>
      <c r="C1039" s="42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</row>
    <row r="1040" spans="1:13" x14ac:dyDescent="0.25">
      <c r="A1040" s="40"/>
      <c r="B1040" s="41"/>
      <c r="C1040" s="42"/>
      <c r="D1040" s="42"/>
      <c r="E1040" s="42"/>
      <c r="F1040" s="42"/>
      <c r="G1040" s="42"/>
      <c r="H1040" s="42"/>
      <c r="I1040" s="42"/>
      <c r="J1040" s="42"/>
      <c r="K1040" s="42"/>
      <c r="L1040" s="42"/>
      <c r="M1040" s="42"/>
    </row>
    <row r="1041" spans="1:13" x14ac:dyDescent="0.25">
      <c r="A1041" s="40"/>
      <c r="B1041" s="41"/>
      <c r="C1041" s="42"/>
      <c r="D1041" s="42"/>
      <c r="E1041" s="42"/>
      <c r="F1041" s="42"/>
      <c r="G1041" s="42"/>
      <c r="H1041" s="42"/>
      <c r="I1041" s="42"/>
      <c r="J1041" s="42"/>
      <c r="K1041" s="42"/>
      <c r="L1041" s="42"/>
      <c r="M1041" s="42"/>
    </row>
    <row r="1042" spans="1:13" x14ac:dyDescent="0.25">
      <c r="A1042" s="40"/>
      <c r="B1042" s="41"/>
      <c r="C1042" s="42"/>
      <c r="D1042" s="42"/>
      <c r="E1042" s="42"/>
      <c r="F1042" s="42"/>
      <c r="G1042" s="42"/>
      <c r="H1042" s="42"/>
      <c r="I1042" s="42"/>
      <c r="J1042" s="42"/>
      <c r="K1042" s="42"/>
      <c r="L1042" s="42"/>
      <c r="M1042" s="42"/>
    </row>
    <row r="1043" spans="1:13" x14ac:dyDescent="0.25">
      <c r="A1043" s="40"/>
      <c r="B1043" s="41"/>
      <c r="C1043" s="42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</row>
    <row r="1044" spans="1:13" x14ac:dyDescent="0.25">
      <c r="A1044" s="40"/>
      <c r="B1044" s="41"/>
      <c r="C1044" s="42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</row>
    <row r="1045" spans="1:13" x14ac:dyDescent="0.25">
      <c r="A1045" s="40"/>
      <c r="B1045" s="41"/>
      <c r="C1045" s="42"/>
      <c r="D1045" s="42"/>
      <c r="E1045" s="42"/>
      <c r="F1045" s="42"/>
      <c r="G1045" s="42"/>
      <c r="H1045" s="42"/>
      <c r="I1045" s="42"/>
      <c r="J1045" s="42"/>
      <c r="K1045" s="42"/>
      <c r="L1045" s="42"/>
      <c r="M1045" s="42"/>
    </row>
    <row r="1046" spans="1:13" x14ac:dyDescent="0.25">
      <c r="A1046" s="40"/>
      <c r="B1046" s="41"/>
      <c r="C1046" s="42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</row>
    <row r="1047" spans="1:13" x14ac:dyDescent="0.25">
      <c r="A1047" s="40"/>
      <c r="B1047" s="41"/>
      <c r="C1047" s="42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</row>
    <row r="1048" spans="1:13" x14ac:dyDescent="0.25">
      <c r="A1048" s="40"/>
      <c r="B1048" s="41"/>
      <c r="C1048" s="42"/>
      <c r="D1048" s="42"/>
      <c r="E1048" s="42"/>
      <c r="F1048" s="42"/>
      <c r="G1048" s="42"/>
      <c r="H1048" s="42"/>
      <c r="I1048" s="42"/>
      <c r="J1048" s="42"/>
      <c r="K1048" s="42"/>
      <c r="L1048" s="42"/>
      <c r="M1048" s="42"/>
    </row>
    <row r="1049" spans="1:13" x14ac:dyDescent="0.25">
      <c r="A1049" s="40"/>
      <c r="B1049" s="41"/>
      <c r="C1049" s="42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</row>
    <row r="1050" spans="1:13" x14ac:dyDescent="0.25">
      <c r="A1050" s="40"/>
      <c r="B1050" s="41"/>
      <c r="C1050" s="42"/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</row>
    <row r="1051" spans="1:13" x14ac:dyDescent="0.25">
      <c r="A1051" s="40"/>
      <c r="B1051" s="41"/>
      <c r="C1051" s="42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</row>
    <row r="1052" spans="1:13" x14ac:dyDescent="0.25">
      <c r="A1052" s="40"/>
      <c r="B1052" s="41"/>
      <c r="C1052" s="42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</row>
    <row r="1053" spans="1:13" x14ac:dyDescent="0.25">
      <c r="A1053" s="40"/>
      <c r="B1053" s="41"/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</row>
    <row r="1054" spans="1:13" x14ac:dyDescent="0.25">
      <c r="A1054" s="40"/>
      <c r="B1054" s="41"/>
      <c r="C1054" s="42"/>
      <c r="D1054" s="42"/>
      <c r="E1054" s="42"/>
      <c r="F1054" s="42"/>
      <c r="G1054" s="42"/>
      <c r="H1054" s="42"/>
      <c r="I1054" s="42"/>
      <c r="J1054" s="42"/>
      <c r="K1054" s="42"/>
      <c r="L1054" s="42"/>
      <c r="M1054" s="42"/>
    </row>
    <row r="1055" spans="1:13" x14ac:dyDescent="0.25">
      <c r="A1055" s="40"/>
      <c r="B1055" s="41"/>
      <c r="C1055" s="42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</row>
    <row r="1056" spans="1:13" x14ac:dyDescent="0.25">
      <c r="A1056" s="40"/>
      <c r="B1056" s="41"/>
      <c r="C1056" s="42"/>
      <c r="D1056" s="42"/>
      <c r="E1056" s="42"/>
      <c r="F1056" s="42"/>
      <c r="G1056" s="42"/>
      <c r="H1056" s="42"/>
      <c r="I1056" s="42"/>
      <c r="J1056" s="42"/>
      <c r="K1056" s="42"/>
      <c r="L1056" s="42"/>
      <c r="M1056" s="42"/>
    </row>
    <row r="1057" spans="1:13" x14ac:dyDescent="0.25">
      <c r="A1057" s="40"/>
      <c r="B1057" s="41"/>
      <c r="C1057" s="42"/>
      <c r="D1057" s="42"/>
      <c r="E1057" s="42"/>
      <c r="F1057" s="42"/>
      <c r="G1057" s="42"/>
      <c r="H1057" s="42"/>
      <c r="I1057" s="42"/>
      <c r="J1057" s="42"/>
      <c r="K1057" s="42"/>
      <c r="L1057" s="42"/>
      <c r="M1057" s="42"/>
    </row>
    <row r="1058" spans="1:13" x14ac:dyDescent="0.25">
      <c r="A1058" s="40"/>
      <c r="B1058" s="41"/>
      <c r="C1058" s="42"/>
      <c r="D1058" s="42"/>
      <c r="E1058" s="42"/>
      <c r="F1058" s="42"/>
      <c r="G1058" s="42"/>
      <c r="H1058" s="42"/>
      <c r="I1058" s="42"/>
      <c r="J1058" s="42"/>
      <c r="K1058" s="42"/>
      <c r="L1058" s="42"/>
      <c r="M1058" s="42"/>
    </row>
    <row r="1059" spans="1:13" x14ac:dyDescent="0.25">
      <c r="A1059" s="40"/>
      <c r="B1059" s="41"/>
      <c r="C1059" s="42"/>
      <c r="D1059" s="42"/>
      <c r="E1059" s="42"/>
      <c r="F1059" s="42"/>
      <c r="G1059" s="42"/>
      <c r="H1059" s="42"/>
      <c r="I1059" s="42"/>
      <c r="J1059" s="42"/>
      <c r="K1059" s="42"/>
      <c r="L1059" s="42"/>
      <c r="M1059" s="42"/>
    </row>
    <row r="1060" spans="1:13" x14ac:dyDescent="0.25">
      <c r="A1060" s="40"/>
      <c r="B1060" s="41"/>
      <c r="C1060" s="42"/>
      <c r="D1060" s="42"/>
      <c r="E1060" s="42"/>
      <c r="F1060" s="42"/>
      <c r="G1060" s="42"/>
      <c r="H1060" s="42"/>
      <c r="I1060" s="42"/>
      <c r="J1060" s="42"/>
      <c r="K1060" s="42"/>
      <c r="L1060" s="42"/>
      <c r="M1060" s="42"/>
    </row>
    <row r="1061" spans="1:13" x14ac:dyDescent="0.25">
      <c r="A1061" s="40"/>
      <c r="B1061" s="41"/>
      <c r="C1061" s="42"/>
      <c r="D1061" s="42"/>
      <c r="E1061" s="42"/>
      <c r="F1061" s="42"/>
      <c r="G1061" s="42"/>
      <c r="H1061" s="42"/>
      <c r="I1061" s="42"/>
      <c r="J1061" s="42"/>
      <c r="K1061" s="42"/>
      <c r="L1061" s="42"/>
      <c r="M1061" s="42"/>
    </row>
    <row r="1062" spans="1:13" x14ac:dyDescent="0.25">
      <c r="A1062" s="40"/>
      <c r="B1062" s="41"/>
      <c r="C1062" s="42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</row>
    <row r="1063" spans="1:13" x14ac:dyDescent="0.25">
      <c r="A1063" s="40"/>
      <c r="B1063" s="41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</row>
    <row r="1064" spans="1:13" x14ac:dyDescent="0.25">
      <c r="A1064" s="40"/>
      <c r="B1064" s="41"/>
      <c r="C1064" s="42"/>
      <c r="D1064" s="42"/>
      <c r="E1064" s="42"/>
      <c r="F1064" s="42"/>
      <c r="G1064" s="42"/>
      <c r="H1064" s="42"/>
      <c r="I1064" s="42"/>
      <c r="J1064" s="42"/>
      <c r="K1064" s="42"/>
      <c r="L1064" s="42"/>
      <c r="M1064" s="42"/>
    </row>
    <row r="1065" spans="1:13" x14ac:dyDescent="0.25">
      <c r="A1065" s="40"/>
      <c r="B1065" s="41"/>
      <c r="C1065" s="42"/>
      <c r="D1065" s="42"/>
      <c r="E1065" s="42"/>
      <c r="F1065" s="42"/>
      <c r="G1065" s="42"/>
      <c r="H1065" s="42"/>
      <c r="I1065" s="42"/>
      <c r="J1065" s="42"/>
      <c r="K1065" s="42"/>
      <c r="L1065" s="42"/>
      <c r="M1065" s="42"/>
    </row>
    <row r="1066" spans="1:13" x14ac:dyDescent="0.25">
      <c r="A1066" s="40"/>
      <c r="B1066" s="41"/>
      <c r="C1066" s="42"/>
      <c r="D1066" s="42"/>
      <c r="E1066" s="42"/>
      <c r="F1066" s="42"/>
      <c r="G1066" s="42"/>
      <c r="H1066" s="42"/>
      <c r="I1066" s="42"/>
      <c r="J1066" s="42"/>
      <c r="K1066" s="42"/>
      <c r="L1066" s="42"/>
      <c r="M1066" s="42"/>
    </row>
    <row r="1067" spans="1:13" x14ac:dyDescent="0.25">
      <c r="A1067" s="40"/>
      <c r="B1067" s="41"/>
      <c r="C1067" s="42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</row>
    <row r="1068" spans="1:13" x14ac:dyDescent="0.25">
      <c r="A1068" s="40"/>
      <c r="B1068" s="41"/>
      <c r="C1068" s="42"/>
      <c r="D1068" s="42"/>
      <c r="E1068" s="42"/>
      <c r="F1068" s="42"/>
      <c r="G1068" s="42"/>
      <c r="H1068" s="42"/>
      <c r="I1068" s="42"/>
      <c r="J1068" s="42"/>
      <c r="K1068" s="42"/>
      <c r="L1068" s="42"/>
      <c r="M1068" s="42"/>
    </row>
    <row r="1069" spans="1:13" x14ac:dyDescent="0.25">
      <c r="A1069" s="40"/>
      <c r="B1069" s="41"/>
      <c r="C1069" s="42"/>
      <c r="D1069" s="42"/>
      <c r="E1069" s="42"/>
      <c r="F1069" s="42"/>
      <c r="G1069" s="42"/>
      <c r="H1069" s="42"/>
      <c r="I1069" s="42"/>
      <c r="J1069" s="42"/>
      <c r="K1069" s="42"/>
      <c r="L1069" s="42"/>
      <c r="M1069" s="42"/>
    </row>
    <row r="1070" spans="1:13" x14ac:dyDescent="0.25">
      <c r="A1070" s="40"/>
      <c r="B1070" s="41"/>
      <c r="C1070" s="42"/>
      <c r="D1070" s="42"/>
      <c r="E1070" s="42"/>
      <c r="F1070" s="42"/>
      <c r="G1070" s="42"/>
      <c r="H1070" s="42"/>
      <c r="I1070" s="42"/>
      <c r="J1070" s="42"/>
      <c r="K1070" s="42"/>
      <c r="L1070" s="42"/>
      <c r="M1070" s="42"/>
    </row>
    <row r="1071" spans="1:13" x14ac:dyDescent="0.25">
      <c r="A1071" s="40"/>
      <c r="B1071" s="41"/>
      <c r="C1071" s="42"/>
      <c r="D1071" s="42"/>
      <c r="E1071" s="42"/>
      <c r="F1071" s="42"/>
      <c r="G1071" s="42"/>
      <c r="H1071" s="42"/>
      <c r="I1071" s="42"/>
      <c r="J1071" s="42"/>
      <c r="K1071" s="42"/>
      <c r="L1071" s="42"/>
      <c r="M1071" s="42"/>
    </row>
    <row r="1072" spans="1:13" x14ac:dyDescent="0.25">
      <c r="A1072" s="40"/>
      <c r="B1072" s="41"/>
      <c r="C1072" s="42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</row>
    <row r="1073" spans="1:13" x14ac:dyDescent="0.25">
      <c r="A1073" s="40"/>
      <c r="B1073" s="41"/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</row>
    <row r="1074" spans="1:13" x14ac:dyDescent="0.25">
      <c r="A1074" s="40"/>
      <c r="B1074" s="41"/>
      <c r="C1074" s="42"/>
      <c r="D1074" s="42"/>
      <c r="E1074" s="42"/>
      <c r="F1074" s="42"/>
      <c r="G1074" s="42"/>
      <c r="H1074" s="42"/>
      <c r="I1074" s="42"/>
      <c r="J1074" s="42"/>
      <c r="K1074" s="42"/>
      <c r="L1074" s="42"/>
      <c r="M1074" s="42"/>
    </row>
    <row r="1075" spans="1:13" x14ac:dyDescent="0.25">
      <c r="A1075" s="40"/>
      <c r="B1075" s="41"/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</row>
    <row r="1076" spans="1:13" x14ac:dyDescent="0.25">
      <c r="A1076" s="40"/>
      <c r="B1076" s="41"/>
      <c r="C1076" s="42"/>
      <c r="D1076" s="42"/>
      <c r="E1076" s="42"/>
      <c r="F1076" s="42"/>
      <c r="G1076" s="42"/>
      <c r="H1076" s="42"/>
      <c r="I1076" s="42"/>
      <c r="J1076" s="42"/>
      <c r="K1076" s="42"/>
      <c r="L1076" s="42"/>
      <c r="M1076" s="42"/>
    </row>
    <row r="1077" spans="1:13" x14ac:dyDescent="0.25">
      <c r="A1077" s="40"/>
      <c r="B1077" s="41"/>
      <c r="C1077" s="42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</row>
    <row r="1078" spans="1:13" x14ac:dyDescent="0.25">
      <c r="A1078" s="40"/>
      <c r="B1078" s="41"/>
      <c r="C1078" s="42"/>
      <c r="D1078" s="42"/>
      <c r="E1078" s="42"/>
      <c r="F1078" s="42"/>
      <c r="G1078" s="42"/>
      <c r="H1078" s="42"/>
      <c r="I1078" s="42"/>
      <c r="J1078" s="42"/>
      <c r="K1078" s="42"/>
      <c r="L1078" s="42"/>
      <c r="M1078" s="42"/>
    </row>
    <row r="1079" spans="1:13" x14ac:dyDescent="0.25">
      <c r="A1079" s="40"/>
      <c r="B1079" s="41"/>
      <c r="C1079" s="42"/>
      <c r="D1079" s="42"/>
      <c r="E1079" s="42"/>
      <c r="F1079" s="42"/>
      <c r="G1079" s="42"/>
      <c r="H1079" s="42"/>
      <c r="I1079" s="42"/>
      <c r="J1079" s="42"/>
      <c r="K1079" s="42"/>
      <c r="L1079" s="42"/>
      <c r="M1079" s="42"/>
    </row>
    <row r="1080" spans="1:13" x14ac:dyDescent="0.25">
      <c r="A1080" s="40"/>
      <c r="B1080" s="41"/>
      <c r="C1080" s="42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</row>
    <row r="1081" spans="1:13" x14ac:dyDescent="0.25">
      <c r="A1081" s="40"/>
      <c r="B1081" s="41"/>
      <c r="C1081" s="42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</row>
    <row r="1082" spans="1:13" x14ac:dyDescent="0.25">
      <c r="A1082" s="40"/>
      <c r="B1082" s="41"/>
      <c r="C1082" s="42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</row>
    <row r="1083" spans="1:13" x14ac:dyDescent="0.25">
      <c r="A1083" s="40"/>
      <c r="B1083" s="41"/>
      <c r="C1083" s="42"/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</row>
    <row r="1084" spans="1:13" x14ac:dyDescent="0.25">
      <c r="A1084" s="40"/>
      <c r="B1084" s="41"/>
      <c r="C1084" s="42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</row>
    <row r="1085" spans="1:13" x14ac:dyDescent="0.25">
      <c r="A1085" s="40"/>
      <c r="B1085" s="41"/>
      <c r="C1085" s="42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</row>
    <row r="1086" spans="1:13" x14ac:dyDescent="0.25">
      <c r="A1086" s="40"/>
      <c r="B1086" s="41"/>
      <c r="C1086" s="42"/>
      <c r="D1086" s="42"/>
      <c r="E1086" s="42"/>
      <c r="F1086" s="42"/>
      <c r="G1086" s="42"/>
      <c r="H1086" s="42"/>
      <c r="I1086" s="42"/>
      <c r="J1086" s="42"/>
      <c r="K1086" s="42"/>
      <c r="L1086" s="42"/>
      <c r="M1086" s="42"/>
    </row>
    <row r="1087" spans="1:13" x14ac:dyDescent="0.25">
      <c r="A1087" s="40"/>
      <c r="B1087" s="41"/>
      <c r="C1087" s="42"/>
      <c r="D1087" s="42"/>
      <c r="E1087" s="42"/>
      <c r="F1087" s="42"/>
      <c r="G1087" s="42"/>
      <c r="H1087" s="42"/>
      <c r="I1087" s="42"/>
      <c r="J1087" s="42"/>
      <c r="K1087" s="42"/>
      <c r="L1087" s="42"/>
      <c r="M1087" s="42"/>
    </row>
    <row r="1088" spans="1:13" x14ac:dyDescent="0.25">
      <c r="A1088" s="40"/>
      <c r="B1088" s="41"/>
      <c r="C1088" s="42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</row>
    <row r="1089" spans="1:13" x14ac:dyDescent="0.25">
      <c r="A1089" s="40"/>
      <c r="B1089" s="41"/>
      <c r="C1089" s="42"/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</row>
    <row r="1090" spans="1:13" x14ac:dyDescent="0.25">
      <c r="A1090" s="40"/>
      <c r="B1090" s="41"/>
      <c r="C1090" s="42"/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</row>
    <row r="1091" spans="1:13" x14ac:dyDescent="0.25">
      <c r="A1091" s="40"/>
      <c r="B1091" s="41"/>
      <c r="C1091" s="42"/>
      <c r="D1091" s="42"/>
      <c r="E1091" s="42"/>
      <c r="F1091" s="42"/>
      <c r="G1091" s="42"/>
      <c r="H1091" s="42"/>
      <c r="I1091" s="42"/>
      <c r="J1091" s="42"/>
      <c r="K1091" s="42"/>
      <c r="L1091" s="42"/>
      <c r="M1091" s="42"/>
    </row>
    <row r="1092" spans="1:13" x14ac:dyDescent="0.25">
      <c r="A1092" s="40"/>
      <c r="B1092" s="41"/>
      <c r="C1092" s="42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</row>
    <row r="1093" spans="1:13" x14ac:dyDescent="0.25">
      <c r="A1093" s="40"/>
      <c r="B1093" s="41"/>
      <c r="C1093" s="42"/>
      <c r="D1093" s="42"/>
      <c r="E1093" s="42"/>
      <c r="F1093" s="42"/>
      <c r="G1093" s="42"/>
      <c r="H1093" s="42"/>
      <c r="I1093" s="42"/>
      <c r="J1093" s="42"/>
      <c r="K1093" s="42"/>
      <c r="L1093" s="42"/>
      <c r="M1093" s="42"/>
    </row>
    <row r="1094" spans="1:13" x14ac:dyDescent="0.25">
      <c r="A1094" s="40"/>
      <c r="B1094" s="41"/>
      <c r="C1094" s="42"/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</row>
    <row r="1095" spans="1:13" x14ac:dyDescent="0.25">
      <c r="A1095" s="40"/>
      <c r="B1095" s="41"/>
      <c r="C1095" s="42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</row>
    <row r="1096" spans="1:13" x14ac:dyDescent="0.25">
      <c r="A1096" s="40"/>
      <c r="B1096" s="41"/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</row>
    <row r="1097" spans="1:13" x14ac:dyDescent="0.25">
      <c r="A1097" s="40"/>
      <c r="B1097" s="41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</row>
    <row r="1098" spans="1:13" x14ac:dyDescent="0.25">
      <c r="A1098" s="40"/>
      <c r="B1098" s="41"/>
      <c r="C1098" s="42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</row>
    <row r="1099" spans="1:13" x14ac:dyDescent="0.25">
      <c r="A1099" s="40"/>
      <c r="B1099" s="41"/>
      <c r="C1099" s="42"/>
      <c r="D1099" s="42"/>
      <c r="E1099" s="42"/>
      <c r="F1099" s="42"/>
      <c r="G1099" s="42"/>
      <c r="H1099" s="42"/>
      <c r="I1099" s="42"/>
      <c r="J1099" s="42"/>
      <c r="K1099" s="42"/>
      <c r="L1099" s="42"/>
      <c r="M1099" s="42"/>
    </row>
    <row r="1100" spans="1:13" x14ac:dyDescent="0.25">
      <c r="A1100" s="40"/>
      <c r="B1100" s="41"/>
      <c r="C1100" s="42"/>
      <c r="D1100" s="42"/>
      <c r="E1100" s="42"/>
      <c r="F1100" s="42"/>
      <c r="G1100" s="42"/>
      <c r="H1100" s="42"/>
      <c r="I1100" s="42"/>
      <c r="J1100" s="42"/>
      <c r="K1100" s="42"/>
      <c r="L1100" s="42"/>
      <c r="M1100" s="42"/>
    </row>
    <row r="1101" spans="1:13" x14ac:dyDescent="0.25">
      <c r="A1101" s="40"/>
      <c r="B1101" s="41"/>
      <c r="C1101" s="42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</row>
    <row r="1102" spans="1:13" x14ac:dyDescent="0.25">
      <c r="A1102" s="40"/>
      <c r="B1102" s="41"/>
      <c r="C1102" s="42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</row>
    <row r="1103" spans="1:13" x14ac:dyDescent="0.25">
      <c r="A1103" s="40"/>
      <c r="B1103" s="41"/>
      <c r="C1103" s="42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</row>
    <row r="1104" spans="1:13" x14ac:dyDescent="0.25">
      <c r="A1104" s="40"/>
      <c r="B1104" s="41"/>
      <c r="C1104" s="42"/>
      <c r="D1104" s="42"/>
      <c r="E1104" s="42"/>
      <c r="F1104" s="42"/>
      <c r="G1104" s="42"/>
      <c r="H1104" s="42"/>
      <c r="I1104" s="42"/>
      <c r="J1104" s="42"/>
      <c r="K1104" s="42"/>
      <c r="L1104" s="42"/>
      <c r="M1104" s="42"/>
    </row>
    <row r="1105" spans="1:13" x14ac:dyDescent="0.25">
      <c r="A1105" s="40"/>
      <c r="B1105" s="41"/>
      <c r="C1105" s="42"/>
      <c r="D1105" s="42"/>
      <c r="E1105" s="42"/>
      <c r="F1105" s="42"/>
      <c r="G1105" s="42"/>
      <c r="H1105" s="42"/>
      <c r="I1105" s="42"/>
      <c r="J1105" s="42"/>
      <c r="K1105" s="42"/>
      <c r="L1105" s="42"/>
      <c r="M1105" s="42"/>
    </row>
    <row r="1106" spans="1:13" x14ac:dyDescent="0.25">
      <c r="A1106" s="40"/>
      <c r="B1106" s="41"/>
      <c r="C1106" s="42"/>
      <c r="D1106" s="42"/>
      <c r="E1106" s="42"/>
      <c r="F1106" s="42"/>
      <c r="G1106" s="42"/>
      <c r="H1106" s="42"/>
      <c r="I1106" s="42"/>
      <c r="J1106" s="42"/>
      <c r="K1106" s="42"/>
      <c r="L1106" s="42"/>
      <c r="M1106" s="42"/>
    </row>
    <row r="1107" spans="1:13" x14ac:dyDescent="0.25">
      <c r="A1107" s="40"/>
      <c r="B1107" s="41"/>
      <c r="C1107" s="42"/>
      <c r="D1107" s="42"/>
      <c r="E1107" s="42"/>
      <c r="F1107" s="42"/>
      <c r="G1107" s="42"/>
      <c r="H1107" s="42"/>
      <c r="I1107" s="42"/>
      <c r="J1107" s="42"/>
      <c r="K1107" s="42"/>
      <c r="L1107" s="42"/>
      <c r="M1107" s="42"/>
    </row>
    <row r="1108" spans="1:13" x14ac:dyDescent="0.25">
      <c r="A1108" s="40"/>
      <c r="B1108" s="41"/>
      <c r="C1108" s="42"/>
      <c r="D1108" s="42"/>
      <c r="E1108" s="42"/>
      <c r="F1108" s="42"/>
      <c r="G1108" s="42"/>
      <c r="H1108" s="42"/>
      <c r="I1108" s="42"/>
      <c r="J1108" s="42"/>
      <c r="K1108" s="42"/>
      <c r="L1108" s="42"/>
      <c r="M1108" s="42"/>
    </row>
    <row r="1109" spans="1:13" x14ac:dyDescent="0.25">
      <c r="A1109" s="40"/>
      <c r="B1109" s="41"/>
      <c r="C1109" s="42"/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</row>
    <row r="1110" spans="1:13" x14ac:dyDescent="0.25">
      <c r="A1110" s="40"/>
      <c r="B1110" s="41"/>
      <c r="C1110" s="42"/>
      <c r="D1110" s="42"/>
      <c r="E1110" s="42"/>
      <c r="F1110" s="42"/>
      <c r="G1110" s="42"/>
      <c r="H1110" s="42"/>
      <c r="I1110" s="42"/>
      <c r="J1110" s="42"/>
      <c r="K1110" s="42"/>
      <c r="L1110" s="42"/>
      <c r="M1110" s="42"/>
    </row>
    <row r="1111" spans="1:13" x14ac:dyDescent="0.25">
      <c r="A1111" s="40"/>
      <c r="B1111" s="41"/>
      <c r="C1111" s="42"/>
      <c r="D1111" s="42"/>
      <c r="E1111" s="42"/>
      <c r="F1111" s="42"/>
      <c r="G1111" s="42"/>
      <c r="H1111" s="42"/>
      <c r="I1111" s="42"/>
      <c r="J1111" s="42"/>
      <c r="K1111" s="42"/>
      <c r="L1111" s="42"/>
      <c r="M1111" s="42"/>
    </row>
    <row r="1112" spans="1:13" x14ac:dyDescent="0.25">
      <c r="A1112" s="40"/>
      <c r="B1112" s="41"/>
      <c r="C1112" s="42"/>
      <c r="D1112" s="42"/>
      <c r="E1112" s="42"/>
      <c r="F1112" s="42"/>
      <c r="G1112" s="42"/>
      <c r="H1112" s="42"/>
      <c r="I1112" s="42"/>
      <c r="J1112" s="42"/>
      <c r="K1112" s="42"/>
      <c r="L1112" s="42"/>
      <c r="M1112" s="42"/>
    </row>
    <row r="1113" spans="1:13" x14ac:dyDescent="0.25">
      <c r="A1113" s="40"/>
      <c r="B1113" s="41"/>
      <c r="C1113" s="42"/>
      <c r="D1113" s="42"/>
      <c r="E1113" s="42"/>
      <c r="F1113" s="42"/>
      <c r="G1113" s="42"/>
      <c r="H1113" s="42"/>
      <c r="I1113" s="42"/>
      <c r="J1113" s="42"/>
      <c r="K1113" s="42"/>
      <c r="L1113" s="42"/>
      <c r="M1113" s="42"/>
    </row>
    <row r="1114" spans="1:13" x14ac:dyDescent="0.25">
      <c r="A1114" s="40"/>
      <c r="B1114" s="41"/>
      <c r="C1114" s="42"/>
      <c r="D1114" s="42"/>
      <c r="E1114" s="42"/>
      <c r="F1114" s="42"/>
      <c r="G1114" s="42"/>
      <c r="H1114" s="42"/>
      <c r="I1114" s="42"/>
      <c r="J1114" s="42"/>
      <c r="K1114" s="42"/>
      <c r="L1114" s="42"/>
      <c r="M1114" s="42"/>
    </row>
    <row r="1115" spans="1:13" x14ac:dyDescent="0.25">
      <c r="A1115" s="40"/>
      <c r="B1115" s="41"/>
      <c r="C1115" s="42"/>
      <c r="D1115" s="42"/>
      <c r="E1115" s="42"/>
      <c r="F1115" s="42"/>
      <c r="G1115" s="42"/>
      <c r="H1115" s="42"/>
      <c r="I1115" s="42"/>
      <c r="J1115" s="42"/>
      <c r="K1115" s="42"/>
      <c r="L1115" s="42"/>
      <c r="M1115" s="42"/>
    </row>
    <row r="1116" spans="1:13" x14ac:dyDescent="0.25">
      <c r="A1116" s="40"/>
      <c r="B1116" s="41"/>
      <c r="C1116" s="42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</row>
    <row r="1117" spans="1:13" x14ac:dyDescent="0.25">
      <c r="A1117" s="40"/>
      <c r="B1117" s="41"/>
      <c r="C1117" s="42"/>
      <c r="D1117" s="42"/>
      <c r="E1117" s="42"/>
      <c r="F1117" s="42"/>
      <c r="G1117" s="42"/>
      <c r="H1117" s="42"/>
      <c r="I1117" s="42"/>
      <c r="J1117" s="42"/>
      <c r="K1117" s="42"/>
      <c r="L1117" s="42"/>
      <c r="M1117" s="42"/>
    </row>
    <row r="1118" spans="1:13" x14ac:dyDescent="0.25">
      <c r="A1118" s="40"/>
      <c r="B1118" s="41"/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</row>
    <row r="1119" spans="1:13" x14ac:dyDescent="0.25">
      <c r="A1119" s="40"/>
      <c r="B1119" s="41"/>
      <c r="C1119" s="42"/>
      <c r="D1119" s="42"/>
      <c r="E1119" s="42"/>
      <c r="F1119" s="42"/>
      <c r="G1119" s="42"/>
      <c r="H1119" s="42"/>
      <c r="I1119" s="42"/>
      <c r="J1119" s="42"/>
      <c r="K1119" s="42"/>
      <c r="L1119" s="42"/>
      <c r="M1119" s="42"/>
    </row>
    <row r="1120" spans="1:13" x14ac:dyDescent="0.25">
      <c r="A1120" s="40"/>
      <c r="B1120" s="41"/>
      <c r="C1120" s="42"/>
      <c r="D1120" s="42"/>
      <c r="E1120" s="42"/>
      <c r="F1120" s="42"/>
      <c r="G1120" s="42"/>
      <c r="H1120" s="42"/>
      <c r="I1120" s="42"/>
      <c r="J1120" s="42"/>
      <c r="K1120" s="42"/>
      <c r="L1120" s="42"/>
      <c r="M1120" s="42"/>
    </row>
    <row r="1121" spans="1:13" x14ac:dyDescent="0.25">
      <c r="A1121" s="40"/>
      <c r="B1121" s="41"/>
      <c r="C1121" s="42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</row>
    <row r="1122" spans="1:13" x14ac:dyDescent="0.25">
      <c r="A1122" s="40"/>
      <c r="B1122" s="41"/>
      <c r="C1122" s="42"/>
      <c r="D1122" s="42"/>
      <c r="E1122" s="42"/>
      <c r="F1122" s="42"/>
      <c r="G1122" s="42"/>
      <c r="H1122" s="42"/>
      <c r="I1122" s="42"/>
      <c r="J1122" s="42"/>
      <c r="K1122" s="42"/>
      <c r="L1122" s="42"/>
      <c r="M1122" s="42"/>
    </row>
    <row r="1123" spans="1:13" x14ac:dyDescent="0.25">
      <c r="A1123" s="40"/>
      <c r="B1123" s="41"/>
      <c r="C1123" s="42"/>
      <c r="D1123" s="42"/>
      <c r="E1123" s="42"/>
      <c r="F1123" s="42"/>
      <c r="G1123" s="42"/>
      <c r="H1123" s="42"/>
      <c r="I1123" s="42"/>
      <c r="J1123" s="42"/>
      <c r="K1123" s="42"/>
      <c r="L1123" s="42"/>
      <c r="M1123" s="42"/>
    </row>
    <row r="1124" spans="1:13" x14ac:dyDescent="0.25">
      <c r="A1124" s="40"/>
      <c r="B1124" s="41"/>
      <c r="C1124" s="42"/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</row>
    <row r="1125" spans="1:13" x14ac:dyDescent="0.25">
      <c r="A1125" s="40"/>
      <c r="B1125" s="41"/>
      <c r="C1125" s="42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</row>
    <row r="1126" spans="1:13" x14ac:dyDescent="0.25">
      <c r="A1126" s="40"/>
      <c r="B1126" s="41"/>
      <c r="C1126" s="42"/>
      <c r="D1126" s="42"/>
      <c r="E1126" s="42"/>
      <c r="F1126" s="42"/>
      <c r="G1126" s="42"/>
      <c r="H1126" s="42"/>
      <c r="I1126" s="42"/>
      <c r="J1126" s="42"/>
      <c r="K1126" s="42"/>
      <c r="L1126" s="42"/>
      <c r="M1126" s="42"/>
    </row>
    <row r="1127" spans="1:13" x14ac:dyDescent="0.25">
      <c r="A1127" s="40"/>
      <c r="B1127" s="41"/>
      <c r="C1127" s="42"/>
      <c r="D1127" s="42"/>
      <c r="E1127" s="42"/>
      <c r="F1127" s="42"/>
      <c r="G1127" s="42"/>
      <c r="H1127" s="42"/>
      <c r="I1127" s="42"/>
      <c r="J1127" s="42"/>
      <c r="K1127" s="42"/>
      <c r="L1127" s="42"/>
      <c r="M1127" s="42"/>
    </row>
    <row r="1128" spans="1:13" x14ac:dyDescent="0.25">
      <c r="A1128" s="40"/>
      <c r="B1128" s="41"/>
      <c r="C1128" s="42"/>
      <c r="D1128" s="42"/>
      <c r="E1128" s="42"/>
      <c r="F1128" s="42"/>
      <c r="G1128" s="42"/>
      <c r="H1128" s="42"/>
      <c r="I1128" s="42"/>
      <c r="J1128" s="42"/>
      <c r="K1128" s="42"/>
      <c r="L1128" s="42"/>
      <c r="M1128" s="42"/>
    </row>
    <row r="1129" spans="1:13" x14ac:dyDescent="0.25">
      <c r="A1129" s="40"/>
      <c r="B1129" s="41"/>
      <c r="C1129" s="42"/>
      <c r="D1129" s="42"/>
      <c r="E1129" s="42"/>
      <c r="F1129" s="42"/>
      <c r="G1129" s="42"/>
      <c r="H1129" s="42"/>
      <c r="I1129" s="42"/>
      <c r="J1129" s="42"/>
      <c r="K1129" s="42"/>
      <c r="L1129" s="42"/>
      <c r="M1129" s="42"/>
    </row>
    <row r="1130" spans="1:13" x14ac:dyDescent="0.25">
      <c r="A1130" s="40"/>
      <c r="B1130" s="41"/>
      <c r="C1130" s="42"/>
      <c r="D1130" s="42"/>
      <c r="E1130" s="42"/>
      <c r="F1130" s="42"/>
      <c r="G1130" s="42"/>
      <c r="H1130" s="42"/>
      <c r="I1130" s="42"/>
      <c r="J1130" s="42"/>
      <c r="K1130" s="42"/>
      <c r="L1130" s="42"/>
      <c r="M1130" s="42"/>
    </row>
    <row r="1131" spans="1:13" x14ac:dyDescent="0.25">
      <c r="A1131" s="40"/>
      <c r="B1131" s="41"/>
      <c r="C1131" s="42"/>
      <c r="D1131" s="42"/>
      <c r="E1131" s="42"/>
      <c r="F1131" s="42"/>
      <c r="G1131" s="42"/>
      <c r="H1131" s="42"/>
      <c r="I1131" s="42"/>
      <c r="J1131" s="42"/>
      <c r="K1131" s="42"/>
      <c r="L1131" s="42"/>
      <c r="M1131" s="42"/>
    </row>
    <row r="1132" spans="1:13" x14ac:dyDescent="0.25">
      <c r="A1132" s="40"/>
      <c r="B1132" s="41"/>
      <c r="C1132" s="42"/>
      <c r="D1132" s="42"/>
      <c r="E1132" s="42"/>
      <c r="F1132" s="42"/>
      <c r="G1132" s="42"/>
      <c r="H1132" s="42"/>
      <c r="I1132" s="42"/>
      <c r="J1132" s="42"/>
      <c r="K1132" s="42"/>
      <c r="L1132" s="42"/>
      <c r="M1132" s="42"/>
    </row>
    <row r="1133" spans="1:13" x14ac:dyDescent="0.25">
      <c r="A1133" s="40"/>
      <c r="B1133" s="41"/>
      <c r="C1133" s="42"/>
      <c r="D1133" s="42"/>
      <c r="E1133" s="42"/>
      <c r="F1133" s="42"/>
      <c r="G1133" s="42"/>
      <c r="H1133" s="42"/>
      <c r="I1133" s="42"/>
      <c r="J1133" s="42"/>
      <c r="K1133" s="42"/>
      <c r="L1133" s="42"/>
      <c r="M1133" s="42"/>
    </row>
    <row r="1134" spans="1:13" x14ac:dyDescent="0.25">
      <c r="A1134" s="40"/>
      <c r="B1134" s="41"/>
      <c r="C1134" s="42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</row>
    <row r="1135" spans="1:13" x14ac:dyDescent="0.25">
      <c r="A1135" s="40"/>
      <c r="B1135" s="41"/>
      <c r="C1135" s="42"/>
      <c r="D1135" s="42"/>
      <c r="E1135" s="42"/>
      <c r="F1135" s="42"/>
      <c r="G1135" s="42"/>
      <c r="H1135" s="42"/>
      <c r="I1135" s="42"/>
      <c r="J1135" s="42"/>
      <c r="K1135" s="42"/>
      <c r="L1135" s="42"/>
      <c r="M1135" s="42"/>
    </row>
    <row r="1136" spans="1:13" x14ac:dyDescent="0.25">
      <c r="A1136" s="40"/>
      <c r="B1136" s="41"/>
      <c r="C1136" s="42"/>
      <c r="D1136" s="42"/>
      <c r="E1136" s="42"/>
      <c r="F1136" s="42"/>
      <c r="G1136" s="42"/>
      <c r="H1136" s="42"/>
      <c r="I1136" s="42"/>
      <c r="J1136" s="42"/>
      <c r="K1136" s="42"/>
      <c r="L1136" s="42"/>
      <c r="M1136" s="42"/>
    </row>
    <row r="1137" spans="1:13" x14ac:dyDescent="0.25">
      <c r="A1137" s="40"/>
      <c r="B1137" s="41"/>
      <c r="C1137" s="42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</row>
    <row r="1138" spans="1:13" x14ac:dyDescent="0.25">
      <c r="A1138" s="40"/>
      <c r="B1138" s="41"/>
      <c r="C1138" s="42"/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</row>
    <row r="1139" spans="1:13" x14ac:dyDescent="0.25">
      <c r="A1139" s="40"/>
      <c r="B1139" s="41"/>
      <c r="C1139" s="42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</row>
    <row r="1140" spans="1:13" x14ac:dyDescent="0.25">
      <c r="A1140" s="40"/>
      <c r="B1140" s="41"/>
      <c r="C1140" s="42"/>
      <c r="D1140" s="42"/>
      <c r="E1140" s="42"/>
      <c r="F1140" s="42"/>
      <c r="G1140" s="42"/>
      <c r="H1140" s="42"/>
      <c r="I1140" s="42"/>
      <c r="J1140" s="42"/>
      <c r="K1140" s="42"/>
      <c r="L1140" s="42"/>
      <c r="M1140" s="42"/>
    </row>
    <row r="1141" spans="1:13" x14ac:dyDescent="0.25">
      <c r="A1141" s="40"/>
      <c r="B1141" s="41"/>
      <c r="C1141" s="42"/>
      <c r="D1141" s="42"/>
      <c r="E1141" s="42"/>
      <c r="F1141" s="42"/>
      <c r="G1141" s="42"/>
      <c r="H1141" s="42"/>
      <c r="I1141" s="42"/>
      <c r="J1141" s="42"/>
      <c r="K1141" s="42"/>
      <c r="L1141" s="42"/>
      <c r="M1141" s="42"/>
    </row>
    <row r="1142" spans="1:13" x14ac:dyDescent="0.25">
      <c r="A1142" s="40"/>
      <c r="B1142" s="41"/>
      <c r="C1142" s="42"/>
      <c r="D1142" s="42"/>
      <c r="E1142" s="42"/>
      <c r="F1142" s="42"/>
      <c r="G1142" s="42"/>
      <c r="H1142" s="42"/>
      <c r="I1142" s="42"/>
      <c r="J1142" s="42"/>
      <c r="K1142" s="42"/>
      <c r="L1142" s="42"/>
      <c r="M1142" s="42"/>
    </row>
    <row r="1143" spans="1:13" x14ac:dyDescent="0.25">
      <c r="A1143" s="40"/>
      <c r="B1143" s="41"/>
      <c r="C1143" s="42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</row>
    <row r="1144" spans="1:13" x14ac:dyDescent="0.25">
      <c r="A1144" s="40"/>
      <c r="B1144" s="41"/>
      <c r="C1144" s="42"/>
      <c r="D1144" s="42"/>
      <c r="E1144" s="42"/>
      <c r="F1144" s="42"/>
      <c r="G1144" s="42"/>
      <c r="H1144" s="42"/>
      <c r="I1144" s="42"/>
      <c r="J1144" s="42"/>
      <c r="K1144" s="42"/>
      <c r="L1144" s="42"/>
      <c r="M1144" s="42"/>
    </row>
    <row r="1145" spans="1:13" x14ac:dyDescent="0.25">
      <c r="A1145" s="40"/>
      <c r="B1145" s="41"/>
      <c r="C1145" s="42"/>
      <c r="D1145" s="42"/>
      <c r="E1145" s="42"/>
      <c r="F1145" s="42"/>
      <c r="G1145" s="42"/>
      <c r="H1145" s="42"/>
      <c r="I1145" s="42"/>
      <c r="J1145" s="42"/>
      <c r="K1145" s="42"/>
      <c r="L1145" s="42"/>
      <c r="M1145" s="42"/>
    </row>
    <row r="1146" spans="1:13" x14ac:dyDescent="0.25">
      <c r="A1146" s="40"/>
      <c r="B1146" s="41"/>
      <c r="C1146" s="42"/>
      <c r="D1146" s="42"/>
      <c r="E1146" s="42"/>
      <c r="F1146" s="42"/>
      <c r="G1146" s="42"/>
      <c r="H1146" s="42"/>
      <c r="I1146" s="42"/>
      <c r="J1146" s="42"/>
      <c r="K1146" s="42"/>
      <c r="L1146" s="42"/>
      <c r="M1146" s="42"/>
    </row>
    <row r="1147" spans="1:13" x14ac:dyDescent="0.25">
      <c r="A1147" s="40"/>
      <c r="B1147" s="41"/>
      <c r="C1147" s="42"/>
      <c r="D1147" s="42"/>
      <c r="E1147" s="42"/>
      <c r="F1147" s="42"/>
      <c r="G1147" s="42"/>
      <c r="H1147" s="42"/>
      <c r="I1147" s="42"/>
      <c r="J1147" s="42"/>
      <c r="K1147" s="42"/>
      <c r="L1147" s="42"/>
      <c r="M1147" s="42"/>
    </row>
    <row r="1148" spans="1:13" x14ac:dyDescent="0.25">
      <c r="A1148" s="40"/>
      <c r="B1148" s="41"/>
      <c r="C1148" s="42"/>
      <c r="D1148" s="42"/>
      <c r="E1148" s="42"/>
      <c r="F1148" s="42"/>
      <c r="G1148" s="42"/>
      <c r="H1148" s="42"/>
      <c r="I1148" s="42"/>
      <c r="J1148" s="42"/>
      <c r="K1148" s="42"/>
      <c r="L1148" s="42"/>
      <c r="M1148" s="42"/>
    </row>
    <row r="1149" spans="1:13" x14ac:dyDescent="0.25">
      <c r="A1149" s="40"/>
      <c r="B1149" s="41"/>
      <c r="C1149" s="42"/>
      <c r="D1149" s="42"/>
      <c r="E1149" s="42"/>
      <c r="F1149" s="42"/>
      <c r="G1149" s="42"/>
      <c r="H1149" s="42"/>
      <c r="I1149" s="42"/>
      <c r="J1149" s="42"/>
      <c r="K1149" s="42"/>
      <c r="L1149" s="42"/>
      <c r="M1149" s="42"/>
    </row>
    <row r="1150" spans="1:13" x14ac:dyDescent="0.25">
      <c r="A1150" s="40"/>
      <c r="B1150" s="41"/>
      <c r="C1150" s="42"/>
      <c r="D1150" s="42"/>
      <c r="E1150" s="42"/>
      <c r="F1150" s="42"/>
      <c r="G1150" s="42"/>
      <c r="H1150" s="42"/>
      <c r="I1150" s="42"/>
      <c r="J1150" s="42"/>
      <c r="K1150" s="42"/>
      <c r="L1150" s="42"/>
      <c r="M1150" s="42"/>
    </row>
    <row r="1151" spans="1:13" x14ac:dyDescent="0.25">
      <c r="A1151" s="40"/>
      <c r="B1151" s="41"/>
      <c r="C1151" s="42"/>
      <c r="D1151" s="42"/>
      <c r="E1151" s="42"/>
      <c r="F1151" s="42"/>
      <c r="G1151" s="42"/>
      <c r="H1151" s="42"/>
      <c r="I1151" s="42"/>
      <c r="J1151" s="42"/>
      <c r="K1151" s="42"/>
      <c r="L1151" s="42"/>
      <c r="M1151" s="42"/>
    </row>
    <row r="1152" spans="1:13" x14ac:dyDescent="0.25">
      <c r="A1152" s="40"/>
      <c r="B1152" s="41"/>
      <c r="C1152" s="42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</row>
    <row r="1153" spans="1:13" x14ac:dyDescent="0.25">
      <c r="A1153" s="40"/>
      <c r="B1153" s="41"/>
      <c r="C1153" s="42"/>
      <c r="D1153" s="42"/>
      <c r="E1153" s="42"/>
      <c r="F1153" s="42"/>
      <c r="G1153" s="42"/>
      <c r="H1153" s="42"/>
      <c r="I1153" s="42"/>
      <c r="J1153" s="42"/>
      <c r="K1153" s="42"/>
      <c r="L1153" s="42"/>
      <c r="M1153" s="42"/>
    </row>
    <row r="1154" spans="1:13" x14ac:dyDescent="0.25">
      <c r="A1154" s="40"/>
      <c r="B1154" s="41"/>
      <c r="C1154" s="42"/>
      <c r="D1154" s="42"/>
      <c r="E1154" s="42"/>
      <c r="F1154" s="42"/>
      <c r="G1154" s="42"/>
      <c r="H1154" s="42"/>
      <c r="I1154" s="42"/>
      <c r="J1154" s="42"/>
      <c r="K1154" s="42"/>
      <c r="L1154" s="42"/>
      <c r="M1154" s="42"/>
    </row>
    <row r="1155" spans="1:13" x14ac:dyDescent="0.25">
      <c r="A1155" s="40"/>
      <c r="B1155" s="41"/>
      <c r="C1155" s="42"/>
      <c r="D1155" s="42"/>
      <c r="E1155" s="42"/>
      <c r="F1155" s="42"/>
      <c r="G1155" s="42"/>
      <c r="H1155" s="42"/>
      <c r="I1155" s="42"/>
      <c r="J1155" s="42"/>
      <c r="K1155" s="42"/>
      <c r="L1155" s="42"/>
      <c r="M1155" s="42"/>
    </row>
    <row r="1156" spans="1:13" x14ac:dyDescent="0.25">
      <c r="A1156" s="40"/>
      <c r="B1156" s="41"/>
      <c r="C1156" s="42"/>
      <c r="D1156" s="42"/>
      <c r="E1156" s="42"/>
      <c r="F1156" s="42"/>
      <c r="G1156" s="42"/>
      <c r="H1156" s="42"/>
      <c r="I1156" s="42"/>
      <c r="J1156" s="42"/>
      <c r="K1156" s="42"/>
      <c r="L1156" s="42"/>
      <c r="M1156" s="42"/>
    </row>
    <row r="1157" spans="1:13" x14ac:dyDescent="0.25">
      <c r="A1157" s="40"/>
      <c r="B1157" s="41"/>
      <c r="C1157" s="42"/>
      <c r="D1157" s="42"/>
      <c r="E1157" s="42"/>
      <c r="F1157" s="42"/>
      <c r="G1157" s="42"/>
      <c r="H1157" s="42"/>
      <c r="I1157" s="42"/>
      <c r="J1157" s="42"/>
      <c r="K1157" s="42"/>
      <c r="L1157" s="42"/>
      <c r="M1157" s="42"/>
    </row>
    <row r="1158" spans="1:13" x14ac:dyDescent="0.25">
      <c r="A1158" s="40"/>
      <c r="B1158" s="41"/>
      <c r="C1158" s="42"/>
      <c r="D1158" s="42"/>
      <c r="E1158" s="42"/>
      <c r="F1158" s="42"/>
      <c r="G1158" s="42"/>
      <c r="H1158" s="42"/>
      <c r="I1158" s="42"/>
      <c r="J1158" s="42"/>
      <c r="K1158" s="42"/>
      <c r="L1158" s="42"/>
      <c r="M1158" s="42"/>
    </row>
    <row r="1159" spans="1:13" x14ac:dyDescent="0.25">
      <c r="A1159" s="40"/>
      <c r="B1159" s="41"/>
      <c r="C1159" s="42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</row>
    <row r="1160" spans="1:13" x14ac:dyDescent="0.25">
      <c r="A1160" s="40"/>
      <c r="B1160" s="41"/>
      <c r="C1160" s="42"/>
      <c r="D1160" s="42"/>
      <c r="E1160" s="42"/>
      <c r="F1160" s="42"/>
      <c r="G1160" s="42"/>
      <c r="H1160" s="42"/>
      <c r="I1160" s="42"/>
      <c r="J1160" s="42"/>
      <c r="K1160" s="42"/>
      <c r="L1160" s="42"/>
      <c r="M1160" s="42"/>
    </row>
    <row r="1161" spans="1:13" x14ac:dyDescent="0.25">
      <c r="A1161" s="40"/>
      <c r="B1161" s="41"/>
      <c r="C1161" s="42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</row>
    <row r="1162" spans="1:13" x14ac:dyDescent="0.25">
      <c r="A1162" s="40"/>
      <c r="B1162" s="41"/>
      <c r="C1162" s="42"/>
      <c r="D1162" s="42"/>
      <c r="E1162" s="42"/>
      <c r="F1162" s="42"/>
      <c r="G1162" s="42"/>
      <c r="H1162" s="42"/>
      <c r="I1162" s="42"/>
      <c r="J1162" s="42"/>
      <c r="K1162" s="42"/>
      <c r="L1162" s="42"/>
      <c r="M1162" s="42"/>
    </row>
    <row r="1163" spans="1:13" x14ac:dyDescent="0.25">
      <c r="A1163" s="40"/>
      <c r="B1163" s="41"/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</row>
    <row r="1164" spans="1:13" x14ac:dyDescent="0.25">
      <c r="A1164" s="40"/>
      <c r="B1164" s="41"/>
      <c r="C1164" s="42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</row>
    <row r="1165" spans="1:13" x14ac:dyDescent="0.25">
      <c r="A1165" s="40"/>
      <c r="B1165" s="41"/>
      <c r="C1165" s="42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</row>
    <row r="1166" spans="1:13" x14ac:dyDescent="0.25">
      <c r="A1166" s="40"/>
      <c r="B1166" s="41"/>
      <c r="C1166" s="42"/>
      <c r="D1166" s="42"/>
      <c r="E1166" s="42"/>
      <c r="F1166" s="42"/>
      <c r="G1166" s="42"/>
      <c r="H1166" s="42"/>
      <c r="I1166" s="42"/>
      <c r="J1166" s="42"/>
      <c r="K1166" s="42"/>
      <c r="L1166" s="42"/>
      <c r="M1166" s="42"/>
    </row>
    <row r="1167" spans="1:13" x14ac:dyDescent="0.25">
      <c r="A1167" s="40"/>
      <c r="B1167" s="41"/>
      <c r="C1167" s="42"/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</row>
    <row r="1168" spans="1:13" x14ac:dyDescent="0.25">
      <c r="A1168" s="40"/>
      <c r="B1168" s="41"/>
      <c r="C1168" s="42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</row>
    <row r="1169" spans="1:13" x14ac:dyDescent="0.25">
      <c r="A1169" s="40"/>
      <c r="B1169" s="41"/>
      <c r="C1169" s="42"/>
      <c r="D1169" s="42"/>
      <c r="E1169" s="42"/>
      <c r="F1169" s="42"/>
      <c r="G1169" s="42"/>
      <c r="H1169" s="42"/>
      <c r="I1169" s="42"/>
      <c r="J1169" s="42"/>
      <c r="K1169" s="42"/>
      <c r="L1169" s="42"/>
      <c r="M1169" s="42"/>
    </row>
    <row r="1170" spans="1:13" x14ac:dyDescent="0.25">
      <c r="A1170" s="40"/>
      <c r="B1170" s="41"/>
      <c r="C1170" s="42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</row>
    <row r="1171" spans="1:13" x14ac:dyDescent="0.25">
      <c r="A1171" s="40"/>
      <c r="B1171" s="41"/>
      <c r="C1171" s="42"/>
      <c r="D1171" s="42"/>
      <c r="E1171" s="42"/>
      <c r="F1171" s="42"/>
      <c r="G1171" s="42"/>
      <c r="H1171" s="42"/>
      <c r="I1171" s="42"/>
      <c r="J1171" s="42"/>
      <c r="K1171" s="42"/>
      <c r="L1171" s="42"/>
      <c r="M1171" s="42"/>
    </row>
    <row r="1172" spans="1:13" x14ac:dyDescent="0.25">
      <c r="A1172" s="40"/>
      <c r="B1172" s="41"/>
      <c r="C1172" s="42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</row>
    <row r="1173" spans="1:13" x14ac:dyDescent="0.25">
      <c r="A1173" s="40"/>
      <c r="B1173" s="41"/>
      <c r="C1173" s="42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</row>
    <row r="1174" spans="1:13" x14ac:dyDescent="0.25">
      <c r="A1174" s="40"/>
      <c r="B1174" s="41"/>
      <c r="C1174" s="42"/>
      <c r="D1174" s="42"/>
      <c r="E1174" s="42"/>
      <c r="F1174" s="42"/>
      <c r="G1174" s="42"/>
      <c r="H1174" s="42"/>
      <c r="I1174" s="42"/>
      <c r="J1174" s="42"/>
      <c r="K1174" s="42"/>
      <c r="L1174" s="42"/>
      <c r="M1174" s="42"/>
    </row>
    <row r="1175" spans="1:13" x14ac:dyDescent="0.25">
      <c r="A1175" s="40"/>
      <c r="B1175" s="41"/>
      <c r="C1175" s="42"/>
      <c r="D1175" s="42"/>
      <c r="E1175" s="42"/>
      <c r="F1175" s="42"/>
      <c r="G1175" s="42"/>
      <c r="H1175" s="42"/>
      <c r="I1175" s="42"/>
      <c r="J1175" s="42"/>
      <c r="K1175" s="42"/>
      <c r="L1175" s="42"/>
      <c r="M1175" s="42"/>
    </row>
    <row r="1176" spans="1:13" x14ac:dyDescent="0.25">
      <c r="A1176" s="40"/>
      <c r="B1176" s="41"/>
      <c r="C1176" s="42"/>
      <c r="D1176" s="42"/>
      <c r="E1176" s="42"/>
      <c r="F1176" s="42"/>
      <c r="G1176" s="42"/>
      <c r="H1176" s="42"/>
      <c r="I1176" s="42"/>
      <c r="J1176" s="42"/>
      <c r="K1176" s="42"/>
      <c r="L1176" s="42"/>
      <c r="M1176" s="42"/>
    </row>
    <row r="1177" spans="1:13" x14ac:dyDescent="0.25">
      <c r="A1177" s="40"/>
      <c r="B1177" s="41"/>
      <c r="C1177" s="42"/>
      <c r="D1177" s="42"/>
      <c r="E1177" s="42"/>
      <c r="F1177" s="42"/>
      <c r="G1177" s="42"/>
      <c r="H1177" s="42"/>
      <c r="I1177" s="42"/>
      <c r="J1177" s="42"/>
      <c r="K1177" s="42"/>
      <c r="L1177" s="42"/>
      <c r="M1177" s="42"/>
    </row>
    <row r="1178" spans="1:13" x14ac:dyDescent="0.25">
      <c r="A1178" s="40"/>
      <c r="B1178" s="41"/>
      <c r="C1178" s="42"/>
      <c r="D1178" s="42"/>
      <c r="E1178" s="42"/>
      <c r="F1178" s="42"/>
      <c r="G1178" s="42"/>
      <c r="H1178" s="42"/>
      <c r="I1178" s="42"/>
      <c r="J1178" s="42"/>
      <c r="K1178" s="42"/>
      <c r="L1178" s="42"/>
      <c r="M1178" s="42"/>
    </row>
    <row r="1179" spans="1:13" x14ac:dyDescent="0.25">
      <c r="A1179" s="40"/>
      <c r="B1179" s="41"/>
      <c r="C1179" s="42"/>
      <c r="D1179" s="42"/>
      <c r="E1179" s="42"/>
      <c r="F1179" s="42"/>
      <c r="G1179" s="42"/>
      <c r="H1179" s="42"/>
      <c r="I1179" s="42"/>
      <c r="J1179" s="42"/>
      <c r="K1179" s="42"/>
      <c r="L1179" s="42"/>
      <c r="M1179" s="42"/>
    </row>
    <row r="1180" spans="1:13" x14ac:dyDescent="0.25">
      <c r="A1180" s="40"/>
      <c r="B1180" s="41"/>
      <c r="C1180" s="42"/>
      <c r="D1180" s="42"/>
      <c r="E1180" s="42"/>
      <c r="F1180" s="42"/>
      <c r="G1180" s="42"/>
      <c r="H1180" s="42"/>
      <c r="I1180" s="42"/>
      <c r="J1180" s="42"/>
      <c r="K1180" s="42"/>
      <c r="L1180" s="42"/>
      <c r="M1180" s="42"/>
    </row>
    <row r="1181" spans="1:13" x14ac:dyDescent="0.25">
      <c r="A1181" s="40"/>
      <c r="B1181" s="41"/>
      <c r="C1181" s="42"/>
      <c r="D1181" s="42"/>
      <c r="E1181" s="42"/>
      <c r="F1181" s="42"/>
      <c r="G1181" s="42"/>
      <c r="H1181" s="42"/>
      <c r="I1181" s="42"/>
      <c r="J1181" s="42"/>
      <c r="K1181" s="42"/>
      <c r="L1181" s="42"/>
      <c r="M1181" s="42"/>
    </row>
    <row r="1182" spans="1:13" x14ac:dyDescent="0.25">
      <c r="A1182" s="40"/>
      <c r="B1182" s="41"/>
      <c r="C1182" s="42"/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</row>
    <row r="1183" spans="1:13" x14ac:dyDescent="0.25">
      <c r="F1183" s="46">
        <f>F82+F49+F39</f>
        <v>7.3358024999999998</v>
      </c>
    </row>
  </sheetData>
  <mergeCells count="41">
    <mergeCell ref="A1:M1"/>
    <mergeCell ref="A2:M2"/>
    <mergeCell ref="A3:A7"/>
    <mergeCell ref="B3:B7"/>
    <mergeCell ref="C3:C7"/>
    <mergeCell ref="D3:D7"/>
    <mergeCell ref="E3:F4"/>
    <mergeCell ref="G3:H4"/>
    <mergeCell ref="I3:J4"/>
    <mergeCell ref="K3:L4"/>
    <mergeCell ref="M3:M7"/>
    <mergeCell ref="E5:E7"/>
    <mergeCell ref="F5:F7"/>
    <mergeCell ref="G5:G7"/>
    <mergeCell ref="H5:H7"/>
    <mergeCell ref="I5:I7"/>
    <mergeCell ref="J5:J7"/>
    <mergeCell ref="K5:K7"/>
    <mergeCell ref="L5:L7"/>
    <mergeCell ref="A9:A11"/>
    <mergeCell ref="B9:B11"/>
    <mergeCell ref="A13:A15"/>
    <mergeCell ref="B13:B15"/>
    <mergeCell ref="A17:A18"/>
    <mergeCell ref="B17:B18"/>
    <mergeCell ref="A20:A21"/>
    <mergeCell ref="B20:B21"/>
    <mergeCell ref="A23:A24"/>
    <mergeCell ref="B23:B24"/>
    <mergeCell ref="A26:A27"/>
    <mergeCell ref="B26:B27"/>
    <mergeCell ref="A77:A86"/>
    <mergeCell ref="E94:F94"/>
    <mergeCell ref="H94:I94"/>
    <mergeCell ref="C95:L95"/>
    <mergeCell ref="A30:A34"/>
    <mergeCell ref="A36:A43"/>
    <mergeCell ref="A44:A53"/>
    <mergeCell ref="A55:A64"/>
    <mergeCell ref="A66:A70"/>
    <mergeCell ref="A72:A75"/>
  </mergeCells>
  <printOptions horizontalCentered="1"/>
  <pageMargins left="0.2" right="0.2" top="0.75" bottom="0.5" header="0.3" footer="0.3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  </vt:lpstr>
      <vt:lpstr>'ხარჯთაღრიცხვა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2022-04-19T05:38:24Z</dcterms:modified>
</cp:coreProperties>
</file>