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danarti N4" sheetId="1" r:id="rId1"/>
  </sheets>
  <definedNames>
    <definedName name="_xlnm.Print_Area" localSheetId="0">'danarti N4'!$A$1:$H$117</definedName>
    <definedName name="_xlnm.Print_Titles" localSheetId="0">'danarti N4'!$6:$6</definedName>
  </definedNames>
  <calcPr fullCalcOnLoad="1"/>
</workbook>
</file>

<file path=xl/sharedStrings.xml><?xml version="1.0" encoding="utf-8"?>
<sst xmlns="http://schemas.openxmlformats.org/spreadsheetml/2006/main" count="264" uniqueCount="197">
  <si>
    <t>c</t>
  </si>
  <si>
    <t>#</t>
  </si>
  <si>
    <t>km</t>
  </si>
  <si>
    <t>t</t>
  </si>
  <si>
    <t xml:space="preserve"> </t>
  </si>
  <si>
    <t>wasacxebi hidroizolacia (2 jerad)</t>
  </si>
  <si>
    <t xml:space="preserve">  Tavi I. mosamzadebeli samuSaoebi</t>
  </si>
  <si>
    <t xml:space="preserve">  Tavi II. miwis vakisi</t>
  </si>
  <si>
    <t xml:space="preserve">  Tavi III. xelovnuri nagebobebi</t>
  </si>
  <si>
    <t>grZ.m</t>
  </si>
  <si>
    <t>samuSaos dasaxeleba</t>
  </si>
  <si>
    <r>
      <t>m</t>
    </r>
    <r>
      <rPr>
        <vertAlign val="superscript"/>
        <sz val="10"/>
        <rFont val="AcadNusx"/>
        <family val="0"/>
      </rPr>
      <t>3</t>
    </r>
  </si>
  <si>
    <r>
      <t>m</t>
    </r>
    <r>
      <rPr>
        <vertAlign val="superscript"/>
        <sz val="10"/>
        <rFont val="AcadNusx"/>
        <family val="0"/>
      </rPr>
      <t>2</t>
    </r>
  </si>
  <si>
    <t xml:space="preserve">  Tavi IV. sagzao samosi</t>
  </si>
  <si>
    <t>gverdulebis mowyoba qviSa-xreSovani narevisagan</t>
  </si>
  <si>
    <t>trasis aRdgena da damagreba koordinatTa sistemaSi</t>
  </si>
  <si>
    <t>5.1</t>
  </si>
  <si>
    <r>
      <t>Txevadi bitumis mosxma 0.6 kg/m</t>
    </r>
    <r>
      <rPr>
        <vertAlign val="superscript"/>
        <sz val="10"/>
        <rFont val="AcadNusx"/>
        <family val="0"/>
      </rPr>
      <t>2</t>
    </r>
  </si>
  <si>
    <r>
      <t xml:space="preserve">safaris qveda fena - msxvilmarcvlovani forovani RorRovani asfaltbetonis cxeli nareviT marka II,   sisqiT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-7sm.</t>
    </r>
  </si>
  <si>
    <r>
      <t>Txevadi bitumis mosxma 0.3 kg/m</t>
    </r>
    <r>
      <rPr>
        <vertAlign val="superscript"/>
        <sz val="10"/>
        <rFont val="AcadNusx"/>
        <family val="0"/>
      </rPr>
      <t>2</t>
    </r>
  </si>
  <si>
    <r>
      <t xml:space="preserve">safari - wvrilmarcvlovani mkvrivi RorRovani asfaltbetonis cxeli nareviT tipi Б, marka II,   sisqiT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-5 sm.</t>
    </r>
  </si>
  <si>
    <t>samSeneblo moednis mowyoba:</t>
  </si>
  <si>
    <t>samSeneblo moednis Semoragva mavTulbadiT, xis boZebze</t>
  </si>
  <si>
    <t>4.1</t>
  </si>
  <si>
    <t>4.2</t>
  </si>
  <si>
    <t xml:space="preserve">      Tavi V. gzis kuTvnileba da mowyobiloba</t>
  </si>
  <si>
    <t xml:space="preserve">buCqnarisa da wvrili xeebis gaCexva da amoZirkva, datvirTva da gatana </t>
  </si>
  <si>
    <t>1.6</t>
  </si>
  <si>
    <t>1.8</t>
  </si>
  <si>
    <t>kg</t>
  </si>
  <si>
    <t>gruntis damuSaveba xeliT, datvirTva da gatana nayarSi</t>
  </si>
  <si>
    <t>gruntis damuSaveba eqskavatoriT, datvirTva da gatana nayarSi</t>
  </si>
  <si>
    <t>1.5</t>
  </si>
  <si>
    <t>1.9</t>
  </si>
  <si>
    <t>2.1</t>
  </si>
  <si>
    <t>2.2</t>
  </si>
  <si>
    <t>3.2.1</t>
  </si>
  <si>
    <t>3.2.2</t>
  </si>
  <si>
    <t>3.2.5</t>
  </si>
  <si>
    <t>5.1.1</t>
  </si>
  <si>
    <t>5.1.2</t>
  </si>
  <si>
    <r>
      <t xml:space="preserve">qvesagebi fena - qviSa-xreSovani narevi, sisqiT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-25 sm</t>
    </r>
  </si>
  <si>
    <t>kedlis ukan hidroizolaciis da drenaJis mowyoba:</t>
  </si>
  <si>
    <t xml:space="preserve">gruntis damuSaveba eqskavatoriT, datvirTva da gatana nayarSi          </t>
  </si>
  <si>
    <t xml:space="preserve">gruntis damuSaveba xeliT, datvirTva da gatana nayarSi          </t>
  </si>
  <si>
    <t xml:space="preserve">kedlis ukan Sevseba karieridan moziduli xreSovani gruntiT da datkepna fenebad  </t>
  </si>
  <si>
    <t>arsebuli a/b safaris daSla meqanizirebuli meTodiT, datvirTva da gatana nayarSi</t>
  </si>
  <si>
    <t>droebiTi teqnologiuri gzis mowyoba</t>
  </si>
  <si>
    <t>ximinjovan saZirkvelze rkinabetonis qveda sayrdeni kedlis mowyoba</t>
  </si>
  <si>
    <t>ximinjis Tavebze gadametebulad dasiluli betonis mongreva sangrevi CaquCebiT, datvirTva da gatana nayarSi</t>
  </si>
  <si>
    <r>
      <t xml:space="preserve">betonis mosamzadebeli fena </t>
    </r>
    <r>
      <rPr>
        <sz val="10"/>
        <rFont val="Times New Roman"/>
        <family val="1"/>
      </rPr>
      <t>B</t>
    </r>
    <r>
      <rPr>
        <sz val="10"/>
        <rFont val="AcadNusx"/>
        <family val="0"/>
      </rPr>
      <t xml:space="preserve">20, </t>
    </r>
    <r>
      <rPr>
        <sz val="10"/>
        <rFont val="Times New Roman"/>
        <family val="1"/>
      </rPr>
      <t>h</t>
    </r>
    <r>
      <rPr>
        <vertAlign val="subscript"/>
        <sz val="10"/>
        <rFont val="AcadNusx"/>
        <family val="0"/>
      </rPr>
      <t>saS</t>
    </r>
    <r>
      <rPr>
        <sz val="10"/>
        <rFont val="AcadNusx"/>
        <family val="0"/>
      </rPr>
      <t>-15sm.</t>
    </r>
  </si>
  <si>
    <t xml:space="preserve">msuye Tixis ekrani </t>
  </si>
  <si>
    <r>
      <t xml:space="preserve">riyis qva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=20-30 sm </t>
    </r>
  </si>
  <si>
    <r>
      <t xml:space="preserve">plastmasis mili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=150 mm </t>
    </r>
  </si>
  <si>
    <t>4.4</t>
  </si>
  <si>
    <t>4.5</t>
  </si>
  <si>
    <t>4.6</t>
  </si>
  <si>
    <t>4.7</t>
  </si>
  <si>
    <t>4.8</t>
  </si>
  <si>
    <t>1.7</t>
  </si>
  <si>
    <r>
      <t xml:space="preserve">arsebuli a/b safaris Caxerxva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 xml:space="preserve">-12 sm siRrmeze motoxerxiT axal safarTan mierTebis adgilebSi </t>
    </r>
  </si>
  <si>
    <t>gabionis qvis demontaJi, datvirTva a/TviTmclelebze da gatana bazaze, dasawyobeba</t>
  </si>
  <si>
    <t>gabionis yuTebis demontaJi, datvirTva da gatana bazaze jarTad</t>
  </si>
  <si>
    <t>mSeneblobis periodSi droebiTi Semosavleli gzis mowyoba:</t>
  </si>
  <si>
    <t>arsebuli dazianebuli liTonis zRudaris demontaJi datvirTva da gatana bazaze jarTad</t>
  </si>
  <si>
    <t>1.7.1</t>
  </si>
  <si>
    <t>1.7.2</t>
  </si>
  <si>
    <t>1.7.3</t>
  </si>
  <si>
    <t>mSeneblobis periodSi droebiTi gzis inventaruli niSnebiT aRWurva da Semofargvla:</t>
  </si>
  <si>
    <r>
      <t xml:space="preserve">safari - namgliseburi profilis mowyoba qviSa-xreSovani nareviT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-20sm.</t>
    </r>
  </si>
  <si>
    <t>droebiTi Wrilis gamagreba xis masaliT</t>
  </si>
  <si>
    <t xml:space="preserve">gruntis damuSaveba kiuvetSi eqskavatoriT, datvirTva da gatana nayarSi          </t>
  </si>
  <si>
    <t>2.3</t>
  </si>
  <si>
    <t>1.8.1</t>
  </si>
  <si>
    <t>1.8.2</t>
  </si>
  <si>
    <t>1.8.3</t>
  </si>
  <si>
    <r>
      <t>arsebuli dazianebuli wyalsadenis plastmasis milis (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-50 mm) demontaJi, datvirTva da gatana nagavsayrelze</t>
    </r>
  </si>
  <si>
    <t>s/gzis paralelurad mdebare arsebuli sasmeli wylis gadatana</t>
  </si>
  <si>
    <r>
      <t>Semosavleli gzis paralelurad droebiTi axali wyalsadenis plastmasis milis (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-50 mm) montaJi, daerTeba (organ) arsebul qselze, Semdgomi demontaJiT da saboloo montaJiT saproeqto mdgomareobaSi arsebul qselTan daerTebiT (organ)</t>
    </r>
  </si>
  <si>
    <t>qviSis Semoyra  wyalsadenis garSemo</t>
  </si>
  <si>
    <t>1.4</t>
  </si>
  <si>
    <t>1.9.5</t>
  </si>
  <si>
    <t>1.9.6</t>
  </si>
  <si>
    <t>1.9.7</t>
  </si>
  <si>
    <r>
      <t>gabionis yuTebi, zomiT 1.5</t>
    </r>
    <r>
      <rPr>
        <sz val="10"/>
        <rFont val="Times New Roman"/>
        <family val="1"/>
      </rPr>
      <t>x</t>
    </r>
    <r>
      <rPr>
        <sz val="10"/>
        <rFont val="AcadNusx"/>
        <family val="0"/>
      </rPr>
      <t>1.0</t>
    </r>
    <r>
      <rPr>
        <sz val="10"/>
        <rFont val="Times New Roman"/>
        <family val="1"/>
      </rPr>
      <t>x</t>
    </r>
    <r>
      <rPr>
        <sz val="10"/>
        <rFont val="AcadNusx"/>
        <family val="0"/>
      </rPr>
      <t xml:space="preserve">1.0 m, mavTuli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-2.7 mm.</t>
    </r>
  </si>
  <si>
    <r>
      <t>gabionis yuTebi, zomiT 2.0</t>
    </r>
    <r>
      <rPr>
        <sz val="10"/>
        <rFont val="Times New Roman"/>
        <family val="1"/>
      </rPr>
      <t>x</t>
    </r>
    <r>
      <rPr>
        <sz val="10"/>
        <rFont val="AcadNusx"/>
        <family val="0"/>
      </rPr>
      <t>1.0</t>
    </r>
    <r>
      <rPr>
        <sz val="10"/>
        <rFont val="Times New Roman"/>
        <family val="1"/>
      </rPr>
      <t>x</t>
    </r>
    <r>
      <rPr>
        <sz val="10"/>
        <rFont val="AcadNusx"/>
        <family val="0"/>
      </rPr>
      <t xml:space="preserve">1.0 m, mavTuli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-2.7 mm.</t>
    </r>
  </si>
  <si>
    <r>
      <t xml:space="preserve">Sesakravi mavTuli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-2.2 mm.</t>
    </r>
  </si>
  <si>
    <t>qvis Cawyoba gabionis yuTebSi xeliT</t>
  </si>
  <si>
    <t>gabionis kedlis mowyoba</t>
  </si>
  <si>
    <t xml:space="preserve">gabionis ukan Sevseba karieridan moziduli xreSovani gruntiT da datkepna fenebad  </t>
  </si>
  <si>
    <r>
      <t xml:space="preserve">arsebuli dazianebuli rkinabetonis anakrebi rgolebis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-1.0m, demontaJi amwiT datvirTva da gatana nayarSi</t>
    </r>
  </si>
  <si>
    <t>2.94</t>
  </si>
  <si>
    <t>gruntis damuSaveba eqskavatoriT, datvirTva da gatana nayarSi:</t>
  </si>
  <si>
    <t>milis mowyoba:</t>
  </si>
  <si>
    <t>milis tanis mowyoba:</t>
  </si>
  <si>
    <r>
      <t xml:space="preserve">qviSa-xreSovani sagebi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-10sm</t>
    </r>
  </si>
  <si>
    <r>
      <t>rkinabetonis anakrebi rgolebis (</t>
    </r>
    <r>
      <rPr>
        <sz val="10"/>
        <rFont val="Times New Roman"/>
        <family val="1"/>
      </rPr>
      <t>L</t>
    </r>
    <r>
      <rPr>
        <sz val="10"/>
        <rFont val="AcadNusx"/>
        <family val="0"/>
      </rPr>
      <t xml:space="preserve">-2.0m)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-1.0m, montaJi amwiT</t>
    </r>
  </si>
  <si>
    <t>milis tanze hidroizolaciis mowyoba:</t>
  </si>
  <si>
    <t>milis Sesasvleli saTavisis mowyoba:</t>
  </si>
  <si>
    <t>3.1.1</t>
  </si>
  <si>
    <t>3.1.2</t>
  </si>
  <si>
    <t>3.1.3</t>
  </si>
  <si>
    <t>milis gasasvleli saTavisis mowyoba:</t>
  </si>
  <si>
    <t>sayrdeni kedlis gagrZelebaze nakadCamqrobi gabionis yuTebis mowyoba:</t>
  </si>
  <si>
    <r>
      <t>(</t>
    </r>
    <r>
      <rPr>
        <sz val="10"/>
        <rFont val="Times New Roman"/>
        <family val="1"/>
      </rPr>
      <t xml:space="preserve">EN 10218-2  </t>
    </r>
    <r>
      <rPr>
        <sz val="10"/>
        <rFont val="AcadNusx"/>
        <family val="0"/>
      </rPr>
      <t>an/da</t>
    </r>
    <r>
      <rPr>
        <sz val="10"/>
        <rFont val="Times New Roman"/>
        <family val="1"/>
      </rPr>
      <t xml:space="preserve"> EN  10223-3</t>
    </r>
    <r>
      <rPr>
        <sz val="10"/>
        <rFont val="AcadNusx"/>
        <family val="0"/>
      </rPr>
      <t xml:space="preserve">, </t>
    </r>
    <r>
      <rPr>
        <sz val="10"/>
        <rFont val="Times New Roman"/>
        <family val="1"/>
      </rPr>
      <t>EN  10244-2 Class A</t>
    </r>
    <r>
      <rPr>
        <sz val="10"/>
        <rFont val="AcadNusx"/>
        <family val="0"/>
      </rPr>
      <t>) reno matrasi, zomiT</t>
    </r>
    <r>
      <rPr>
        <sz val="10"/>
        <rFont val="Times New Roman"/>
        <family val="1"/>
      </rPr>
      <t xml:space="preserve">    6.0x2.0x0.3</t>
    </r>
    <r>
      <rPr>
        <sz val="10"/>
        <rFont val="AcadNusx"/>
        <family val="0"/>
      </rPr>
      <t xml:space="preserve">m, mavTuli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-2.7 mm </t>
    </r>
  </si>
  <si>
    <r>
      <t xml:space="preserve">Sesakravi, mavTuli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-2.2 mm </t>
    </r>
  </si>
  <si>
    <t>qvis Cawyoba gabionis yuTebSi xeliT,</t>
  </si>
  <si>
    <r>
      <t xml:space="preserve">rkinabetonis mrgvali milis </t>
    </r>
    <r>
      <rPr>
        <b/>
        <sz val="10"/>
        <rFont val="Times New Roman"/>
        <family val="1"/>
      </rPr>
      <t>d</t>
    </r>
    <r>
      <rPr>
        <b/>
        <sz val="10"/>
        <rFont val="AcadNusx"/>
        <family val="0"/>
      </rPr>
      <t xml:space="preserve">-1.0 m. mowyoba km 66+823.21, </t>
    </r>
    <r>
      <rPr>
        <b/>
        <sz val="10"/>
        <rFont val="Times New Roman"/>
        <family val="1"/>
      </rPr>
      <t xml:space="preserve"> L</t>
    </r>
    <r>
      <rPr>
        <b/>
        <sz val="10"/>
        <rFont val="AcadNusx"/>
        <family val="0"/>
      </rPr>
      <t>-12.0 m</t>
    </r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</si>
  <si>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</si>
  <si>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</si>
  <si>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</si>
  <si>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</si>
  <si>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</si>
  <si>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</si>
  <si>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</si>
  <si>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</si>
  <si>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3.2</t>
  </si>
  <si>
    <t>3.3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</si>
  <si>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</si>
  <si>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</si>
  <si>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</si>
  <si>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</si>
  <si>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</si>
  <si>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</si>
  <si>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</si>
  <si>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</si>
  <si>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</si>
  <si>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3.3.17</t>
  </si>
  <si>
    <t>3.3.18</t>
  </si>
  <si>
    <t>3.3.19</t>
  </si>
  <si>
    <t>3.3.20</t>
  </si>
  <si>
    <t>3.3.21</t>
  </si>
  <si>
    <t>sagzao moniSvna da Semofargvla</t>
  </si>
  <si>
    <t>Sidasaxelmwifoebrivi mniSvnelobis (S-17) quTaisi(mowameTa)-tyibuli-ambrolauris saavtomobilo gzis km66+800-ze, calkeuli dazianebuli monakveTis aRdgenis mizniT Casatarebeli samuSaoebi</t>
  </si>
  <si>
    <r>
      <t xml:space="preserve">safuZveli - RorRi fraqciiT 0-40 mm  sisqiT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-20sm</t>
    </r>
  </si>
  <si>
    <t>danarTi #4</t>
  </si>
  <si>
    <t>xarjTaRricxva</t>
  </si>
  <si>
    <t>inventaruli SesaRobi mowyobiloba</t>
  </si>
  <si>
    <t>jami Tavi III</t>
  </si>
  <si>
    <t>jami zednadeni xarjebis gaTvaliswinebiT</t>
  </si>
  <si>
    <t>jami saxarjTaRricxvo mogebis gaTvaliswinebiT</t>
  </si>
  <si>
    <t>d.R.g. _ 18%</t>
  </si>
  <si>
    <t>jami d.R.g.-s gaTvaliswinebiT</t>
  </si>
  <si>
    <t>gauTvaliswinebeli samuSaoebi 5%</t>
  </si>
  <si>
    <t>**</t>
  </si>
  <si>
    <t>mTlianad Rirebuleba danaricxebiT</t>
  </si>
  <si>
    <t>jami Tavi II</t>
  </si>
  <si>
    <t>jami Tavi I</t>
  </si>
  <si>
    <t>arsebuli dazianebuli gabionis kedlis daSla              6 grZ/m</t>
  </si>
  <si>
    <t>1.9.1 (1.9.2; 1.9.3)</t>
  </si>
  <si>
    <t>xelovnuri sagzao uswormasworobis (mwoliare policieli) mowyoba, Semdgomi daSliT da gataniT nagavsayrelze - 2c</t>
  </si>
  <si>
    <t>12</t>
  </si>
  <si>
    <t>arsebuli specprofilis betonis parapetebis demontaJi da montaJi samSeneblo monakveTis SemosaRobad saabolood gataniT bazaze masalis saxiT. 6c</t>
  </si>
  <si>
    <t>4.62</t>
  </si>
  <si>
    <t xml:space="preserve">1.9.4 </t>
  </si>
  <si>
    <t>1.10</t>
  </si>
  <si>
    <t>1.10.1</t>
  </si>
  <si>
    <t>1.10.2</t>
  </si>
  <si>
    <t>1.10.3</t>
  </si>
  <si>
    <t>jami 3.1</t>
  </si>
  <si>
    <t>jami 3.2</t>
  </si>
  <si>
    <t>3.2.3;  3.2.4</t>
  </si>
  <si>
    <t>3.3.10; 3.3.11; 3.3.12</t>
  </si>
  <si>
    <t>rkinabetoni wyalmimRebi Wis mowyoba, qviSa-xreSovan sagebze 0.5m3:</t>
  </si>
  <si>
    <t>3.3.13; 3.3.14</t>
  </si>
  <si>
    <r>
      <t xml:space="preserve">kedlis rostverkSi burRilebis mowyoba </t>
    </r>
    <r>
      <rPr>
        <sz val="10"/>
        <rFont val="Rtimes"/>
        <family val="0"/>
      </rPr>
      <t>d</t>
    </r>
    <r>
      <rPr>
        <sz val="10"/>
        <rFont val="AcadNusx"/>
        <family val="0"/>
      </rPr>
      <t>22mm</t>
    </r>
    <r>
      <rPr>
        <sz val="10"/>
        <rFont val="Times New Roman"/>
        <family val="1"/>
      </rPr>
      <t xml:space="preserve">                     L</t>
    </r>
    <r>
      <rPr>
        <sz val="10"/>
        <rFont val="AcadNusx"/>
        <family val="0"/>
      </rPr>
      <t xml:space="preserve">-400mm; da burRilebSi armaturis ankerebis Cayeneba cementis xsnaris CaWirxvniT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-20mm</t>
    </r>
    <r>
      <rPr>
        <sz val="10"/>
        <rFont val="Times New Roman"/>
        <family val="1"/>
      </rPr>
      <t xml:space="preserve"> L</t>
    </r>
    <r>
      <rPr>
        <sz val="10"/>
        <rFont val="AcadNusx"/>
        <family val="0"/>
      </rPr>
      <t>-550mm (5c)</t>
    </r>
  </si>
  <si>
    <t>jami 3.3</t>
  </si>
  <si>
    <t>jami Tavi IV</t>
  </si>
  <si>
    <t>zRudarebis mowyoba liTonis ZelebiT (cinol-alpoliT dafaruli) f-3 yvela damxmare samuSaos gaTvaliswinebiT</t>
  </si>
  <si>
    <t>jami Tavi V</t>
  </si>
  <si>
    <t>inventaruli sagzao niSnebis dayeneba liTonis dgarebze da betonis qvesadgamze, gamafrTxilebeli, prioritetis, amkrZalavi, mimTiTebeli, sainformacio, individualuri,  erT sayrdenze zomis  II tipiuri zomis ГОСТ Р 52289-2004 mixedviT</t>
  </si>
  <si>
    <r>
      <t xml:space="preserve">monoliTuri rkinabetonis naburR-nateni ximinjebis (22c, 264 grZ/m) burRva saburRi agregatiT, foladis garsacmi milis  amoRebiT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=600mm: betoni </t>
    </r>
    <r>
      <rPr>
        <sz val="10"/>
        <rFont val="Times New Roman"/>
        <family val="1"/>
      </rPr>
      <t xml:space="preserve">B30 F200 W6, </t>
    </r>
    <r>
      <rPr>
        <sz val="10"/>
        <rFont val="AcadNusx"/>
        <family val="0"/>
      </rPr>
      <t xml:space="preserve">armatura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-8-25mm, furclovani foladi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=8mm</t>
    </r>
  </si>
  <si>
    <r>
      <t>monoliTuri rkinabetonis rostverkis mowyoba, betoni</t>
    </r>
    <r>
      <rPr>
        <sz val="10"/>
        <rFont val="Times New Roman"/>
        <family val="1"/>
      </rPr>
      <t xml:space="preserve"> B30 F200 W6</t>
    </r>
    <r>
      <rPr>
        <sz val="10"/>
        <rFont val="AcadNusx"/>
        <family val="0"/>
      </rPr>
      <t xml:space="preserve">, (miwodeba badiebiT), armatura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-8-10-12-22 mm.</t>
    </r>
  </si>
  <si>
    <r>
      <t>monoliTuri rkinabetonis kedlis tanis mowyoba, betoni</t>
    </r>
    <r>
      <rPr>
        <sz val="10"/>
        <rFont val="Times New Roman"/>
        <family val="1"/>
      </rPr>
      <t xml:space="preserve"> B30 F200 W6</t>
    </r>
    <r>
      <rPr>
        <sz val="10"/>
        <rFont val="AcadNusx"/>
        <family val="0"/>
      </rPr>
      <t xml:space="preserve">, (miwodeba badiebiT), armatura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-8-10-12-22 mm.</t>
    </r>
  </si>
  <si>
    <r>
      <t xml:space="preserve">betoni </t>
    </r>
    <r>
      <rPr>
        <sz val="10"/>
        <rFont val="Times New Roman"/>
        <family val="1"/>
      </rPr>
      <t>B25 F200 W6,</t>
    </r>
    <r>
      <rPr>
        <sz val="10"/>
        <rFont val="Times New Roman"/>
        <family val="1"/>
      </rPr>
      <t xml:space="preserve"> </t>
    </r>
    <r>
      <rPr>
        <sz val="10"/>
        <rFont val="AcadNusx"/>
        <family val="0"/>
      </rPr>
      <t>armatura</t>
    </r>
    <r>
      <rPr>
        <sz val="10"/>
        <rFont val="Times New Roman"/>
        <family val="1"/>
      </rPr>
      <t xml:space="preserve"> d-8 </t>
    </r>
    <r>
      <rPr>
        <sz val="10"/>
        <rFont val="AcadNusx"/>
        <family val="0"/>
      </rPr>
      <t>mm</t>
    </r>
  </si>
  <si>
    <t>3.3.15; 3.3.16</t>
  </si>
  <si>
    <t xml:space="preserve">sul jami Tavi I-V </t>
  </si>
  <si>
    <r>
      <t xml:space="preserve">ximinjebis mosawyobad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=600mm burRvisas amoRebuli gruntis datvirTva da gatana nayarSi 286 grZ.m :</t>
    </r>
  </si>
  <si>
    <t>asakravi hidroizolaciis mowyoba, RreCoebis dagmanva ZenZiT, cementis xsnariT</t>
  </si>
  <si>
    <r>
      <t>gabionis kedlis mowyoba (</t>
    </r>
    <r>
      <rPr>
        <sz val="10"/>
        <rFont val="Times New Roman"/>
        <family val="1"/>
      </rPr>
      <t xml:space="preserve">EN 10218-2  </t>
    </r>
    <r>
      <rPr>
        <sz val="10"/>
        <rFont val="AcadNusx"/>
        <family val="0"/>
      </rPr>
      <t>an/da</t>
    </r>
    <r>
      <rPr>
        <sz val="10"/>
        <rFont val="Times New Roman"/>
        <family val="1"/>
      </rPr>
      <t xml:space="preserve"> EN  10223-3</t>
    </r>
    <r>
      <rPr>
        <sz val="10"/>
        <rFont val="AcadNusx"/>
        <family val="0"/>
      </rPr>
      <t xml:space="preserve">, EN  </t>
    </r>
    <r>
      <rPr>
        <sz val="10"/>
        <rFont val="Times New Roman"/>
        <family val="1"/>
      </rPr>
      <t>10244-2 Class A</t>
    </r>
    <r>
      <rPr>
        <sz val="10"/>
        <rFont val="AcadNusx"/>
        <family val="0"/>
      </rPr>
      <t>), zedapiris moSandakebiT :</t>
    </r>
  </si>
  <si>
    <r>
      <t xml:space="preserve">monoliTuri betonis sagebi </t>
    </r>
    <r>
      <rPr>
        <sz val="10"/>
        <rFont val="Times New Roman"/>
        <family val="1"/>
      </rPr>
      <t>h</t>
    </r>
    <r>
      <rPr>
        <vertAlign val="subscript"/>
        <sz val="10"/>
        <rFont val="AcadNusx"/>
        <family val="0"/>
      </rPr>
      <t>saS</t>
    </r>
    <r>
      <rPr>
        <sz val="10"/>
        <rFont val="Times New Roman"/>
        <family val="1"/>
      </rPr>
      <t xml:space="preserve"> - 30</t>
    </r>
    <r>
      <rPr>
        <sz val="10"/>
        <rFont val="AcadNusx"/>
        <family val="0"/>
      </rPr>
      <t xml:space="preserve">sm </t>
    </r>
    <r>
      <rPr>
        <sz val="10"/>
        <rFont val="Times New Roman"/>
        <family val="1"/>
      </rPr>
      <t>B20</t>
    </r>
  </si>
  <si>
    <r>
      <t xml:space="preserve">saxarjTaRricxvo mogeba - 8% </t>
    </r>
    <r>
      <rPr>
        <i/>
        <sz val="10"/>
        <rFont val="AcadMtavr"/>
        <family val="0"/>
      </rPr>
      <t>(araumetes)</t>
    </r>
  </si>
  <si>
    <r>
      <t>m</t>
    </r>
    <r>
      <rPr>
        <b/>
        <vertAlign val="superscript"/>
        <sz val="10"/>
        <rFont val="AcadNusx"/>
        <family val="0"/>
      </rPr>
      <t>2</t>
    </r>
  </si>
  <si>
    <r>
      <t>m</t>
    </r>
    <r>
      <rPr>
        <b/>
        <vertAlign val="superscript"/>
        <sz val="10"/>
        <rFont val="AcadNusx"/>
        <family val="0"/>
      </rPr>
      <t>3</t>
    </r>
    <r>
      <rPr>
        <b/>
        <sz val="10"/>
        <rFont val="AcadNusx"/>
        <family val="0"/>
      </rPr>
      <t xml:space="preserve"> </t>
    </r>
  </si>
  <si>
    <r>
      <t>m</t>
    </r>
    <r>
      <rPr>
        <b/>
        <vertAlign val="superscript"/>
        <sz val="10"/>
        <rFont val="AcadNusx"/>
        <family val="0"/>
      </rPr>
      <t>3</t>
    </r>
  </si>
  <si>
    <r>
      <t>m</t>
    </r>
    <r>
      <rPr>
        <b/>
        <vertAlign val="superscript"/>
        <sz val="10"/>
        <rFont val="AcadNusx"/>
        <family val="0"/>
      </rPr>
      <t>2</t>
    </r>
  </si>
  <si>
    <r>
      <t>m</t>
    </r>
    <r>
      <rPr>
        <b/>
        <vertAlign val="superscript"/>
        <sz val="10"/>
        <rFont val="AcadNusx"/>
        <family val="0"/>
      </rPr>
      <t>2</t>
    </r>
  </si>
  <si>
    <r>
      <t xml:space="preserve">zednadebi xarjebi - 10% </t>
    </r>
    <r>
      <rPr>
        <i/>
        <sz val="10"/>
        <rFont val="AcadMtavr"/>
        <family val="0"/>
      </rPr>
      <t>(garda 5.1.1; punqtisa) (arauმetes)</t>
    </r>
  </si>
  <si>
    <r>
      <t xml:space="preserve">sul jami Tavi I-V </t>
    </r>
    <r>
      <rPr>
        <i/>
        <sz val="10"/>
        <rFont val="AcadMtavr"/>
        <family val="0"/>
      </rPr>
      <t>(garda 1.1; punqtisa)</t>
    </r>
  </si>
  <si>
    <r>
      <t xml:space="preserve">sul jami </t>
    </r>
    <r>
      <rPr>
        <i/>
        <sz val="10"/>
        <rFont val="AcadMtavr"/>
        <family val="0"/>
      </rPr>
      <t>(1.1 punqtiT)</t>
    </r>
  </si>
  <si>
    <t>savali nawilis horizontaluri moniSvna erTkomponentiani (TeTri) sagzao niSansadebi saRebaviT damzadebuli akrilatis safuZvelze, gaumjobesebuli Ramis xilvadobis Suqdamabrunebeli minis burTulakebiT, zomiT 100-850mkm</t>
  </si>
  <si>
    <t>***</t>
  </si>
  <si>
    <t>erTeulis saboloo fasi
(lari)</t>
  </si>
  <si>
    <t>mTliani Rirebuleba (lari)</t>
  </si>
  <si>
    <t>erTeulis fasi* (lari)</t>
  </si>
  <si>
    <t>raodenoba</t>
  </si>
  <si>
    <t>ganzomileba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</si>
</sst>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_-* #,##0\ _₾_-;\-* #,##0\ _₾_-;_-* &quot;-&quot;\ _₾_-;_-@_-"/>
    <numFmt numFmtId="191" formatCode="_-* #,##0.00\ _₾_-;\-* #,##0.00\ _₾_-;_-* &quot;-&quot;??\ _₾_-;_-@_-"/>
    <numFmt numFmtId="192" formatCode="#,##0\ &quot;Lari&quot;;\-#,##0\ &quot;Lari&quot;"/>
    <numFmt numFmtId="193" formatCode="#,##0\ &quot;Lari&quot;;[Red]\-#,##0\ &quot;Lari&quot;"/>
    <numFmt numFmtId="194" formatCode="#,##0.00\ &quot;Lari&quot;;\-#,##0.00\ &quot;Lari&quot;"/>
    <numFmt numFmtId="195" formatCode="#,##0.00\ &quot;Lari&quot;;[Red]\-#,##0.00\ &quot;Lari&quot;"/>
    <numFmt numFmtId="196" formatCode="_-* #,##0\ &quot;Lari&quot;_-;\-* #,##0\ &quot;Lari&quot;_-;_-* &quot;-&quot;\ &quot;Lari&quot;_-;_-@_-"/>
    <numFmt numFmtId="197" formatCode="_-* #,##0\ _L_a_r_i_-;\-* #,##0\ _L_a_r_i_-;_-* &quot;-&quot;\ _L_a_r_i_-;_-@_-"/>
    <numFmt numFmtId="198" formatCode="_-* #,##0.00\ &quot;Lari&quot;_-;\-* #,##0.00\ &quot;Lari&quot;_-;_-* &quot;-&quot;??\ &quot;Lari&quot;_-;_-@_-"/>
    <numFmt numFmtId="199" formatCode="_-* #,##0.00\ _L_a_r_i_-;\-* #,##0.00\ _L_a_r_i_-;_-* &quot;-&quot;??\ _L_a_r_i_-;_-@_-"/>
    <numFmt numFmtId="200" formatCode="#,##0\ &quot;ლ.&quot;;\-#,##0\ &quot;ლ.&quot;"/>
    <numFmt numFmtId="201" formatCode="#,##0\ &quot;ლ.&quot;;[Red]\-#,##0\ &quot;ლ.&quot;"/>
    <numFmt numFmtId="202" formatCode="#,##0.00\ &quot;ლ.&quot;;\-#,##0.00\ &quot;ლ.&quot;"/>
    <numFmt numFmtId="203" formatCode="#,##0.00\ &quot;ლ.&quot;;[Red]\-#,##0.00\ &quot;ლ.&quot;"/>
    <numFmt numFmtId="204" formatCode="_-* #,##0\ &quot;ლ.&quot;_-;\-* #,##0\ &quot;ლ.&quot;_-;_-* &quot;-&quot;\ &quot;ლ.&quot;_-;_-@_-"/>
    <numFmt numFmtId="205" formatCode="_-* #,##0\ _ლ_._-;\-* #,##0\ _ლ_._-;_-* &quot;-&quot;\ _ლ_._-;_-@_-"/>
    <numFmt numFmtId="206" formatCode="_-* #,##0.00\ &quot;ლ.&quot;_-;\-* #,##0.00\ &quot;ლ.&quot;_-;_-* &quot;-&quot;??\ &quot;ლ.&quot;_-;_-@_-"/>
    <numFmt numFmtId="207" formatCode="_-* #,##0.00\ _ლ_._-;\-* #,##0.00\ _ლ_._-;_-* &quot;-&quot;??\ _ლ_._-;_-@_-"/>
    <numFmt numFmtId="208" formatCode="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0"/>
    <numFmt numFmtId="214" formatCode="0.0000"/>
    <numFmt numFmtId="215" formatCode="[$-FC19]d\ mmmm\ yyyy\ &quot;г.&quot;"/>
    <numFmt numFmtId="216" formatCode="[$-409]dddd\,\ mmmm\ dd\,\ yyyy"/>
    <numFmt numFmtId="217" formatCode="[$-409]h:mm:ss\ AM/PM"/>
    <numFmt numFmtId="218" formatCode="\L\=0"/>
    <numFmt numFmtId="219" formatCode="0.000000"/>
    <numFmt numFmtId="220" formatCode="0.00000"/>
    <numFmt numFmtId="221" formatCode="0.0000000"/>
    <numFmt numFmtId="222" formatCode="[$-409]dddd\,\ mmmm\ d\,\ yyyy"/>
    <numFmt numFmtId="223" formatCode="#,##0.00;[Red]#,##0.00"/>
  </numFmts>
  <fonts count="61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sz val="10"/>
      <name val="Times New Roman"/>
      <family val="1"/>
    </font>
    <font>
      <b/>
      <sz val="10"/>
      <name val="AcadMtavr"/>
      <family val="0"/>
    </font>
    <font>
      <vertAlign val="superscript"/>
      <sz val="10"/>
      <name val="AcadNusx"/>
      <family val="0"/>
    </font>
    <font>
      <b/>
      <sz val="10"/>
      <name val="Times New Roman"/>
      <family val="1"/>
    </font>
    <font>
      <sz val="10"/>
      <name val="AcadMtavr"/>
      <family val="0"/>
    </font>
    <font>
      <sz val="10"/>
      <color indexed="30"/>
      <name val="AcadNusx"/>
      <family val="0"/>
    </font>
    <font>
      <b/>
      <sz val="10"/>
      <name val="AcadNusx"/>
      <family val="0"/>
    </font>
    <font>
      <vertAlign val="subscript"/>
      <sz val="10"/>
      <name val="AcadNusx"/>
      <family val="0"/>
    </font>
    <font>
      <sz val="10"/>
      <name val="Rtimes"/>
      <family val="0"/>
    </font>
    <font>
      <b/>
      <sz val="12"/>
      <name val="AcadNusx"/>
      <family val="0"/>
    </font>
    <font>
      <b/>
      <sz val="11"/>
      <name val="AcadMtavr"/>
      <family val="0"/>
    </font>
    <font>
      <b/>
      <sz val="11"/>
      <name val="AcadNusx"/>
      <family val="0"/>
    </font>
    <font>
      <b/>
      <i/>
      <sz val="11"/>
      <name val="AcadMtavr"/>
      <family val="0"/>
    </font>
    <font>
      <b/>
      <sz val="12"/>
      <name val="AcadMtavr"/>
      <family val="0"/>
    </font>
    <font>
      <i/>
      <sz val="10"/>
      <name val="AcadMtavr"/>
      <family val="0"/>
    </font>
    <font>
      <b/>
      <vertAlign val="superscript"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cadNusx"/>
      <family val="0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b/>
      <sz val="12"/>
      <color indexed="9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cadNusx"/>
      <family val="0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b/>
      <sz val="12"/>
      <color theme="0"/>
      <name val="AcadNusx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vertical="top" wrapText="1" shrinkToFi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58" applyNumberFormat="1" applyFont="1" applyFill="1" applyBorder="1" applyAlignment="1">
      <alignment horizontal="center" vertical="center" wrapText="1"/>
      <protection/>
    </xf>
    <xf numFmtId="0" fontId="0" fillId="0" borderId="0" xfId="58" applyFont="1" applyFill="1">
      <alignment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0" fontId="6" fillId="32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 wrapText="1"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5" borderId="10" xfId="0" applyFont="1" applyFill="1" applyBorder="1" applyAlignment="1">
      <alignment vertical="center" wrapText="1"/>
    </xf>
    <xf numFmtId="4" fontId="13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23" fontId="14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center" wrapText="1"/>
    </xf>
    <xf numFmtId="4" fontId="13" fillId="36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58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9" fillId="0" borderId="10" xfId="56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0" xfId="56" applyNumberFormat="1" applyFont="1" applyFill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9" fillId="34" borderId="10" xfId="58" applyNumberFormat="1" applyFont="1" applyFill="1" applyBorder="1" applyAlignment="1">
      <alignment horizontal="center" vertical="center" wrapText="1"/>
      <protection/>
    </xf>
    <xf numFmtId="0" fontId="6" fillId="34" borderId="10" xfId="0" applyNumberFormat="1" applyFont="1" applyFill="1" applyBorder="1" applyAlignment="1">
      <alignment horizontal="center" vertical="center" wrapText="1"/>
    </xf>
    <xf numFmtId="213" fontId="6" fillId="34" borderId="10" xfId="0" applyNumberFormat="1" applyFont="1" applyFill="1" applyBorder="1" applyAlignment="1">
      <alignment horizontal="center" vertical="center" wrapText="1" shrinkToFi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 shrinkToFit="1"/>
    </xf>
    <xf numFmtId="1" fontId="6" fillId="34" borderId="10" xfId="0" applyNumberFormat="1" applyFont="1" applyFill="1" applyBorder="1" applyAlignment="1">
      <alignment horizontal="center" vertical="center" wrapText="1"/>
    </xf>
    <xf numFmtId="208" fontId="6" fillId="34" borderId="10" xfId="0" applyNumberFormat="1" applyFont="1" applyFill="1" applyBorder="1" applyAlignment="1">
      <alignment horizontal="center" vertical="center" wrapText="1"/>
    </xf>
    <xf numFmtId="0" fontId="6" fillId="34" borderId="10" xfId="56" applyNumberFormat="1" applyFont="1" applyFill="1" applyBorder="1" applyAlignment="1">
      <alignment vertical="center" wrapText="1"/>
      <protection/>
    </xf>
    <xf numFmtId="0" fontId="59" fillId="34" borderId="10" xfId="0" applyNumberFormat="1" applyFont="1" applyFill="1" applyBorder="1" applyAlignment="1">
      <alignment horizontal="center" vertical="center" wrapText="1"/>
    </xf>
    <xf numFmtId="208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 shrinkToFit="1"/>
    </xf>
    <xf numFmtId="0" fontId="13" fillId="35" borderId="16" xfId="0" applyFont="1" applyFill="1" applyBorder="1" applyAlignment="1">
      <alignment vertical="center" wrapText="1"/>
    </xf>
    <xf numFmtId="0" fontId="13" fillId="35" borderId="15" xfId="0" applyFont="1" applyFill="1" applyBorder="1" applyAlignment="1">
      <alignment vertical="center" wrapText="1"/>
    </xf>
    <xf numFmtId="0" fontId="13" fillId="35" borderId="14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13" fillId="36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 shrinkToFit="1"/>
    </xf>
    <xf numFmtId="49" fontId="13" fillId="0" borderId="10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6" xfId="0" applyFont="1" applyFill="1" applyBorder="1" applyAlignment="1">
      <alignment horizontal="left" vertical="center" wrapText="1" shrinkToFit="1"/>
    </xf>
    <xf numFmtId="0" fontId="1" fillId="0" borderId="14" xfId="0" applyFont="1" applyFill="1" applyBorder="1" applyAlignment="1">
      <alignment horizontal="left" vertical="center" wrapText="1" shrinkToFit="1"/>
    </xf>
    <xf numFmtId="0" fontId="1" fillId="0" borderId="10" xfId="58" applyFont="1" applyFill="1" applyBorder="1" applyAlignment="1">
      <alignment horizontal="left" vertical="center" wrapText="1"/>
      <protection/>
    </xf>
    <xf numFmtId="0" fontId="1" fillId="0" borderId="15" xfId="0" applyFont="1" applyFill="1" applyBorder="1" applyAlignment="1">
      <alignment horizontal="left" vertical="center" wrapText="1" shrinkToFit="1"/>
    </xf>
    <xf numFmtId="0" fontId="1" fillId="0" borderId="11" xfId="0" applyFont="1" applyFill="1" applyBorder="1" applyAlignment="1">
      <alignment horizontal="left" vertical="center" wrapText="1" shrinkToFit="1"/>
    </xf>
    <xf numFmtId="0" fontId="1" fillId="0" borderId="14" xfId="56" applyFont="1" applyFill="1" applyBorder="1" applyAlignment="1">
      <alignment horizontal="left" vertical="center" wrapText="1"/>
      <protection/>
    </xf>
    <xf numFmtId="0" fontId="1" fillId="0" borderId="10" xfId="56" applyFont="1" applyFill="1" applyBorder="1" applyAlignment="1">
      <alignment horizontal="left" vertical="center" wrapText="1"/>
      <protection/>
    </xf>
    <xf numFmtId="0" fontId="1" fillId="0" borderId="16" xfId="58" applyFont="1" applyFill="1" applyBorder="1" applyAlignment="1">
      <alignment horizontal="left" vertical="center" wrapText="1"/>
      <protection/>
    </xf>
    <xf numFmtId="0" fontId="1" fillId="0" borderId="14" xfId="58" applyFont="1" applyFill="1" applyBorder="1" applyAlignment="1">
      <alignment horizontal="left" vertical="center" wrapText="1"/>
      <protection/>
    </xf>
    <xf numFmtId="0" fontId="9" fillId="0" borderId="22" xfId="0" applyFont="1" applyFill="1" applyBorder="1" applyAlignment="1">
      <alignment horizontal="left" vertical="center" wrapText="1" shrinkToFit="1"/>
    </xf>
    <xf numFmtId="0" fontId="9" fillId="0" borderId="18" xfId="0" applyFont="1" applyFill="1" applyBorder="1" applyAlignment="1">
      <alignment horizontal="left" vertical="center" wrapText="1" shrinkToFit="1"/>
    </xf>
    <xf numFmtId="49" fontId="13" fillId="0" borderId="16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1" fillId="0" borderId="16" xfId="56" applyFont="1" applyFill="1" applyBorder="1" applyAlignment="1">
      <alignment horizontal="left" vertical="center" wrapText="1"/>
      <protection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 shrinkToFit="1"/>
    </xf>
    <xf numFmtId="0" fontId="9" fillId="0" borderId="15" xfId="0" applyFont="1" applyFill="1" applyBorder="1" applyAlignment="1">
      <alignment horizontal="left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49" fontId="15" fillId="0" borderId="10" xfId="0" applyNumberFormat="1" applyFont="1" applyFill="1" applyBorder="1" applyAlignment="1">
      <alignment horizontal="left" vertical="center" wrapText="1"/>
    </xf>
    <xf numFmtId="0" fontId="60" fillId="33" borderId="0" xfId="0" applyFont="1" applyFill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9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9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9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9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9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9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9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9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9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9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0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0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0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0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0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0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0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0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0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0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1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1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1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1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1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1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1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1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1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1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2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2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2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2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2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2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2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2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2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2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3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3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3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3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3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3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3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3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3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3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4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4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4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4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4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4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4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4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4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4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5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5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5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5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5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5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5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5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5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5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6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6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6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6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6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6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6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6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6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6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7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7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7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7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7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7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7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7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7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7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8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8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8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8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8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8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8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8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8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8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9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9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9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9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9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9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9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9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9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19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0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0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0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0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0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0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0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0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0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0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1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1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1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1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1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1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1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1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1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1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2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2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2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2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2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2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2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2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2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2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3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3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3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3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3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3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3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3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3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3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4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4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4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4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4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4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4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4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4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4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5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5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5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5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5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5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5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5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5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5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6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6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6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6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6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6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6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6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6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6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7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7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7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7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7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7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7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7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7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7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8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8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8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8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8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8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8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8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8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8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9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9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9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9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9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9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9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9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9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29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0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0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0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0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0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0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0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0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0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0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1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1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1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1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1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1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1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1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1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1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2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2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2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2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2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2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2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2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2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2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3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3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3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3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3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3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3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3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3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3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4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4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4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4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4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4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4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4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4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4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5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5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5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5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5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5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5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5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5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5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6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6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6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6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6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6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6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6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6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6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7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7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7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373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374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375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376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377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378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379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380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8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8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8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8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8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386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387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388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8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9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9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9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39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394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395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396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397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398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399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400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401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0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0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0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0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0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07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08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09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1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1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1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13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414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15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16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17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18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419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420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2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2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2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2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2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26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27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28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2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3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3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32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433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34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35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36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37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438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439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4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4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4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4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4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45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46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47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4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4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5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51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452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53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54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55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56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457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458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5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6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6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6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6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64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65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66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6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6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6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70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471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72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73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74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75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476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477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7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7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8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8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8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83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84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85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8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8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8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89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490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91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92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93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494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495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496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9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9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49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0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0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02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03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04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0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0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0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08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509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10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11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12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13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514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515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1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1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1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1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2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21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22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23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2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2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2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27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528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29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30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31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32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533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3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3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3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3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3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39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40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41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4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4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4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45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546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47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48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49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50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551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552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5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5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5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5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5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58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59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60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6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6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6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6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6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6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6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6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6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7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7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7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7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7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7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7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7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7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7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80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581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82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83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84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85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586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8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8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8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9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9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92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93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94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9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9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59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598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599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00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01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02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03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604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605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0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0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0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0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1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11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12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13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1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1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1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1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1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1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2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2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2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2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2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25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626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27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28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29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30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631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632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3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3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3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3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3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38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39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40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4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4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4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44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645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46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47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48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49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650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5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5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5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5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5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56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57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58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5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6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6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62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663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64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65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66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67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668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6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7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7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7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7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74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75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76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7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7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7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80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681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82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83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84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85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686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2095500</xdr:colOff>
      <xdr:row>92</xdr:row>
      <xdr:rowOff>0</xdr:rowOff>
    </xdr:from>
    <xdr:ext cx="76200" cy="247650"/>
    <xdr:sp fLocksText="0">
      <xdr:nvSpPr>
        <xdr:cNvPr id="687" name="Text Box 2"/>
        <xdr:cNvSpPr txBox="1">
          <a:spLocks noChangeArrowheads="1"/>
        </xdr:cNvSpPr>
      </xdr:nvSpPr>
      <xdr:spPr>
        <a:xfrm>
          <a:off x="2428875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8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8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9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9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9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93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94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92</xdr:row>
      <xdr:rowOff>0</xdr:rowOff>
    </xdr:from>
    <xdr:ext cx="85725" cy="247650"/>
    <xdr:sp fLocksText="0">
      <xdr:nvSpPr>
        <xdr:cNvPr id="695" name="Text Box 1"/>
        <xdr:cNvSpPr txBox="1">
          <a:spLocks noChangeArrowheads="1"/>
        </xdr:cNvSpPr>
      </xdr:nvSpPr>
      <xdr:spPr>
        <a:xfrm>
          <a:off x="1809750" y="374046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9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9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9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69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0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0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0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0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0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0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0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0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0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0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1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1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1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1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1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1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1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1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1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1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2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2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2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2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2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2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2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2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2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2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3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3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3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3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3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3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3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3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3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3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4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4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4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4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4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4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4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4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4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4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5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5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5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5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5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5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5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5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5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5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6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6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6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6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6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6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6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6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6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6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7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7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7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7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7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7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7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7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7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7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8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8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8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8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8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8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8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8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8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8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9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9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9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9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9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9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9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9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9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79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0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0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0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0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0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0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0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0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0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0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1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1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1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1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1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1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1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1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1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1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2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2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2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2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2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2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2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2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2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2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3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3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3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3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3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3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3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3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3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3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4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4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4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4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4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4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4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4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4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4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5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5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5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5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5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5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5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5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5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5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6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6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6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6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6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6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6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6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6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6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7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7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7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7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7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7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7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7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7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7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8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8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8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8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8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8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8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8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8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8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9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9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9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9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9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9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9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9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9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89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90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90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90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90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90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90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906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907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908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909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910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911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912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913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914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247650"/>
    <xdr:sp fLocksText="0">
      <xdr:nvSpPr>
        <xdr:cNvPr id="915" name="Text Box 2"/>
        <xdr:cNvSpPr txBox="1">
          <a:spLocks noChangeArrowheads="1"/>
        </xdr:cNvSpPr>
      </xdr:nvSpPr>
      <xdr:spPr>
        <a:xfrm>
          <a:off x="0" y="3740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8"/>
  <sheetViews>
    <sheetView tabSelected="1" zoomScale="120" zoomScaleNormal="120" zoomScaleSheetLayoutView="100" workbookViewId="0" topLeftCell="A1">
      <selection activeCell="D13" sqref="D13"/>
    </sheetView>
  </sheetViews>
  <sheetFormatPr defaultColWidth="9.140625" defaultRowHeight="19.5" customHeight="1"/>
  <cols>
    <col min="1" max="1" width="5.00390625" style="9" customWidth="1"/>
    <col min="2" max="2" width="33.7109375" style="7" customWidth="1"/>
    <col min="3" max="3" width="22.421875" style="7" customWidth="1"/>
    <col min="4" max="4" width="8.7109375" style="6" customWidth="1"/>
    <col min="5" max="5" width="10.7109375" style="89" customWidth="1"/>
    <col min="6" max="8" width="14.7109375" style="6" customWidth="1"/>
    <col min="9" max="16384" width="9.140625" style="3" customWidth="1"/>
  </cols>
  <sheetData>
    <row r="1" spans="1:8" s="39" customFormat="1" ht="19.5" customHeight="1">
      <c r="A1" s="38"/>
      <c r="B1" s="38"/>
      <c r="C1" s="38"/>
      <c r="D1" s="38"/>
      <c r="E1" s="38"/>
      <c r="F1" s="146" t="s">
        <v>135</v>
      </c>
      <c r="G1" s="146"/>
      <c r="H1" s="146"/>
    </row>
    <row r="2" spans="1:8" s="40" customFormat="1" ht="21" customHeight="1">
      <c r="A2" s="147" t="s">
        <v>136</v>
      </c>
      <c r="B2" s="147"/>
      <c r="C2" s="147"/>
      <c r="D2" s="147"/>
      <c r="E2" s="147"/>
      <c r="F2" s="147"/>
      <c r="G2" s="147"/>
      <c r="H2" s="147"/>
    </row>
    <row r="3" spans="1:8" s="5" customFormat="1" ht="45.75" customHeight="1">
      <c r="A3" s="149" t="s">
        <v>133</v>
      </c>
      <c r="B3" s="149"/>
      <c r="C3" s="149"/>
      <c r="D3" s="149"/>
      <c r="E3" s="149"/>
      <c r="F3" s="149"/>
      <c r="G3" s="149"/>
      <c r="H3" s="149"/>
    </row>
    <row r="4" spans="1:8" s="4" customFormat="1" ht="14.25" customHeight="1">
      <c r="A4" s="107" t="s">
        <v>1</v>
      </c>
      <c r="B4" s="108" t="s">
        <v>10</v>
      </c>
      <c r="C4" s="108"/>
      <c r="D4" s="108" t="s">
        <v>196</v>
      </c>
      <c r="E4" s="109" t="s">
        <v>195</v>
      </c>
      <c r="F4" s="114" t="s">
        <v>194</v>
      </c>
      <c r="G4" s="116" t="s">
        <v>192</v>
      </c>
      <c r="H4" s="112" t="s">
        <v>193</v>
      </c>
    </row>
    <row r="5" spans="1:8" s="4" customFormat="1" ht="39.75" customHeight="1">
      <c r="A5" s="107"/>
      <c r="B5" s="108"/>
      <c r="C5" s="108"/>
      <c r="D5" s="108"/>
      <c r="E5" s="110"/>
      <c r="F5" s="115"/>
      <c r="G5" s="117"/>
      <c r="H5" s="113"/>
    </row>
    <row r="6" spans="1:8" s="1" customFormat="1" ht="15" customHeight="1">
      <c r="A6" s="10">
        <v>1</v>
      </c>
      <c r="B6" s="111">
        <v>2</v>
      </c>
      <c r="C6" s="111"/>
      <c r="D6" s="37">
        <v>3</v>
      </c>
      <c r="E6" s="65">
        <v>4</v>
      </c>
      <c r="F6" s="37">
        <v>5</v>
      </c>
      <c r="G6" s="66">
        <v>6</v>
      </c>
      <c r="H6" s="37">
        <v>7</v>
      </c>
    </row>
    <row r="7" spans="1:8" ht="21" customHeight="1">
      <c r="A7" s="118" t="s">
        <v>6</v>
      </c>
      <c r="B7" s="118"/>
      <c r="C7" s="118"/>
      <c r="D7" s="118"/>
      <c r="E7" s="118"/>
      <c r="F7" s="118"/>
      <c r="G7" s="118"/>
      <c r="H7" s="118"/>
    </row>
    <row r="8" spans="1:8" s="2" customFormat="1" ht="24.75" customHeight="1">
      <c r="A8" s="15">
        <v>1.1</v>
      </c>
      <c r="B8" s="119" t="s">
        <v>15</v>
      </c>
      <c r="C8" s="119"/>
      <c r="D8" s="50" t="s">
        <v>2</v>
      </c>
      <c r="E8" s="69">
        <v>0.1</v>
      </c>
      <c r="F8" s="51">
        <v>536</v>
      </c>
      <c r="G8" s="51"/>
      <c r="H8" s="51">
        <f>ROUND(E8*G8,2)</f>
        <v>0</v>
      </c>
    </row>
    <row r="9" spans="1:8" s="2" customFormat="1" ht="34.5" customHeight="1">
      <c r="A9" s="11">
        <v>1.2</v>
      </c>
      <c r="B9" s="119" t="s">
        <v>26</v>
      </c>
      <c r="C9" s="119"/>
      <c r="D9" s="50" t="s">
        <v>182</v>
      </c>
      <c r="E9" s="70">
        <v>300</v>
      </c>
      <c r="F9" s="51">
        <v>0.15</v>
      </c>
      <c r="G9" s="51"/>
      <c r="H9" s="51">
        <f>ROUND(E9*G9,2)</f>
        <v>0</v>
      </c>
    </row>
    <row r="10" spans="1:8" s="2" customFormat="1" ht="32.25" customHeight="1">
      <c r="A10" s="11">
        <v>1.3</v>
      </c>
      <c r="B10" s="120" t="s">
        <v>60</v>
      </c>
      <c r="C10" s="121"/>
      <c r="D10" s="50" t="s">
        <v>9</v>
      </c>
      <c r="E10" s="70">
        <v>12</v>
      </c>
      <c r="F10" s="51">
        <v>3.7</v>
      </c>
      <c r="G10" s="51"/>
      <c r="H10" s="51">
        <f>ROUND(E10*G10,2)</f>
        <v>0</v>
      </c>
    </row>
    <row r="11" spans="1:8" s="2" customFormat="1" ht="35.25" customHeight="1">
      <c r="A11" s="11" t="s">
        <v>80</v>
      </c>
      <c r="B11" s="120" t="s">
        <v>46</v>
      </c>
      <c r="C11" s="121"/>
      <c r="D11" s="50" t="s">
        <v>183</v>
      </c>
      <c r="E11" s="70">
        <v>32.4</v>
      </c>
      <c r="F11" s="51">
        <v>35.73</v>
      </c>
      <c r="G11" s="51"/>
      <c r="H11" s="51">
        <f>ROUND(E11*G11,2)</f>
        <v>0</v>
      </c>
    </row>
    <row r="12" spans="1:8" s="28" customFormat="1" ht="28.5" customHeight="1">
      <c r="A12" s="151" t="s">
        <v>32</v>
      </c>
      <c r="B12" s="123" t="s">
        <v>148</v>
      </c>
      <c r="C12" s="123"/>
      <c r="D12" s="50"/>
      <c r="E12" s="70"/>
      <c r="F12" s="51"/>
      <c r="G12" s="51"/>
      <c r="H12" s="51"/>
    </row>
    <row r="13" spans="1:8" s="28" customFormat="1" ht="34.5" customHeight="1">
      <c r="A13" s="152"/>
      <c r="B13" s="123" t="s">
        <v>61</v>
      </c>
      <c r="C13" s="121"/>
      <c r="D13" s="50" t="s">
        <v>184</v>
      </c>
      <c r="E13" s="70">
        <v>16</v>
      </c>
      <c r="F13" s="51">
        <v>18.78</v>
      </c>
      <c r="G13" s="51"/>
      <c r="H13" s="51">
        <f>ROUND(E13*G13,2)</f>
        <v>0</v>
      </c>
    </row>
    <row r="14" spans="1:8" s="28" customFormat="1" ht="34.5" customHeight="1">
      <c r="A14" s="153"/>
      <c r="B14" s="123" t="s">
        <v>62</v>
      </c>
      <c r="C14" s="121"/>
      <c r="D14" s="50" t="s">
        <v>3</v>
      </c>
      <c r="E14" s="70">
        <v>0.3</v>
      </c>
      <c r="F14" s="51">
        <v>7.85</v>
      </c>
      <c r="G14" s="51"/>
      <c r="H14" s="51">
        <f>ROUND(E14*G14,2)</f>
        <v>0</v>
      </c>
    </row>
    <row r="15" spans="1:8" s="2" customFormat="1" ht="44.25" customHeight="1">
      <c r="A15" s="11" t="s">
        <v>27</v>
      </c>
      <c r="B15" s="120" t="s">
        <v>64</v>
      </c>
      <c r="C15" s="121"/>
      <c r="D15" s="50" t="s">
        <v>3</v>
      </c>
      <c r="E15" s="70">
        <v>0.676</v>
      </c>
      <c r="F15" s="51">
        <v>635.17</v>
      </c>
      <c r="G15" s="51"/>
      <c r="H15" s="51">
        <f>ROUND(E15*G15,2)</f>
        <v>0</v>
      </c>
    </row>
    <row r="16" spans="1:8" s="1" customFormat="1" ht="36" customHeight="1">
      <c r="A16" s="26" t="s">
        <v>59</v>
      </c>
      <c r="B16" s="99" t="s">
        <v>63</v>
      </c>
      <c r="C16" s="100"/>
      <c r="D16" s="90"/>
      <c r="E16" s="90"/>
      <c r="F16" s="90"/>
      <c r="G16" s="90"/>
      <c r="H16" s="90"/>
    </row>
    <row r="17" spans="1:8" s="1" customFormat="1" ht="34.5" customHeight="1">
      <c r="A17" s="26" t="s">
        <v>65</v>
      </c>
      <c r="B17" s="124" t="s">
        <v>43</v>
      </c>
      <c r="C17" s="124"/>
      <c r="D17" s="50" t="s">
        <v>184</v>
      </c>
      <c r="E17" s="71">
        <v>149</v>
      </c>
      <c r="F17" s="51">
        <v>5.79</v>
      </c>
      <c r="G17" s="51"/>
      <c r="H17" s="51">
        <f>ROUND(E17*G17,2)</f>
        <v>0</v>
      </c>
    </row>
    <row r="18" spans="1:8" s="1" customFormat="1" ht="34.5" customHeight="1">
      <c r="A18" s="26" t="s">
        <v>66</v>
      </c>
      <c r="B18" s="124" t="s">
        <v>30</v>
      </c>
      <c r="C18" s="124"/>
      <c r="D18" s="53" t="s">
        <v>184</v>
      </c>
      <c r="E18" s="71">
        <v>17</v>
      </c>
      <c r="F18" s="51">
        <v>26.96</v>
      </c>
      <c r="G18" s="51"/>
      <c r="H18" s="51">
        <f>ROUND(E18*G18,2)</f>
        <v>0</v>
      </c>
    </row>
    <row r="19" spans="1:8" s="1" customFormat="1" ht="49.5" customHeight="1">
      <c r="A19" s="29" t="s">
        <v>67</v>
      </c>
      <c r="B19" s="125" t="s">
        <v>69</v>
      </c>
      <c r="C19" s="126"/>
      <c r="D19" s="53" t="s">
        <v>184</v>
      </c>
      <c r="E19" s="71">
        <v>73</v>
      </c>
      <c r="F19" s="51">
        <v>20.98</v>
      </c>
      <c r="G19" s="51"/>
      <c r="H19" s="51">
        <f>ROUND(E19*G19,2)</f>
        <v>0</v>
      </c>
    </row>
    <row r="20" spans="1:8" s="1" customFormat="1" ht="36" customHeight="1">
      <c r="A20" s="15" t="s">
        <v>28</v>
      </c>
      <c r="B20" s="99" t="s">
        <v>77</v>
      </c>
      <c r="C20" s="100"/>
      <c r="D20" s="90"/>
      <c r="E20" s="90"/>
      <c r="F20" s="90"/>
      <c r="G20" s="90"/>
      <c r="H20" s="90"/>
    </row>
    <row r="21" spans="1:8" s="31" customFormat="1" ht="73.5" customHeight="1">
      <c r="A21" s="30" t="s">
        <v>73</v>
      </c>
      <c r="B21" s="127" t="s">
        <v>78</v>
      </c>
      <c r="C21" s="128"/>
      <c r="D21" s="54" t="s">
        <v>9</v>
      </c>
      <c r="E21" s="72">
        <v>65</v>
      </c>
      <c r="F21" s="51">
        <v>7.32</v>
      </c>
      <c r="G21" s="51"/>
      <c r="H21" s="51">
        <f>ROUND(E21*G21,2)</f>
        <v>0</v>
      </c>
    </row>
    <row r="22" spans="1:8" s="31" customFormat="1" ht="49.5" customHeight="1">
      <c r="A22" s="30" t="s">
        <v>74</v>
      </c>
      <c r="B22" s="127" t="s">
        <v>76</v>
      </c>
      <c r="C22" s="128"/>
      <c r="D22" s="54" t="s">
        <v>9</v>
      </c>
      <c r="E22" s="72">
        <v>50</v>
      </c>
      <c r="F22" s="51">
        <v>0.5</v>
      </c>
      <c r="G22" s="51"/>
      <c r="H22" s="51">
        <f>ROUND(E22*G22,2)</f>
        <v>0</v>
      </c>
    </row>
    <row r="23" spans="1:8" s="31" customFormat="1" ht="24.75" customHeight="1">
      <c r="A23" s="30" t="s">
        <v>75</v>
      </c>
      <c r="B23" s="122" t="s">
        <v>79</v>
      </c>
      <c r="C23" s="122"/>
      <c r="D23" s="54" t="s">
        <v>184</v>
      </c>
      <c r="E23" s="72">
        <v>3</v>
      </c>
      <c r="F23" s="51">
        <v>45.95</v>
      </c>
      <c r="G23" s="51"/>
      <c r="H23" s="51">
        <f>ROUND(E23*G23,2)</f>
        <v>0</v>
      </c>
    </row>
    <row r="24" spans="1:8" s="1" customFormat="1" ht="34.5" customHeight="1">
      <c r="A24" s="17" t="s">
        <v>33</v>
      </c>
      <c r="B24" s="99" t="s">
        <v>68</v>
      </c>
      <c r="C24" s="100"/>
      <c r="D24" s="90"/>
      <c r="E24" s="90"/>
      <c r="F24" s="90"/>
      <c r="G24" s="90"/>
      <c r="H24" s="90"/>
    </row>
    <row r="25" spans="1:8" s="27" customFormat="1" ht="69.75" customHeight="1">
      <c r="A25" s="11" t="s">
        <v>149</v>
      </c>
      <c r="B25" s="121" t="s">
        <v>170</v>
      </c>
      <c r="C25" s="148"/>
      <c r="D25" s="50" t="s">
        <v>0</v>
      </c>
      <c r="E25" s="73">
        <v>24</v>
      </c>
      <c r="F25" s="51">
        <v>9.55</v>
      </c>
      <c r="G25" s="51"/>
      <c r="H25" s="51">
        <f>ROUND(E25*G25,2)</f>
        <v>0</v>
      </c>
    </row>
    <row r="26" spans="1:8" s="28" customFormat="1" ht="30" customHeight="1">
      <c r="A26" s="11" t="s">
        <v>154</v>
      </c>
      <c r="B26" s="121" t="s">
        <v>137</v>
      </c>
      <c r="C26" s="119"/>
      <c r="D26" s="50" t="s">
        <v>3</v>
      </c>
      <c r="E26" s="74">
        <v>0.428</v>
      </c>
      <c r="F26" s="51">
        <v>15.7</v>
      </c>
      <c r="G26" s="51"/>
      <c r="H26" s="51">
        <f>ROUND(E26*G26,2)</f>
        <v>0</v>
      </c>
    </row>
    <row r="27" spans="1:8" s="1" customFormat="1" ht="27.75" customHeight="1">
      <c r="A27" s="11" t="s">
        <v>81</v>
      </c>
      <c r="B27" s="123" t="s">
        <v>21</v>
      </c>
      <c r="C27" s="121"/>
      <c r="D27" s="50"/>
      <c r="E27" s="75"/>
      <c r="F27" s="57"/>
      <c r="G27" s="57"/>
      <c r="H27" s="57"/>
    </row>
    <row r="28" spans="1:8" s="1" customFormat="1" ht="34.5" customHeight="1">
      <c r="A28" s="19"/>
      <c r="B28" s="123" t="s">
        <v>22</v>
      </c>
      <c r="C28" s="121"/>
      <c r="D28" s="50" t="s">
        <v>9</v>
      </c>
      <c r="E28" s="70">
        <v>40</v>
      </c>
      <c r="F28" s="51">
        <v>37.79</v>
      </c>
      <c r="G28" s="51"/>
      <c r="H28" s="51">
        <f>ROUND(E28*G28,2)</f>
        <v>0</v>
      </c>
    </row>
    <row r="29" spans="1:8" s="8" customFormat="1" ht="42" customHeight="1">
      <c r="A29" s="11" t="s">
        <v>82</v>
      </c>
      <c r="B29" s="119" t="s">
        <v>150</v>
      </c>
      <c r="C29" s="119"/>
      <c r="D29" s="50" t="s">
        <v>9</v>
      </c>
      <c r="E29" s="76" t="s">
        <v>151</v>
      </c>
      <c r="F29" s="51">
        <v>122.01</v>
      </c>
      <c r="G29" s="51"/>
      <c r="H29" s="51">
        <f>ROUND(E29*G29,2)</f>
        <v>0</v>
      </c>
    </row>
    <row r="30" spans="1:8" s="1" customFormat="1" ht="51.75" customHeight="1">
      <c r="A30" s="15" t="s">
        <v>83</v>
      </c>
      <c r="B30" s="120" t="s">
        <v>152</v>
      </c>
      <c r="C30" s="121"/>
      <c r="D30" s="50" t="s">
        <v>184</v>
      </c>
      <c r="E30" s="76" t="s">
        <v>153</v>
      </c>
      <c r="F30" s="51">
        <v>59.96</v>
      </c>
      <c r="G30" s="51"/>
      <c r="H30" s="51">
        <f>ROUND(E30*G30,2)</f>
        <v>0</v>
      </c>
    </row>
    <row r="31" spans="1:8" s="1" customFormat="1" ht="24.75" customHeight="1">
      <c r="A31" s="15" t="s">
        <v>155</v>
      </c>
      <c r="B31" s="129" t="s">
        <v>47</v>
      </c>
      <c r="C31" s="130"/>
      <c r="D31" s="21"/>
      <c r="E31" s="77"/>
      <c r="F31" s="35"/>
      <c r="G31" s="35"/>
      <c r="H31" s="35"/>
    </row>
    <row r="32" spans="1:8" s="1" customFormat="1" ht="34.5" customHeight="1">
      <c r="A32" s="11" t="s">
        <v>156</v>
      </c>
      <c r="B32" s="124" t="s">
        <v>43</v>
      </c>
      <c r="C32" s="124"/>
      <c r="D32" s="50" t="s">
        <v>184</v>
      </c>
      <c r="E32" s="78">
        <v>901</v>
      </c>
      <c r="F32" s="51">
        <v>7.9</v>
      </c>
      <c r="G32" s="51"/>
      <c r="H32" s="51">
        <f>ROUND(E32*G32,2)</f>
        <v>0</v>
      </c>
    </row>
    <row r="33" spans="1:8" s="1" customFormat="1" ht="34.5" customHeight="1">
      <c r="A33" s="11" t="s">
        <v>157</v>
      </c>
      <c r="B33" s="124" t="s">
        <v>30</v>
      </c>
      <c r="C33" s="124"/>
      <c r="D33" s="50" t="s">
        <v>184</v>
      </c>
      <c r="E33" s="78">
        <v>47</v>
      </c>
      <c r="F33" s="51">
        <v>26.04</v>
      </c>
      <c r="G33" s="51"/>
      <c r="H33" s="51">
        <f>ROUND(E33*G33,2)</f>
        <v>0</v>
      </c>
    </row>
    <row r="34" spans="1:8" s="1" customFormat="1" ht="25.5" customHeight="1">
      <c r="A34" s="11" t="s">
        <v>158</v>
      </c>
      <c r="B34" s="120" t="s">
        <v>70</v>
      </c>
      <c r="C34" s="121"/>
      <c r="D34" s="50" t="s">
        <v>182</v>
      </c>
      <c r="E34" s="70">
        <v>200</v>
      </c>
      <c r="F34" s="51">
        <v>13.66</v>
      </c>
      <c r="G34" s="51"/>
      <c r="H34" s="51">
        <f>ROUND(E34*G34,2)</f>
        <v>0</v>
      </c>
    </row>
    <row r="35" spans="1:8" s="2" customFormat="1" ht="28.5" customHeight="1">
      <c r="A35" s="41"/>
      <c r="B35" s="91" t="s">
        <v>147</v>
      </c>
      <c r="C35" s="92"/>
      <c r="D35" s="92"/>
      <c r="E35" s="92"/>
      <c r="F35" s="93"/>
      <c r="G35" s="93"/>
      <c r="H35" s="42">
        <f>SUM(H8:H34)</f>
        <v>0</v>
      </c>
    </row>
    <row r="36" spans="1:8" s="2" customFormat="1" ht="24" customHeight="1">
      <c r="A36" s="103" t="s">
        <v>7</v>
      </c>
      <c r="B36" s="104"/>
      <c r="C36" s="104"/>
      <c r="D36" s="94"/>
      <c r="E36" s="94"/>
      <c r="F36" s="94"/>
      <c r="G36" s="94"/>
      <c r="H36" s="94"/>
    </row>
    <row r="37" spans="1:8" s="1" customFormat="1" ht="34.5" customHeight="1">
      <c r="A37" s="11" t="s">
        <v>34</v>
      </c>
      <c r="B37" s="120" t="s">
        <v>43</v>
      </c>
      <c r="C37" s="121"/>
      <c r="D37" s="50" t="s">
        <v>184</v>
      </c>
      <c r="E37" s="78">
        <v>103</v>
      </c>
      <c r="F37" s="51">
        <v>5.82</v>
      </c>
      <c r="G37" s="51"/>
      <c r="H37" s="51">
        <f>ROUND(E37*G37,2)</f>
        <v>0</v>
      </c>
    </row>
    <row r="38" spans="1:8" s="1" customFormat="1" ht="27.75" customHeight="1">
      <c r="A38" s="11" t="s">
        <v>35</v>
      </c>
      <c r="B38" s="120" t="s">
        <v>44</v>
      </c>
      <c r="C38" s="121"/>
      <c r="D38" s="50" t="s">
        <v>184</v>
      </c>
      <c r="E38" s="78">
        <v>11</v>
      </c>
      <c r="F38" s="51">
        <v>25.34</v>
      </c>
      <c r="G38" s="51"/>
      <c r="H38" s="51">
        <f>ROUND(E38*G38,2)</f>
        <v>0</v>
      </c>
    </row>
    <row r="39" spans="1:8" s="1" customFormat="1" ht="34.5" customHeight="1">
      <c r="A39" s="11" t="s">
        <v>72</v>
      </c>
      <c r="B39" s="120" t="s">
        <v>71</v>
      </c>
      <c r="C39" s="121"/>
      <c r="D39" s="50" t="s">
        <v>184</v>
      </c>
      <c r="E39" s="78">
        <v>27</v>
      </c>
      <c r="F39" s="51">
        <v>5.79</v>
      </c>
      <c r="G39" s="51"/>
      <c r="H39" s="51">
        <f>ROUND(E39*G39,2)</f>
        <v>0</v>
      </c>
    </row>
    <row r="40" spans="1:8" s="2" customFormat="1" ht="27.75" customHeight="1">
      <c r="A40" s="41"/>
      <c r="B40" s="91" t="s">
        <v>146</v>
      </c>
      <c r="C40" s="92"/>
      <c r="D40" s="92"/>
      <c r="E40" s="92"/>
      <c r="F40" s="93"/>
      <c r="G40" s="93"/>
      <c r="H40" s="42">
        <f>SUM(H37:H39)</f>
        <v>0</v>
      </c>
    </row>
    <row r="41" spans="1:8" ht="30" customHeight="1">
      <c r="A41" s="105" t="s">
        <v>8</v>
      </c>
      <c r="B41" s="106"/>
      <c r="C41" s="106"/>
      <c r="D41" s="95"/>
      <c r="E41" s="95"/>
      <c r="F41" s="95"/>
      <c r="G41" s="95"/>
      <c r="H41" s="95"/>
    </row>
    <row r="42" spans="1:8" s="2" customFormat="1" ht="30" customHeight="1">
      <c r="A42" s="24">
        <v>3.1</v>
      </c>
      <c r="B42" s="101" t="s">
        <v>48</v>
      </c>
      <c r="C42" s="102"/>
      <c r="D42" s="95"/>
      <c r="E42" s="95"/>
      <c r="F42" s="95"/>
      <c r="G42" s="95"/>
      <c r="H42" s="95"/>
    </row>
    <row r="43" spans="1:8" s="1" customFormat="1" ht="34.5" customHeight="1">
      <c r="A43" s="11" t="s">
        <v>99</v>
      </c>
      <c r="B43" s="134" t="s">
        <v>31</v>
      </c>
      <c r="C43" s="135"/>
      <c r="D43" s="50" t="s">
        <v>184</v>
      </c>
      <c r="E43" s="73">
        <v>91</v>
      </c>
      <c r="F43" s="51">
        <v>5.79</v>
      </c>
      <c r="G43" s="51"/>
      <c r="H43" s="51">
        <f aca="true" t="shared" si="0" ref="H43:H50">ROUND(E43*G43,2)</f>
        <v>0</v>
      </c>
    </row>
    <row r="44" spans="1:8" s="1" customFormat="1" ht="34.5" customHeight="1">
      <c r="A44" s="15" t="s">
        <v>100</v>
      </c>
      <c r="B44" s="121" t="s">
        <v>30</v>
      </c>
      <c r="C44" s="119"/>
      <c r="D44" s="50" t="s">
        <v>184</v>
      </c>
      <c r="E44" s="73">
        <v>5</v>
      </c>
      <c r="F44" s="51">
        <v>26.26</v>
      </c>
      <c r="G44" s="51"/>
      <c r="H44" s="51">
        <f t="shared" si="0"/>
        <v>0</v>
      </c>
    </row>
    <row r="45" spans="1:8" s="1" customFormat="1" ht="36" customHeight="1">
      <c r="A45" s="11" t="s">
        <v>101</v>
      </c>
      <c r="B45" s="134" t="s">
        <v>177</v>
      </c>
      <c r="C45" s="135"/>
      <c r="D45" s="50" t="s">
        <v>184</v>
      </c>
      <c r="E45" s="73">
        <v>80.7</v>
      </c>
      <c r="F45" s="51">
        <v>5.79</v>
      </c>
      <c r="G45" s="51"/>
      <c r="H45" s="51">
        <f t="shared" si="0"/>
        <v>0</v>
      </c>
    </row>
    <row r="46" spans="1:8" s="1" customFormat="1" ht="63" customHeight="1">
      <c r="A46" s="16" t="s">
        <v>108</v>
      </c>
      <c r="B46" s="134" t="s">
        <v>171</v>
      </c>
      <c r="C46" s="135"/>
      <c r="D46" s="50" t="s">
        <v>184</v>
      </c>
      <c r="E46" s="73">
        <v>81</v>
      </c>
      <c r="F46" s="51">
        <v>1721.54</v>
      </c>
      <c r="G46" s="51"/>
      <c r="H46" s="51">
        <f t="shared" si="0"/>
        <v>0</v>
      </c>
    </row>
    <row r="47" spans="1:8" s="1" customFormat="1" ht="49.5" customHeight="1">
      <c r="A47" s="15" t="s">
        <v>109</v>
      </c>
      <c r="B47" s="121" t="s">
        <v>49</v>
      </c>
      <c r="C47" s="119"/>
      <c r="D47" s="50" t="s">
        <v>184</v>
      </c>
      <c r="E47" s="73">
        <v>6.2</v>
      </c>
      <c r="F47" s="51">
        <v>185.08</v>
      </c>
      <c r="G47" s="51"/>
      <c r="H47" s="51">
        <f t="shared" si="0"/>
        <v>0</v>
      </c>
    </row>
    <row r="48" spans="1:8" s="1" customFormat="1" ht="34.5" customHeight="1">
      <c r="A48" s="15" t="s">
        <v>110</v>
      </c>
      <c r="B48" s="137" t="s">
        <v>30</v>
      </c>
      <c r="C48" s="125"/>
      <c r="D48" s="50" t="s">
        <v>184</v>
      </c>
      <c r="E48" s="73">
        <v>77</v>
      </c>
      <c r="F48" s="51">
        <v>23.51</v>
      </c>
      <c r="G48" s="51"/>
      <c r="H48" s="51">
        <f t="shared" si="0"/>
        <v>0</v>
      </c>
    </row>
    <row r="49" spans="1:8" s="1" customFormat="1" ht="24.75" customHeight="1">
      <c r="A49" s="11" t="s">
        <v>111</v>
      </c>
      <c r="B49" s="126" t="s">
        <v>50</v>
      </c>
      <c r="C49" s="126"/>
      <c r="D49" s="50" t="s">
        <v>184</v>
      </c>
      <c r="E49" s="79">
        <v>11.9</v>
      </c>
      <c r="F49" s="51">
        <v>147.86</v>
      </c>
      <c r="G49" s="51"/>
      <c r="H49" s="51">
        <f t="shared" si="0"/>
        <v>0</v>
      </c>
    </row>
    <row r="50" spans="1:8" s="1" customFormat="1" ht="45" customHeight="1">
      <c r="A50" s="11" t="s">
        <v>112</v>
      </c>
      <c r="B50" s="125" t="s">
        <v>172</v>
      </c>
      <c r="C50" s="126"/>
      <c r="D50" s="50" t="s">
        <v>184</v>
      </c>
      <c r="E50" s="73">
        <v>33.6</v>
      </c>
      <c r="F50" s="51">
        <v>596.7</v>
      </c>
      <c r="G50" s="51"/>
      <c r="H50" s="51">
        <f t="shared" si="0"/>
        <v>0</v>
      </c>
    </row>
    <row r="51" spans="1:8" s="1" customFormat="1" ht="44.25" customHeight="1">
      <c r="A51" s="11" t="s">
        <v>113</v>
      </c>
      <c r="B51" s="137" t="s">
        <v>173</v>
      </c>
      <c r="C51" s="125"/>
      <c r="D51" s="50" t="s">
        <v>184</v>
      </c>
      <c r="E51" s="79">
        <v>44</v>
      </c>
      <c r="F51" s="51">
        <v>473.24</v>
      </c>
      <c r="G51" s="51"/>
      <c r="H51" s="51">
        <f>ROUND(E51*G51,2)</f>
        <v>0</v>
      </c>
    </row>
    <row r="52" spans="1:8" s="1" customFormat="1" ht="24.75" customHeight="1">
      <c r="A52" s="11" t="s">
        <v>114</v>
      </c>
      <c r="B52" s="125" t="s">
        <v>42</v>
      </c>
      <c r="C52" s="126"/>
      <c r="D52" s="58"/>
      <c r="E52" s="80"/>
      <c r="F52" s="59"/>
      <c r="G52" s="59"/>
      <c r="H52" s="59"/>
    </row>
    <row r="53" spans="1:8" s="1" customFormat="1" ht="24.75" customHeight="1">
      <c r="A53" s="14"/>
      <c r="B53" s="125" t="s">
        <v>5</v>
      </c>
      <c r="C53" s="126"/>
      <c r="D53" s="50" t="s">
        <v>185</v>
      </c>
      <c r="E53" s="73">
        <v>216</v>
      </c>
      <c r="F53" s="51">
        <v>12.09</v>
      </c>
      <c r="G53" s="51"/>
      <c r="H53" s="51">
        <f>ROUND(E53*G53,2)</f>
        <v>0</v>
      </c>
    </row>
    <row r="54" spans="1:8" s="1" customFormat="1" ht="24.75" customHeight="1">
      <c r="A54" s="14"/>
      <c r="B54" s="125" t="s">
        <v>51</v>
      </c>
      <c r="C54" s="126"/>
      <c r="D54" s="50" t="s">
        <v>184</v>
      </c>
      <c r="E54" s="73">
        <v>26</v>
      </c>
      <c r="F54" s="51">
        <v>102.96</v>
      </c>
      <c r="G54" s="51"/>
      <c r="H54" s="51">
        <f>ROUND(E54*G54,2)</f>
        <v>0</v>
      </c>
    </row>
    <row r="55" spans="1:8" s="1" customFormat="1" ht="24.75" customHeight="1">
      <c r="A55" s="14"/>
      <c r="B55" s="125" t="s">
        <v>52</v>
      </c>
      <c r="C55" s="126"/>
      <c r="D55" s="50" t="s">
        <v>184</v>
      </c>
      <c r="E55" s="73">
        <v>25</v>
      </c>
      <c r="F55" s="51">
        <v>37.12</v>
      </c>
      <c r="G55" s="51"/>
      <c r="H55" s="51">
        <f>ROUND(E55*G55,2)</f>
        <v>0</v>
      </c>
    </row>
    <row r="56" spans="1:8" s="1" customFormat="1" ht="24.75" customHeight="1">
      <c r="A56" s="14"/>
      <c r="B56" s="125" t="s">
        <v>53</v>
      </c>
      <c r="C56" s="126"/>
      <c r="D56" s="60" t="s">
        <v>9</v>
      </c>
      <c r="E56" s="81">
        <v>8.4</v>
      </c>
      <c r="F56" s="51">
        <v>12.25</v>
      </c>
      <c r="G56" s="51"/>
      <c r="H56" s="51">
        <f>ROUND(E56*G56,2)</f>
        <v>0</v>
      </c>
    </row>
    <row r="57" spans="1:8" s="1" customFormat="1" ht="34.5" customHeight="1">
      <c r="A57" s="15" t="s">
        <v>115</v>
      </c>
      <c r="B57" s="126" t="s">
        <v>45</v>
      </c>
      <c r="C57" s="126"/>
      <c r="D57" s="50" t="s">
        <v>184</v>
      </c>
      <c r="E57" s="73">
        <v>634</v>
      </c>
      <c r="F57" s="51">
        <v>6.66</v>
      </c>
      <c r="G57" s="51"/>
      <c r="H57" s="51">
        <f>ROUND(E57*G57,2)</f>
        <v>0</v>
      </c>
    </row>
    <row r="58" spans="1:8" s="2" customFormat="1" ht="19.5" customHeight="1">
      <c r="A58" s="48"/>
      <c r="B58" s="138" t="s">
        <v>159</v>
      </c>
      <c r="C58" s="139"/>
      <c r="D58" s="96"/>
      <c r="E58" s="96"/>
      <c r="F58" s="96"/>
      <c r="G58" s="96"/>
      <c r="H58" s="49">
        <f>SUM(H43:H57)</f>
        <v>0</v>
      </c>
    </row>
    <row r="59" spans="1:9" ht="24.75" customHeight="1">
      <c r="A59" s="32" t="s">
        <v>116</v>
      </c>
      <c r="B59" s="99" t="s">
        <v>88</v>
      </c>
      <c r="C59" s="100"/>
      <c r="D59" s="90"/>
      <c r="E59" s="90"/>
      <c r="F59" s="90"/>
      <c r="G59" s="90"/>
      <c r="H59" s="90"/>
      <c r="I59" s="33"/>
    </row>
    <row r="60" spans="1:9" s="1" customFormat="1" ht="33.75" customHeight="1">
      <c r="A60" s="15" t="s">
        <v>36</v>
      </c>
      <c r="B60" s="134" t="s">
        <v>31</v>
      </c>
      <c r="C60" s="135"/>
      <c r="D60" s="50" t="s">
        <v>184</v>
      </c>
      <c r="E60" s="73">
        <v>174</v>
      </c>
      <c r="F60" s="51">
        <v>5.79</v>
      </c>
      <c r="G60" s="51"/>
      <c r="H60" s="51">
        <f>ROUND(E60*G60,2)</f>
        <v>0</v>
      </c>
      <c r="I60" s="8"/>
    </row>
    <row r="61" spans="1:9" s="1" customFormat="1" ht="24.75" customHeight="1">
      <c r="A61" s="15" t="s">
        <v>37</v>
      </c>
      <c r="B61" s="121" t="s">
        <v>30</v>
      </c>
      <c r="C61" s="119"/>
      <c r="D61" s="50" t="s">
        <v>184</v>
      </c>
      <c r="E61" s="73">
        <v>9</v>
      </c>
      <c r="F61" s="51">
        <v>26.26</v>
      </c>
      <c r="G61" s="51"/>
      <c r="H61" s="51">
        <f>ROUND(E61*G61,2)</f>
        <v>0</v>
      </c>
      <c r="I61" s="8"/>
    </row>
    <row r="62" spans="1:9" s="1" customFormat="1" ht="27" customHeight="1">
      <c r="A62" s="11" t="s">
        <v>161</v>
      </c>
      <c r="B62" s="119" t="s">
        <v>179</v>
      </c>
      <c r="C62" s="119"/>
      <c r="D62" s="61"/>
      <c r="E62" s="70"/>
      <c r="F62" s="52"/>
      <c r="G62" s="52"/>
      <c r="H62" s="52"/>
      <c r="I62" s="8"/>
    </row>
    <row r="63" spans="1:9" s="1" customFormat="1" ht="27" customHeight="1">
      <c r="A63" s="14"/>
      <c r="B63" s="120" t="s">
        <v>84</v>
      </c>
      <c r="C63" s="121"/>
      <c r="D63" s="62" t="s">
        <v>0</v>
      </c>
      <c r="E63" s="70">
        <v>39</v>
      </c>
      <c r="F63" s="51">
        <v>55.9</v>
      </c>
      <c r="G63" s="51"/>
      <c r="H63" s="51">
        <f>ROUND(E63*G63,2)</f>
        <v>0</v>
      </c>
      <c r="I63" s="8"/>
    </row>
    <row r="64" spans="1:9" s="1" customFormat="1" ht="27" customHeight="1">
      <c r="A64" s="14"/>
      <c r="B64" s="120" t="s">
        <v>85</v>
      </c>
      <c r="C64" s="121"/>
      <c r="D64" s="62" t="s">
        <v>0</v>
      </c>
      <c r="E64" s="70">
        <v>47</v>
      </c>
      <c r="F64" s="51">
        <v>74.6</v>
      </c>
      <c r="G64" s="51"/>
      <c r="H64" s="51">
        <f>ROUND(E64*G64,2)</f>
        <v>0</v>
      </c>
      <c r="I64" s="8"/>
    </row>
    <row r="65" spans="1:9" s="1" customFormat="1" ht="27" customHeight="1">
      <c r="A65" s="14"/>
      <c r="B65" s="120" t="s">
        <v>86</v>
      </c>
      <c r="C65" s="121"/>
      <c r="D65" s="62" t="s">
        <v>29</v>
      </c>
      <c r="E65" s="69">
        <v>180</v>
      </c>
      <c r="F65" s="51">
        <v>3.8</v>
      </c>
      <c r="G65" s="51"/>
      <c r="H65" s="51">
        <f>ROUND(E65*G65,2)</f>
        <v>0</v>
      </c>
      <c r="I65" s="8"/>
    </row>
    <row r="66" spans="1:9" s="1" customFormat="1" ht="27" customHeight="1">
      <c r="A66" s="13"/>
      <c r="B66" s="120" t="s">
        <v>87</v>
      </c>
      <c r="C66" s="121"/>
      <c r="D66" s="62" t="s">
        <v>184</v>
      </c>
      <c r="E66" s="82">
        <v>152.5</v>
      </c>
      <c r="F66" s="51">
        <v>42.01</v>
      </c>
      <c r="G66" s="51"/>
      <c r="H66" s="51">
        <f>ROUND(E66*G66,2)</f>
        <v>0</v>
      </c>
      <c r="I66" s="8"/>
    </row>
    <row r="67" spans="1:8" s="1" customFormat="1" ht="34.5" customHeight="1">
      <c r="A67" s="13" t="s">
        <v>38</v>
      </c>
      <c r="B67" s="126" t="s">
        <v>89</v>
      </c>
      <c r="C67" s="126"/>
      <c r="D67" s="50" t="s">
        <v>184</v>
      </c>
      <c r="E67" s="73">
        <v>264</v>
      </c>
      <c r="F67" s="51">
        <v>6.66</v>
      </c>
      <c r="G67" s="51"/>
      <c r="H67" s="51">
        <f>ROUND(E67*G67,2)</f>
        <v>0</v>
      </c>
    </row>
    <row r="68" spans="1:8" s="2" customFormat="1" ht="19.5" customHeight="1">
      <c r="A68" s="48"/>
      <c r="B68" s="138" t="s">
        <v>160</v>
      </c>
      <c r="C68" s="139"/>
      <c r="D68" s="96"/>
      <c r="E68" s="96"/>
      <c r="F68" s="96"/>
      <c r="G68" s="96"/>
      <c r="H68" s="49">
        <f>SUM(H60:H67)</f>
        <v>0</v>
      </c>
    </row>
    <row r="69" spans="1:9" ht="36" customHeight="1">
      <c r="A69" s="32" t="s">
        <v>117</v>
      </c>
      <c r="B69" s="99" t="s">
        <v>107</v>
      </c>
      <c r="C69" s="100"/>
      <c r="D69" s="90"/>
      <c r="E69" s="90"/>
      <c r="F69" s="90"/>
      <c r="G69" s="90"/>
      <c r="H69" s="90"/>
      <c r="I69" s="33"/>
    </row>
    <row r="70" spans="1:8" s="1" customFormat="1" ht="48" customHeight="1">
      <c r="A70" s="15" t="s">
        <v>118</v>
      </c>
      <c r="B70" s="140" t="s">
        <v>90</v>
      </c>
      <c r="C70" s="134"/>
      <c r="D70" s="50" t="s">
        <v>184</v>
      </c>
      <c r="E70" s="83" t="s">
        <v>91</v>
      </c>
      <c r="F70" s="51">
        <v>122.38</v>
      </c>
      <c r="G70" s="51"/>
      <c r="H70" s="51">
        <f>ROUND(E70*G70,2)</f>
        <v>0</v>
      </c>
    </row>
    <row r="71" spans="1:8" s="1" customFormat="1" ht="34.5" customHeight="1">
      <c r="A71" s="15" t="s">
        <v>119</v>
      </c>
      <c r="B71" s="120" t="s">
        <v>92</v>
      </c>
      <c r="C71" s="121"/>
      <c r="D71" s="50" t="s">
        <v>184</v>
      </c>
      <c r="E71" s="78">
        <v>74</v>
      </c>
      <c r="F71" s="51">
        <v>5.79</v>
      </c>
      <c r="G71" s="51"/>
      <c r="H71" s="51">
        <f>ROUND(E71*G71,2)</f>
        <v>0</v>
      </c>
    </row>
    <row r="72" spans="1:8" s="1" customFormat="1" ht="34.5" customHeight="1">
      <c r="A72" s="15" t="s">
        <v>120</v>
      </c>
      <c r="B72" s="120" t="s">
        <v>30</v>
      </c>
      <c r="C72" s="121"/>
      <c r="D72" s="50" t="s">
        <v>184</v>
      </c>
      <c r="E72" s="78">
        <v>4</v>
      </c>
      <c r="F72" s="51">
        <v>26.26</v>
      </c>
      <c r="G72" s="51"/>
      <c r="H72" s="51">
        <f>ROUND(E72*G72,2)</f>
        <v>0</v>
      </c>
    </row>
    <row r="73" spans="1:8" ht="24.75" customHeight="1">
      <c r="A73" s="15"/>
      <c r="B73" s="141" t="s">
        <v>93</v>
      </c>
      <c r="C73" s="142"/>
      <c r="D73" s="90"/>
      <c r="E73" s="90"/>
      <c r="F73" s="90"/>
      <c r="G73" s="90"/>
      <c r="H73" s="90"/>
    </row>
    <row r="74" spans="1:8" s="1" customFormat="1" ht="24.75" customHeight="1">
      <c r="A74" s="15" t="s">
        <v>121</v>
      </c>
      <c r="B74" s="140" t="s">
        <v>94</v>
      </c>
      <c r="C74" s="134"/>
      <c r="D74" s="25"/>
      <c r="E74" s="84"/>
      <c r="F74" s="20"/>
      <c r="G74" s="20"/>
      <c r="H74" s="20"/>
    </row>
    <row r="75" spans="1:8" s="1" customFormat="1" ht="24.75" customHeight="1">
      <c r="A75" s="15" t="s">
        <v>122</v>
      </c>
      <c r="B75" s="137" t="s">
        <v>95</v>
      </c>
      <c r="C75" s="125"/>
      <c r="D75" s="50" t="s">
        <v>184</v>
      </c>
      <c r="E75" s="73">
        <v>2.6</v>
      </c>
      <c r="F75" s="51">
        <v>29.8</v>
      </c>
      <c r="G75" s="51"/>
      <c r="H75" s="51">
        <f>ROUND(E75*G75,2)</f>
        <v>0</v>
      </c>
    </row>
    <row r="76" spans="1:8" s="1" customFormat="1" ht="24.75" customHeight="1">
      <c r="A76" s="15" t="s">
        <v>123</v>
      </c>
      <c r="B76" s="126" t="s">
        <v>180</v>
      </c>
      <c r="C76" s="126"/>
      <c r="D76" s="50" t="s">
        <v>184</v>
      </c>
      <c r="E76" s="73">
        <v>4.8</v>
      </c>
      <c r="F76" s="51">
        <v>147.86</v>
      </c>
      <c r="G76" s="51"/>
      <c r="H76" s="51">
        <f>ROUND(E76*G76,2)</f>
        <v>0</v>
      </c>
    </row>
    <row r="77" spans="1:8" s="1" customFormat="1" ht="24.75" customHeight="1">
      <c r="A77" s="15" t="s">
        <v>124</v>
      </c>
      <c r="B77" s="140" t="s">
        <v>96</v>
      </c>
      <c r="C77" s="134"/>
      <c r="D77" s="50" t="s">
        <v>184</v>
      </c>
      <c r="E77" s="83" t="s">
        <v>24</v>
      </c>
      <c r="F77" s="51">
        <v>548.26</v>
      </c>
      <c r="G77" s="51"/>
      <c r="H77" s="51">
        <f>ROUND(E77*G77,2)</f>
        <v>0</v>
      </c>
    </row>
    <row r="78" spans="1:8" s="1" customFormat="1" ht="24.75" customHeight="1">
      <c r="A78" s="15" t="s">
        <v>125</v>
      </c>
      <c r="B78" s="140" t="s">
        <v>97</v>
      </c>
      <c r="C78" s="134"/>
      <c r="D78" s="25"/>
      <c r="E78" s="73"/>
      <c r="F78" s="55"/>
      <c r="G78" s="55"/>
      <c r="H78" s="55"/>
    </row>
    <row r="79" spans="1:8" s="1" customFormat="1" ht="24.75" customHeight="1">
      <c r="A79" s="17" t="s">
        <v>126</v>
      </c>
      <c r="B79" s="137" t="s">
        <v>5</v>
      </c>
      <c r="C79" s="125"/>
      <c r="D79" s="50" t="s">
        <v>185</v>
      </c>
      <c r="E79" s="73">
        <v>47</v>
      </c>
      <c r="F79" s="51">
        <v>12.09</v>
      </c>
      <c r="G79" s="51"/>
      <c r="H79" s="51">
        <f>ROUND(E79*G79,2)</f>
        <v>0</v>
      </c>
    </row>
    <row r="80" spans="1:8" s="1" customFormat="1" ht="40.5" customHeight="1">
      <c r="A80" s="17" t="s">
        <v>162</v>
      </c>
      <c r="B80" s="137" t="s">
        <v>178</v>
      </c>
      <c r="C80" s="125"/>
      <c r="D80" s="50" t="s">
        <v>185</v>
      </c>
      <c r="E80" s="73">
        <v>9</v>
      </c>
      <c r="F80" s="51">
        <v>86.31</v>
      </c>
      <c r="G80" s="51"/>
      <c r="H80" s="51">
        <f>ROUND(E80*G80,2)</f>
        <v>0</v>
      </c>
    </row>
    <row r="81" spans="1:8" ht="24.75" customHeight="1">
      <c r="A81" s="15"/>
      <c r="B81" s="99" t="s">
        <v>98</v>
      </c>
      <c r="C81" s="100"/>
      <c r="D81" s="90"/>
      <c r="E81" s="90"/>
      <c r="F81" s="90"/>
      <c r="G81" s="90"/>
      <c r="H81" s="90"/>
    </row>
    <row r="82" spans="1:8" s="1" customFormat="1" ht="27.75" customHeight="1">
      <c r="A82" s="34" t="s">
        <v>164</v>
      </c>
      <c r="B82" s="137" t="s">
        <v>163</v>
      </c>
      <c r="C82" s="125"/>
      <c r="D82" s="12"/>
      <c r="E82" s="85"/>
      <c r="F82" s="18"/>
      <c r="G82" s="18"/>
      <c r="H82" s="18"/>
    </row>
    <row r="83" spans="1:8" s="1" customFormat="1" ht="24.75" customHeight="1">
      <c r="A83" s="34" t="s">
        <v>175</v>
      </c>
      <c r="B83" s="137" t="s">
        <v>174</v>
      </c>
      <c r="C83" s="125"/>
      <c r="D83" s="12" t="s">
        <v>11</v>
      </c>
      <c r="E83" s="86">
        <v>4.95</v>
      </c>
      <c r="F83" s="56">
        <v>479.3</v>
      </c>
      <c r="G83" s="56"/>
      <c r="H83" s="51">
        <f>ROUND(E83*G83,2)</f>
        <v>0</v>
      </c>
    </row>
    <row r="84" spans="1:8" s="1" customFormat="1" ht="24.75" customHeight="1">
      <c r="A84" s="34" t="s">
        <v>127</v>
      </c>
      <c r="B84" s="137" t="s">
        <v>5</v>
      </c>
      <c r="C84" s="125"/>
      <c r="D84" s="12" t="s">
        <v>12</v>
      </c>
      <c r="E84" s="78">
        <v>20</v>
      </c>
      <c r="F84" s="56">
        <v>12.09</v>
      </c>
      <c r="G84" s="56"/>
      <c r="H84" s="51">
        <f>ROUND(E84*G84,2)</f>
        <v>0</v>
      </c>
    </row>
    <row r="85" spans="1:8" ht="24.75" customHeight="1">
      <c r="A85" s="15"/>
      <c r="B85" s="99" t="s">
        <v>102</v>
      </c>
      <c r="C85" s="100"/>
      <c r="D85" s="90"/>
      <c r="E85" s="90"/>
      <c r="F85" s="90"/>
      <c r="G85" s="90"/>
      <c r="H85" s="90"/>
    </row>
    <row r="86" spans="1:8" s="1" customFormat="1" ht="31.5" customHeight="1">
      <c r="A86" s="34"/>
      <c r="B86" s="137" t="s">
        <v>103</v>
      </c>
      <c r="C86" s="125"/>
      <c r="D86" s="12"/>
      <c r="E86" s="85"/>
      <c r="F86" s="18"/>
      <c r="G86" s="18"/>
      <c r="H86" s="18"/>
    </row>
    <row r="87" spans="1:8" s="1" customFormat="1" ht="42" customHeight="1">
      <c r="A87" s="23" t="s">
        <v>128</v>
      </c>
      <c r="B87" s="125" t="s">
        <v>165</v>
      </c>
      <c r="C87" s="126"/>
      <c r="D87" s="50" t="s">
        <v>29</v>
      </c>
      <c r="E87" s="73">
        <v>6.78</v>
      </c>
      <c r="F87" s="51">
        <v>5.7</v>
      </c>
      <c r="G87" s="51"/>
      <c r="H87" s="51">
        <f>ROUND(E87*G87,2)</f>
        <v>0</v>
      </c>
    </row>
    <row r="88" spans="1:8" s="1" customFormat="1" ht="34.5" customHeight="1">
      <c r="A88" s="34" t="s">
        <v>129</v>
      </c>
      <c r="B88" s="137" t="s">
        <v>104</v>
      </c>
      <c r="C88" s="125"/>
      <c r="D88" s="50" t="s">
        <v>0</v>
      </c>
      <c r="E88" s="73">
        <v>3</v>
      </c>
      <c r="F88" s="51">
        <v>157.9</v>
      </c>
      <c r="G88" s="51"/>
      <c r="H88" s="51">
        <f>ROUND(E88*G88,2)</f>
        <v>0</v>
      </c>
    </row>
    <row r="89" spans="1:8" s="1" customFormat="1" ht="26.25" customHeight="1">
      <c r="A89" s="34" t="s">
        <v>130</v>
      </c>
      <c r="B89" s="137" t="s">
        <v>105</v>
      </c>
      <c r="C89" s="125"/>
      <c r="D89" s="50" t="s">
        <v>29</v>
      </c>
      <c r="E89" s="73">
        <v>2.6</v>
      </c>
      <c r="F89" s="51">
        <v>3.8</v>
      </c>
      <c r="G89" s="51"/>
      <c r="H89" s="51">
        <f>ROUND(E89*G89,2)</f>
        <v>0</v>
      </c>
    </row>
    <row r="90" spans="1:8" s="1" customFormat="1" ht="24.75" customHeight="1">
      <c r="A90" s="15" t="s">
        <v>131</v>
      </c>
      <c r="B90" s="137" t="s">
        <v>106</v>
      </c>
      <c r="C90" s="125"/>
      <c r="D90" s="50" t="s">
        <v>184</v>
      </c>
      <c r="E90" s="73">
        <v>10.8</v>
      </c>
      <c r="F90" s="51">
        <v>37.06</v>
      </c>
      <c r="G90" s="51"/>
      <c r="H90" s="51">
        <f>ROUND(E90*G90,2)</f>
        <v>0</v>
      </c>
    </row>
    <row r="91" spans="1:8" s="2" customFormat="1" ht="19.5" customHeight="1">
      <c r="A91" s="48"/>
      <c r="B91" s="138" t="s">
        <v>166</v>
      </c>
      <c r="C91" s="139"/>
      <c r="D91" s="96"/>
      <c r="E91" s="96"/>
      <c r="F91" s="96"/>
      <c r="G91" s="96"/>
      <c r="H91" s="49">
        <f>SUM(H70:H90)</f>
        <v>0</v>
      </c>
    </row>
    <row r="92" spans="1:8" s="2" customFormat="1" ht="27.75" customHeight="1">
      <c r="A92" s="41"/>
      <c r="B92" s="91" t="s">
        <v>138</v>
      </c>
      <c r="C92" s="92"/>
      <c r="D92" s="92"/>
      <c r="E92" s="92"/>
      <c r="F92" s="93"/>
      <c r="G92" s="93"/>
      <c r="H92" s="42">
        <f>H91+H68+H58</f>
        <v>0</v>
      </c>
    </row>
    <row r="93" spans="1:8" s="2" customFormat="1" ht="30" customHeight="1">
      <c r="A93" s="101" t="s">
        <v>13</v>
      </c>
      <c r="B93" s="102"/>
      <c r="C93" s="150"/>
      <c r="D93" s="43"/>
      <c r="E93" s="43"/>
      <c r="F93" s="43"/>
      <c r="G93" s="43"/>
      <c r="H93" s="43"/>
    </row>
    <row r="94" spans="1:8" ht="30" customHeight="1">
      <c r="A94" s="15" t="s">
        <v>23</v>
      </c>
      <c r="B94" s="126" t="s">
        <v>41</v>
      </c>
      <c r="C94" s="126"/>
      <c r="D94" s="63" t="s">
        <v>184</v>
      </c>
      <c r="E94" s="73">
        <v>145</v>
      </c>
      <c r="F94" s="51">
        <v>18.14</v>
      </c>
      <c r="G94" s="51"/>
      <c r="H94" s="51">
        <f aca="true" t="shared" si="1" ref="H94:H100">ROUND(E94*G94,2)</f>
        <v>0</v>
      </c>
    </row>
    <row r="95" spans="1:8" ht="24.75" customHeight="1">
      <c r="A95" s="15" t="s">
        <v>24</v>
      </c>
      <c r="B95" s="126" t="s">
        <v>134</v>
      </c>
      <c r="C95" s="126"/>
      <c r="D95" s="63" t="s">
        <v>186</v>
      </c>
      <c r="E95" s="73">
        <v>351</v>
      </c>
      <c r="F95" s="51">
        <v>7.25</v>
      </c>
      <c r="G95" s="51"/>
      <c r="H95" s="51">
        <f t="shared" si="1"/>
        <v>0</v>
      </c>
    </row>
    <row r="96" spans="1:8" ht="26.25" customHeight="1">
      <c r="A96" s="15" t="s">
        <v>54</v>
      </c>
      <c r="B96" s="137" t="s">
        <v>17</v>
      </c>
      <c r="C96" s="125"/>
      <c r="D96" s="63" t="s">
        <v>3</v>
      </c>
      <c r="E96" s="87">
        <v>0.184</v>
      </c>
      <c r="F96" s="51">
        <v>1493.45</v>
      </c>
      <c r="G96" s="51"/>
      <c r="H96" s="51">
        <f t="shared" si="1"/>
        <v>0</v>
      </c>
    </row>
    <row r="97" spans="1:8" ht="48.75" customHeight="1">
      <c r="A97" s="15" t="s">
        <v>55</v>
      </c>
      <c r="B97" s="137" t="s">
        <v>18</v>
      </c>
      <c r="C97" s="125"/>
      <c r="D97" s="63" t="s">
        <v>185</v>
      </c>
      <c r="E97" s="73">
        <v>306</v>
      </c>
      <c r="F97" s="51">
        <v>23.61</v>
      </c>
      <c r="G97" s="51"/>
      <c r="H97" s="51">
        <f t="shared" si="1"/>
        <v>0</v>
      </c>
    </row>
    <row r="98" spans="1:8" ht="26.25" customHeight="1">
      <c r="A98" s="15" t="s">
        <v>56</v>
      </c>
      <c r="B98" s="137" t="s">
        <v>19</v>
      </c>
      <c r="C98" s="125"/>
      <c r="D98" s="63" t="s">
        <v>3</v>
      </c>
      <c r="E98" s="87">
        <v>0.09</v>
      </c>
      <c r="F98" s="51">
        <v>1493.45</v>
      </c>
      <c r="G98" s="51"/>
      <c r="H98" s="51">
        <f t="shared" si="1"/>
        <v>0</v>
      </c>
    </row>
    <row r="99" spans="1:8" ht="48.75" customHeight="1">
      <c r="A99" s="15" t="s">
        <v>57</v>
      </c>
      <c r="B99" s="137" t="s">
        <v>20</v>
      </c>
      <c r="C99" s="125"/>
      <c r="D99" s="63" t="s">
        <v>185</v>
      </c>
      <c r="E99" s="73">
        <v>306</v>
      </c>
      <c r="F99" s="51">
        <v>18.34</v>
      </c>
      <c r="G99" s="51"/>
      <c r="H99" s="51">
        <f t="shared" si="1"/>
        <v>0</v>
      </c>
    </row>
    <row r="100" spans="1:8" ht="24" customHeight="1">
      <c r="A100" s="15" t="s">
        <v>58</v>
      </c>
      <c r="B100" s="137" t="s">
        <v>14</v>
      </c>
      <c r="C100" s="125"/>
      <c r="D100" s="63" t="s">
        <v>184</v>
      </c>
      <c r="E100" s="73">
        <v>37.8</v>
      </c>
      <c r="F100" s="51">
        <v>18.14</v>
      </c>
      <c r="G100" s="51"/>
      <c r="H100" s="51">
        <f t="shared" si="1"/>
        <v>0</v>
      </c>
    </row>
    <row r="101" spans="1:8" s="2" customFormat="1" ht="30" customHeight="1">
      <c r="A101" s="41"/>
      <c r="B101" s="91" t="s">
        <v>167</v>
      </c>
      <c r="C101" s="92"/>
      <c r="D101" s="92"/>
      <c r="E101" s="92"/>
      <c r="F101" s="93"/>
      <c r="G101" s="93"/>
      <c r="H101" s="42">
        <f>SUM(H94:H100)</f>
        <v>0</v>
      </c>
    </row>
    <row r="102" spans="1:8" s="1" customFormat="1" ht="24.75" customHeight="1">
      <c r="A102" s="101" t="s">
        <v>25</v>
      </c>
      <c r="B102" s="102"/>
      <c r="C102" s="102"/>
      <c r="D102" s="95"/>
      <c r="E102" s="95"/>
      <c r="F102" s="95"/>
      <c r="G102" s="95"/>
      <c r="H102" s="95"/>
    </row>
    <row r="103" spans="1:8" ht="27" customHeight="1">
      <c r="A103" s="22" t="s">
        <v>16</v>
      </c>
      <c r="B103" s="143" t="s">
        <v>132</v>
      </c>
      <c r="C103" s="144"/>
      <c r="D103" s="97"/>
      <c r="E103" s="97"/>
      <c r="F103" s="97"/>
      <c r="G103" s="97"/>
      <c r="H103" s="97"/>
    </row>
    <row r="104" spans="1:8" s="1" customFormat="1" ht="83.25" customHeight="1">
      <c r="A104" s="16" t="s">
        <v>39</v>
      </c>
      <c r="B104" s="119" t="s">
        <v>190</v>
      </c>
      <c r="C104" s="119"/>
      <c r="D104" s="64" t="s">
        <v>185</v>
      </c>
      <c r="E104" s="73">
        <v>15</v>
      </c>
      <c r="F104" s="51">
        <v>8.89</v>
      </c>
      <c r="G104" s="51"/>
      <c r="H104" s="51">
        <f>ROUND(E104*G104,2)</f>
        <v>0</v>
      </c>
    </row>
    <row r="105" spans="1:8" s="27" customFormat="1" ht="49.5" customHeight="1">
      <c r="A105" s="36" t="s">
        <v>40</v>
      </c>
      <c r="B105" s="135" t="s">
        <v>168</v>
      </c>
      <c r="C105" s="135"/>
      <c r="D105" s="50" t="s">
        <v>9</v>
      </c>
      <c r="E105" s="88">
        <v>72</v>
      </c>
      <c r="F105" s="51">
        <v>93.63</v>
      </c>
      <c r="G105" s="51"/>
      <c r="H105" s="51">
        <f>ROUND(E105*G105,2)</f>
        <v>0</v>
      </c>
    </row>
    <row r="106" spans="1:8" s="2" customFormat="1" ht="31.5" customHeight="1">
      <c r="A106" s="41"/>
      <c r="B106" s="91" t="s">
        <v>169</v>
      </c>
      <c r="C106" s="92"/>
      <c r="D106" s="92"/>
      <c r="E106" s="92"/>
      <c r="F106" s="93"/>
      <c r="G106" s="93"/>
      <c r="H106" s="42">
        <f>SUM(H104:H105)</f>
        <v>0</v>
      </c>
    </row>
    <row r="107" spans="1:8" s="2" customFormat="1" ht="30" customHeight="1">
      <c r="A107" s="43"/>
      <c r="B107" s="131" t="s">
        <v>176</v>
      </c>
      <c r="C107" s="132"/>
      <c r="D107" s="132"/>
      <c r="E107" s="132"/>
      <c r="F107" s="133"/>
      <c r="G107" s="98"/>
      <c r="H107" s="44">
        <f>H106+H101+H92+H40+H35</f>
        <v>0</v>
      </c>
    </row>
    <row r="108" spans="1:8" s="2" customFormat="1" ht="30" customHeight="1">
      <c r="A108" s="43"/>
      <c r="B108" s="136" t="s">
        <v>188</v>
      </c>
      <c r="C108" s="136"/>
      <c r="D108" s="136"/>
      <c r="E108" s="136"/>
      <c r="F108" s="136"/>
      <c r="G108" s="67"/>
      <c r="H108" s="44">
        <f>H107-H8</f>
        <v>0</v>
      </c>
    </row>
    <row r="109" spans="1:8" s="46" customFormat="1" ht="24.75" customHeight="1">
      <c r="A109" s="45"/>
      <c r="B109" s="145" t="s">
        <v>187</v>
      </c>
      <c r="C109" s="145"/>
      <c r="D109" s="145"/>
      <c r="E109" s="145"/>
      <c r="F109" s="145"/>
      <c r="G109" s="68"/>
      <c r="H109" s="44">
        <f>(H108-H104)*10%</f>
        <v>0</v>
      </c>
    </row>
    <row r="110" spans="1:8" s="46" customFormat="1" ht="24.75" customHeight="1">
      <c r="A110" s="45"/>
      <c r="B110" s="145" t="s">
        <v>139</v>
      </c>
      <c r="C110" s="145"/>
      <c r="D110" s="145"/>
      <c r="E110" s="145"/>
      <c r="F110" s="145"/>
      <c r="G110" s="68"/>
      <c r="H110" s="44">
        <f>H108+H109</f>
        <v>0</v>
      </c>
    </row>
    <row r="111" spans="1:8" s="46" customFormat="1" ht="24.75" customHeight="1">
      <c r="A111" s="45"/>
      <c r="B111" s="145" t="s">
        <v>181</v>
      </c>
      <c r="C111" s="145"/>
      <c r="D111" s="145"/>
      <c r="E111" s="145"/>
      <c r="F111" s="145"/>
      <c r="G111" s="68"/>
      <c r="H111" s="44">
        <f>(H110)*8%</f>
        <v>0</v>
      </c>
    </row>
    <row r="112" spans="1:8" s="46" customFormat="1" ht="24.75" customHeight="1">
      <c r="A112" s="45"/>
      <c r="B112" s="145" t="s">
        <v>140</v>
      </c>
      <c r="C112" s="145"/>
      <c r="D112" s="145"/>
      <c r="E112" s="145"/>
      <c r="F112" s="145"/>
      <c r="G112" s="68"/>
      <c r="H112" s="44">
        <f>H111+H110</f>
        <v>0</v>
      </c>
    </row>
    <row r="113" spans="1:8" s="46" customFormat="1" ht="24.75" customHeight="1">
      <c r="A113" s="45"/>
      <c r="B113" s="145" t="s">
        <v>189</v>
      </c>
      <c r="C113" s="145"/>
      <c r="D113" s="145"/>
      <c r="E113" s="145"/>
      <c r="F113" s="145"/>
      <c r="G113" s="68"/>
      <c r="H113" s="44">
        <f>H112+H8</f>
        <v>0</v>
      </c>
    </row>
    <row r="114" spans="1:8" s="46" customFormat="1" ht="24.75" customHeight="1">
      <c r="A114" s="45"/>
      <c r="B114" s="145" t="s">
        <v>141</v>
      </c>
      <c r="C114" s="145"/>
      <c r="D114" s="145"/>
      <c r="E114" s="145"/>
      <c r="F114" s="145"/>
      <c r="G114" s="68"/>
      <c r="H114" s="44">
        <f>H113*0.18</f>
        <v>0</v>
      </c>
    </row>
    <row r="115" spans="1:8" s="46" customFormat="1" ht="24.75" customHeight="1">
      <c r="A115" s="45"/>
      <c r="B115" s="145" t="s">
        <v>142</v>
      </c>
      <c r="C115" s="145"/>
      <c r="D115" s="145"/>
      <c r="E115" s="145"/>
      <c r="F115" s="145"/>
      <c r="G115" s="68"/>
      <c r="H115" s="44">
        <f>H114+H113</f>
        <v>0</v>
      </c>
    </row>
    <row r="116" spans="1:8" s="46" customFormat="1" ht="24.75" customHeight="1">
      <c r="A116" s="47" t="s">
        <v>144</v>
      </c>
      <c r="B116" s="145" t="s">
        <v>143</v>
      </c>
      <c r="C116" s="145"/>
      <c r="D116" s="145"/>
      <c r="E116" s="145"/>
      <c r="F116" s="145"/>
      <c r="G116" s="68"/>
      <c r="H116" s="44">
        <f>(H115*0.05)</f>
        <v>0</v>
      </c>
    </row>
    <row r="117" spans="1:8" s="46" customFormat="1" ht="24.75" customHeight="1">
      <c r="A117" s="47" t="s">
        <v>191</v>
      </c>
      <c r="B117" s="145" t="s">
        <v>145</v>
      </c>
      <c r="C117" s="145"/>
      <c r="D117" s="145"/>
      <c r="E117" s="145"/>
      <c r="F117" s="145"/>
      <c r="G117" s="68"/>
      <c r="H117" s="44">
        <f>H115+H116</f>
        <v>0</v>
      </c>
    </row>
    <row r="118" spans="1:5" s="6" customFormat="1" ht="19.5" customHeight="1">
      <c r="A118" s="9"/>
      <c r="B118" s="7"/>
      <c r="C118" s="7" t="s">
        <v>4</v>
      </c>
      <c r="E118" s="89"/>
    </row>
  </sheetData>
  <sheetProtection/>
  <mergeCells count="118">
    <mergeCell ref="B114:F114"/>
    <mergeCell ref="B115:F115"/>
    <mergeCell ref="B116:F116"/>
    <mergeCell ref="B117:F117"/>
    <mergeCell ref="B109:F109"/>
    <mergeCell ref="A93:C93"/>
    <mergeCell ref="B110:F110"/>
    <mergeCell ref="B111:F111"/>
    <mergeCell ref="B112:F112"/>
    <mergeCell ref="B113:F113"/>
    <mergeCell ref="F1:H1"/>
    <mergeCell ref="A2:H2"/>
    <mergeCell ref="B25:C25"/>
    <mergeCell ref="B26:C26"/>
    <mergeCell ref="A12:A14"/>
    <mergeCell ref="B105:C105"/>
    <mergeCell ref="B98:C98"/>
    <mergeCell ref="B99:C99"/>
    <mergeCell ref="B100:C100"/>
    <mergeCell ref="B104:C104"/>
    <mergeCell ref="A102:C102"/>
    <mergeCell ref="B103:C103"/>
    <mergeCell ref="B90:C90"/>
    <mergeCell ref="B94:C94"/>
    <mergeCell ref="B95:C95"/>
    <mergeCell ref="B96:C96"/>
    <mergeCell ref="B97:C97"/>
    <mergeCell ref="B91:C91"/>
    <mergeCell ref="B84:C84"/>
    <mergeCell ref="B86:C86"/>
    <mergeCell ref="B87:C87"/>
    <mergeCell ref="B88:C88"/>
    <mergeCell ref="B89:C89"/>
    <mergeCell ref="B85:C85"/>
    <mergeCell ref="B82:C82"/>
    <mergeCell ref="B83:C8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4:C74"/>
    <mergeCell ref="B75:C75"/>
    <mergeCell ref="B73:C73"/>
    <mergeCell ref="B64:C64"/>
    <mergeCell ref="B65:C65"/>
    <mergeCell ref="B66:C66"/>
    <mergeCell ref="B67:C67"/>
    <mergeCell ref="B68:C68"/>
    <mergeCell ref="B69:C69"/>
    <mergeCell ref="B57:C57"/>
    <mergeCell ref="B60:C60"/>
    <mergeCell ref="B61:C61"/>
    <mergeCell ref="B62:C62"/>
    <mergeCell ref="B63:C63"/>
    <mergeCell ref="B58:C58"/>
    <mergeCell ref="B59:C59"/>
    <mergeCell ref="B51:C51"/>
    <mergeCell ref="B52:C52"/>
    <mergeCell ref="B53:C53"/>
    <mergeCell ref="B54:C54"/>
    <mergeCell ref="B55:C55"/>
    <mergeCell ref="B56:C56"/>
    <mergeCell ref="B107:F107"/>
    <mergeCell ref="B43:C43"/>
    <mergeCell ref="B44:C44"/>
    <mergeCell ref="B45:C45"/>
    <mergeCell ref="B46:C46"/>
    <mergeCell ref="B108:F108"/>
    <mergeCell ref="B47:C47"/>
    <mergeCell ref="B48:C48"/>
    <mergeCell ref="B49:C49"/>
    <mergeCell ref="B50:C50"/>
    <mergeCell ref="B32:C32"/>
    <mergeCell ref="B33:C33"/>
    <mergeCell ref="B34:C34"/>
    <mergeCell ref="B37:C37"/>
    <mergeCell ref="B38:C38"/>
    <mergeCell ref="B39:C39"/>
    <mergeCell ref="B27:C27"/>
    <mergeCell ref="B18:C18"/>
    <mergeCell ref="B19:C19"/>
    <mergeCell ref="B21:C21"/>
    <mergeCell ref="B22:C22"/>
    <mergeCell ref="B31:C31"/>
    <mergeCell ref="A7:H7"/>
    <mergeCell ref="B8:C8"/>
    <mergeCell ref="B9:C9"/>
    <mergeCell ref="B10:C10"/>
    <mergeCell ref="B11:C11"/>
    <mergeCell ref="B23:C23"/>
    <mergeCell ref="B12:C12"/>
    <mergeCell ref="B13:C13"/>
    <mergeCell ref="B14:C14"/>
    <mergeCell ref="B15:C15"/>
    <mergeCell ref="A3:H3"/>
    <mergeCell ref="A4:A5"/>
    <mergeCell ref="B4:C5"/>
    <mergeCell ref="D4:D5"/>
    <mergeCell ref="E4:E5"/>
    <mergeCell ref="B6:C6"/>
    <mergeCell ref="H4:H5"/>
    <mergeCell ref="F4:F5"/>
    <mergeCell ref="G4:G5"/>
    <mergeCell ref="B16:C16"/>
    <mergeCell ref="B20:C20"/>
    <mergeCell ref="B24:C24"/>
    <mergeCell ref="B42:C42"/>
    <mergeCell ref="A36:C36"/>
    <mergeCell ref="A41:C41"/>
    <mergeCell ref="B17:C17"/>
    <mergeCell ref="B28:C28"/>
    <mergeCell ref="B29:C29"/>
    <mergeCell ref="B30:C30"/>
  </mergeCells>
  <printOptions horizontalCentered="1"/>
  <pageMargins left="0.5905511811023623" right="0.1968503937007874" top="0.7086614173228347" bottom="0.5905511811023623" header="0.1968503937007874" footer="0.1968503937007874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Proektmsheni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Sopio Ghvinjilia</cp:lastModifiedBy>
  <cp:lastPrinted>2022-03-11T17:59:08Z</cp:lastPrinted>
  <dcterms:created xsi:type="dcterms:W3CDTF">2011-02-09T10:48:42Z</dcterms:created>
  <dcterms:modified xsi:type="dcterms:W3CDTF">2022-05-13T07:10:41Z</dcterms:modified>
  <cp:category/>
  <cp:version/>
  <cp:contentType/>
  <cp:contentStatus/>
</cp:coreProperties>
</file>