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lva\Desktop\tenderebi\2022\vivariumis remonri\"/>
    </mc:Choice>
  </mc:AlternateContent>
  <bookViews>
    <workbookView xWindow="0" yWindow="0" windowWidth="23250" windowHeight="11385" activeTab="5"/>
  </bookViews>
  <sheets>
    <sheet name="ნაერთი" sheetId="2" r:id="rId1"/>
    <sheet name="სარემონტო" sheetId="6" r:id="rId2"/>
    <sheet name="წყალ-კანალ" sheetId="12" r:id="rId3"/>
    <sheet name="გათბობა" sheetId="14" r:id="rId4"/>
    <sheet name="ვენტილაცია" sheetId="15" r:id="rId5"/>
    <sheet name="ელ.მონტაჟი" sheetId="13" r:id="rId6"/>
  </sheets>
  <definedNames>
    <definedName name="_xlnm.Print_Area" localSheetId="4">ვენტილაცია!$A$1:$M$68</definedName>
    <definedName name="_xlnm.Print_Area" localSheetId="0">ნაერთი!$A$1:$G$21</definedName>
    <definedName name="_xlnm.Print_Area" localSheetId="1">სარემონტო!$A$1:$M$143</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15" l="1"/>
  <c r="F58" i="15"/>
  <c r="J58" i="15" s="1"/>
  <c r="M58" i="15" s="1"/>
  <c r="F56" i="15"/>
  <c r="F55" i="15"/>
  <c r="J55" i="15" s="1"/>
  <c r="M55" i="15" s="1"/>
  <c r="F53" i="15"/>
  <c r="J53" i="15" s="1"/>
  <c r="L52" i="15"/>
  <c r="J52" i="15"/>
  <c r="H52" i="15"/>
  <c r="F51" i="15"/>
  <c r="F50" i="15"/>
  <c r="J50" i="15" s="1"/>
  <c r="M50" i="15" s="1"/>
  <c r="F38" i="15"/>
  <c r="F47" i="15" s="1"/>
  <c r="J47" i="15" s="1"/>
  <c r="F37" i="15"/>
  <c r="L37" i="15" s="1"/>
  <c r="L36" i="15"/>
  <c r="J36" i="15"/>
  <c r="H36" i="15"/>
  <c r="F35" i="15"/>
  <c r="F34" i="15"/>
  <c r="J34" i="15" s="1"/>
  <c r="M34" i="15" s="1"/>
  <c r="F27" i="15"/>
  <c r="F32" i="15" s="1"/>
  <c r="L32" i="15" s="1"/>
  <c r="F26" i="15"/>
  <c r="L26" i="15" s="1"/>
  <c r="L25" i="15"/>
  <c r="J25" i="15"/>
  <c r="H25" i="15"/>
  <c r="F24" i="15"/>
  <c r="F23" i="15"/>
  <c r="J23" i="15" s="1"/>
  <c r="F21" i="15"/>
  <c r="L21" i="15" s="1"/>
  <c r="L20" i="15"/>
  <c r="J20" i="15"/>
  <c r="H20" i="15"/>
  <c r="F19" i="15"/>
  <c r="F18" i="15"/>
  <c r="J18" i="15" s="1"/>
  <c r="M18" i="15" s="1"/>
  <c r="F15" i="15"/>
  <c r="L15" i="15" s="1"/>
  <c r="L14" i="15"/>
  <c r="J14" i="15"/>
  <c r="H14" i="15"/>
  <c r="F13" i="15"/>
  <c r="F12" i="15"/>
  <c r="J12" i="15" s="1"/>
  <c r="M12" i="15" s="1"/>
  <c r="F10" i="15"/>
  <c r="L10" i="15" s="1"/>
  <c r="L9" i="15"/>
  <c r="J9" i="15"/>
  <c r="H9" i="15"/>
  <c r="F8" i="15"/>
  <c r="L8" i="15" s="1"/>
  <c r="M8" i="15" s="1"/>
  <c r="F7" i="15"/>
  <c r="J7" i="15" s="1"/>
  <c r="M7" i="15" s="1"/>
  <c r="F24" i="14"/>
  <c r="F30" i="14" s="1"/>
  <c r="L30" i="14" s="1"/>
  <c r="H27" i="14"/>
  <c r="J27" i="14"/>
  <c r="L27" i="14"/>
  <c r="F18" i="14"/>
  <c r="L18" i="14" s="1"/>
  <c r="F11" i="14"/>
  <c r="F12" i="14" s="1"/>
  <c r="L12" i="14" s="1"/>
  <c r="F10" i="14"/>
  <c r="L10" i="14" s="1"/>
  <c r="L9" i="14"/>
  <c r="J9" i="14"/>
  <c r="H9" i="14"/>
  <c r="H34" i="14" s="1"/>
  <c r="F8" i="14"/>
  <c r="L8" i="14" s="1"/>
  <c r="F7" i="14"/>
  <c r="J7" i="14" s="1"/>
  <c r="J34" i="14" s="1"/>
  <c r="M35" i="14" s="1"/>
  <c r="L13" i="15" l="1"/>
  <c r="M13" i="15" s="1"/>
  <c r="J13" i="15"/>
  <c r="L24" i="15"/>
  <c r="M24" i="15" s="1"/>
  <c r="J24" i="15"/>
  <c r="L56" i="15"/>
  <c r="M56" i="15" s="1"/>
  <c r="J56" i="15"/>
  <c r="L19" i="15"/>
  <c r="M19" i="15" s="1"/>
  <c r="J19" i="15"/>
  <c r="L51" i="15"/>
  <c r="M51" i="15" s="1"/>
  <c r="J51" i="15"/>
  <c r="L59" i="15"/>
  <c r="M59" i="15" s="1"/>
  <c r="J59" i="15"/>
  <c r="L35" i="15"/>
  <c r="M35" i="15" s="1"/>
  <c r="J35" i="15"/>
  <c r="M23" i="15"/>
  <c r="J27" i="15"/>
  <c r="H38" i="15"/>
  <c r="L38" i="15"/>
  <c r="F39" i="15"/>
  <c r="F40" i="15"/>
  <c r="J38" i="15"/>
  <c r="M52" i="15"/>
  <c r="L53" i="15"/>
  <c r="H53" i="15"/>
  <c r="H47" i="15"/>
  <c r="L47" i="15"/>
  <c r="F29" i="15"/>
  <c r="M20" i="15"/>
  <c r="H27" i="15"/>
  <c r="L27" i="15"/>
  <c r="F28" i="15"/>
  <c r="M36" i="15"/>
  <c r="J37" i="15"/>
  <c r="H37" i="15"/>
  <c r="J32" i="15"/>
  <c r="H32" i="15"/>
  <c r="M25" i="15"/>
  <c r="J26" i="15"/>
  <c r="H26" i="15"/>
  <c r="J21" i="15"/>
  <c r="H21" i="15"/>
  <c r="J15" i="15"/>
  <c r="H15" i="15"/>
  <c r="M14" i="15"/>
  <c r="M9" i="15"/>
  <c r="J10" i="15"/>
  <c r="H10" i="15"/>
  <c r="J24" i="14"/>
  <c r="M27" i="14"/>
  <c r="F26" i="14"/>
  <c r="L26" i="14" s="1"/>
  <c r="H24" i="14"/>
  <c r="L24" i="14"/>
  <c r="F25" i="14"/>
  <c r="J30" i="14"/>
  <c r="H30" i="14"/>
  <c r="F23" i="14"/>
  <c r="L23" i="14" s="1"/>
  <c r="J18" i="14"/>
  <c r="F19" i="14"/>
  <c r="L19" i="14" s="1"/>
  <c r="M9" i="14"/>
  <c r="F20" i="14"/>
  <c r="H18" i="14"/>
  <c r="J12" i="14"/>
  <c r="H12" i="14"/>
  <c r="J10" i="14"/>
  <c r="H10" i="14"/>
  <c r="L7" i="14"/>
  <c r="H7" i="14"/>
  <c r="J8" i="14"/>
  <c r="H8" i="14"/>
  <c r="L40" i="15" l="1"/>
  <c r="M40" i="15" s="1"/>
  <c r="J40" i="15"/>
  <c r="J28" i="15"/>
  <c r="M28" i="15" s="1"/>
  <c r="L28" i="15"/>
  <c r="L29" i="15"/>
  <c r="M29" i="15" s="1"/>
  <c r="J29" i="15"/>
  <c r="J39" i="15"/>
  <c r="M39" i="15" s="1"/>
  <c r="L39" i="15"/>
  <c r="H19" i="14"/>
  <c r="H26" i="14"/>
  <c r="M18" i="14"/>
  <c r="H23" i="14"/>
  <c r="J26" i="14"/>
  <c r="M27" i="15"/>
  <c r="M38" i="15"/>
  <c r="M53" i="15"/>
  <c r="M47" i="15"/>
  <c r="M37" i="15"/>
  <c r="M32" i="15"/>
  <c r="M26" i="15"/>
  <c r="M21" i="15"/>
  <c r="M15" i="15"/>
  <c r="M10" i="15"/>
  <c r="J25" i="14"/>
  <c r="L25" i="14"/>
  <c r="H25" i="14"/>
  <c r="M24" i="14"/>
  <c r="M30" i="14"/>
  <c r="M7" i="14"/>
  <c r="J19" i="14"/>
  <c r="J23" i="14"/>
  <c r="J20" i="14"/>
  <c r="L20" i="14"/>
  <c r="H20" i="14"/>
  <c r="M12" i="14"/>
  <c r="M10" i="14"/>
  <c r="M8" i="14"/>
  <c r="J62" i="15" l="1"/>
  <c r="M63" i="15" s="1"/>
  <c r="M23" i="14"/>
  <c r="M19" i="14"/>
  <c r="M26" i="14"/>
  <c r="M20" i="14"/>
  <c r="M25" i="14"/>
  <c r="L60" i="15"/>
  <c r="J60" i="15"/>
  <c r="H60" i="15"/>
  <c r="L57" i="15"/>
  <c r="J57" i="15"/>
  <c r="H57" i="15"/>
  <c r="L54" i="15"/>
  <c r="J54" i="15"/>
  <c r="H54" i="15"/>
  <c r="L49" i="15"/>
  <c r="J49" i="15"/>
  <c r="H49" i="15"/>
  <c r="L48" i="15"/>
  <c r="J48" i="15"/>
  <c r="H48" i="15"/>
  <c r="L46" i="15"/>
  <c r="J46" i="15"/>
  <c r="H46" i="15"/>
  <c r="L45" i="15"/>
  <c r="J45" i="15"/>
  <c r="H45" i="15"/>
  <c r="L44" i="15"/>
  <c r="J44" i="15"/>
  <c r="H44" i="15"/>
  <c r="L43" i="15"/>
  <c r="J43" i="15"/>
  <c r="H43" i="15"/>
  <c r="L42" i="15"/>
  <c r="J42" i="15"/>
  <c r="H42" i="15"/>
  <c r="L41" i="15"/>
  <c r="J41" i="15"/>
  <c r="H41" i="15"/>
  <c r="L33" i="15"/>
  <c r="J33" i="15"/>
  <c r="H33" i="15"/>
  <c r="L31" i="15"/>
  <c r="J31" i="15"/>
  <c r="H31" i="15"/>
  <c r="L30" i="15"/>
  <c r="J30" i="15"/>
  <c r="H30" i="15"/>
  <c r="L22" i="15"/>
  <c r="J22" i="15"/>
  <c r="H22" i="15"/>
  <c r="L17" i="15"/>
  <c r="J17" i="15"/>
  <c r="H17" i="15"/>
  <c r="L16" i="15"/>
  <c r="J16" i="15"/>
  <c r="H16" i="15"/>
  <c r="L11" i="15"/>
  <c r="J11" i="15"/>
  <c r="H11" i="15"/>
  <c r="L6" i="15"/>
  <c r="J6" i="15"/>
  <c r="H6" i="15"/>
  <c r="L32" i="14"/>
  <c r="J32" i="14"/>
  <c r="H32" i="14"/>
  <c r="L31" i="14"/>
  <c r="J31" i="14"/>
  <c r="L29" i="14"/>
  <c r="J29" i="14"/>
  <c r="H29" i="14"/>
  <c r="L28" i="14"/>
  <c r="J28" i="14"/>
  <c r="H28" i="14"/>
  <c r="L22" i="14"/>
  <c r="J22" i="14"/>
  <c r="H22" i="14"/>
  <c r="L21" i="14"/>
  <c r="J21" i="14"/>
  <c r="H21" i="14"/>
  <c r="L17" i="14"/>
  <c r="J17" i="14"/>
  <c r="H17" i="14"/>
  <c r="L16" i="14"/>
  <c r="J16" i="14"/>
  <c r="H16" i="14"/>
  <c r="L15" i="14"/>
  <c r="J15" i="14"/>
  <c r="H15" i="14"/>
  <c r="L14" i="14"/>
  <c r="J14" i="14"/>
  <c r="H14" i="14"/>
  <c r="L13" i="14"/>
  <c r="J13" i="14"/>
  <c r="H13" i="14"/>
  <c r="M34" i="14"/>
  <c r="L6" i="14"/>
  <c r="J6" i="14"/>
  <c r="H6" i="14"/>
  <c r="H62" i="15" l="1"/>
  <c r="M62" i="15" s="1"/>
  <c r="L61" i="15"/>
  <c r="L33" i="14"/>
  <c r="H31" i="14"/>
  <c r="H33" i="14" s="1"/>
  <c r="M6" i="15"/>
  <c r="M16" i="15"/>
  <c r="M22" i="15"/>
  <c r="M31" i="15"/>
  <c r="M41" i="15"/>
  <c r="M43" i="15"/>
  <c r="M45" i="15"/>
  <c r="M48" i="15"/>
  <c r="M54" i="15"/>
  <c r="M13" i="14"/>
  <c r="M15" i="14"/>
  <c r="M17" i="14"/>
  <c r="M22" i="14"/>
  <c r="M28" i="14"/>
  <c r="J61" i="15"/>
  <c r="M11" i="15"/>
  <c r="M17" i="15"/>
  <c r="M30" i="15"/>
  <c r="M33" i="15"/>
  <c r="M42" i="15"/>
  <c r="M44" i="15"/>
  <c r="M46" i="15"/>
  <c r="M49" i="15"/>
  <c r="M57" i="15"/>
  <c r="M60" i="15"/>
  <c r="H61" i="15"/>
  <c r="M14" i="14"/>
  <c r="M16" i="14"/>
  <c r="M21" i="14"/>
  <c r="M29" i="14"/>
  <c r="M32" i="14"/>
  <c r="J33" i="14"/>
  <c r="M6" i="14"/>
  <c r="F14" i="13"/>
  <c r="L14" i="13" s="1"/>
  <c r="F12" i="13"/>
  <c r="L12" i="13" s="1"/>
  <c r="L15" i="13"/>
  <c r="J15" i="13"/>
  <c r="H15" i="13"/>
  <c r="L13" i="13"/>
  <c r="J13" i="13"/>
  <c r="H13" i="13"/>
  <c r="F25" i="13"/>
  <c r="H25" i="13" s="1"/>
  <c r="F57" i="13"/>
  <c r="L61" i="13"/>
  <c r="H61" i="13"/>
  <c r="J61" i="13"/>
  <c r="L22" i="13"/>
  <c r="J22" i="13"/>
  <c r="H22" i="13"/>
  <c r="L20" i="13"/>
  <c r="J20" i="13"/>
  <c r="H20" i="13"/>
  <c r="F34" i="13"/>
  <c r="F53" i="12"/>
  <c r="L53" i="12" s="1"/>
  <c r="L52" i="12"/>
  <c r="J52" i="12"/>
  <c r="H52" i="12"/>
  <c r="F51" i="12"/>
  <c r="J51" i="12" s="1"/>
  <c r="F50" i="12"/>
  <c r="L50" i="12" s="1"/>
  <c r="L49" i="12"/>
  <c r="J49" i="12"/>
  <c r="H49" i="12"/>
  <c r="F23" i="12"/>
  <c r="F6" i="12"/>
  <c r="F12" i="12"/>
  <c r="L9" i="12"/>
  <c r="J9" i="12"/>
  <c r="H9" i="12"/>
  <c r="M31" i="14" l="1"/>
  <c r="M13" i="13"/>
  <c r="M49" i="12"/>
  <c r="M61" i="15"/>
  <c r="M33" i="14"/>
  <c r="M15" i="13"/>
  <c r="J14" i="13"/>
  <c r="H14" i="13"/>
  <c r="J12" i="13"/>
  <c r="H12" i="13"/>
  <c r="M61" i="13"/>
  <c r="M22" i="13"/>
  <c r="M20" i="13"/>
  <c r="M52" i="12"/>
  <c r="L51" i="12"/>
  <c r="H51" i="12"/>
  <c r="J50" i="12"/>
  <c r="J53" i="12"/>
  <c r="H50" i="12"/>
  <c r="H53" i="12"/>
  <c r="M9" i="12"/>
  <c r="F104" i="6"/>
  <c r="M64" i="15" l="1"/>
  <c r="M65" i="15" s="1"/>
  <c r="M66" i="15" s="1"/>
  <c r="M67" i="15" s="1"/>
  <c r="D9" i="2" s="1"/>
  <c r="G9" i="2" s="1"/>
  <c r="M36" i="14"/>
  <c r="M37" i="14" s="1"/>
  <c r="M38" i="14" s="1"/>
  <c r="M39" i="14" s="1"/>
  <c r="D8" i="2" s="1"/>
  <c r="G8" i="2" s="1"/>
  <c r="M50" i="12"/>
  <c r="M53" i="12"/>
  <c r="M14" i="13"/>
  <c r="M12" i="13"/>
  <c r="M51" i="12"/>
  <c r="F120" i="6"/>
  <c r="J120" i="6" s="1"/>
  <c r="F119" i="6"/>
  <c r="L119" i="6" s="1"/>
  <c r="F118" i="6"/>
  <c r="J118" i="6" s="1"/>
  <c r="F117" i="6"/>
  <c r="L117" i="6" s="1"/>
  <c r="L116" i="6"/>
  <c r="J116" i="6"/>
  <c r="H116" i="6"/>
  <c r="F108" i="6"/>
  <c r="L108" i="6" s="1"/>
  <c r="F107" i="6"/>
  <c r="J107" i="6" s="1"/>
  <c r="F106" i="6"/>
  <c r="H106" i="6" s="1"/>
  <c r="L105" i="6"/>
  <c r="J105" i="6"/>
  <c r="H105" i="6"/>
  <c r="L104" i="6"/>
  <c r="J104" i="6"/>
  <c r="H104" i="6"/>
  <c r="F109" i="6"/>
  <c r="J109" i="6" s="1"/>
  <c r="F103" i="6"/>
  <c r="L103" i="6" s="1"/>
  <c r="F102" i="6"/>
  <c r="J102" i="6" s="1"/>
  <c r="L101" i="6"/>
  <c r="J101" i="6"/>
  <c r="H101" i="6"/>
  <c r="F94" i="6"/>
  <c r="J94" i="6" s="1"/>
  <c r="F95" i="6"/>
  <c r="L95" i="6" s="1"/>
  <c r="F93" i="6"/>
  <c r="L93" i="6" s="1"/>
  <c r="F92" i="6"/>
  <c r="J92" i="6" s="1"/>
  <c r="F91" i="6"/>
  <c r="L91" i="6" s="1"/>
  <c r="L90" i="6"/>
  <c r="J90" i="6"/>
  <c r="H90" i="6"/>
  <c r="F82" i="6"/>
  <c r="L82" i="6" s="1"/>
  <c r="F80" i="6"/>
  <c r="L80" i="6" s="1"/>
  <c r="L79" i="6"/>
  <c r="H79" i="6"/>
  <c r="F83" i="6"/>
  <c r="J106" i="6" l="1"/>
  <c r="L106" i="6"/>
  <c r="H120" i="6"/>
  <c r="M90" i="6"/>
  <c r="M104" i="6"/>
  <c r="H118" i="6"/>
  <c r="M116" i="6"/>
  <c r="L118" i="6"/>
  <c r="L120" i="6"/>
  <c r="J117" i="6"/>
  <c r="J119" i="6"/>
  <c r="H117" i="6"/>
  <c r="H119" i="6"/>
  <c r="M105" i="6"/>
  <c r="L102" i="6"/>
  <c r="L107" i="6"/>
  <c r="L109" i="6"/>
  <c r="H102" i="6"/>
  <c r="H107" i="6"/>
  <c r="H109" i="6"/>
  <c r="J103" i="6"/>
  <c r="J108" i="6"/>
  <c r="M101" i="6"/>
  <c r="H103" i="6"/>
  <c r="H108" i="6"/>
  <c r="H94" i="6"/>
  <c r="H92" i="6"/>
  <c r="L94" i="6"/>
  <c r="L92" i="6"/>
  <c r="J91" i="6"/>
  <c r="J93" i="6"/>
  <c r="J95" i="6"/>
  <c r="H91" i="6"/>
  <c r="H93" i="6"/>
  <c r="H95" i="6"/>
  <c r="J83" i="6"/>
  <c r="L83" i="6"/>
  <c r="H83" i="6"/>
  <c r="J80" i="6"/>
  <c r="J82" i="6"/>
  <c r="J79" i="6"/>
  <c r="M79" i="6" s="1"/>
  <c r="H80" i="6"/>
  <c r="F81" i="6"/>
  <c r="H82" i="6"/>
  <c r="M82" i="6" s="1"/>
  <c r="M93" i="6" l="1"/>
  <c r="M92" i="6"/>
  <c r="M119" i="6"/>
  <c r="M120" i="6"/>
  <c r="M108" i="6"/>
  <c r="M106" i="6"/>
  <c r="M94" i="6"/>
  <c r="M103" i="6"/>
  <c r="M117" i="6"/>
  <c r="M118" i="6"/>
  <c r="M107" i="6"/>
  <c r="M109" i="6"/>
  <c r="M102" i="6"/>
  <c r="M95" i="6"/>
  <c r="M91" i="6"/>
  <c r="M80" i="6"/>
  <c r="M83" i="6"/>
  <c r="J81" i="6"/>
  <c r="L81" i="6"/>
  <c r="H81" i="6"/>
  <c r="M81" i="6" l="1"/>
  <c r="F78" i="6" l="1"/>
  <c r="J78" i="6" s="1"/>
  <c r="F77" i="6"/>
  <c r="J77" i="6" s="1"/>
  <c r="F76" i="6"/>
  <c r="L76" i="6" s="1"/>
  <c r="F75" i="6"/>
  <c r="J75" i="6" s="1"/>
  <c r="H78" i="6" l="1"/>
  <c r="H75" i="6"/>
  <c r="H77" i="6"/>
  <c r="L75" i="6"/>
  <c r="L77" i="6"/>
  <c r="L78" i="6"/>
  <c r="J76" i="6"/>
  <c r="H76" i="6"/>
  <c r="M75" i="6" l="1"/>
  <c r="M78" i="6"/>
  <c r="M76" i="6"/>
  <c r="M77" i="6"/>
  <c r="F42" i="6" l="1"/>
  <c r="J42" i="6" s="1"/>
  <c r="F41" i="6"/>
  <c r="J41" i="6" s="1"/>
  <c r="F40" i="6"/>
  <c r="J40" i="6" s="1"/>
  <c r="F39" i="6"/>
  <c r="L39" i="6" s="1"/>
  <c r="L38" i="6"/>
  <c r="J38" i="6"/>
  <c r="H38" i="6"/>
  <c r="F50" i="6"/>
  <c r="J50" i="6" s="1"/>
  <c r="F49" i="6"/>
  <c r="J49" i="6" s="1"/>
  <c r="F48" i="6"/>
  <c r="J48" i="6" s="1"/>
  <c r="F47" i="6"/>
  <c r="J47" i="6" s="1"/>
  <c r="F46" i="6"/>
  <c r="J46" i="6" s="1"/>
  <c r="F45" i="6"/>
  <c r="J45" i="6" s="1"/>
  <c r="F44" i="6"/>
  <c r="L44" i="6" s="1"/>
  <c r="L43" i="6"/>
  <c r="J43" i="6"/>
  <c r="H43" i="6"/>
  <c r="H41" i="6" l="1"/>
  <c r="L42" i="6"/>
  <c r="L41" i="6"/>
  <c r="H45" i="6"/>
  <c r="H49" i="6"/>
  <c r="H47" i="6"/>
  <c r="M38" i="6"/>
  <c r="H40" i="6"/>
  <c r="H42" i="6"/>
  <c r="L40" i="6"/>
  <c r="J39" i="6"/>
  <c r="H39" i="6"/>
  <c r="M43" i="6"/>
  <c r="L45" i="6"/>
  <c r="L47" i="6"/>
  <c r="L49" i="6"/>
  <c r="J44" i="6"/>
  <c r="H44" i="6"/>
  <c r="H46" i="6"/>
  <c r="L46" i="6"/>
  <c r="H48" i="6"/>
  <c r="L48" i="6"/>
  <c r="H50" i="6"/>
  <c r="L50" i="6"/>
  <c r="M41" i="6" l="1"/>
  <c r="M49" i="6"/>
  <c r="M42" i="6"/>
  <c r="M40" i="6"/>
  <c r="M45" i="6"/>
  <c r="M47" i="6"/>
  <c r="M39" i="6"/>
  <c r="M44" i="6"/>
  <c r="M50" i="6"/>
  <c r="M48" i="6"/>
  <c r="M46" i="6"/>
  <c r="L37" i="6" l="1"/>
  <c r="J37" i="6"/>
  <c r="H37" i="6"/>
  <c r="F21" i="6"/>
  <c r="J21" i="6" s="1"/>
  <c r="F20" i="6"/>
  <c r="J20" i="6" s="1"/>
  <c r="L19" i="6"/>
  <c r="J19" i="6"/>
  <c r="H19" i="6"/>
  <c r="F53" i="6"/>
  <c r="L53" i="6" s="1"/>
  <c r="L52" i="6"/>
  <c r="J52" i="6"/>
  <c r="H52" i="6"/>
  <c r="F63" i="6"/>
  <c r="J63" i="6" s="1"/>
  <c r="F62" i="6"/>
  <c r="J62" i="6" s="1"/>
  <c r="F61" i="6"/>
  <c r="J61" i="6" s="1"/>
  <c r="L60" i="6"/>
  <c r="J60" i="6"/>
  <c r="H60" i="6"/>
  <c r="F59" i="6"/>
  <c r="J59" i="6" s="1"/>
  <c r="F58" i="6"/>
  <c r="J58" i="6" s="1"/>
  <c r="L57" i="6"/>
  <c r="J57" i="6"/>
  <c r="H57" i="6"/>
  <c r="M52" i="6" l="1"/>
  <c r="M19" i="6"/>
  <c r="M37" i="6"/>
  <c r="M60" i="6"/>
  <c r="L20" i="6"/>
  <c r="H20" i="6"/>
  <c r="H21" i="6"/>
  <c r="L21" i="6"/>
  <c r="J53" i="6"/>
  <c r="H53" i="6"/>
  <c r="H59" i="6"/>
  <c r="L62" i="6"/>
  <c r="M57" i="6"/>
  <c r="L59" i="6"/>
  <c r="H62" i="6"/>
  <c r="H58" i="6"/>
  <c r="L58" i="6"/>
  <c r="H61" i="6"/>
  <c r="L61" i="6"/>
  <c r="H63" i="6"/>
  <c r="L63" i="6"/>
  <c r="M20" i="6" l="1"/>
  <c r="M62" i="6"/>
  <c r="M59" i="6"/>
  <c r="M21" i="6"/>
  <c r="M63" i="6"/>
  <c r="M61" i="6"/>
  <c r="M53" i="6"/>
  <c r="M58" i="6"/>
  <c r="F15" i="6" l="1"/>
  <c r="J15" i="6" s="1"/>
  <c r="F14" i="6"/>
  <c r="L14" i="6" s="1"/>
  <c r="L13" i="6"/>
  <c r="J13" i="6"/>
  <c r="H13" i="6"/>
  <c r="F27" i="6"/>
  <c r="J27" i="6" s="1"/>
  <c r="F26" i="6"/>
  <c r="L26" i="6" s="1"/>
  <c r="L25" i="6"/>
  <c r="J25" i="6"/>
  <c r="H25" i="6"/>
  <c r="F18" i="6"/>
  <c r="J18" i="6" s="1"/>
  <c r="F17" i="6"/>
  <c r="L17" i="6" s="1"/>
  <c r="L16" i="6"/>
  <c r="J16" i="6"/>
  <c r="H16" i="6"/>
  <c r="F12" i="6"/>
  <c r="L12" i="6" s="1"/>
  <c r="F11" i="6"/>
  <c r="J11" i="6" s="1"/>
  <c r="L10" i="6"/>
  <c r="J10" i="6"/>
  <c r="H10" i="6"/>
  <c r="M25" i="6" l="1"/>
  <c r="H15" i="6"/>
  <c r="M13" i="6"/>
  <c r="L15" i="6"/>
  <c r="J14" i="6"/>
  <c r="H14" i="6"/>
  <c r="H27" i="6"/>
  <c r="L27" i="6"/>
  <c r="J26" i="6"/>
  <c r="H26" i="6"/>
  <c r="H18" i="6"/>
  <c r="M16" i="6"/>
  <c r="L18" i="6"/>
  <c r="J17" i="6"/>
  <c r="H17" i="6"/>
  <c r="H11" i="6"/>
  <c r="M10" i="6"/>
  <c r="L11" i="6"/>
  <c r="J12" i="6"/>
  <c r="H12" i="6"/>
  <c r="F11" i="2"/>
  <c r="M18" i="6" l="1"/>
  <c r="M11" i="6"/>
  <c r="M15" i="6"/>
  <c r="M27" i="6"/>
  <c r="M14" i="6"/>
  <c r="M26" i="6"/>
  <c r="M17" i="6"/>
  <c r="M12" i="6"/>
  <c r="F56" i="13" l="1"/>
  <c r="L55" i="13"/>
  <c r="J55" i="13"/>
  <c r="H55" i="13"/>
  <c r="F54" i="13"/>
  <c r="J54" i="13" s="1"/>
  <c r="F53" i="13"/>
  <c r="J53" i="13" s="1"/>
  <c r="L52" i="13"/>
  <c r="J52" i="13"/>
  <c r="H52" i="13"/>
  <c r="L51" i="13"/>
  <c r="J51" i="13"/>
  <c r="H51" i="13"/>
  <c r="L49" i="13"/>
  <c r="J49" i="13"/>
  <c r="H49" i="13"/>
  <c r="F48" i="13"/>
  <c r="J46" i="13"/>
  <c r="F45" i="13"/>
  <c r="J45" i="13" s="1"/>
  <c r="F44" i="13"/>
  <c r="J44" i="13" s="1"/>
  <c r="F43" i="13"/>
  <c r="J43" i="13" s="1"/>
  <c r="F42" i="13"/>
  <c r="J42" i="13" s="1"/>
  <c r="L41" i="13"/>
  <c r="J41" i="13"/>
  <c r="H41" i="13"/>
  <c r="L39" i="13"/>
  <c r="J39" i="13"/>
  <c r="H39" i="13"/>
  <c r="L38" i="13"/>
  <c r="J38" i="13"/>
  <c r="H38" i="13"/>
  <c r="L37" i="13"/>
  <c r="J37" i="13"/>
  <c r="H37" i="13"/>
  <c r="L32" i="13"/>
  <c r="J32" i="13"/>
  <c r="H32" i="13"/>
  <c r="L31" i="13"/>
  <c r="J31" i="13"/>
  <c r="H31" i="13"/>
  <c r="L30" i="13"/>
  <c r="J30" i="13"/>
  <c r="H30" i="13"/>
  <c r="L29" i="13"/>
  <c r="J29" i="13"/>
  <c r="H29" i="13"/>
  <c r="L28" i="13"/>
  <c r="J28" i="13"/>
  <c r="H28" i="13"/>
  <c r="L25" i="13"/>
  <c r="L23" i="13"/>
  <c r="J23" i="13"/>
  <c r="H23" i="13"/>
  <c r="L21" i="13"/>
  <c r="J21" i="13"/>
  <c r="H21" i="13"/>
  <c r="L19" i="13"/>
  <c r="J19" i="13"/>
  <c r="H19" i="13"/>
  <c r="J16" i="13"/>
  <c r="F10" i="13"/>
  <c r="J10" i="13" s="1"/>
  <c r="L9" i="13"/>
  <c r="J9" i="13"/>
  <c r="H9" i="13"/>
  <c r="F8" i="13"/>
  <c r="J8" i="13" s="1"/>
  <c r="F7" i="13"/>
  <c r="J7" i="13" s="1"/>
  <c r="F71" i="12"/>
  <c r="J71" i="12" s="1"/>
  <c r="F70" i="12"/>
  <c r="J70" i="12" s="1"/>
  <c r="F69" i="12"/>
  <c r="J69" i="12" s="1"/>
  <c r="F68" i="12"/>
  <c r="J68" i="12" s="1"/>
  <c r="L67" i="12"/>
  <c r="J67" i="12"/>
  <c r="H67" i="12"/>
  <c r="F66" i="12"/>
  <c r="J66" i="12" s="1"/>
  <c r="L65" i="12"/>
  <c r="J65" i="12"/>
  <c r="H65" i="12"/>
  <c r="F64" i="12"/>
  <c r="F63" i="12"/>
  <c r="J63" i="12" s="1"/>
  <c r="F62" i="12"/>
  <c r="L61" i="12"/>
  <c r="J61" i="12"/>
  <c r="H61" i="12"/>
  <c r="L60" i="12"/>
  <c r="J60" i="12"/>
  <c r="H60" i="12"/>
  <c r="L59" i="12"/>
  <c r="J59" i="12"/>
  <c r="H59" i="12"/>
  <c r="F58" i="12"/>
  <c r="J58" i="12" s="1"/>
  <c r="L57" i="12"/>
  <c r="J57" i="12"/>
  <c r="H57" i="12"/>
  <c r="F56" i="12"/>
  <c r="J56" i="12" s="1"/>
  <c r="F55" i="12"/>
  <c r="J55" i="12" s="1"/>
  <c r="F48" i="12"/>
  <c r="J48" i="12" s="1"/>
  <c r="L47" i="12"/>
  <c r="J47" i="12"/>
  <c r="H47" i="12"/>
  <c r="F46" i="12"/>
  <c r="J46" i="12" s="1"/>
  <c r="F45" i="12"/>
  <c r="L44" i="12"/>
  <c r="J44" i="12"/>
  <c r="H44" i="12"/>
  <c r="F43" i="12"/>
  <c r="J43" i="12" s="1"/>
  <c r="F42" i="12"/>
  <c r="J42" i="12" s="1"/>
  <c r="F41" i="12"/>
  <c r="J41" i="12" s="1"/>
  <c r="F40" i="12"/>
  <c r="J40" i="12" s="1"/>
  <c r="L39" i="12"/>
  <c r="J39" i="12"/>
  <c r="H39" i="12"/>
  <c r="F38" i="12"/>
  <c r="J38" i="12" s="1"/>
  <c r="F37" i="12"/>
  <c r="J37" i="12" s="1"/>
  <c r="F36" i="12"/>
  <c r="J36" i="12" s="1"/>
  <c r="F35" i="12"/>
  <c r="J35" i="12" s="1"/>
  <c r="L34" i="12"/>
  <c r="J34" i="12"/>
  <c r="H34" i="12"/>
  <c r="F33" i="12"/>
  <c r="J33" i="12" s="1"/>
  <c r="F32" i="12"/>
  <c r="J32" i="12" s="1"/>
  <c r="F31" i="12"/>
  <c r="J31" i="12" s="1"/>
  <c r="F30" i="12"/>
  <c r="J30" i="12" s="1"/>
  <c r="L29" i="12"/>
  <c r="J29" i="12"/>
  <c r="H29" i="12"/>
  <c r="L27" i="12"/>
  <c r="J27" i="12"/>
  <c r="H27" i="12"/>
  <c r="L26" i="12"/>
  <c r="J26" i="12"/>
  <c r="H26" i="12"/>
  <c r="F25" i="12"/>
  <c r="J25" i="12" s="1"/>
  <c r="F22" i="12"/>
  <c r="J22" i="12" s="1"/>
  <c r="L21" i="12"/>
  <c r="J21" i="12"/>
  <c r="H21" i="12"/>
  <c r="F20" i="12"/>
  <c r="L20" i="12" s="1"/>
  <c r="F19" i="12"/>
  <c r="J19" i="12" s="1"/>
  <c r="L18" i="12"/>
  <c r="J18" i="12"/>
  <c r="H18" i="12"/>
  <c r="F17" i="12"/>
  <c r="L17" i="12" s="1"/>
  <c r="L16" i="12"/>
  <c r="J16" i="12"/>
  <c r="H16" i="12"/>
  <c r="L15" i="12"/>
  <c r="J15" i="12"/>
  <c r="H15" i="12"/>
  <c r="F14" i="12"/>
  <c r="J14" i="12" s="1"/>
  <c r="F13" i="12"/>
  <c r="L13" i="12" s="1"/>
  <c r="L12" i="12"/>
  <c r="J12" i="12"/>
  <c r="H12" i="12"/>
  <c r="L10" i="12"/>
  <c r="J10" i="12"/>
  <c r="H10" i="12"/>
  <c r="F11" i="12"/>
  <c r="M51" i="13" l="1"/>
  <c r="M38" i="13"/>
  <c r="M49" i="13"/>
  <c r="M41" i="13"/>
  <c r="H43" i="13"/>
  <c r="M29" i="13"/>
  <c r="M31" i="13"/>
  <c r="M65" i="12"/>
  <c r="M9" i="13"/>
  <c r="M55" i="13"/>
  <c r="L54" i="13"/>
  <c r="M52" i="13"/>
  <c r="H54" i="13"/>
  <c r="L45" i="13"/>
  <c r="L43" i="13"/>
  <c r="H45" i="13"/>
  <c r="M37" i="13"/>
  <c r="M39" i="13"/>
  <c r="M32" i="13"/>
  <c r="M19" i="13"/>
  <c r="H7" i="13"/>
  <c r="H10" i="13"/>
  <c r="M44" i="12"/>
  <c r="M39" i="12"/>
  <c r="M29" i="12"/>
  <c r="M27" i="12"/>
  <c r="M15" i="12"/>
  <c r="M30" i="13"/>
  <c r="M28" i="13"/>
  <c r="M23" i="13"/>
  <c r="M21" i="13"/>
  <c r="F18" i="13"/>
  <c r="H18" i="13" s="1"/>
  <c r="L7" i="13"/>
  <c r="L10" i="13"/>
  <c r="F40" i="13"/>
  <c r="F35" i="13"/>
  <c r="L34" i="13"/>
  <c r="H34" i="13"/>
  <c r="L48" i="13"/>
  <c r="H48" i="13"/>
  <c r="L56" i="13"/>
  <c r="H56" i="13"/>
  <c r="L8" i="13"/>
  <c r="H8" i="13"/>
  <c r="F24" i="13"/>
  <c r="F17" i="13"/>
  <c r="L16" i="13"/>
  <c r="H16" i="13"/>
  <c r="F33" i="13"/>
  <c r="F26" i="13"/>
  <c r="J25" i="13"/>
  <c r="M25" i="13" s="1"/>
  <c r="F27" i="13"/>
  <c r="J34" i="13"/>
  <c r="F36" i="13"/>
  <c r="L42" i="13"/>
  <c r="H42" i="13"/>
  <c r="L44" i="13"/>
  <c r="H44" i="13"/>
  <c r="F50" i="13"/>
  <c r="F47" i="13"/>
  <c r="L46" i="13"/>
  <c r="H46" i="13"/>
  <c r="J48" i="13"/>
  <c r="L53" i="13"/>
  <c r="H53" i="13"/>
  <c r="J56" i="13"/>
  <c r="H14" i="12"/>
  <c r="M18" i="12"/>
  <c r="H22" i="12"/>
  <c r="M57" i="12"/>
  <c r="M60" i="12"/>
  <c r="H63" i="12"/>
  <c r="H71" i="12"/>
  <c r="H32" i="12"/>
  <c r="H42" i="12"/>
  <c r="H35" i="12"/>
  <c r="L19" i="12"/>
  <c r="L30" i="12"/>
  <c r="L37" i="12"/>
  <c r="L40" i="12"/>
  <c r="L46" i="12"/>
  <c r="L55" i="12"/>
  <c r="L58" i="12"/>
  <c r="L66" i="12"/>
  <c r="L69" i="12"/>
  <c r="M10" i="12"/>
  <c r="M12" i="12"/>
  <c r="L14" i="12"/>
  <c r="M16" i="12"/>
  <c r="H19" i="12"/>
  <c r="M21" i="12"/>
  <c r="L22" i="12"/>
  <c r="M26" i="12"/>
  <c r="H30" i="12"/>
  <c r="M30" i="12" s="1"/>
  <c r="L32" i="12"/>
  <c r="M34" i="12"/>
  <c r="L35" i="12"/>
  <c r="H37" i="12"/>
  <c r="H40" i="12"/>
  <c r="L42" i="12"/>
  <c r="H46" i="12"/>
  <c r="M47" i="12"/>
  <c r="H55" i="12"/>
  <c r="H58" i="12"/>
  <c r="M59" i="12"/>
  <c r="M61" i="12"/>
  <c r="L63" i="12"/>
  <c r="H66" i="12"/>
  <c r="M67" i="12"/>
  <c r="H69" i="12"/>
  <c r="L71" i="12"/>
  <c r="J11" i="12"/>
  <c r="L11" i="12"/>
  <c r="H11" i="12"/>
  <c r="J6" i="12"/>
  <c r="F8" i="12"/>
  <c r="J13" i="12"/>
  <c r="J17" i="12"/>
  <c r="J20" i="12"/>
  <c r="J23" i="12"/>
  <c r="L25" i="12"/>
  <c r="L45" i="12"/>
  <c r="H45" i="12"/>
  <c r="L62" i="12"/>
  <c r="H62" i="12"/>
  <c r="L64" i="12"/>
  <c r="H64" i="12"/>
  <c r="H6" i="12"/>
  <c r="L6" i="12"/>
  <c r="F7" i="12"/>
  <c r="H13" i="12"/>
  <c r="H17" i="12"/>
  <c r="H20" i="12"/>
  <c r="H23" i="12"/>
  <c r="L23" i="12"/>
  <c r="F24" i="12"/>
  <c r="H25" i="12"/>
  <c r="F28" i="12"/>
  <c r="L31" i="12"/>
  <c r="H31" i="12"/>
  <c r="L33" i="12"/>
  <c r="H33" i="12"/>
  <c r="L36" i="12"/>
  <c r="H36" i="12"/>
  <c r="L38" i="12"/>
  <c r="H38" i="12"/>
  <c r="L41" i="12"/>
  <c r="H41" i="12"/>
  <c r="L43" i="12"/>
  <c r="H43" i="12"/>
  <c r="J45" i="12"/>
  <c r="L48" i="12"/>
  <c r="H48" i="12"/>
  <c r="L56" i="12"/>
  <c r="H56" i="12"/>
  <c r="J62" i="12"/>
  <c r="J64" i="12"/>
  <c r="L68" i="12"/>
  <c r="H68" i="12"/>
  <c r="L70" i="12"/>
  <c r="H70" i="12"/>
  <c r="M45" i="13" l="1"/>
  <c r="M54" i="13"/>
  <c r="M7" i="13"/>
  <c r="M32" i="12"/>
  <c r="M22" i="12"/>
  <c r="M10" i="13"/>
  <c r="M43" i="13"/>
  <c r="L18" i="13"/>
  <c r="M63" i="12"/>
  <c r="M46" i="12"/>
  <c r="M14" i="12"/>
  <c r="M25" i="12"/>
  <c r="M20" i="12"/>
  <c r="M48" i="12"/>
  <c r="M55" i="12"/>
  <c r="M58" i="12"/>
  <c r="M46" i="13"/>
  <c r="M42" i="13"/>
  <c r="M8" i="13"/>
  <c r="M69" i="12"/>
  <c r="M40" i="12"/>
  <c r="M17" i="12"/>
  <c r="J18" i="13"/>
  <c r="J47" i="13"/>
  <c r="L47" i="13"/>
  <c r="H47" i="13"/>
  <c r="L36" i="13"/>
  <c r="H36" i="13"/>
  <c r="J36" i="13"/>
  <c r="L27" i="13"/>
  <c r="H27" i="13"/>
  <c r="J27" i="13"/>
  <c r="J26" i="13"/>
  <c r="H26" i="13"/>
  <c r="L26" i="13"/>
  <c r="J24" i="13"/>
  <c r="H24" i="13"/>
  <c r="L24" i="13"/>
  <c r="J40" i="13"/>
  <c r="L40" i="13"/>
  <c r="H40" i="13"/>
  <c r="M53" i="13"/>
  <c r="J50" i="13"/>
  <c r="H50" i="13"/>
  <c r="L50" i="13"/>
  <c r="M44" i="13"/>
  <c r="J33" i="13"/>
  <c r="L33" i="13"/>
  <c r="H33" i="13"/>
  <c r="M16" i="13"/>
  <c r="J17" i="13"/>
  <c r="L17" i="13"/>
  <c r="H17" i="13"/>
  <c r="M56" i="13"/>
  <c r="M48" i="13"/>
  <c r="M34" i="13"/>
  <c r="J35" i="13"/>
  <c r="H35" i="13"/>
  <c r="L35" i="13"/>
  <c r="M71" i="12"/>
  <c r="M42" i="12"/>
  <c r="M68" i="12"/>
  <c r="M43" i="12"/>
  <c r="M41" i="12"/>
  <c r="M33" i="12"/>
  <c r="M31" i="12"/>
  <c r="M35" i="12"/>
  <c r="M38" i="12"/>
  <c r="M36" i="12"/>
  <c r="M37" i="12"/>
  <c r="M19" i="12"/>
  <c r="M6" i="12"/>
  <c r="M13" i="12"/>
  <c r="M62" i="12"/>
  <c r="M66" i="12"/>
  <c r="J7" i="12"/>
  <c r="L7" i="12"/>
  <c r="H7" i="12"/>
  <c r="M64" i="12"/>
  <c r="M45" i="12"/>
  <c r="L8" i="12"/>
  <c r="H8" i="12"/>
  <c r="J8" i="12"/>
  <c r="M70" i="12"/>
  <c r="M56" i="12"/>
  <c r="L28" i="12"/>
  <c r="H28" i="12"/>
  <c r="J28" i="12"/>
  <c r="L24" i="12"/>
  <c r="J24" i="12"/>
  <c r="H24" i="12"/>
  <c r="M23" i="12"/>
  <c r="M11" i="12"/>
  <c r="M18" i="13" l="1"/>
  <c r="M40" i="13"/>
  <c r="M33" i="13"/>
  <c r="M27" i="13"/>
  <c r="M17" i="13"/>
  <c r="M24" i="13"/>
  <c r="M35" i="13"/>
  <c r="M50" i="13"/>
  <c r="M26" i="13"/>
  <c r="M36" i="13"/>
  <c r="M47" i="13"/>
  <c r="M24" i="12"/>
  <c r="M28" i="12"/>
  <c r="J72" i="12"/>
  <c r="L72" i="12"/>
  <c r="H72" i="12"/>
  <c r="M8" i="12"/>
  <c r="M7" i="12"/>
  <c r="M72" i="12" l="1"/>
  <c r="M73" i="12" s="1"/>
  <c r="M74" i="12" s="1"/>
  <c r="M75" i="12" l="1"/>
  <c r="M76" i="12" s="1"/>
  <c r="D7" i="2" s="1"/>
  <c r="G7" i="2" s="1"/>
  <c r="F67" i="6" l="1"/>
  <c r="F66" i="6"/>
  <c r="L66" i="6" s="1"/>
  <c r="F65" i="6"/>
  <c r="J65" i="6" s="1"/>
  <c r="L64" i="6"/>
  <c r="J64" i="6"/>
  <c r="H64" i="6"/>
  <c r="F138" i="6"/>
  <c r="L138" i="6" s="1"/>
  <c r="F136" i="6"/>
  <c r="L136" i="6" s="1"/>
  <c r="F134" i="6"/>
  <c r="L134" i="6" s="1"/>
  <c r="F137" i="6"/>
  <c r="F100" i="6"/>
  <c r="L100" i="6" s="1"/>
  <c r="F99" i="6"/>
  <c r="J99" i="6" s="1"/>
  <c r="F98" i="6"/>
  <c r="L98" i="6" s="1"/>
  <c r="F97" i="6"/>
  <c r="J97" i="6" s="1"/>
  <c r="L96" i="6"/>
  <c r="J96" i="6"/>
  <c r="H96" i="6"/>
  <c r="L74" i="6"/>
  <c r="J74" i="6"/>
  <c r="H74" i="6"/>
  <c r="F71" i="6" l="1"/>
  <c r="L67" i="6"/>
  <c r="J67" i="6"/>
  <c r="H67" i="6"/>
  <c r="M67" i="6" s="1"/>
  <c r="M64" i="6"/>
  <c r="L65" i="6"/>
  <c r="F70" i="6"/>
  <c r="L70" i="6" s="1"/>
  <c r="H65" i="6"/>
  <c r="F68" i="6"/>
  <c r="L68" i="6" s="1"/>
  <c r="F72" i="6"/>
  <c r="L72" i="6" s="1"/>
  <c r="J71" i="6"/>
  <c r="L71" i="6"/>
  <c r="H71" i="6"/>
  <c r="J66" i="6"/>
  <c r="H66" i="6"/>
  <c r="F69" i="6"/>
  <c r="J137" i="6"/>
  <c r="L137" i="6"/>
  <c r="H137" i="6"/>
  <c r="J134" i="6"/>
  <c r="J136" i="6"/>
  <c r="J138" i="6"/>
  <c r="H134" i="6"/>
  <c r="F135" i="6"/>
  <c r="H136" i="6"/>
  <c r="M136" i="6" s="1"/>
  <c r="H138" i="6"/>
  <c r="M96" i="6"/>
  <c r="L97" i="6"/>
  <c r="L99" i="6"/>
  <c r="H97" i="6"/>
  <c r="H99" i="6"/>
  <c r="J98" i="6"/>
  <c r="J100" i="6"/>
  <c r="H98" i="6"/>
  <c r="H100" i="6"/>
  <c r="M74" i="6"/>
  <c r="M138" i="6" l="1"/>
  <c r="M100" i="6"/>
  <c r="M99" i="6"/>
  <c r="J68" i="6"/>
  <c r="M98" i="6"/>
  <c r="M97" i="6"/>
  <c r="J72" i="6"/>
  <c r="M65" i="6"/>
  <c r="H72" i="6"/>
  <c r="M66" i="6"/>
  <c r="M71" i="6"/>
  <c r="H70" i="6"/>
  <c r="H68" i="6"/>
  <c r="J70" i="6"/>
  <c r="J69" i="6"/>
  <c r="L69" i="6"/>
  <c r="H69" i="6"/>
  <c r="M134" i="6"/>
  <c r="M137" i="6"/>
  <c r="J135" i="6"/>
  <c r="L135" i="6"/>
  <c r="H135" i="6"/>
  <c r="M68" i="6" l="1"/>
  <c r="M72" i="6"/>
  <c r="M70" i="6"/>
  <c r="M135" i="6"/>
  <c r="M69" i="6"/>
  <c r="F115" i="6" l="1"/>
  <c r="F36" i="6" l="1"/>
  <c r="F35" i="6"/>
  <c r="F33" i="6" l="1"/>
  <c r="L33" i="6" s="1"/>
  <c r="F32" i="6"/>
  <c r="J32" i="6" s="1"/>
  <c r="F132" i="6"/>
  <c r="L132" i="6" s="1"/>
  <c r="F131" i="6"/>
  <c r="J131" i="6" s="1"/>
  <c r="F130" i="6"/>
  <c r="L130" i="6" s="1"/>
  <c r="F129" i="6"/>
  <c r="J129" i="6" s="1"/>
  <c r="F128" i="6"/>
  <c r="L128" i="6" s="1"/>
  <c r="F126" i="6"/>
  <c r="J126" i="6" s="1"/>
  <c r="F125" i="6"/>
  <c r="J125" i="6" s="1"/>
  <c r="F124" i="6"/>
  <c r="J124" i="6" s="1"/>
  <c r="F123" i="6"/>
  <c r="J123" i="6" s="1"/>
  <c r="F122" i="6"/>
  <c r="J122" i="6" s="1"/>
  <c r="F114" i="6"/>
  <c r="L114" i="6" s="1"/>
  <c r="F113" i="6"/>
  <c r="J113" i="6" s="1"/>
  <c r="F112" i="6"/>
  <c r="L112" i="6" s="1"/>
  <c r="F89" i="6"/>
  <c r="J89" i="6" s="1"/>
  <c r="F88" i="6"/>
  <c r="L88" i="6" s="1"/>
  <c r="F87" i="6"/>
  <c r="J87" i="6" s="1"/>
  <c r="F86" i="6"/>
  <c r="L86" i="6" s="1"/>
  <c r="F85" i="6"/>
  <c r="J85" i="6" s="1"/>
  <c r="F56" i="6"/>
  <c r="J56" i="6" s="1"/>
  <c r="F55" i="6"/>
  <c r="L55" i="6" s="1"/>
  <c r="F54" i="6"/>
  <c r="J54" i="6" s="1"/>
  <c r="H129" i="6" l="1"/>
  <c r="H32" i="6"/>
  <c r="L32" i="6"/>
  <c r="J33" i="6"/>
  <c r="H33" i="6"/>
  <c r="L54" i="6"/>
  <c r="L56" i="6"/>
  <c r="L85" i="6"/>
  <c r="L87" i="6"/>
  <c r="L89" i="6"/>
  <c r="L113" i="6"/>
  <c r="L123" i="6"/>
  <c r="L125" i="6"/>
  <c r="H54" i="6"/>
  <c r="H56" i="6"/>
  <c r="H85" i="6"/>
  <c r="H87" i="6"/>
  <c r="H89" i="6"/>
  <c r="H113" i="6"/>
  <c r="H123" i="6"/>
  <c r="H125" i="6"/>
  <c r="H131" i="6"/>
  <c r="L129" i="6"/>
  <c r="L131" i="6"/>
  <c r="J128" i="6"/>
  <c r="J130" i="6"/>
  <c r="J132" i="6"/>
  <c r="H128" i="6"/>
  <c r="H130" i="6"/>
  <c r="H132" i="6"/>
  <c r="H122" i="6"/>
  <c r="L122" i="6"/>
  <c r="H124" i="6"/>
  <c r="L124" i="6"/>
  <c r="H126" i="6"/>
  <c r="L126" i="6"/>
  <c r="J112" i="6"/>
  <c r="J114" i="6"/>
  <c r="H112" i="6"/>
  <c r="H114" i="6"/>
  <c r="J86" i="6"/>
  <c r="J88" i="6"/>
  <c r="H86" i="6"/>
  <c r="H88" i="6"/>
  <c r="J55" i="6"/>
  <c r="H55" i="6"/>
  <c r="F30" i="6"/>
  <c r="L30" i="6" s="1"/>
  <c r="F29" i="6"/>
  <c r="J29" i="6" s="1"/>
  <c r="F24" i="6"/>
  <c r="L24" i="6" s="1"/>
  <c r="F23" i="6"/>
  <c r="J23" i="6" s="1"/>
  <c r="F9" i="6"/>
  <c r="J9" i="6" s="1"/>
  <c r="F8" i="6"/>
  <c r="J8" i="6" s="1"/>
  <c r="H22" i="6"/>
  <c r="J22" i="6"/>
  <c r="L22" i="6"/>
  <c r="M88" i="6" l="1"/>
  <c r="M131" i="6"/>
  <c r="M55" i="6"/>
  <c r="M32" i="6"/>
  <c r="M87" i="6"/>
  <c r="M113" i="6"/>
  <c r="M86" i="6"/>
  <c r="M129" i="6"/>
  <c r="M56" i="6"/>
  <c r="M125" i="6"/>
  <c r="M54" i="6"/>
  <c r="H29" i="6"/>
  <c r="H8" i="6"/>
  <c r="H23" i="6"/>
  <c r="M114" i="6"/>
  <c r="M126" i="6"/>
  <c r="M124" i="6"/>
  <c r="M89" i="6"/>
  <c r="M85" i="6"/>
  <c r="M33" i="6"/>
  <c r="L8" i="6"/>
  <c r="L23" i="6"/>
  <c r="L29" i="6"/>
  <c r="M123" i="6"/>
  <c r="J115" i="6"/>
  <c r="H115" i="6"/>
  <c r="L115" i="6"/>
  <c r="M130" i="6"/>
  <c r="M132" i="6"/>
  <c r="M128" i="6"/>
  <c r="M122" i="6"/>
  <c r="M112" i="6"/>
  <c r="J30" i="6"/>
  <c r="H30" i="6"/>
  <c r="J24" i="6"/>
  <c r="H24" i="6"/>
  <c r="H9" i="6"/>
  <c r="L9" i="6"/>
  <c r="M22" i="6"/>
  <c r="L127" i="6"/>
  <c r="J127" i="6"/>
  <c r="H127" i="6"/>
  <c r="L121" i="6"/>
  <c r="J121" i="6"/>
  <c r="H121" i="6"/>
  <c r="L111" i="6"/>
  <c r="J111" i="6"/>
  <c r="H111" i="6"/>
  <c r="L110" i="6"/>
  <c r="J110" i="6"/>
  <c r="H110" i="6"/>
  <c r="L84" i="6"/>
  <c r="J84" i="6"/>
  <c r="H84" i="6"/>
  <c r="L73" i="6"/>
  <c r="J73" i="6"/>
  <c r="H73" i="6"/>
  <c r="L51" i="6"/>
  <c r="J51" i="6"/>
  <c r="H51" i="6"/>
  <c r="L36" i="6"/>
  <c r="J36" i="6"/>
  <c r="H36" i="6"/>
  <c r="L35" i="6"/>
  <c r="J35" i="6"/>
  <c r="H35" i="6"/>
  <c r="L34" i="6"/>
  <c r="J34" i="6"/>
  <c r="H34" i="6"/>
  <c r="L31" i="6"/>
  <c r="J31" i="6"/>
  <c r="H31" i="6"/>
  <c r="L28" i="6"/>
  <c r="J28" i="6"/>
  <c r="H28" i="6"/>
  <c r="L7" i="6"/>
  <c r="J7" i="6"/>
  <c r="H7" i="6"/>
  <c r="M29" i="6" l="1"/>
  <c r="M9" i="6"/>
  <c r="M8" i="6"/>
  <c r="M23" i="6"/>
  <c r="M115" i="6"/>
  <c r="M30" i="6"/>
  <c r="M24" i="6"/>
  <c r="H139" i="6"/>
  <c r="L139" i="6"/>
  <c r="M7" i="6"/>
  <c r="M34" i="6"/>
  <c r="M36" i="6"/>
  <c r="M73" i="6"/>
  <c r="M111" i="6"/>
  <c r="M121" i="6"/>
  <c r="M28" i="6"/>
  <c r="M31" i="6"/>
  <c r="M35" i="6"/>
  <c r="M51" i="6"/>
  <c r="M84" i="6"/>
  <c r="M110" i="6"/>
  <c r="M127" i="6"/>
  <c r="J139" i="6"/>
  <c r="M139" i="6" l="1"/>
  <c r="M140" i="6" s="1"/>
  <c r="M141" i="6" s="1"/>
  <c r="M142" i="6" s="1"/>
  <c r="M143" i="6" s="1"/>
  <c r="D6" i="2" s="1"/>
  <c r="D11" i="2" s="1"/>
  <c r="G6" i="2" l="1"/>
  <c r="F59" i="13"/>
  <c r="J59" i="13" s="1"/>
  <c r="L57" i="13"/>
  <c r="F62" i="13"/>
  <c r="L62" i="13" s="1"/>
  <c r="F58" i="13"/>
  <c r="J58" i="13" s="1"/>
  <c r="J57" i="13"/>
  <c r="L60" i="13"/>
  <c r="H57" i="13"/>
  <c r="M57" i="13" l="1"/>
  <c r="H62" i="13"/>
  <c r="L58" i="13"/>
  <c r="L59" i="13"/>
  <c r="J62" i="13"/>
  <c r="H60" i="13"/>
  <c r="J60" i="13"/>
  <c r="H58" i="13"/>
  <c r="H59" i="13"/>
  <c r="M62" i="13" l="1"/>
  <c r="M59" i="13"/>
  <c r="L63" i="13"/>
  <c r="J63" i="13"/>
  <c r="M64" i="13" s="1"/>
  <c r="H63" i="13"/>
  <c r="M58" i="13"/>
  <c r="M60" i="13"/>
  <c r="M63" i="13" l="1"/>
  <c r="M65" i="13" s="1"/>
  <c r="M66" i="13" s="1"/>
  <c r="M67" i="13" s="1"/>
  <c r="E10" i="2" s="1"/>
  <c r="G10" i="2" l="1"/>
  <c r="E11" i="2"/>
  <c r="G11" i="2" s="1"/>
  <c r="G12" i="2" l="1"/>
  <c r="G13" i="2" s="1"/>
  <c r="G14" i="2" l="1"/>
  <c r="G15" i="2" s="1"/>
</calcChain>
</file>

<file path=xl/sharedStrings.xml><?xml version="1.0" encoding="utf-8"?>
<sst xmlns="http://schemas.openxmlformats.org/spreadsheetml/2006/main" count="899" uniqueCount="299">
  <si>
    <t>მ2</t>
  </si>
  <si>
    <t>გ.მ</t>
  </si>
  <si>
    <t>ც</t>
  </si>
  <si>
    <t>მ3</t>
  </si>
  <si>
    <t>ფანჯრის ბლოკის მოხსნა</t>
  </si>
  <si>
    <t>კედლებიდან კერამიკული ფილების მოხსნა</t>
  </si>
  <si>
    <t>ტ</t>
  </si>
  <si>
    <t>ნაგვის დატვირთვა ავტითვითმცლელზე ხელით</t>
  </si>
  <si>
    <t>დემონტაჟი:</t>
  </si>
  <si>
    <t>კედლები, ტიხრები:</t>
  </si>
  <si>
    <t>კარ-ფანჯრები:</t>
  </si>
  <si>
    <t>შიდა მოსაპირკეთებელი სამუშაოები:</t>
  </si>
  <si>
    <t>კედლების და ტიხრების მოპირკეთება კერამიკული ფილებით</t>
  </si>
  <si>
    <t>ლარი</t>
  </si>
  <si>
    <t>რიგ  №</t>
  </si>
  <si>
    <t>ხარჯთაღრიცხვის №</t>
  </si>
  <si>
    <t>სამუშაოების და ხარჯების დასახელება</t>
  </si>
  <si>
    <t>სახარჯთაღრიცხვო ღირებულება ლარი</t>
  </si>
  <si>
    <t>სამშენებლო სამუშაოებზე</t>
  </si>
  <si>
    <t>სამონტაჟო სამუშაოებზე</t>
  </si>
  <si>
    <t>სხვადასხვა ხარჯები მოწყობილობა</t>
  </si>
  <si>
    <t>ჯამი</t>
  </si>
  <si>
    <t xml:space="preserve"> ლოკალური ხარჯთაღრიცხვა №1</t>
  </si>
  <si>
    <t>სულ:</t>
  </si>
  <si>
    <t>დ.ღ.გ. 18%</t>
  </si>
  <si>
    <t>ჯამი:</t>
  </si>
  <si>
    <t>masalebis xarisxi - maRali. xanZarmedegi.</t>
  </si>
  <si>
    <t>გაუთვალისწინებული ხარჯები 4%</t>
  </si>
  <si>
    <t>ლოკალური ხარჯთაღრიცხვა №1</t>
  </si>
  <si>
    <t>#</t>
  </si>
  <si>
    <t>Sifri</t>
  </si>
  <si>
    <t xml:space="preserve">samuSaos dasaxeleba </t>
  </si>
  <si>
    <t>ganz. erT.</t>
  </si>
  <si>
    <t>norma      er-ze</t>
  </si>
  <si>
    <t>raode-noba</t>
  </si>
  <si>
    <t>masalebi</t>
  </si>
  <si>
    <t>xelfasi (l)</t>
  </si>
  <si>
    <t xml:space="preserve">samSeneblo meqanizmebi da manqanebi </t>
  </si>
  <si>
    <t xml:space="preserve">   sul</t>
  </si>
  <si>
    <t>erT. fasi</t>
  </si>
  <si>
    <t>jami</t>
  </si>
  <si>
    <t xml:space="preserve">  jami</t>
  </si>
  <si>
    <t>(lari)</t>
  </si>
  <si>
    <t xml:space="preserve">zednadebi xarjebi </t>
  </si>
  <si>
    <t>gegmiuri mogeba</t>
  </si>
  <si>
    <t>СНиП IV-2-82 46-32-3</t>
  </si>
  <si>
    <t xml:space="preserve">Sromis xarji </t>
  </si>
  <si>
    <t>kac/sT</t>
  </si>
  <si>
    <t xml:space="preserve">manqanebi  </t>
  </si>
  <si>
    <t>lari</t>
  </si>
  <si>
    <t>Sromis danaxarჯi</t>
  </si>
  <si>
    <t>manqanebi</t>
  </si>
  <si>
    <t>СНиП IV-2-82 46-31-12</t>
  </si>
  <si>
    <t>საბაზრო</t>
  </si>
  <si>
    <t>СНиП IV-2-82 46-15-2</t>
  </si>
  <si>
    <t>sabazro</t>
  </si>
  <si>
    <t>m2</t>
  </si>
  <si>
    <t>sxva masala</t>
  </si>
  <si>
    <t>სხვა მასალა</t>
  </si>
  <si>
    <t>СН и П
IV-2-82                              9-14-5</t>
  </si>
  <si>
    <t>Sromis danaxarJi</t>
  </si>
  <si>
    <t>kg</t>
  </si>
  <si>
    <t>saxva masala</t>
  </si>
  <si>
    <t>СН и П
IV-2-82                              15-52-3</t>
  </si>
  <si>
    <t>ქვიშა-ცემენტის ხსნარი</t>
  </si>
  <si>
    <t>СНиП IV-2-82                 11-30-6</t>
  </si>
  <si>
    <t>webo-cementi</t>
  </si>
  <si>
    <t>კარამოგრანიტის ფილა</t>
  </si>
  <si>
    <t>მავთულბადე</t>
  </si>
  <si>
    <t>СНиП  IV-2-82 15-14-1</t>
  </si>
  <si>
    <t>კაფელის ფილა</t>
  </si>
  <si>
    <t>СНиП IV-2-82                   15-168-7</t>
  </si>
  <si>
    <t>kedlebis da tixrebis damuSaveba da SeRebva wyalemulsiis saRebaviT</t>
  </si>
  <si>
    <t>saRebavi wyalemulsiis</t>
  </si>
  <si>
    <t>fiTxi</t>
  </si>
  <si>
    <t>ბეტონი მ-100</t>
  </si>
  <si>
    <t>იატაკიდან ქვიშა-ცემენტის  მოჭიმვის აყრა</t>
  </si>
  <si>
    <t xml:space="preserve"> კედლების ბათქაშის მონგრევა ალაგ-ალაგ</t>
  </si>
  <si>
    <t>სრფ-14-21</t>
  </si>
  <si>
    <t>ფანჯრების ferdilebis  გალესვა ქვიშა-ცემენტის ხსნარით გარე მხრიდან</t>
  </si>
  <si>
    <t>ლითონის კარის ბლოკის მოხსნა</t>
  </si>
  <si>
    <t xml:space="preserve">ღიoბში ლითონპლასტიკის ფანჯრის ბლოკის მოწყობა </t>
  </si>
  <si>
    <t>СНиП IV-2-82                   15-164-8</t>
  </si>
  <si>
    <t>ლითონის კიბის მოაჯირის შეღებვა ანტიკოროზიული საღებავით</t>
  </si>
  <si>
    <t>საღებავი ანტიკოროზიული</t>
  </si>
  <si>
    <t>ოლიფა</t>
  </si>
  <si>
    <t xml:space="preserve">ნაგვის ჩალაგება ტომრებში, გატანა სათავსოდან ხელით </t>
  </si>
  <si>
    <t>კედლების  გალესვა ქვიშა-ცემენტის ხსნარით ალაგ-ალაგ</t>
  </si>
  <si>
    <t>ВЗЕР                   11-206.207</t>
  </si>
  <si>
    <t>პლინტუსების მოწყობა კერამოგრანიტის ფილებისაგან</t>
  </si>
  <si>
    <t>შესავლელი ლითონის კარის ბლოკის მოწყობა</t>
  </si>
  <si>
    <t>ლითონის კარის ბლოკი ხელსაწყოებით და საკეტებით</t>
  </si>
  <si>
    <t>ლითონის კარების შეღებვა ანტიკოროზიული საღებავით</t>
  </si>
  <si>
    <t>წყალმომარაგება და კანალიზაცია:</t>
  </si>
  <si>
    <t>კომპლ</t>
  </si>
  <si>
    <t>СН и П
IV-2-82                              16-8-1</t>
  </si>
  <si>
    <t>ცივი და ცხელი  წყლის მილსადენის გაყვანა ფასონური ნაწილებით</t>
  </si>
  <si>
    <t>СН и П
IV-2-82                              16-12-1</t>
  </si>
  <si>
    <t>ვენტილების მონტაჟი</t>
  </si>
  <si>
    <t>კუთხის ვენტილი დ20</t>
  </si>
  <si>
    <t>პლასტმასის ვენტილი დ20</t>
  </si>
  <si>
    <t>СН и П
IV-2-82                              22-16-1</t>
  </si>
  <si>
    <t>პლასტმასის  მილების თბოიზოლაცია</t>
  </si>
  <si>
    <t>პლასტმასის და ფოლადის მილების თბოიზოლაცია დ20</t>
  </si>
  <si>
    <t>СН и П
IV-2-82                              16-6-2</t>
  </si>
  <si>
    <t>პლასტმასის საკანალიზაციო მილსადენების გაყვანა fasonuri nawilebiT</t>
  </si>
  <si>
    <t>პლასტმასის კანალიზაციის მილი დ100</t>
  </si>
  <si>
    <t>СНиП IV-2-82 17-1-9</t>
  </si>
  <si>
    <t>ტრაპის მოწყობა დ=50 მმ</t>
  </si>
  <si>
    <r>
      <t xml:space="preserve">trapi </t>
    </r>
    <r>
      <rPr>
        <sz val="10"/>
        <rFont val="Arial"/>
        <family val="2"/>
        <charset val="204"/>
      </rPr>
      <t>d</t>
    </r>
    <r>
      <rPr>
        <sz val="10"/>
        <rFont val="AcadNusx"/>
      </rPr>
      <t>=50 mm (fasonuri nawilebiT)</t>
    </r>
  </si>
  <si>
    <t>СНиП IV-2-82 17-1-5</t>
  </si>
  <si>
    <t>პირსაბნის მოწყობა შემრევი ონკანით</t>
  </si>
  <si>
    <t>axali fexiani xelsabanis montaJi. SemreviT, sifoniT (tualetebSi, oTaxebSi) (fasonuri nawilebiT)</t>
  </si>
  <si>
    <t>СНиП IV-2-82 17-4-1</t>
  </si>
  <si>
    <t>უნიტაზის მოწყობა ჩამრეცხი ავზით</t>
  </si>
  <si>
    <t>unitazi kompleqtSi, drekadi misaerTebeli miliT (fasonuri nawilebiT)</t>
  </si>
  <si>
    <t>СН и П
IV-2-82                              17-6-1</t>
  </si>
  <si>
    <t>ნიჟარა შემრევით სიფონით ორი დრეკადი მილით დ15  L-0.4სმ 1-განყოფილებიანუ</t>
  </si>
  <si>
    <t>СН и П
IV-2-82                              17-8-1</t>
  </si>
  <si>
    <t xml:space="preserve">50 litriani denze momuSave wylis gamacxeleblis bakis montaJi (drekadi mmilebiY, fasonuri nawilebiT </t>
  </si>
  <si>
    <t xml:space="preserve">50 litriani denze momuSave wylis gamacxeleblis baki (drekadi mmilebiY, fasonuri nawilebiT </t>
  </si>
  <si>
    <t>სარკის მოწყობა  60*60</t>
  </si>
  <si>
    <t>ტუალეტის აქსესუარის  მოწყობა (სასსაპნე, ტუალეტის ქაღალდის დისტრი ბიუტერი....)</t>
  </si>
  <si>
    <t>СН и П
IV-2-82                              16-20-1</t>
  </si>
  <si>
    <t>შეჭრა არსებულ წყალმომარაგების ქსელში</t>
  </si>
  <si>
    <t>ადგ</t>
  </si>
  <si>
    <t>მილი დ-32</t>
  </si>
  <si>
    <t>ვენტილები დ=32 მმ</t>
  </si>
  <si>
    <t>СН и П
IV-2-82                              23-22-1</t>
  </si>
  <si>
    <t>შეჭრა არსებულ საკანალიზაციო ქსელში</t>
  </si>
  <si>
    <t>ქვიშა</t>
  </si>
  <si>
    <t>ლოკალური ხარჯთაღრიცხვა №4</t>
  </si>
  <si>
    <t xml:space="preserve"> ლოკალური ხარჯთაღრიცხვა №5</t>
  </si>
  <si>
    <t>წყალმომარაგება და კანალიზაცია</t>
  </si>
  <si>
    <t>ელ.სამონტაჟო სამუშაოები</t>
  </si>
  <si>
    <t>8-612-10</t>
  </si>
  <si>
    <t xml:space="preserve"> ელ გამანაწილებელი ფარი 24 მოდულიანი</t>
  </si>
  <si>
    <t xml:space="preserve"> ელ გამანაწილებელი ფარი24მოდულიანი</t>
  </si>
  <si>
    <t>8-525-1</t>
  </si>
  <si>
    <t>ელავტომატების მონტაჟი</t>
  </si>
  <si>
    <t>ელ. ავტომატი 3 ფაზიანი 100 ამპ</t>
  </si>
  <si>
    <t>8-400-1</t>
  </si>
  <si>
    <t xml:space="preserve"> კაბელების მონტაჟი</t>
  </si>
  <si>
    <t>NYM-j-3*2.5მმ2</t>
  </si>
  <si>
    <t>გ/მ</t>
  </si>
  <si>
    <t>NYM-j-3*1.5მმ2</t>
  </si>
  <si>
    <t>NYM-j-3*4მმ2</t>
  </si>
  <si>
    <t xml:space="preserve">8-599-1   </t>
  </si>
  <si>
    <t>სანათების მონტაჟი</t>
  </si>
  <si>
    <t>ავარიული გასასვლელის სანათი</t>
  </si>
  <si>
    <t>8-591-7</t>
  </si>
  <si>
    <t>საშტეპსელო როზეტების მონტაჟი</t>
  </si>
  <si>
    <t>საშტეპსელო როზეტი დამიწებით</t>
  </si>
  <si>
    <t>8-591-2</t>
  </si>
  <si>
    <t>ჩამრთველების მონტაჟი</t>
  </si>
  <si>
    <t>ჩამრთველი 1-იანი</t>
  </si>
  <si>
    <t>8-414-1</t>
  </si>
  <si>
    <t>გამანაწილებელი კოლოფი ხუფით</t>
  </si>
  <si>
    <t>8-418-1</t>
  </si>
  <si>
    <t>zednadebi xarjebi  მონტაჟის ღირებულებაზე</t>
  </si>
  <si>
    <t>არმსტრონგის ახალი ლედ-სანათი არმსტრონგის</t>
  </si>
  <si>
    <t>ლედ სანათი 6-ვატიანი მრგვალი (ტუალეტების)</t>
  </si>
  <si>
    <t>ლოკალური ხარჯთაღრიცხვა №5</t>
  </si>
  <si>
    <t>saremonto samuSaoebi</t>
  </si>
  <si>
    <t>ელ.სამონტაჟო სამუშოები</t>
  </si>
  <si>
    <t>ხის კარის ბლოკის მოხსნა</t>
  </si>
  <si>
    <t>აგურის ტიხრების დაშლა</t>
  </si>
  <si>
    <t>СНиП IV-2-82 46-23-4</t>
  </si>
  <si>
    <t>იატაკიდან ბეტონის საფუძვლის მონგრევა</t>
  </si>
  <si>
    <t>СНиП IV-2-82 46-29-1</t>
  </si>
  <si>
    <t>СНиП IV-2-82 46-32-2</t>
  </si>
  <si>
    <t xml:space="preserve">ღიoბში ლითონპლასტიკის კარის ბლოკის მოწყობა </t>
  </si>
  <si>
    <t>კარი ლითონპლასტიკის  ხელსაწყოებით</t>
  </si>
  <si>
    <t>ღიობია ამოჭრა აგურის კედელში</t>
  </si>
  <si>
    <t>СНиП IV-2-82 46-16-3</t>
  </si>
  <si>
    <t>СНиП IV-2-82      10-55-4</t>
  </si>
  <si>
    <t xml:space="preserve"> tixrebis mowyoba da Riobebis Sevseba  nestgamZle ორმაგი TabaSir-muyaos filebiT liTonis karkasze (bgeroizolaciiT)</t>
  </si>
  <si>
    <r>
      <t>m</t>
    </r>
    <r>
      <rPr>
        <b/>
        <vertAlign val="superscript"/>
        <sz val="10"/>
        <rFont val="AcadNusx"/>
      </rPr>
      <t>2</t>
    </r>
  </si>
  <si>
    <t>კარკასის ელემენტები პროფილები</t>
  </si>
  <si>
    <t>TabaSir-muyaos ნესტგამძლე ფილები</t>
  </si>
  <si>
    <t>bgeraizolacia (qafplasti 5 sm sisqiT)</t>
  </si>
  <si>
    <t>საყრდენი კარკასი ფოლადის ოთხკუთვა მილებით 30*50*3 მმ</t>
  </si>
  <si>
    <t>ღიობის ამოშენება აგურით</t>
  </si>
  <si>
    <t>СНиП IV-2-82      46-13-1</t>
  </si>
  <si>
    <t>აფური</t>
  </si>
  <si>
    <t>ქვიშა-ცემენტის ხსნარი მ-50</t>
  </si>
  <si>
    <t>იატაკზე საფუძვლის მოწყობა ღორღით</t>
  </si>
  <si>
    <t>СНиП IV-2-82                       11-1-6</t>
  </si>
  <si>
    <t>ღორღი წვრილი ფრაქციის</t>
  </si>
  <si>
    <t>СНиП IV-2-82 11-8-1;2</t>
  </si>
  <si>
    <t>qviSa-cementis xsnari</t>
  </si>
  <si>
    <t>m3</t>
  </si>
  <si>
    <t>იატაკზე მოჭიმვის მოწყობა ქვიშა-ცემენტის ხსნარით 50 მმ სისქით</t>
  </si>
  <si>
    <t>იატაკზე კერამოგრანიტის ფილების დაგება</t>
  </si>
  <si>
    <t>იატაკზე ლამინირებული პარკეტის  დაგება</t>
  </si>
  <si>
    <t>СНиП IV-2-82                 11-27-6</t>
  </si>
  <si>
    <t>პლინტუსი ლამინირებული</t>
  </si>
  <si>
    <t>ლამინირებული პარკეტი 33 კლასის ქვესადებით</t>
  </si>
  <si>
    <t>იატაკები კიბეები:</t>
  </si>
  <si>
    <t>СНиП IV-2-82                       11-36-6</t>
  </si>
  <si>
    <t>შესასვლელში მონოლითური რკინა-ბეტონის კიბის კონსტრუქციის მოქყობა</t>
  </si>
  <si>
    <t>СНиП IV-2-82                       6-15-1</t>
  </si>
  <si>
    <t>ბეტონი B-25</t>
  </si>
  <si>
    <t>არმატურა A-500 დ=12 მმ</t>
  </si>
  <si>
    <t>კგ</t>
  </si>
  <si>
    <t>საყალიბე ფარი</t>
  </si>
  <si>
    <t>საყალიბე ხის მასლა</t>
  </si>
  <si>
    <t>ელექტროდი</t>
  </si>
  <si>
    <t>СНиП IV-2-82                   34-61-20</t>
  </si>
  <si>
    <t>არმსტრონგის შეკიდული ჭერის მოწყობა  (qarxnuli samagrebiT)</t>
  </si>
  <si>
    <t xml:space="preserve"> არმსტრონგის შეკიდული ჭერი კარკასის ელემენტებით</t>
  </si>
  <si>
    <t xml:space="preserve">liTonplastikis fanjris bloki მინაპაკეტით </t>
  </si>
  <si>
    <t>ნაგვის ტრანსპორტირება 15 კმ მანძილზე</t>
  </si>
  <si>
    <t>პლასტმასის მილი ცივი წყლის დ20 ფასონური ნაწილებით</t>
  </si>
  <si>
    <t>პლასტმასის მილი ცხელი წყლის დ20 ფასონური ნაწილებით</t>
  </si>
  <si>
    <t>პლასტმასის კანალიზაციის მილი დ50 ფასონური ნაწილებით</t>
  </si>
  <si>
    <t>სარეცხი ნიჟარა ორგანყოფილებიანი შემრევით სიფონით ორი დრეკადი მილით დ15  L-0.4სმ</t>
  </si>
  <si>
    <t>სარეცხინიჟარა ერთგანყოფილებიანი შემრევით სიფონით ორი დრეკადი მილით დ15  L-0.4სმ</t>
  </si>
  <si>
    <t>СН и П
IV-2-82                              17-6-2</t>
  </si>
  <si>
    <t>NYM-j-5*4</t>
  </si>
  <si>
    <t>NYM-j-5*25 მმ2</t>
  </si>
  <si>
    <t>ელ. ავტომატი 63 ამპ 3- ფაზიანი</t>
  </si>
  <si>
    <t>ელ. ავტომატი 40 ამპ 3 ფაზიანი</t>
  </si>
  <si>
    <t>ელ. ავტომატი 25 ამპ 1 პოლუსიანი</t>
  </si>
  <si>
    <t>მილი გოფრირებული მმ</t>
  </si>
  <si>
    <t>მილი გოფრირებული დ=26 მმ</t>
  </si>
  <si>
    <t>20მილი გოფრირებული დ=20 მმ</t>
  </si>
  <si>
    <t>ელ. ავტომატი 32 ამპ 1 პოლუსიანი</t>
  </si>
  <si>
    <t>მიწის გაჭრა ხელით კაბელის გასაყვანად</t>
  </si>
  <si>
    <t>1-78-3</t>
  </si>
  <si>
    <t>1-81-3</t>
  </si>
  <si>
    <t>მიწის უკუჩაყრა ხელით კაბელის გაყვანის შემდეგ</t>
  </si>
  <si>
    <r>
      <t xml:space="preserve">კედლის გათბობის კონდესაციური ქვაბი სიმძლავრით 50Kw,სამუშაო დიაპაზონი 80-60°C , დამცავი სარქველით, სამაგრებით, მართვის პანელით, საცირკულაციო ტუმბოთი 1.7მ3/სთ, </t>
    </r>
    <r>
      <rPr>
        <sz val="9"/>
        <rFont val="Times New Roman"/>
        <family val="1"/>
        <charset val="204"/>
      </rPr>
      <t>H=</t>
    </r>
    <r>
      <rPr>
        <sz val="9"/>
        <rFont val="Calibri"/>
        <family val="2"/>
        <charset val="204"/>
        <scheme val="minor"/>
      </rPr>
      <t>8მ, N=0,5 kw(220) შემკრები და საკვამური მილით, მემბრანული საფართოებელი ავზით, სამონტაჟო პლატფორმით და  მართვისათვის ყველა საჭირო აქსესუარით. სანთურით, გამონაბოლქვის და სუფთა ჰაერის ცალკე შეერთების ლუქებით N=220V 0.5kw</t>
    </r>
  </si>
  <si>
    <t>komp.</t>
  </si>
  <si>
    <t xml:space="preserve">რადიატორი სრული სამონტაჟო კომპლექტით - საჰაერო ვენტილით, ურდულებით მიწოდებასა და უკუ მილსადენზე 1.0კვ. </t>
  </si>
  <si>
    <t xml:space="preserve">რადიატორი სრული სამონტაჟო კომპლექტით - საჰაერო ვენტილით, ურდულებით მიწოდებასა და უკუ მილსადენზე 1.5კვ. </t>
  </si>
  <si>
    <t xml:space="preserve">რადიატორი სრული სამონტაჟო კომპლექტით - საჰაერო ვენტილით, ურდულებით მიწოდებასა და უკუ მილსადენზე 2.0კვ. </t>
  </si>
  <si>
    <t xml:space="preserve">რადიატორი სრული სამონტაჟო კომპლექტით - საჰაერო ვენტილით, ურდულებით მიწოდებასა და უკუ მილსადენზე 3.0კვ. </t>
  </si>
  <si>
    <t>საშრობი ტუალეტში</t>
  </si>
  <si>
    <r>
      <t xml:space="preserve"> ურდული პოლიპროპილენის მილზე  </t>
    </r>
    <r>
      <rPr>
        <sz val="9"/>
        <rFont val="Times New Roman"/>
        <family val="1"/>
        <charset val="204"/>
      </rPr>
      <t>Ø32X4.4</t>
    </r>
  </si>
  <si>
    <r>
      <t xml:space="preserve"> ურდული პოლიპროპილენის მილზე  </t>
    </r>
    <r>
      <rPr>
        <sz val="9"/>
        <rFont val="Times New Roman"/>
        <family val="1"/>
        <charset val="204"/>
      </rPr>
      <t>Ø25X3.5</t>
    </r>
  </si>
  <si>
    <r>
      <t xml:space="preserve">პოლიპროპილენის მილები </t>
    </r>
    <r>
      <rPr>
        <sz val="9"/>
        <rFont val="Times New Roman"/>
        <family val="1"/>
        <charset val="204"/>
      </rPr>
      <t>Ø32X4.4</t>
    </r>
  </si>
  <si>
    <t>გრძ.მ</t>
  </si>
  <si>
    <r>
      <t xml:space="preserve">პოლიპროპილენის მილები </t>
    </r>
    <r>
      <rPr>
        <sz val="9"/>
        <rFont val="Times New Roman"/>
        <family val="1"/>
        <charset val="204"/>
      </rPr>
      <t>Ø25X3.5</t>
    </r>
  </si>
  <si>
    <r>
      <t xml:space="preserve">პოლიპროპილენის მილები </t>
    </r>
    <r>
      <rPr>
        <sz val="9"/>
        <rFont val="Times New Roman"/>
        <family val="1"/>
        <charset val="204"/>
      </rPr>
      <t>Ø20X2.9</t>
    </r>
  </si>
  <si>
    <t>მილგაყვანილობის ფიტინგები და სამაგრები მილების ღირებულების 30%</t>
  </si>
  <si>
    <t>სისტემის შემოწმება</t>
  </si>
  <si>
    <t>ვენტილაცია</t>
  </si>
  <si>
    <t>ჰაერსატარი მოთუთიებული ფურცლოვანი თუნუქისგან 0.7მმ  დამზადებული, თბოიზოლაცია 9მმ თვითწებვადი კაუჩუკი. ფლიანეცური შეერთებით, შუასადები რეზინითა და კუთხეებში სილიკონით. ჰაერსატარი უნდა იყოს დაღარული სიმყარის მოსამატებლად დაღარვა უნდა იყოს ქარხნული წესით ახლო ახლო თანაბარი ზოლებით შესრულებული (მაღალი ხარისხის დანადგარზე დამუშვებული).</t>
  </si>
  <si>
    <t>ჰაერსატარების თბოიზოლაცია 9მმ თვითწებვადი კაუჩუკით</t>
  </si>
  <si>
    <t>ჰაერსატარის სამონტაჟო დამხმარე მასალები, ჰაერსატარების ღირებულების 20%</t>
  </si>
  <si>
    <t>ხმაურდამხშობი 500X300 mm L=800m</t>
  </si>
  <si>
    <t>ელ. კალორიფერი სრული ავტომატიკით (ირთვება &lt;0 ტემპერატურის დროს)</t>
  </si>
  <si>
    <r>
      <t xml:space="preserve">არხული გამწოვი ვენტილატორი L=1000მ3/სთ. არაუმეტეს 50 დეციბელისა. </t>
    </r>
    <r>
      <rPr>
        <sz val="9"/>
        <rFont val="AcadMtavr"/>
      </rPr>
      <t>(gare SefuTviT)</t>
    </r>
  </si>
  <si>
    <t>სველი წერტილებიდან გამწოვი  ვენტილატორი L=160m³/h 120pa, დაბალი ხმაურის დონით</t>
  </si>
  <si>
    <t xml:space="preserve">არხურული  კონდიციონერი სრული კომპლექტი სადრენაჟე ტუმბთი, სამონტაჟო სამაგრებით და კედლის პულტით. შიდა და გარე ბლოკი  Qc=5.28, QH=5.56 kw. N=0,5 kw/2.0kw(შიდა და გარე ბლოკისთვის)  </t>
  </si>
  <si>
    <r>
      <t xml:space="preserve">რეგულირებადი გამწოვი მრგვალი დიფუზორი </t>
    </r>
    <r>
      <rPr>
        <sz val="9"/>
        <rFont val="Calibri"/>
        <family val="2"/>
      </rPr>
      <t>Ø100 ლთონის</t>
    </r>
  </si>
  <si>
    <t>მართკუთხა ორრიგა ცხაურა 200X150 თბოიზოლირბული პლენუმბოქსით</t>
  </si>
  <si>
    <t>მართკუთხა ორრიგა ცხაურა 150X150 თბოიზოლირბული პლენუმბოქსით</t>
  </si>
  <si>
    <t>გარე ჟალუზი - ლითონის ბადე 350X250</t>
  </si>
  <si>
    <r>
      <t xml:space="preserve">გარე ჟალუზი - ლითონის ბადე </t>
    </r>
    <r>
      <rPr>
        <sz val="9"/>
        <rFont val="Times New Roman"/>
        <family val="1"/>
        <charset val="204"/>
      </rPr>
      <t>d</t>
    </r>
    <r>
      <rPr>
        <sz val="9"/>
        <rFont val="Calibri"/>
        <family val="2"/>
        <scheme val="minor"/>
      </rPr>
      <t>=150 მმ</t>
    </r>
  </si>
  <si>
    <t>სარევიზიო ლუქი 600X600 კონდიციონერის შიდა ბლოკთან (არმსტრონგის ჭერის შემთხვევაში არაა საჭირო, დაზუსდეს მონტაჟისას)</t>
  </si>
  <si>
    <t>არსებული სისტემის დემონტაჟი და გადაყრა ნაგავსაყრელზე (თუ ასეთი არსებობს)</t>
  </si>
  <si>
    <r>
      <t xml:space="preserve">ფილტრი </t>
    </r>
    <r>
      <rPr>
        <sz val="9"/>
        <rFont val="Times New Roman"/>
        <family val="1"/>
        <charset val="204"/>
      </rPr>
      <t>G2</t>
    </r>
    <r>
      <rPr>
        <sz val="9"/>
        <rFont val="Calibri"/>
        <family val="2"/>
        <scheme val="minor"/>
      </rPr>
      <t xml:space="preserve"> 350X250 (გაწოვაზე ფილტრი შეირჩეს და დაზუსტდეს ადმინისტრაციასთან)</t>
    </r>
  </si>
  <si>
    <t>კაპიტალური კედლის ამოჭრა-ამოტეხვა 350X250</t>
  </si>
  <si>
    <t>ადგ.</t>
  </si>
  <si>
    <t>კაპიტალური კედლის ამოჭრა-ამოტეხვა d=150 მმ</t>
  </si>
  <si>
    <t>კომპ</t>
  </si>
  <si>
    <t>გაშვება-გამართვის სამუშაოები</t>
  </si>
  <si>
    <t>მათ შორის მოწყობილობა</t>
  </si>
  <si>
    <t>zednadebi xarjebi მოწყობილობის მონტაჟზე</t>
  </si>
  <si>
    <t>gegmiuri mogeba მოწყობილობის ღირებულების გამოკლებით</t>
  </si>
  <si>
    <t>გათბობა</t>
  </si>
  <si>
    <t>ლოკალური ხარჯთაღრიცხვა №2</t>
  </si>
  <si>
    <t>ლოკალური ხარჯთაღრიცხვა №3</t>
  </si>
  <si>
    <t xml:space="preserve"> ლოკალური ხარჯთაღრიცხვა №2</t>
  </si>
  <si>
    <t xml:space="preserve"> ლოკალური ხარჯთაღრიცხვა №3</t>
  </si>
  <si>
    <t xml:space="preserve"> ლოკალური ხარჯთაღრიცხვა №4</t>
  </si>
  <si>
    <t>გათბობის სისტემა</t>
  </si>
  <si>
    <t>СН и П
IV-2-82                              18-2-9</t>
  </si>
  <si>
    <t>radiatorebis da saSrobebis montaJi</t>
  </si>
  <si>
    <t>ურდულების მონტაჟი</t>
  </si>
  <si>
    <t>პოლოპროპილენის მილების მონტაჟი</t>
  </si>
  <si>
    <t>СН и П
IV-2-82 20-1-1</t>
  </si>
  <si>
    <t>SromiTi resursebi</t>
  </si>
  <si>
    <t>СН и П
IV-2-82          26-13-2.</t>
  </si>
  <si>
    <t>СН и П
IV-2-82          20-14-1</t>
  </si>
  <si>
    <t>СН и П
IV-2-82          20-25-1</t>
  </si>
  <si>
    <t>СН и П
IV-2-82          20-27-1</t>
  </si>
  <si>
    <t>ვენტილატორების მონტაჟი</t>
  </si>
  <si>
    <t>СН и П
IV-2-82          20-22-2</t>
  </si>
  <si>
    <t>СН и П
IV-2-82          20-31-5</t>
  </si>
  <si>
    <t>ცხაურების, დიფუზორების, ლიუკების  და ჟალუზების მონტაჟი</t>
  </si>
  <si>
    <t>СН и П
IV-2-82          20-7-1</t>
  </si>
  <si>
    <t>СН и П
IV-2-82          46-19-6</t>
  </si>
  <si>
    <t>СН и П
IV-2-82          46-19-3</t>
  </si>
  <si>
    <r>
      <rPr>
        <b/>
        <sz val="9"/>
        <rFont val="AcadNusx"/>
      </rPr>
      <t>saremonto samuSaoebis</t>
    </r>
    <r>
      <rPr>
        <b/>
        <sz val="9"/>
        <rFont val="Arial"/>
        <family val="2"/>
        <charset val="204"/>
      </rPr>
      <t xml:space="preserve"> ღირებულების ნაკრები სავარაუდო სახარჯთაღრიცხვო ანგარიში</t>
    </r>
  </si>
  <si>
    <t xml:space="preserve">გაუთვალისწინებული ხარჯები 4% არის უცვლელი </t>
  </si>
  <si>
    <t>Tssu-s ი.ქუთათელაძის ფარმაკოქიმიის ინსტიტუტის axali vivariumis saremonto samuSaoebi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</si>
</sst>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
  </numFmts>
  <fonts count="48" x14ac:knownFonts="1">
    <font>
      <sz val="11"/>
      <color theme="1"/>
      <name val="Calibri"/>
      <family val="2"/>
      <scheme val="minor"/>
    </font>
    <font>
      <b/>
      <sz val="11"/>
      <color theme="1"/>
      <name val="Calibri"/>
      <family val="2"/>
      <charset val="204"/>
      <scheme val="minor"/>
    </font>
    <font>
      <b/>
      <sz val="12"/>
      <color theme="1"/>
      <name val="Calibri"/>
      <family val="2"/>
      <charset val="204"/>
      <scheme val="minor"/>
    </font>
    <font>
      <sz val="11"/>
      <color theme="1"/>
      <name val="Calibri"/>
      <family val="2"/>
      <charset val="204"/>
      <scheme val="minor"/>
    </font>
    <font>
      <b/>
      <sz val="10"/>
      <name val="Arial"/>
      <family val="2"/>
      <charset val="204"/>
    </font>
    <font>
      <sz val="10"/>
      <name val="Calibri"/>
      <family val="2"/>
      <scheme val="minor"/>
    </font>
    <font>
      <sz val="10"/>
      <name val="Arial"/>
      <family val="2"/>
      <charset val="204"/>
    </font>
    <font>
      <b/>
      <sz val="10"/>
      <name val="AcadNusx"/>
    </font>
    <font>
      <b/>
      <sz val="10"/>
      <name val="Arial Cyr"/>
      <family val="2"/>
      <charset val="204"/>
    </font>
    <font>
      <b/>
      <sz val="14"/>
      <color theme="1"/>
      <name val="Calibri"/>
      <family val="2"/>
      <charset val="204"/>
      <scheme val="minor"/>
    </font>
    <font>
      <sz val="8"/>
      <name val="AcadNusx"/>
    </font>
    <font>
      <sz val="9"/>
      <name val="AcadNusx"/>
    </font>
    <font>
      <b/>
      <sz val="11"/>
      <name val="AcadNusx"/>
    </font>
    <font>
      <sz val="12"/>
      <color theme="1"/>
      <name val="Calibri"/>
      <family val="2"/>
      <scheme val="minor"/>
    </font>
    <font>
      <sz val="10"/>
      <name val="AcadNusx"/>
    </font>
    <font>
      <b/>
      <i/>
      <sz val="10"/>
      <name val="AcadNusx"/>
    </font>
    <font>
      <b/>
      <sz val="11"/>
      <color theme="1"/>
      <name val="Calibri"/>
      <family val="2"/>
      <scheme val="minor"/>
    </font>
    <font>
      <sz val="11"/>
      <name val="AcadNusx"/>
    </font>
    <font>
      <sz val="10"/>
      <color theme="1"/>
      <name val="AcadNusx"/>
    </font>
    <font>
      <sz val="10"/>
      <name val="Arial Cyr"/>
      <family val="2"/>
      <charset val="204"/>
    </font>
    <font>
      <sz val="11"/>
      <color theme="1"/>
      <name val="Calibri"/>
      <family val="2"/>
      <scheme val="minor"/>
    </font>
    <font>
      <sz val="11"/>
      <color indexed="8"/>
      <name val="Calibri"/>
      <family val="2"/>
    </font>
    <font>
      <sz val="12"/>
      <color theme="1"/>
      <name val="Calibri"/>
      <family val="2"/>
      <charset val="204"/>
      <scheme val="minor"/>
    </font>
    <font>
      <sz val="10"/>
      <name val="Times New Roman"/>
      <family val="1"/>
    </font>
    <font>
      <b/>
      <vertAlign val="superscript"/>
      <sz val="10"/>
      <name val="AcadNusx"/>
    </font>
    <font>
      <sz val="10"/>
      <name val="Arial"/>
      <family val="2"/>
    </font>
    <font>
      <sz val="9"/>
      <name val="AcadMtavr"/>
    </font>
    <font>
      <sz val="10"/>
      <name val="AcadMtavr"/>
    </font>
    <font>
      <sz val="9"/>
      <name val="Calibri"/>
      <family val="2"/>
      <charset val="204"/>
      <scheme val="minor"/>
    </font>
    <font>
      <sz val="9"/>
      <name val="Times New Roman"/>
      <family val="1"/>
      <charset val="204"/>
    </font>
    <font>
      <sz val="9"/>
      <name val="Calibri"/>
      <family val="2"/>
      <scheme val="minor"/>
    </font>
    <font>
      <sz val="9"/>
      <name val="Calibri"/>
      <family val="2"/>
    </font>
    <font>
      <b/>
      <sz val="10"/>
      <name val="AcadMtavr"/>
    </font>
    <font>
      <b/>
      <sz val="12"/>
      <color theme="1"/>
      <name val="Arial"/>
      <family val="2"/>
      <charset val="204"/>
    </font>
    <font>
      <sz val="12"/>
      <name val="AcadNusx"/>
    </font>
    <font>
      <b/>
      <sz val="9"/>
      <name val="AcadNusx"/>
    </font>
    <font>
      <sz val="9"/>
      <name val="Arial"/>
      <family val="2"/>
      <charset val="204"/>
    </font>
    <font>
      <b/>
      <sz val="9"/>
      <name val="Arial"/>
      <family val="2"/>
      <charset val="204"/>
    </font>
    <font>
      <b/>
      <sz val="9"/>
      <name val="Calibri"/>
      <family val="2"/>
      <scheme val="minor"/>
    </font>
    <font>
      <b/>
      <sz val="9"/>
      <name val="Arial"/>
      <family val="2"/>
    </font>
    <font>
      <b/>
      <sz val="9"/>
      <color rgb="FFFF0000"/>
      <name val="Arial"/>
      <family val="2"/>
      <charset val="204"/>
    </font>
    <font>
      <b/>
      <sz val="9"/>
      <name val="Arial Cyr"/>
      <family val="2"/>
      <charset val="204"/>
    </font>
    <font>
      <b/>
      <sz val="8"/>
      <name val="AcadNusx"/>
    </font>
    <font>
      <sz val="8"/>
      <name val="AcadMtavr"/>
    </font>
    <font>
      <sz val="8"/>
      <color theme="1"/>
      <name val="Calibri"/>
      <family val="2"/>
      <scheme val="minor"/>
    </font>
    <font>
      <sz val="8"/>
      <color theme="1"/>
      <name val="Calibri"/>
      <family val="2"/>
      <charset val="204"/>
      <scheme val="minor"/>
    </font>
    <font>
      <b/>
      <sz val="12"/>
      <name val="AcadNusx"/>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6" fillId="0" borderId="0"/>
    <xf numFmtId="0" fontId="19" fillId="0" borderId="0"/>
    <xf numFmtId="0" fontId="6" fillId="0" borderId="0"/>
    <xf numFmtId="0" fontId="6" fillId="0" borderId="0"/>
    <xf numFmtId="0" fontId="6" fillId="0" borderId="0"/>
    <xf numFmtId="0" fontId="20" fillId="0" borderId="0"/>
    <xf numFmtId="0" fontId="21" fillId="0" borderId="0"/>
    <xf numFmtId="0" fontId="19" fillId="0" borderId="0"/>
    <xf numFmtId="0" fontId="6" fillId="0" borderId="0"/>
    <xf numFmtId="0" fontId="25" fillId="0" borderId="0"/>
  </cellStyleXfs>
  <cellXfs count="179">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0" fillId="0" borderId="0" xfId="0" applyFill="1" applyAlignment="1">
      <alignment vertical="center"/>
    </xf>
    <xf numFmtId="0" fontId="10" fillId="0"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7" fillId="0" borderId="1" xfId="0" applyFont="1" applyFill="1" applyBorder="1" applyAlignment="1">
      <alignment horizontal="center" vertical="center"/>
    </xf>
    <xf numFmtId="4" fontId="13" fillId="0" borderId="1" xfId="0" applyNumberFormat="1" applyFont="1" applyFill="1" applyBorder="1" applyAlignment="1">
      <alignment wrapText="1"/>
    </xf>
    <xf numFmtId="4" fontId="7" fillId="0" borderId="1" xfId="0" applyNumberFormat="1" applyFont="1" applyFill="1" applyBorder="1" applyAlignment="1">
      <alignment horizontal="center" vertical="center" wrapText="1"/>
    </xf>
    <xf numFmtId="0" fontId="13" fillId="0" borderId="0" xfId="0" applyFont="1" applyFill="1" applyAlignment="1">
      <alignment wrapText="1"/>
    </xf>
    <xf numFmtId="9"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0" fontId="13" fillId="0" borderId="1" xfId="0" applyFont="1" applyFill="1" applyBorder="1" applyAlignment="1">
      <alignment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xf>
    <xf numFmtId="0" fontId="17" fillId="0" borderId="0" xfId="0" applyFont="1" applyFill="1" applyAlignment="1">
      <alignment horizontal="center" vertical="center" wrapText="1"/>
    </xf>
    <xf numFmtId="0" fontId="16"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4" fontId="6" fillId="0" borderId="1" xfId="1" applyNumberFormat="1" applyFont="1" applyFill="1" applyBorder="1" applyAlignment="1">
      <alignment horizontal="center" vertical="center"/>
    </xf>
    <xf numFmtId="4" fontId="14" fillId="0" borderId="1" xfId="0" applyNumberFormat="1" applyFont="1" applyFill="1" applyBorder="1" applyAlignment="1">
      <alignment horizontal="center" vertical="center" wrapText="1"/>
    </xf>
    <xf numFmtId="0" fontId="7" fillId="0" borderId="1" xfId="2" applyFont="1" applyFill="1" applyBorder="1" applyAlignment="1">
      <alignment vertical="center"/>
    </xf>
    <xf numFmtId="0" fontId="14" fillId="0" borderId="1" xfId="2" applyFont="1" applyFill="1" applyBorder="1" applyAlignment="1">
      <alignment horizontal="center" vertical="center" wrapText="1"/>
    </xf>
    <xf numFmtId="0" fontId="14" fillId="0" borderId="1" xfId="2" applyFont="1" applyFill="1" applyBorder="1" applyAlignment="1">
      <alignment horizontal="center" vertical="center"/>
    </xf>
    <xf numFmtId="164" fontId="14" fillId="0" borderId="1" xfId="2" applyNumberFormat="1" applyFont="1" applyFill="1" applyBorder="1" applyAlignment="1">
      <alignment horizontal="center" vertical="center"/>
    </xf>
    <xf numFmtId="2" fontId="14" fillId="0" borderId="1" xfId="2" applyNumberFormat="1" applyFont="1" applyFill="1" applyBorder="1" applyAlignment="1">
      <alignment horizontal="center" vertical="center"/>
    </xf>
    <xf numFmtId="0" fontId="17" fillId="0" borderId="1" xfId="0" applyFont="1" applyFill="1" applyBorder="1" applyAlignment="1">
      <alignment vertical="center" wrapText="1"/>
    </xf>
    <xf numFmtId="1" fontId="12"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1" fontId="17" fillId="0" borderId="1" xfId="0" applyNumberFormat="1" applyFont="1" applyFill="1" applyBorder="1" applyAlignment="1">
      <alignment horizontal="center" vertical="center" wrapText="1"/>
    </xf>
    <xf numFmtId="4" fontId="17" fillId="0" borderId="1" xfId="4"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0" xfId="0" applyFont="1" applyFill="1" applyAlignment="1">
      <alignment vertical="center"/>
    </xf>
    <xf numFmtId="3" fontId="0" fillId="0" borderId="0" xfId="0" applyNumberFormat="1" applyFill="1" applyAlignment="1">
      <alignment vertical="center"/>
    </xf>
    <xf numFmtId="0" fontId="22"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4" fontId="0" fillId="0" borderId="1" xfId="0" applyNumberFormat="1" applyFill="1" applyBorder="1" applyAlignment="1">
      <alignment horizontal="center" vertical="center"/>
    </xf>
    <xf numFmtId="0" fontId="14" fillId="0" borderId="1" xfId="0" applyFont="1" applyFill="1" applyBorder="1" applyAlignment="1">
      <alignment horizontal="center"/>
    </xf>
    <xf numFmtId="0" fontId="23" fillId="0" borderId="1" xfId="0" applyFont="1" applyFill="1" applyBorder="1" applyAlignment="1">
      <alignment horizontal="center" vertical="center" wrapText="1"/>
    </xf>
    <xf numFmtId="0" fontId="14" fillId="0" borderId="1" xfId="0" applyFont="1" applyFill="1" applyBorder="1" applyAlignment="1">
      <alignment vertical="center" wrapText="1"/>
    </xf>
    <xf numFmtId="2" fontId="14" fillId="0" borderId="1" xfId="0" applyNumberFormat="1" applyFont="1" applyFill="1" applyBorder="1" applyAlignment="1">
      <alignment vertical="center" wrapText="1"/>
    </xf>
    <xf numFmtId="1" fontId="14"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 fontId="12" fillId="2" borderId="1" xfId="4" applyNumberFormat="1" applyFont="1" applyFill="1" applyBorder="1" applyAlignment="1">
      <alignment horizontal="center" vertical="center" wrapText="1"/>
    </xf>
    <xf numFmtId="3" fontId="13" fillId="0" borderId="0" xfId="0" applyNumberFormat="1" applyFont="1" applyFill="1" applyAlignment="1">
      <alignment wrapText="1"/>
    </xf>
    <xf numFmtId="0" fontId="1"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2" fontId="7" fillId="0" borderId="1" xfId="0" applyNumberFormat="1" applyFont="1" applyFill="1" applyBorder="1" applyAlignment="1">
      <alignment horizontal="left" vertical="center" wrapText="1"/>
    </xf>
    <xf numFmtId="165" fontId="14" fillId="0" borderId="1" xfId="0" applyNumberFormat="1" applyFont="1" applyFill="1" applyBorder="1" applyAlignment="1">
      <alignment horizontal="center" vertical="center"/>
    </xf>
    <xf numFmtId="0" fontId="14" fillId="0" borderId="1" xfId="2" applyFont="1" applyFill="1" applyBorder="1" applyAlignment="1">
      <alignment horizontal="left" vertical="center" wrapText="1"/>
    </xf>
    <xf numFmtId="1" fontId="12" fillId="0" borderId="1" xfId="4"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27" fillId="0" borderId="1" xfId="10" applyFont="1" applyFill="1" applyBorder="1" applyAlignment="1">
      <alignment horizontal="center" vertical="center"/>
    </xf>
    <xf numFmtId="0" fontId="26" fillId="0" borderId="1" xfId="10" applyFont="1" applyFill="1" applyBorder="1" applyAlignment="1">
      <alignment horizontal="center" vertical="center"/>
    </xf>
    <xf numFmtId="0" fontId="26" fillId="0" borderId="1" xfId="0" applyFont="1" applyFill="1" applyBorder="1" applyAlignment="1">
      <alignment horizontal="center" vertical="center"/>
    </xf>
    <xf numFmtId="0" fontId="27" fillId="0" borderId="5" xfId="10" applyFont="1" applyFill="1" applyBorder="1" applyAlignment="1">
      <alignment horizontal="center" vertical="center"/>
    </xf>
    <xf numFmtId="4" fontId="0" fillId="0" borderId="0" xfId="0" applyNumberFormat="1" applyFill="1" applyAlignment="1">
      <alignment vertical="center"/>
    </xf>
    <xf numFmtId="4" fontId="13" fillId="0" borderId="1" xfId="0" applyNumberFormat="1" applyFont="1" applyFill="1" applyBorder="1" applyAlignment="1">
      <alignment vertical="center" wrapText="1"/>
    </xf>
    <xf numFmtId="4" fontId="13" fillId="0" borderId="0" xfId="0" applyNumberFormat="1" applyFont="1" applyFill="1" applyAlignment="1">
      <alignment vertical="center" wrapText="1"/>
    </xf>
    <xf numFmtId="0" fontId="13" fillId="0" borderId="0" xfId="0" applyFont="1" applyFill="1" applyAlignment="1">
      <alignment vertical="center" wrapText="1"/>
    </xf>
    <xf numFmtId="0" fontId="10"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2" fillId="0" borderId="1" xfId="10" applyFont="1" applyFill="1" applyBorder="1" applyAlignment="1">
      <alignment horizontal="center" vertical="center"/>
    </xf>
    <xf numFmtId="0" fontId="33" fillId="0" borderId="1" xfId="0" applyFont="1" applyFill="1" applyBorder="1" applyAlignment="1">
      <alignment horizontal="center" vertical="center"/>
    </xf>
    <xf numFmtId="0" fontId="17" fillId="0" borderId="5" xfId="0" applyFont="1" applyFill="1" applyBorder="1" applyAlignment="1">
      <alignment horizontal="left" vertical="center" wrapText="1"/>
    </xf>
    <xf numFmtId="0" fontId="17" fillId="0" borderId="6" xfId="6" applyFont="1" applyFill="1" applyBorder="1" applyAlignment="1">
      <alignment horizontal="center"/>
    </xf>
    <xf numFmtId="0" fontId="34" fillId="0" borderId="0" xfId="6" applyFont="1" applyFill="1" applyAlignment="1">
      <alignment horizontal="center"/>
    </xf>
    <xf numFmtId="0" fontId="17" fillId="0" borderId="1" xfId="6" applyFont="1" applyFill="1" applyBorder="1" applyAlignment="1">
      <alignment horizontal="center"/>
    </xf>
    <xf numFmtId="164" fontId="17" fillId="0" borderId="1" xfId="6" applyNumberFormat="1" applyFont="1" applyFill="1" applyBorder="1" applyAlignment="1">
      <alignment horizontal="center"/>
    </xf>
    <xf numFmtId="4" fontId="17" fillId="0" borderId="1" xfId="6" applyNumberFormat="1" applyFont="1" applyFill="1" applyBorder="1" applyAlignment="1">
      <alignment horizontal="center"/>
    </xf>
    <xf numFmtId="166" fontId="17" fillId="0" borderId="1" xfId="6" applyNumberFormat="1" applyFont="1" applyFill="1" applyBorder="1" applyAlignment="1">
      <alignment horizontal="center"/>
    </xf>
    <xf numFmtId="0" fontId="28" fillId="0"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4" fontId="3" fillId="0" borderId="0" xfId="0" applyNumberFormat="1" applyFont="1" applyFill="1" applyAlignment="1">
      <alignment vertical="center"/>
    </xf>
    <xf numFmtId="0" fontId="30"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center" vertical="center" wrapText="1"/>
      <protection locked="0"/>
    </xf>
    <xf numFmtId="0" fontId="36" fillId="0" borderId="0" xfId="0" applyFont="1" applyFill="1" applyAlignment="1">
      <alignment vertical="center" wrapText="1"/>
    </xf>
    <xf numFmtId="0" fontId="37" fillId="0" borderId="0" xfId="0" applyFont="1" applyFill="1" applyAlignment="1">
      <alignment horizontal="center" vertical="center" wrapText="1"/>
    </xf>
    <xf numFmtId="0" fontId="36" fillId="0" borderId="0" xfId="0" applyFont="1" applyFill="1" applyAlignment="1">
      <alignment horizontal="center" vertical="center" wrapText="1"/>
    </xf>
    <xf numFmtId="0" fontId="37" fillId="0" borderId="0" xfId="0" applyFont="1" applyFill="1" applyAlignment="1">
      <alignment vertical="center" wrapText="1"/>
    </xf>
    <xf numFmtId="0" fontId="3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5" fillId="0" borderId="1" xfId="0" applyFont="1" applyFill="1" applyBorder="1" applyAlignment="1">
      <alignment vertical="center" wrapText="1"/>
    </xf>
    <xf numFmtId="4" fontId="37" fillId="0" borderId="1" xfId="0" applyNumberFormat="1"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4" fontId="39" fillId="2" borderId="1" xfId="0" applyNumberFormat="1" applyFont="1" applyFill="1" applyBorder="1" applyAlignment="1">
      <alignment horizontal="center" vertical="center" wrapText="1"/>
    </xf>
    <xf numFmtId="0" fontId="40" fillId="0" borderId="0" xfId="0" applyFont="1" applyFill="1" applyAlignment="1">
      <alignment vertical="center" wrapText="1"/>
    </xf>
    <xf numFmtId="0" fontId="37" fillId="0" borderId="1"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vertical="center" wrapText="1"/>
    </xf>
    <xf numFmtId="0" fontId="37" fillId="0" borderId="3" xfId="0" applyFont="1" applyFill="1" applyBorder="1" applyAlignment="1">
      <alignment horizontal="center" vertical="center" wrapText="1"/>
    </xf>
    <xf numFmtId="0" fontId="37" fillId="0" borderId="0" xfId="0" applyFont="1" applyFill="1" applyBorder="1" applyAlignment="1">
      <alignment vertical="center" wrapText="1"/>
    </xf>
    <xf numFmtId="4" fontId="37" fillId="0" borderId="0" xfId="0" applyNumberFormat="1" applyFont="1" applyFill="1" applyBorder="1" applyAlignment="1">
      <alignment horizontal="center" vertical="center" wrapText="1"/>
    </xf>
    <xf numFmtId="0" fontId="39"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35" fillId="0" borderId="0" xfId="0" applyFont="1" applyFill="1" applyBorder="1" applyAlignment="1">
      <alignment vertical="center" wrapText="1"/>
    </xf>
    <xf numFmtId="4" fontId="37" fillId="0" borderId="0" xfId="0" applyNumberFormat="1" applyFont="1" applyFill="1" applyAlignment="1">
      <alignment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2" fontId="7"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xf>
    <xf numFmtId="2" fontId="14" fillId="2" borderId="1" xfId="2" applyNumberFormat="1" applyFont="1" applyFill="1" applyBorder="1" applyAlignment="1">
      <alignment horizontal="center" vertical="center"/>
    </xf>
    <xf numFmtId="4" fontId="6" fillId="2" borderId="1" xfId="1" applyNumberFormat="1" applyFont="1" applyFill="1" applyBorder="1" applyAlignment="1">
      <alignment horizontal="center" vertical="center"/>
    </xf>
    <xf numFmtId="4" fontId="4" fillId="2" borderId="1" xfId="1" applyNumberFormat="1" applyFont="1" applyFill="1" applyBorder="1" applyAlignment="1">
      <alignment horizontal="center" vertical="center"/>
    </xf>
    <xf numFmtId="4" fontId="17" fillId="2" borderId="1" xfId="4"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1" xfId="0" applyFont="1" applyFill="1" applyBorder="1" applyAlignment="1">
      <alignment wrapText="1"/>
    </xf>
    <xf numFmtId="0" fontId="3" fillId="2" borderId="0" xfId="0" applyFont="1" applyFill="1" applyAlignment="1">
      <alignment vertical="center"/>
    </xf>
    <xf numFmtId="0" fontId="42" fillId="0" borderId="1" xfId="0" applyFont="1" applyFill="1" applyBorder="1" applyAlignment="1">
      <alignment horizontal="center" vertical="center" wrapText="1"/>
    </xf>
    <xf numFmtId="0" fontId="30" fillId="0" borderId="4" xfId="0" applyFont="1" applyFill="1" applyBorder="1" applyAlignment="1" applyProtection="1">
      <alignment horizontal="left" vertical="center" wrapText="1"/>
      <protection locked="0"/>
    </xf>
    <xf numFmtId="0" fontId="27" fillId="0" borderId="4" xfId="10" applyFont="1" applyFill="1" applyBorder="1" applyAlignment="1">
      <alignment horizontal="center" vertical="center"/>
    </xf>
    <xf numFmtId="0" fontId="26" fillId="0" borderId="4" xfId="10" applyFont="1" applyFill="1" applyBorder="1" applyAlignment="1">
      <alignment horizontal="center" vertical="center"/>
    </xf>
    <xf numFmtId="0" fontId="26" fillId="0" borderId="4" xfId="0" applyFont="1" applyFill="1" applyBorder="1" applyAlignment="1">
      <alignment horizontal="center" vertical="center"/>
    </xf>
    <xf numFmtId="4" fontId="14" fillId="0" borderId="4" xfId="0" applyNumberFormat="1" applyFont="1" applyFill="1" applyBorder="1" applyAlignment="1">
      <alignment horizontal="center" vertical="center"/>
    </xf>
    <xf numFmtId="0" fontId="43" fillId="0" borderId="1" xfId="10" applyFont="1" applyFill="1" applyBorder="1" applyAlignment="1">
      <alignment horizontal="center" vertical="center"/>
    </xf>
    <xf numFmtId="14" fontId="10" fillId="0" borderId="1" xfId="6" applyNumberFormat="1" applyFont="1" applyFill="1" applyBorder="1" applyAlignment="1">
      <alignment horizontal="center"/>
    </xf>
    <xf numFmtId="0" fontId="10" fillId="0" borderId="1" xfId="6" applyFont="1" applyFill="1" applyBorder="1" applyAlignment="1">
      <alignment horizontal="center"/>
    </xf>
    <xf numFmtId="0" fontId="10" fillId="0" borderId="0" xfId="6" applyFont="1" applyFill="1" applyAlignment="1">
      <alignment horizontal="center"/>
    </xf>
    <xf numFmtId="0" fontId="44" fillId="0" borderId="1" xfId="0" applyFont="1" applyFill="1" applyBorder="1" applyAlignment="1">
      <alignment vertical="center" wrapText="1"/>
    </xf>
    <xf numFmtId="0" fontId="44" fillId="0" borderId="0" xfId="0" applyFont="1" applyFill="1" applyAlignment="1">
      <alignment vertical="center" wrapText="1"/>
    </xf>
    <xf numFmtId="0" fontId="45" fillId="0" borderId="0" xfId="0" applyFont="1" applyFill="1" applyAlignment="1">
      <alignment vertical="center"/>
    </xf>
    <xf numFmtId="0" fontId="4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0" fontId="47" fillId="0" borderId="0" xfId="0" applyFont="1" applyFill="1" applyAlignment="1">
      <alignment vertical="center" wrapText="1"/>
    </xf>
    <xf numFmtId="0" fontId="35" fillId="0" borderId="0" xfId="0" applyFont="1" applyFill="1" applyBorder="1" applyAlignment="1">
      <alignment horizontal="center" vertical="center" wrapText="1"/>
    </xf>
    <xf numFmtId="0" fontId="37" fillId="0" borderId="0" xfId="0" applyFont="1" applyFill="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9" fillId="0" borderId="2" xfId="0" applyFont="1" applyFill="1" applyBorder="1" applyAlignment="1">
      <alignment horizontal="right" vertical="center" wrapText="1"/>
    </xf>
    <xf numFmtId="0" fontId="0" fillId="0" borderId="2" xfId="0" applyFill="1" applyBorder="1" applyAlignment="1">
      <alignment horizontal="righ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cellXfs>
  <cellStyles count="11">
    <cellStyle name="Normal" xfId="0" builtinId="0"/>
    <cellStyle name="Normal 11 2" xfId="9"/>
    <cellStyle name="Normal 13 2 3 2" xfId="7"/>
    <cellStyle name="Normal 13 5 3 2 2" xfId="6"/>
    <cellStyle name="Normal 2" xfId="3"/>
    <cellStyle name="Normal 29" xfId="5"/>
    <cellStyle name="Normal 3" xfId="8"/>
    <cellStyle name="Normal_dasakorektirebeli xarjTaRricxva auziT 2" xfId="2"/>
    <cellStyle name="Normal_E-237EstAPSmmm" xfId="10"/>
    <cellStyle name="Обычный 2" xfId="4"/>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18</xdr:row>
      <xdr:rowOff>25527</xdr:rowOff>
    </xdr:to>
    <xdr:sp macro="" textlink="">
      <xdr:nvSpPr>
        <xdr:cNvPr id="2" name="Text Box 3"/>
        <xdr:cNvSpPr txBox="1">
          <a:spLocks noChangeArrowheads="1"/>
        </xdr:cNvSpPr>
      </xdr:nvSpPr>
      <xdr:spPr bwMode="auto">
        <a:xfrm>
          <a:off x="6343650" y="8239125"/>
          <a:ext cx="76200" cy="25527"/>
        </a:xfrm>
        <a:prstGeom prst="rect">
          <a:avLst/>
        </a:prstGeom>
        <a:noFill/>
        <a:ln w="9525">
          <a:noFill/>
          <a:miter lim="800000"/>
          <a:headEnd/>
          <a:tailEnd/>
        </a:ln>
      </xdr:spPr>
    </xdr:sp>
    <xdr:clientData/>
  </xdr:twoCellAnchor>
  <xdr:twoCellAnchor editAs="oneCell">
    <xdr:from>
      <xdr:col>4</xdr:col>
      <xdr:colOff>0</xdr:colOff>
      <xdr:row>18</xdr:row>
      <xdr:rowOff>0</xdr:rowOff>
    </xdr:from>
    <xdr:to>
      <xdr:col>4</xdr:col>
      <xdr:colOff>76200</xdr:colOff>
      <xdr:row>18</xdr:row>
      <xdr:rowOff>25527</xdr:rowOff>
    </xdr:to>
    <xdr:sp macro="" textlink="">
      <xdr:nvSpPr>
        <xdr:cNvPr id="3" name="Text Box 3"/>
        <xdr:cNvSpPr txBox="1">
          <a:spLocks noChangeArrowheads="1"/>
        </xdr:cNvSpPr>
      </xdr:nvSpPr>
      <xdr:spPr bwMode="auto">
        <a:xfrm>
          <a:off x="6343650" y="8239125"/>
          <a:ext cx="76200" cy="25527"/>
        </a:xfrm>
        <a:prstGeom prst="rect">
          <a:avLst/>
        </a:prstGeom>
        <a:noFill/>
        <a:ln w="9525">
          <a:noFill/>
          <a:miter lim="800000"/>
          <a:headEnd/>
          <a:tailEnd/>
        </a:ln>
      </xdr:spPr>
    </xdr:sp>
    <xdr:clientData/>
  </xdr:twoCellAnchor>
  <xdr:twoCellAnchor editAs="oneCell">
    <xdr:from>
      <xdr:col>4</xdr:col>
      <xdr:colOff>0</xdr:colOff>
      <xdr:row>18</xdr:row>
      <xdr:rowOff>0</xdr:rowOff>
    </xdr:from>
    <xdr:to>
      <xdr:col>4</xdr:col>
      <xdr:colOff>76200</xdr:colOff>
      <xdr:row>18</xdr:row>
      <xdr:rowOff>25527</xdr:rowOff>
    </xdr:to>
    <xdr:sp macro="" textlink="">
      <xdr:nvSpPr>
        <xdr:cNvPr id="4" name="Text Box 3"/>
        <xdr:cNvSpPr txBox="1">
          <a:spLocks noChangeArrowheads="1"/>
        </xdr:cNvSpPr>
      </xdr:nvSpPr>
      <xdr:spPr bwMode="auto">
        <a:xfrm>
          <a:off x="6343650" y="8239125"/>
          <a:ext cx="76200" cy="25527"/>
        </a:xfrm>
        <a:prstGeom prst="rect">
          <a:avLst/>
        </a:prstGeom>
        <a:noFill/>
        <a:ln w="9525">
          <a:noFill/>
          <a:miter lim="800000"/>
          <a:headEnd/>
          <a:tailEnd/>
        </a:ln>
      </xdr:spPr>
    </xdr:sp>
    <xdr:clientData/>
  </xdr:twoCellAnchor>
  <xdr:twoCellAnchor editAs="oneCell">
    <xdr:from>
      <xdr:col>4</xdr:col>
      <xdr:colOff>0</xdr:colOff>
      <xdr:row>18</xdr:row>
      <xdr:rowOff>0</xdr:rowOff>
    </xdr:from>
    <xdr:to>
      <xdr:col>4</xdr:col>
      <xdr:colOff>76200</xdr:colOff>
      <xdr:row>18</xdr:row>
      <xdr:rowOff>25527</xdr:rowOff>
    </xdr:to>
    <xdr:sp macro="" textlink="">
      <xdr:nvSpPr>
        <xdr:cNvPr id="5" name="Text Box 3"/>
        <xdr:cNvSpPr txBox="1">
          <a:spLocks noChangeArrowheads="1"/>
        </xdr:cNvSpPr>
      </xdr:nvSpPr>
      <xdr:spPr bwMode="auto">
        <a:xfrm>
          <a:off x="6343650" y="8239125"/>
          <a:ext cx="76200" cy="25527"/>
        </a:xfrm>
        <a:prstGeom prst="rect">
          <a:avLst/>
        </a:prstGeom>
        <a:noFill/>
        <a:ln w="9525">
          <a:noFill/>
          <a:miter lim="800000"/>
          <a:headEnd/>
          <a:tailEnd/>
        </a:ln>
      </xdr:spPr>
    </xdr:sp>
    <xdr:clientData/>
  </xdr:twoCellAnchor>
  <xdr:twoCellAnchor editAs="oneCell">
    <xdr:from>
      <xdr:col>4</xdr:col>
      <xdr:colOff>0</xdr:colOff>
      <xdr:row>18</xdr:row>
      <xdr:rowOff>0</xdr:rowOff>
    </xdr:from>
    <xdr:to>
      <xdr:col>4</xdr:col>
      <xdr:colOff>76200</xdr:colOff>
      <xdr:row>18</xdr:row>
      <xdr:rowOff>25527</xdr:rowOff>
    </xdr:to>
    <xdr:sp macro="" textlink="">
      <xdr:nvSpPr>
        <xdr:cNvPr id="6" name="Text Box 3"/>
        <xdr:cNvSpPr txBox="1">
          <a:spLocks noChangeArrowheads="1"/>
        </xdr:cNvSpPr>
      </xdr:nvSpPr>
      <xdr:spPr bwMode="auto">
        <a:xfrm>
          <a:off x="6343650" y="8239125"/>
          <a:ext cx="76200" cy="25527"/>
        </a:xfrm>
        <a:prstGeom prst="rect">
          <a:avLst/>
        </a:prstGeom>
        <a:noFill/>
        <a:ln w="9525">
          <a:noFill/>
          <a:miter lim="800000"/>
          <a:headEnd/>
          <a:tailEnd/>
        </a:ln>
      </xdr:spPr>
    </xdr:sp>
    <xdr:clientData/>
  </xdr:twoCellAnchor>
  <xdr:twoCellAnchor editAs="oneCell">
    <xdr:from>
      <xdr:col>4</xdr:col>
      <xdr:colOff>0</xdr:colOff>
      <xdr:row>18</xdr:row>
      <xdr:rowOff>0</xdr:rowOff>
    </xdr:from>
    <xdr:to>
      <xdr:col>4</xdr:col>
      <xdr:colOff>76200</xdr:colOff>
      <xdr:row>18</xdr:row>
      <xdr:rowOff>25527</xdr:rowOff>
    </xdr:to>
    <xdr:sp macro="" textlink="">
      <xdr:nvSpPr>
        <xdr:cNvPr id="7" name="Text Box 3"/>
        <xdr:cNvSpPr txBox="1">
          <a:spLocks noChangeArrowheads="1"/>
        </xdr:cNvSpPr>
      </xdr:nvSpPr>
      <xdr:spPr bwMode="auto">
        <a:xfrm>
          <a:off x="6343650" y="8239125"/>
          <a:ext cx="76200" cy="25527"/>
        </a:xfrm>
        <a:prstGeom prst="rect">
          <a:avLst/>
        </a:prstGeom>
        <a:noFill/>
        <a:ln w="9525">
          <a:noFill/>
          <a:miter lim="800000"/>
          <a:headEnd/>
          <a:tailEnd/>
        </a:ln>
      </xdr:spPr>
    </xdr:sp>
    <xdr:clientData/>
  </xdr:twoCellAnchor>
  <xdr:twoCellAnchor editAs="oneCell">
    <xdr:from>
      <xdr:col>2</xdr:col>
      <xdr:colOff>3105150</xdr:colOff>
      <xdr:row>18</xdr:row>
      <xdr:rowOff>0</xdr:rowOff>
    </xdr:from>
    <xdr:to>
      <xdr:col>4</xdr:col>
      <xdr:colOff>392049</xdr:colOff>
      <xdr:row>18</xdr:row>
      <xdr:rowOff>3048</xdr:rowOff>
    </xdr:to>
    <xdr:pic>
      <xdr:nvPicPr>
        <xdr:cNvPr id="8" name="Рисунок 7" descr="vitali nazarovi xelmocera.jpg"/>
        <xdr:cNvPicPr>
          <a:picLocks noChangeAspect="1"/>
        </xdr:cNvPicPr>
      </xdr:nvPicPr>
      <xdr:blipFill>
        <a:blip xmlns:r="http://schemas.openxmlformats.org/officeDocument/2006/relationships" r:embed="rId1"/>
        <a:srcRect/>
        <a:stretch>
          <a:fillRect/>
        </a:stretch>
      </xdr:blipFill>
      <xdr:spPr bwMode="auto">
        <a:xfrm>
          <a:off x="4429125" y="8153400"/>
          <a:ext cx="2306574" cy="304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138</xdr:row>
      <xdr:rowOff>0</xdr:rowOff>
    </xdr:from>
    <xdr:to>
      <xdr:col>3</xdr:col>
      <xdr:colOff>76200</xdr:colOff>
      <xdr:row>138</xdr:row>
      <xdr:rowOff>28575</xdr:rowOff>
    </xdr:to>
    <xdr:sp macro="" textlink="">
      <xdr:nvSpPr>
        <xdr:cNvPr id="2" name="Text Box 6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 name="Text Box 69"/>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 name="Text Box 70"/>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 name="Text Box 71"/>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 name="Text Box 7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 name="Text Box 7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0"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1" name="Text Box 7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2" name="Text Box 77"/>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3" name="Text Box 7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4"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5"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6" name="Text Box 4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7" name="Text Box 4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8" name="Text Box 6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29" name="Text Box 69"/>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0" name="Text Box 70"/>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1" name="Text Box 71"/>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2" name="Text Box 7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 name="Text Box 7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6"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7" name="Text Box 7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8" name="Text Box 77"/>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49" name="Text Box 7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0"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1"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2" name="Text Box 4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3" name="Text Box 4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4" name="Text Box 6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5" name="Text Box 69"/>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6" name="Text Box 70"/>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7" name="Text Box 71"/>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8" name="Text Box 7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59" name="Text Box 7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6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2"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3" name="Text Box 7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4" name="Text Box 77"/>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5" name="Text Box 7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6"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7"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8" name="Text Box 4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79" name="Text Box 4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0" name="Text Box 6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1" name="Text Box 69"/>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2" name="Text Box 70"/>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3" name="Text Box 71"/>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4" name="Text Box 7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5" name="Text Box 7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8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8"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99" name="Text Box 7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0" name="Text Box 77"/>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1" name="Text Box 7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2"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3"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4" name="Text Box 4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5" name="Text Box 4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6"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7"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8"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09"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0"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1"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2"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3"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4"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5"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6"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17"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2</xdr:col>
      <xdr:colOff>428625</xdr:colOff>
      <xdr:row>138</xdr:row>
      <xdr:rowOff>0</xdr:rowOff>
    </xdr:from>
    <xdr:to>
      <xdr:col>2</xdr:col>
      <xdr:colOff>1090041</xdr:colOff>
      <xdr:row>138</xdr:row>
      <xdr:rowOff>30480</xdr:rowOff>
    </xdr:to>
    <xdr:sp macro="" textlink="">
      <xdr:nvSpPr>
        <xdr:cNvPr id="118" name="Text Box 9"/>
        <xdr:cNvSpPr txBox="1">
          <a:spLocks noChangeArrowheads="1"/>
        </xdr:cNvSpPr>
      </xdr:nvSpPr>
      <xdr:spPr bwMode="auto">
        <a:xfrm>
          <a:off x="781050" y="27984450"/>
          <a:ext cx="661416" cy="30480"/>
        </a:xfrm>
        <a:prstGeom prst="rect">
          <a:avLst/>
        </a:prstGeom>
        <a:noFill/>
        <a:ln w="9525">
          <a:noFill/>
          <a:miter lim="800000"/>
          <a:headEnd/>
          <a:tailEnd/>
        </a:ln>
      </xdr:spPr>
    </xdr:sp>
    <xdr:clientData/>
  </xdr:twoCellAnchor>
  <xdr:twoCellAnchor editAs="oneCell">
    <xdr:from>
      <xdr:col>9</xdr:col>
      <xdr:colOff>118110</xdr:colOff>
      <xdr:row>110</xdr:row>
      <xdr:rowOff>600074</xdr:rowOff>
    </xdr:from>
    <xdr:to>
      <xdr:col>11</xdr:col>
      <xdr:colOff>136017</xdr:colOff>
      <xdr:row>114</xdr:row>
      <xdr:rowOff>76199</xdr:rowOff>
    </xdr:to>
    <xdr:sp macro="" textlink="">
      <xdr:nvSpPr>
        <xdr:cNvPr id="120" name="Text Box 2"/>
        <xdr:cNvSpPr txBox="1">
          <a:spLocks noChangeArrowheads="1"/>
        </xdr:cNvSpPr>
      </xdr:nvSpPr>
      <xdr:spPr bwMode="auto">
        <a:xfrm>
          <a:off x="8157210" y="23564849"/>
          <a:ext cx="1056132" cy="1057275"/>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121" name="Text Box 1"/>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122" name="Text Box 2"/>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123" name="Text Box 1"/>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124" name="Text Box 1"/>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25" name="Text Box 1"/>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26" name="Text Box 3"/>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27"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28"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29"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0"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1"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2"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3"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4"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5" name="Text Box 3"/>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6"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7"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8" name="Text Box 6"/>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39" name="Text Box 7"/>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0"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1"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2"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3"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4"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5"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6"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7"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8"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49"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0"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1"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2"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3"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4"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5"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6"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7"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8"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59"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0"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1"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2"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3"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4"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5"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6"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7"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168"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69"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0"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1"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2"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3"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4"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5"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6"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7"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8"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79"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180"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oneCellAnchor>
    <xdr:from>
      <xdr:col>3</xdr:col>
      <xdr:colOff>0</xdr:colOff>
      <xdr:row>50</xdr:row>
      <xdr:rowOff>0</xdr:rowOff>
    </xdr:from>
    <xdr:ext cx="76200" cy="28575"/>
    <xdr:sp macro="" textlink="">
      <xdr:nvSpPr>
        <xdr:cNvPr id="182" name="Text Box 6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83" name="Text Box 69"/>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84" name="Text Box 70"/>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85" name="Text Box 71"/>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86" name="Text Box 7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87" name="Text Box 7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8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8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19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0"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1" name="Text Box 7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2" name="Text Box 77"/>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3" name="Text Box 7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4"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5"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6" name="Text Box 4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7" name="Text Box 4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8" name="Text Box 6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09" name="Text Box 69"/>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0" name="Text Box 70"/>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1" name="Text Box 71"/>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2" name="Text Box 7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3" name="Text Box 7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1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6"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7" name="Text Box 7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8" name="Text Box 77"/>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29" name="Text Box 7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0"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1"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2" name="Text Box 4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3" name="Text Box 4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4" name="Text Box 6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5" name="Text Box 69"/>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6" name="Text Box 70"/>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7" name="Text Box 71"/>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8" name="Text Box 7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39" name="Text Box 7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4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2"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3" name="Text Box 7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4" name="Text Box 77"/>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5" name="Text Box 7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6"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7"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8" name="Text Box 4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59" name="Text Box 4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0" name="Text Box 6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1" name="Text Box 69"/>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2" name="Text Box 70"/>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3" name="Text Box 71"/>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4" name="Text Box 7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5" name="Text Box 7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6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8"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79" name="Text Box 7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0" name="Text Box 77"/>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1" name="Text Box 7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2"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3"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4" name="Text Box 4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5" name="Text Box 4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6" name="Text Box 6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7" name="Text Box 69"/>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8" name="Text Box 70"/>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89" name="Text Box 71"/>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0" name="Text Box 7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1" name="Text Box 7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29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4"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5" name="Text Box 7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6" name="Text Box 77"/>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7" name="Text Box 7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8"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09"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0" name="Text Box 4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1" name="Text Box 4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2" name="Text Box 6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3" name="Text Box 69"/>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4" name="Text Box 70"/>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5" name="Text Box 71"/>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6" name="Text Box 7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7" name="Text Box 7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1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2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0"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1" name="Text Box 7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2" name="Text Box 77"/>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3" name="Text Box 7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4"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5"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6" name="Text Box 4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7" name="Text Box 4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8" name="Text Box 6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39" name="Text Box 69"/>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0" name="Text Box 70"/>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1" name="Text Box 71"/>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2" name="Text Box 7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3" name="Text Box 7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4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6"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7" name="Text Box 7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8" name="Text Box 77"/>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59" name="Text Box 7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0"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1"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2" name="Text Box 4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3" name="Text Box 4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4" name="Text Box 6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5" name="Text Box 69"/>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6" name="Text Box 70"/>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7" name="Text Box 71"/>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8" name="Text Box 7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69" name="Text Box 7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2"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3"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4"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5"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6"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7"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8"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79"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0"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1" name="Text Box 3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2"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3" name="Text Box 7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4" name="Text Box 77"/>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5" name="Text Box 78"/>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6"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7" name="Text Box 2"/>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8" name="Text Box 46"/>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89" name="Text Box 43"/>
        <xdr:cNvSpPr txBox="1">
          <a:spLocks noChangeArrowheads="1"/>
        </xdr:cNvSpPr>
      </xdr:nvSpPr>
      <xdr:spPr bwMode="auto">
        <a:xfrm>
          <a:off x="3152775" y="348996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0" name="Text Box 6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1" name="Text Box 69"/>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2" name="Text Box 70"/>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3" name="Text Box 71"/>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4" name="Text Box 7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5" name="Text Box 7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39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8"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09" name="Text Box 7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0" name="Text Box 77"/>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1" name="Text Box 7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2"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3"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4" name="Text Box 4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5" name="Text Box 4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6" name="Text Box 6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7" name="Text Box 69"/>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8" name="Text Box 70"/>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19" name="Text Box 71"/>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0" name="Text Box 7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1" name="Text Box 7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2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4"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5" name="Text Box 7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6" name="Text Box 77"/>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7" name="Text Box 7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8"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39"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0" name="Text Box 4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1" name="Text Box 4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2" name="Text Box 6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3" name="Text Box 69"/>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4" name="Text Box 70"/>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5" name="Text Box 71"/>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6" name="Text Box 7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7" name="Text Box 7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4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5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0"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1" name="Text Box 7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2" name="Text Box 77"/>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3" name="Text Box 7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4"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5"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6" name="Text Box 4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7" name="Text Box 4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8" name="Text Box 6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69" name="Text Box 69"/>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0" name="Text Box 70"/>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1" name="Text Box 71"/>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2" name="Text Box 7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3" name="Text Box 7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7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6"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7" name="Text Box 7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8" name="Text Box 77"/>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89" name="Text Box 7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0"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1"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2" name="Text Box 4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3" name="Text Box 4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4" name="Text Box 6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5" name="Text Box 69"/>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6" name="Text Box 70"/>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7" name="Text Box 71"/>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8" name="Text Box 7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499" name="Text Box 7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0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2"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3" name="Text Box 7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4" name="Text Box 77"/>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5" name="Text Box 7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6"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7"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8" name="Text Box 4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19" name="Text Box 4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0" name="Text Box 6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1" name="Text Box 69"/>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2" name="Text Box 70"/>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3" name="Text Box 71"/>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4" name="Text Box 7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5" name="Text Box 7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2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8"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39" name="Text Box 7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0" name="Text Box 77"/>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1" name="Text Box 7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2"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3"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4" name="Text Box 4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5" name="Text Box 4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6" name="Text Box 6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7" name="Text Box 69"/>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8" name="Text Box 70"/>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49" name="Text Box 71"/>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0" name="Text Box 7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1" name="Text Box 7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5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4"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5" name="Text Box 7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6" name="Text Box 77"/>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7" name="Text Box 7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8"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69"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0" name="Text Box 4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1" name="Text Box 4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2" name="Text Box 6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3" name="Text Box 69"/>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4" name="Text Box 70"/>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5" name="Text Box 71"/>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6" name="Text Box 7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7" name="Text Box 7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7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0"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1"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2"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3"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4"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5"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 name="Text Box 3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0"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1" name="Text Box 7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2" name="Text Box 77"/>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3" name="Text Box 78"/>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4"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5" name="Text Box 2"/>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6" name="Text Box 46"/>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7" name="Text Box 43"/>
        <xdr:cNvSpPr txBox="1">
          <a:spLocks noChangeArrowheads="1"/>
        </xdr:cNvSpPr>
      </xdr:nvSpPr>
      <xdr:spPr bwMode="auto">
        <a:xfrm>
          <a:off x="3152775" y="365093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8" name="Text Box 6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9" name="Text Box 69"/>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0" name="Text Box 70"/>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1" name="Text Box 71"/>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2" name="Text Box 7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3" name="Text Box 7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0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6"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7" name="Text Box 7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8" name="Text Box 77"/>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19" name="Text Box 7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0"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1"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2" name="Text Box 4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3" name="Text Box 4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4" name="Text Box 6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5" name="Text Box 69"/>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6" name="Text Box 70"/>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7" name="Text Box 71"/>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8" name="Text Box 7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29" name="Text Box 7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3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2"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3" name="Text Box 7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4" name="Text Box 77"/>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5" name="Text Box 7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6"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7"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8" name="Text Box 4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49" name="Text Box 4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0" name="Text Box 6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1" name="Text Box 69"/>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2" name="Text Box 70"/>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3" name="Text Box 71"/>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4" name="Text Box 7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5" name="Text Box 7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5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8"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69" name="Text Box 7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0" name="Text Box 77"/>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1" name="Text Box 7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2"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3"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4" name="Text Box 4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5" name="Text Box 4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6" name="Text Box 6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7" name="Text Box 69"/>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8" name="Text Box 70"/>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79" name="Text Box 71"/>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0" name="Text Box 7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1" name="Text Box 7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8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4"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5" name="Text Box 7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6" name="Text Box 77"/>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7" name="Text Box 7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8"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699"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0" name="Text Box 4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1" name="Text Box 4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2" name="Text Box 6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3" name="Text Box 69"/>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4" name="Text Box 70"/>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5" name="Text Box 71"/>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6" name="Text Box 7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7" name="Text Box 7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0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1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0"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1" name="Text Box 7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2" name="Text Box 77"/>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3" name="Text Box 7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4"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5"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6" name="Text Box 4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7" name="Text Box 4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8" name="Text Box 6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29" name="Text Box 69"/>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0" name="Text Box 70"/>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1" name="Text Box 71"/>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2" name="Text Box 7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3" name="Text Box 7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3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6"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7" name="Text Box 7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8" name="Text Box 77"/>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49" name="Text Box 7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0"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1"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2" name="Text Box 4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3" name="Text Box 4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4" name="Text Box 6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5" name="Text Box 69"/>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6" name="Text Box 70"/>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7" name="Text Box 71"/>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8" name="Text Box 7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59" name="Text Box 7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6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2"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3" name="Text Box 7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4" name="Text Box 77"/>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5" name="Text Box 7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6"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7"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8" name="Text Box 4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79" name="Text Box 4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0" name="Text Box 6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1" name="Text Box 69"/>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2" name="Text Box 70"/>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3" name="Text Box 71"/>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4" name="Text Box 7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5" name="Text Box 7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8"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89"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0"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1"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2"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3"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4"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5"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6"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7" name="Text Box 3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8"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799" name="Text Box 7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800" name="Text Box 77"/>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801" name="Text Box 78"/>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802"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803" name="Text Box 2"/>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804" name="Text Box 46"/>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805" name="Text Box 43"/>
        <xdr:cNvSpPr txBox="1">
          <a:spLocks noChangeArrowheads="1"/>
        </xdr:cNvSpPr>
      </xdr:nvSpPr>
      <xdr:spPr bwMode="auto">
        <a:xfrm>
          <a:off x="3152775" y="366998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06"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07"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08"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09"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0"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1"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1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4"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5"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6"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7"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8"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29"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0"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1"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2"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3"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4"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5"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6"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7"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3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4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0"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1"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2"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3"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4"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5"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6"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7"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8"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59"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0"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1"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2"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3"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6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6"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7"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8"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79"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0"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1"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2"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3"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4"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5"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6"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7"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8"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89"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89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2"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3"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4"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5"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6"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7"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8"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09"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0"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1"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2"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3"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4"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5"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1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8"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29"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0"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1"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2"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3"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4"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5"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6"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7"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8"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39"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0"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1"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4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4"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5"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6"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7"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8"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59"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0"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1"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2"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3"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4"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5"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6"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7"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6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7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0"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1"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2"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3"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4"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5"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6"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7"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8"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89"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0"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1"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2"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3"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99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6"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7"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8"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09"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0"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1"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2"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3"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4"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5"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6"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7"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8"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19"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20"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21"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22"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23"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24"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1025"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26"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27"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28"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29"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0"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1"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2"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3"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4"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5"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6"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7"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8"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39"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0"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1"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2"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3"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4"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5"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6"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7"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8"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49"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0"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1"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2"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3"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4"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5"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6"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7"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8"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59"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60"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1061" name="Text Box 3"/>
        <xdr:cNvSpPr txBox="1">
          <a:spLocks noChangeArrowheads="1"/>
        </xdr:cNvSpPr>
      </xdr:nvSpPr>
      <xdr:spPr bwMode="auto">
        <a:xfrm>
          <a:off x="3152775" y="772001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62"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63"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64"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65"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66"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67"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68"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69"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0"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1"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2"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3"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4" name="Text Box 6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5" name="Text Box 69"/>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6" name="Text Box 70"/>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7" name="Text Box 71"/>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8" name="Text Box 7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79" name="Text Box 73"/>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0"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1"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2"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3"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4"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5"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6"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7"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8"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89"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0"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1"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2"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3" name="Text Box 76"/>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4" name="Text Box 77"/>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5" name="Text Box 7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6"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7"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8" name="Text Box 46"/>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099" name="Text Box 43"/>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0" name="Text Box 6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1" name="Text Box 69"/>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2" name="Text Box 70"/>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3" name="Text Box 71"/>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4" name="Text Box 7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5" name="Text Box 73"/>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6"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7"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8"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09"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0"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1"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2"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3"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4"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5"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6"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7"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8"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19" name="Text Box 76"/>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0" name="Text Box 77"/>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1" name="Text Box 7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2"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3"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4" name="Text Box 46"/>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5" name="Text Box 43"/>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6" name="Text Box 6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7" name="Text Box 69"/>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8" name="Text Box 70"/>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29" name="Text Box 71"/>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0" name="Text Box 7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1" name="Text Box 73"/>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2"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3"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4"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5"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6"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7"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8"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39"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0"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1"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2"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3"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4"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5" name="Text Box 76"/>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6" name="Text Box 77"/>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7" name="Text Box 7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8"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49"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0" name="Text Box 46"/>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1" name="Text Box 43"/>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2" name="Text Box 6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3" name="Text Box 69"/>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4" name="Text Box 70"/>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5" name="Text Box 71"/>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6" name="Text Box 7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7" name="Text Box 73"/>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8"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59"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0"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1"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2"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3"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4"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5"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6"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7"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8"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69" name="Text Box 3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70"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71" name="Text Box 76"/>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72" name="Text Box 77"/>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73" name="Text Box 78"/>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74"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75" name="Text Box 2"/>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76" name="Text Box 46"/>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1177" name="Text Box 43"/>
        <xdr:cNvSpPr txBox="1">
          <a:spLocks noChangeArrowheads="1"/>
        </xdr:cNvSpPr>
      </xdr:nvSpPr>
      <xdr:spPr bwMode="auto">
        <a:xfrm>
          <a:off x="3152775" y="8883015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78"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79"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0"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1"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2"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3"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4"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5"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6"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7"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8"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89" name="Text Box 3"/>
        <xdr:cNvSpPr txBox="1">
          <a:spLocks noChangeArrowheads="1"/>
        </xdr:cNvSpPr>
      </xdr:nvSpPr>
      <xdr:spPr bwMode="auto">
        <a:xfrm>
          <a:off x="3152775" y="1005935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19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0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1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2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3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4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5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6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7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8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29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0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2"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3"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4"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5"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6"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7"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8"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19"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0"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1" name="Text Box 3"/>
        <xdr:cNvSpPr txBox="1">
          <a:spLocks noChangeArrowheads="1"/>
        </xdr:cNvSpPr>
      </xdr:nvSpPr>
      <xdr:spPr bwMode="auto">
        <a:xfrm>
          <a:off x="3152775" y="1038510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2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3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4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5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6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7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8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39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0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1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2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3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4"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5"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6"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7"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8"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49"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0"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1"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2"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3" name="Text Box 3"/>
        <xdr:cNvSpPr txBox="1">
          <a:spLocks noChangeArrowheads="1"/>
        </xdr:cNvSpPr>
      </xdr:nvSpPr>
      <xdr:spPr bwMode="auto">
        <a:xfrm>
          <a:off x="3152775" y="1119092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5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6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7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8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49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0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1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2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3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4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5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6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6"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7"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8"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79"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0"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1"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2"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3"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4"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5" name="Text Box 3"/>
        <xdr:cNvSpPr txBox="1">
          <a:spLocks noChangeArrowheads="1"/>
        </xdr:cNvSpPr>
      </xdr:nvSpPr>
      <xdr:spPr bwMode="auto">
        <a:xfrm>
          <a:off x="3152775" y="1131951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6" name="Text Box 6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7" name="Text Box 69"/>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8" name="Text Box 70"/>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89" name="Text Box 71"/>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0" name="Text Box 7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1" name="Text Box 7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2"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3"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4"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5"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6"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7"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8"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599"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0"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1"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2"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3"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4"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5" name="Text Box 76"/>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6" name="Text Box 77"/>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7" name="Text Box 7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8"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09"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0" name="Text Box 46"/>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1" name="Text Box 4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2" name="Text Box 6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3" name="Text Box 69"/>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4" name="Text Box 70"/>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5" name="Text Box 71"/>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6" name="Text Box 7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7" name="Text Box 7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8"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19"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0"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1"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2"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3"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4"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5"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6"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7"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8"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29"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0"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1" name="Text Box 76"/>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2" name="Text Box 77"/>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3" name="Text Box 7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4"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5"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6" name="Text Box 46"/>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7" name="Text Box 4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8" name="Text Box 6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39" name="Text Box 69"/>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0" name="Text Box 70"/>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1" name="Text Box 71"/>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2" name="Text Box 7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3" name="Text Box 7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4"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5"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6"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7"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8"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49"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0"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1"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2"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3"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4"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5"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6"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7" name="Text Box 76"/>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8" name="Text Box 77"/>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59" name="Text Box 7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0"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1"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2" name="Text Box 46"/>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3" name="Text Box 4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4" name="Text Box 6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5" name="Text Box 69"/>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6" name="Text Box 70"/>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7" name="Text Box 71"/>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8" name="Text Box 7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69" name="Text Box 7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0"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1"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2"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3"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4"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5"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6"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7"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8"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79"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0"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1" name="Text Box 3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2"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3" name="Text Box 76"/>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4" name="Text Box 77"/>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5" name="Text Box 78"/>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6"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7" name="Text Box 2"/>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8" name="Text Box 46"/>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89" name="Text Box 4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69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0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0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2</xdr:col>
      <xdr:colOff>822960</xdr:colOff>
      <xdr:row>138</xdr:row>
      <xdr:rowOff>0</xdr:rowOff>
    </xdr:from>
    <xdr:ext cx="1056132" cy="30480"/>
    <xdr:sp macro="" textlink="">
      <xdr:nvSpPr>
        <xdr:cNvPr id="1703" name="Text Box 2"/>
        <xdr:cNvSpPr txBox="1">
          <a:spLocks noChangeArrowheads="1"/>
        </xdr:cNvSpPr>
      </xdr:nvSpPr>
      <xdr:spPr bwMode="auto">
        <a:xfrm>
          <a:off x="1175385" y="26165175"/>
          <a:ext cx="1056132" cy="30480"/>
        </a:xfrm>
        <a:prstGeom prst="rect">
          <a:avLst/>
        </a:prstGeom>
        <a:noFill/>
        <a:ln w="9525">
          <a:noFill/>
          <a:miter lim="800000"/>
          <a:headEnd/>
          <a:tailEnd/>
        </a:ln>
      </xdr:spPr>
    </xdr:sp>
    <xdr:clientData/>
  </xdr:oneCellAnchor>
  <xdr:oneCellAnchor>
    <xdr:from>
      <xdr:col>2</xdr:col>
      <xdr:colOff>822960</xdr:colOff>
      <xdr:row>138</xdr:row>
      <xdr:rowOff>0</xdr:rowOff>
    </xdr:from>
    <xdr:ext cx="1056132" cy="30480"/>
    <xdr:sp macro="" textlink="">
      <xdr:nvSpPr>
        <xdr:cNvPr id="1704" name="Text Box 1"/>
        <xdr:cNvSpPr txBox="1">
          <a:spLocks noChangeArrowheads="1"/>
        </xdr:cNvSpPr>
      </xdr:nvSpPr>
      <xdr:spPr bwMode="auto">
        <a:xfrm>
          <a:off x="1175385" y="26165175"/>
          <a:ext cx="1056132" cy="30480"/>
        </a:xfrm>
        <a:prstGeom prst="rect">
          <a:avLst/>
        </a:prstGeom>
        <a:noFill/>
        <a:ln w="9525">
          <a:noFill/>
          <a:miter lim="800000"/>
          <a:headEnd/>
          <a:tailEnd/>
        </a:ln>
      </xdr:spPr>
    </xdr:sp>
    <xdr:clientData/>
  </xdr:oneCellAnchor>
  <xdr:oneCellAnchor>
    <xdr:from>
      <xdr:col>2</xdr:col>
      <xdr:colOff>822960</xdr:colOff>
      <xdr:row>138</xdr:row>
      <xdr:rowOff>0</xdr:rowOff>
    </xdr:from>
    <xdr:ext cx="1056132" cy="30480"/>
    <xdr:sp macro="" textlink="">
      <xdr:nvSpPr>
        <xdr:cNvPr id="1705" name="Text Box 1"/>
        <xdr:cNvSpPr txBox="1">
          <a:spLocks noChangeArrowheads="1"/>
        </xdr:cNvSpPr>
      </xdr:nvSpPr>
      <xdr:spPr bwMode="auto">
        <a:xfrm>
          <a:off x="1175385" y="26165175"/>
          <a:ext cx="1056132"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06" name="Text Box 1"/>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07"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08" name="Text Box 4"/>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09"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0"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1"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2"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3"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4"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5"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6"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7" name="Text Box 4"/>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8"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19" name="Text Box 6"/>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0" name="Text Box 7"/>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1" name="Text Box 4"/>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2"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3" name="Text Box 4"/>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4" name="Text Box 5"/>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5" name="Text Box 4"/>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6"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7"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8"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29"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0"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1"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2"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3"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4"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5"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6"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7"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8"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39"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0"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1"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2"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3"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4"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5"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6"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7"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8"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1749" name="Text Box 3"/>
        <xdr:cNvSpPr txBox="1">
          <a:spLocks noChangeArrowheads="1"/>
        </xdr:cNvSpPr>
      </xdr:nvSpPr>
      <xdr:spPr bwMode="auto">
        <a:xfrm>
          <a:off x="3714750" y="26165175"/>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5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6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7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8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79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0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1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2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3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4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5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6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7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8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89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0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1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2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3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4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5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6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7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8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199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0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1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2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3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4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5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6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7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8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09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0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1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2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3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4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5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0"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1"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2"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3"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4"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5"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6"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7"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8"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69" name="Text Box 3"/>
        <xdr:cNvSpPr txBox="1">
          <a:spLocks noChangeArrowheads="1"/>
        </xdr:cNvSpPr>
      </xdr:nvSpPr>
      <xdr:spPr bwMode="auto">
        <a:xfrm>
          <a:off x="3714750" y="261651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0" name="Text Box 6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1" name="Text Box 69"/>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2" name="Text Box 70"/>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3" name="Text Box 71"/>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4" name="Text Box 7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5" name="Text Box 7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7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8"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89" name="Text Box 7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0" name="Text Box 77"/>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1" name="Text Box 7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2"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3"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4" name="Text Box 4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5" name="Text Box 4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6" name="Text Box 6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7" name="Text Box 69"/>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8" name="Text Box 70"/>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199" name="Text Box 71"/>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0" name="Text Box 7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1" name="Text Box 7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0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4"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5" name="Text Box 7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6" name="Text Box 77"/>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7" name="Text Box 7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8"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19"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0" name="Text Box 4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1" name="Text Box 4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2" name="Text Box 6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3" name="Text Box 69"/>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4" name="Text Box 70"/>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5" name="Text Box 71"/>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6" name="Text Box 7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7" name="Text Box 7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2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3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0"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1" name="Text Box 7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2" name="Text Box 77"/>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3" name="Text Box 7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4"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5"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6" name="Text Box 4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7" name="Text Box 4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8" name="Text Box 6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49" name="Text Box 69"/>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0" name="Text Box 70"/>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1" name="Text Box 71"/>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2" name="Text Box 7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3" name="Text Box 7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5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6"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7" name="Text Box 7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8" name="Text Box 77"/>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69" name="Text Box 7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0"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1"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2" name="Text Box 4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3" name="Text Box 4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2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11</xdr:col>
      <xdr:colOff>308610</xdr:colOff>
      <xdr:row>138</xdr:row>
      <xdr:rowOff>0</xdr:rowOff>
    </xdr:from>
    <xdr:ext cx="1056132" cy="211455"/>
    <xdr:sp macro="" textlink="">
      <xdr:nvSpPr>
        <xdr:cNvPr id="2286" name="Text Box 2"/>
        <xdr:cNvSpPr txBox="1">
          <a:spLocks noChangeArrowheads="1"/>
        </xdr:cNvSpPr>
      </xdr:nvSpPr>
      <xdr:spPr bwMode="auto">
        <a:xfrm>
          <a:off x="9614535" y="29089350"/>
          <a:ext cx="1056132" cy="211455"/>
        </a:xfrm>
        <a:prstGeom prst="rect">
          <a:avLst/>
        </a:prstGeom>
        <a:noFill/>
        <a:ln w="9525">
          <a:noFill/>
          <a:miter lim="800000"/>
          <a:headEnd/>
          <a:tailEnd/>
        </a:ln>
      </xdr:spPr>
    </xdr:sp>
    <xdr:clientData/>
  </xdr:oneCellAnchor>
  <xdr:oneCellAnchor>
    <xdr:from>
      <xdr:col>11</xdr:col>
      <xdr:colOff>508635</xdr:colOff>
      <xdr:row>138</xdr:row>
      <xdr:rowOff>0</xdr:rowOff>
    </xdr:from>
    <xdr:ext cx="1056132" cy="342900"/>
    <xdr:sp macro="" textlink="">
      <xdr:nvSpPr>
        <xdr:cNvPr id="2287" name="Text Box 1"/>
        <xdr:cNvSpPr txBox="1">
          <a:spLocks noChangeArrowheads="1"/>
        </xdr:cNvSpPr>
      </xdr:nvSpPr>
      <xdr:spPr bwMode="auto">
        <a:xfrm>
          <a:off x="9814560" y="28584525"/>
          <a:ext cx="1056132" cy="34290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89" name="Text Box 1"/>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0"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1"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2"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3"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4"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5"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6"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7"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8"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299"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0"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1"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2" name="Text Box 6"/>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3" name="Text Box 7"/>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4"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5"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6"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7"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8"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09"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0"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1"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2"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3"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4"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5"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6"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7"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8"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19"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0"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1"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2"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3"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4"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5"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6"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7"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8"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29"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30"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31"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332"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6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8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39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0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6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8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49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0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6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8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59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0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6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8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69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0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3" name="Text Box 6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4" name="Text Box 69"/>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5" name="Text Box 70"/>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6" name="Text Box 71"/>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7" name="Text Box 7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8" name="Text Box 7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5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6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1"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2" name="Text Box 7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3" name="Text Box 77"/>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4" name="Text Box 7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5"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6"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7" name="Text Box 4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8" name="Text Box 4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79" name="Text Box 6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0" name="Text Box 69"/>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1" name="Text Box 70"/>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2" name="Text Box 71"/>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3" name="Text Box 7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4" name="Text Box 7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8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7"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8" name="Text Box 7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799" name="Text Box 77"/>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0" name="Text Box 7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1"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2"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3" name="Text Box 4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4" name="Text Box 4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5" name="Text Box 6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6" name="Text Box 69"/>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7" name="Text Box 70"/>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8" name="Text Box 71"/>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09" name="Text Box 7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0" name="Text Box 7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1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3"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4" name="Text Box 7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5" name="Text Box 77"/>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6" name="Text Box 7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7"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8"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29" name="Text Box 4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0" name="Text Box 4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1" name="Text Box 6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2" name="Text Box 69"/>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3" name="Text Box 70"/>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4" name="Text Box 71"/>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5" name="Text Box 7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6" name="Text Box 7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39"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0"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1"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2"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3"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4"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5"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6"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7"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8" name="Text Box 3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49"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0" name="Text Box 7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1" name="Text Box 77"/>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2" name="Text Box 78"/>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3"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4" name="Text Box 2"/>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5" name="Text Box 46"/>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6" name="Text Box 4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8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13</xdr:col>
      <xdr:colOff>0</xdr:colOff>
      <xdr:row>138</xdr:row>
      <xdr:rowOff>0</xdr:rowOff>
    </xdr:from>
    <xdr:ext cx="1510665" cy="1295400"/>
    <xdr:sp macro="" textlink="">
      <xdr:nvSpPr>
        <xdr:cNvPr id="2869" name="Text Box 2"/>
        <xdr:cNvSpPr txBox="1">
          <a:spLocks noChangeArrowheads="1"/>
        </xdr:cNvSpPr>
      </xdr:nvSpPr>
      <xdr:spPr bwMode="auto">
        <a:xfrm flipV="1">
          <a:off x="10881359" y="27517725"/>
          <a:ext cx="1510665" cy="1295400"/>
        </a:xfrm>
        <a:prstGeom prst="rect">
          <a:avLst/>
        </a:prstGeom>
        <a:noFill/>
        <a:ln w="9525">
          <a:noFill/>
          <a:miter lim="800000"/>
          <a:headEnd/>
          <a:tailEnd/>
        </a:ln>
      </xdr:spPr>
    </xdr:sp>
    <xdr:clientData/>
  </xdr:oneCellAnchor>
  <xdr:oneCellAnchor>
    <xdr:from>
      <xdr:col>2</xdr:col>
      <xdr:colOff>822960</xdr:colOff>
      <xdr:row>138</xdr:row>
      <xdr:rowOff>0</xdr:rowOff>
    </xdr:from>
    <xdr:ext cx="1056132" cy="30480"/>
    <xdr:sp macro="" textlink="">
      <xdr:nvSpPr>
        <xdr:cNvPr id="2870" name="Text Box 1"/>
        <xdr:cNvSpPr txBox="1">
          <a:spLocks noChangeArrowheads="1"/>
        </xdr:cNvSpPr>
      </xdr:nvSpPr>
      <xdr:spPr bwMode="auto">
        <a:xfrm>
          <a:off x="1175385" y="28155900"/>
          <a:ext cx="1056132" cy="30480"/>
        </a:xfrm>
        <a:prstGeom prst="rect">
          <a:avLst/>
        </a:prstGeom>
        <a:noFill/>
        <a:ln w="9525">
          <a:noFill/>
          <a:miter lim="800000"/>
          <a:headEnd/>
          <a:tailEnd/>
        </a:ln>
      </xdr:spPr>
    </xdr:sp>
    <xdr:clientData/>
  </xdr:oneCellAnchor>
  <xdr:oneCellAnchor>
    <xdr:from>
      <xdr:col>2</xdr:col>
      <xdr:colOff>822960</xdr:colOff>
      <xdr:row>138</xdr:row>
      <xdr:rowOff>0</xdr:rowOff>
    </xdr:from>
    <xdr:ext cx="1056132" cy="30480"/>
    <xdr:sp macro="" textlink="">
      <xdr:nvSpPr>
        <xdr:cNvPr id="2871" name="Text Box 1"/>
        <xdr:cNvSpPr txBox="1">
          <a:spLocks noChangeArrowheads="1"/>
        </xdr:cNvSpPr>
      </xdr:nvSpPr>
      <xdr:spPr bwMode="auto">
        <a:xfrm>
          <a:off x="1175385" y="28155900"/>
          <a:ext cx="1056132"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72" name="Text Box 1"/>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73"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74"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75"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76"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77"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78"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79"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0"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1"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2"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3"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4"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5" name="Text Box 6"/>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6" name="Text Box 7"/>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7"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8"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89"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0" name="Text Box 5"/>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1" name="Text Box 4"/>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2"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3"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4"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5"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6"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7"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8"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899"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0"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1"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2"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3"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4"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5"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6"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7"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8"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09"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10"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11"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12"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13"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14"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30480"/>
    <xdr:sp macro="" textlink="">
      <xdr:nvSpPr>
        <xdr:cNvPr id="2915" name="Text Box 3"/>
        <xdr:cNvSpPr txBox="1">
          <a:spLocks noChangeArrowheads="1"/>
        </xdr:cNvSpPr>
      </xdr:nvSpPr>
      <xdr:spPr bwMode="auto">
        <a:xfrm>
          <a:off x="3714750" y="28155900"/>
          <a:ext cx="76200" cy="30480"/>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6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8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299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0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6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8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09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0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6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8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19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0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3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4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5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6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7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8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29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0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1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6"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7"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8"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29"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30"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31"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32"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33"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34"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335" name="Text Box 3"/>
        <xdr:cNvSpPr txBox="1">
          <a:spLocks noChangeArrowheads="1"/>
        </xdr:cNvSpPr>
      </xdr:nvSpPr>
      <xdr:spPr bwMode="auto">
        <a:xfrm>
          <a:off x="3714750" y="28155900"/>
          <a:ext cx="76200" cy="28575"/>
        </a:xfrm>
        <a:prstGeom prst="rect">
          <a:avLst/>
        </a:prstGeom>
        <a:noFill/>
        <a:ln w="9525">
          <a:noFill/>
          <a:miter lim="800000"/>
          <a:headEnd/>
          <a:tailEnd/>
        </a:ln>
      </xdr:spPr>
    </xdr:sp>
    <xdr:clientData/>
  </xdr:oneCellAnchor>
  <xdr:twoCellAnchor editAs="oneCell">
    <xdr:from>
      <xdr:col>3</xdr:col>
      <xdr:colOff>0</xdr:colOff>
      <xdr:row>138</xdr:row>
      <xdr:rowOff>0</xdr:rowOff>
    </xdr:from>
    <xdr:to>
      <xdr:col>3</xdr:col>
      <xdr:colOff>76200</xdr:colOff>
      <xdr:row>138</xdr:row>
      <xdr:rowOff>28575</xdr:rowOff>
    </xdr:to>
    <xdr:sp macro="" textlink="">
      <xdr:nvSpPr>
        <xdr:cNvPr id="3336" name="Text Box 6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37" name="Text Box 69"/>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38" name="Text Box 70"/>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39" name="Text Box 71"/>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0" name="Text Box 7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1" name="Text Box 7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4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4"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5" name="Text Box 7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6" name="Text Box 77"/>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7" name="Text Box 7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8"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59"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0" name="Text Box 4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1" name="Text Box 4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2" name="Text Box 6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3" name="Text Box 69"/>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4" name="Text Box 70"/>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5" name="Text Box 71"/>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6" name="Text Box 7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7" name="Text Box 7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6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7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0"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1" name="Text Box 7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2" name="Text Box 77"/>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3" name="Text Box 7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4"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5"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6" name="Text Box 4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7" name="Text Box 4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8" name="Text Box 6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89" name="Text Box 69"/>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0" name="Text Box 70"/>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1" name="Text Box 71"/>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2" name="Text Box 7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3" name="Text Box 7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39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6"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7" name="Text Box 7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8" name="Text Box 77"/>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09" name="Text Box 7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0"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1"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2" name="Text Box 4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3" name="Text Box 4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4" name="Text Box 6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5" name="Text Box 69"/>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6" name="Text Box 70"/>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7" name="Text Box 71"/>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8" name="Text Box 7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19" name="Text Box 7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2"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3"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4"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5"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6"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7"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8"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29"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0"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1" name="Text Box 3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2"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3" name="Text Box 7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4" name="Text Box 77"/>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5" name="Text Box 78"/>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6"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7" name="Text Box 2"/>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8" name="Text Box 46"/>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39" name="Text Box 4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0"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1"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2"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3"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4"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5"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6"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7"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8"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49"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50"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28575</xdr:rowOff>
    </xdr:to>
    <xdr:sp macro="" textlink="">
      <xdr:nvSpPr>
        <xdr:cNvPr id="3451" name="Text Box 3"/>
        <xdr:cNvSpPr txBox="1">
          <a:spLocks noChangeArrowheads="1"/>
        </xdr:cNvSpPr>
      </xdr:nvSpPr>
      <xdr:spPr bwMode="auto">
        <a:xfrm>
          <a:off x="3152775" y="115595400"/>
          <a:ext cx="76200" cy="28575"/>
        </a:xfrm>
        <a:prstGeom prst="rect">
          <a:avLst/>
        </a:prstGeom>
        <a:noFill/>
        <a:ln w="9525">
          <a:noFill/>
          <a:miter lim="800000"/>
          <a:headEnd/>
          <a:tailEnd/>
        </a:ln>
      </xdr:spPr>
    </xdr:sp>
    <xdr:clientData/>
  </xdr:twoCellAnchor>
  <xdr:twoCellAnchor editAs="oneCell">
    <xdr:from>
      <xdr:col>1</xdr:col>
      <xdr:colOff>281940</xdr:colOff>
      <xdr:row>138</xdr:row>
      <xdr:rowOff>0</xdr:rowOff>
    </xdr:from>
    <xdr:to>
      <xdr:col>2</xdr:col>
      <xdr:colOff>333756</xdr:colOff>
      <xdr:row>138</xdr:row>
      <xdr:rowOff>30480</xdr:rowOff>
    </xdr:to>
    <xdr:sp macro="" textlink="">
      <xdr:nvSpPr>
        <xdr:cNvPr id="3452" name="Text Box 9"/>
        <xdr:cNvSpPr txBox="1">
          <a:spLocks noChangeArrowheads="1"/>
        </xdr:cNvSpPr>
      </xdr:nvSpPr>
      <xdr:spPr bwMode="auto">
        <a:xfrm>
          <a:off x="634365" y="115595400"/>
          <a:ext cx="661416"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3453" name="Text Box 1"/>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3454" name="Text Box 2"/>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3455" name="Text Box 1"/>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3456" name="Text Box 2"/>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3457" name="Text Box 1"/>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2</xdr:col>
      <xdr:colOff>822960</xdr:colOff>
      <xdr:row>138</xdr:row>
      <xdr:rowOff>0</xdr:rowOff>
    </xdr:from>
    <xdr:to>
      <xdr:col>2</xdr:col>
      <xdr:colOff>1879092</xdr:colOff>
      <xdr:row>138</xdr:row>
      <xdr:rowOff>30480</xdr:rowOff>
    </xdr:to>
    <xdr:sp macro="" textlink="">
      <xdr:nvSpPr>
        <xdr:cNvPr id="3458" name="Text Box 1"/>
        <xdr:cNvSpPr txBox="1">
          <a:spLocks noChangeArrowheads="1"/>
        </xdr:cNvSpPr>
      </xdr:nvSpPr>
      <xdr:spPr bwMode="auto">
        <a:xfrm>
          <a:off x="1680210" y="115595400"/>
          <a:ext cx="1056132"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59" name="Text Box 1"/>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0" name="Text Box 3"/>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1"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2"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3"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4"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5"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6"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7"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8"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69" name="Text Box 3"/>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0"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1"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2" name="Text Box 6"/>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3" name="Text Box 7"/>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4"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5"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6"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7" name="Text Box 5"/>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138</xdr:row>
      <xdr:rowOff>0</xdr:rowOff>
    </xdr:from>
    <xdr:to>
      <xdr:col>3</xdr:col>
      <xdr:colOff>76200</xdr:colOff>
      <xdr:row>138</xdr:row>
      <xdr:rowOff>30480</xdr:rowOff>
    </xdr:to>
    <xdr:sp macro="" textlink="">
      <xdr:nvSpPr>
        <xdr:cNvPr id="3478" name="Text Box 4"/>
        <xdr:cNvSpPr txBox="1">
          <a:spLocks noChangeArrowheads="1"/>
        </xdr:cNvSpPr>
      </xdr:nvSpPr>
      <xdr:spPr bwMode="auto">
        <a:xfrm>
          <a:off x="3152775" y="115595400"/>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79"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0"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1"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2"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3"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4"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5"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6"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7"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8"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89"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0"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1"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2"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3"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4"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5"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6"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7"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8"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499"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500"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501"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30480</xdr:rowOff>
    </xdr:to>
    <xdr:sp macro="" textlink="">
      <xdr:nvSpPr>
        <xdr:cNvPr id="3502" name="Text Box 3"/>
        <xdr:cNvSpPr txBox="1">
          <a:spLocks noChangeArrowheads="1"/>
        </xdr:cNvSpPr>
      </xdr:nvSpPr>
      <xdr:spPr bwMode="auto">
        <a:xfrm>
          <a:off x="3152775" y="116195475"/>
          <a:ext cx="76200" cy="30480"/>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03"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04"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05"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06"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07"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08"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09"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10"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11"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12"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13"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twoCellAnchor editAs="oneCell">
    <xdr:from>
      <xdr:col>3</xdr:col>
      <xdr:colOff>0</xdr:colOff>
      <xdr:row>141</xdr:row>
      <xdr:rowOff>0</xdr:rowOff>
    </xdr:from>
    <xdr:to>
      <xdr:col>3</xdr:col>
      <xdr:colOff>76200</xdr:colOff>
      <xdr:row>141</xdr:row>
      <xdr:rowOff>28575</xdr:rowOff>
    </xdr:to>
    <xdr:sp macro="" textlink="">
      <xdr:nvSpPr>
        <xdr:cNvPr id="3514" name="Text Box 3"/>
        <xdr:cNvSpPr txBox="1">
          <a:spLocks noChangeArrowheads="1"/>
        </xdr:cNvSpPr>
      </xdr:nvSpPr>
      <xdr:spPr bwMode="auto">
        <a:xfrm>
          <a:off x="3152775" y="116195475"/>
          <a:ext cx="76200" cy="28575"/>
        </a:xfrm>
        <a:prstGeom prst="rect">
          <a:avLst/>
        </a:prstGeom>
        <a:noFill/>
        <a:ln w="9525">
          <a:noFill/>
          <a:miter lim="800000"/>
          <a:headEnd/>
          <a:tailEnd/>
        </a:ln>
      </xdr:spPr>
    </xdr:sp>
    <xdr:clientData/>
  </xdr:twoCellAnchor>
  <xdr:oneCellAnchor>
    <xdr:from>
      <xdr:col>3</xdr:col>
      <xdr:colOff>0</xdr:colOff>
      <xdr:row>83</xdr:row>
      <xdr:rowOff>0</xdr:rowOff>
    </xdr:from>
    <xdr:ext cx="76200" cy="28575"/>
    <xdr:sp macro="" textlink="">
      <xdr:nvSpPr>
        <xdr:cNvPr id="3516"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17"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18"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19"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0"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1"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2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4"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5"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6"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7"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8"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39"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0"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1"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2"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3"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4"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5"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6"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7"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4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5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0"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1"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2"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3"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4"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5"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6"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7"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8"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69"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0"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1"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2"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3"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7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6"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7"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8"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89"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0"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1"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2"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3"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4"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5"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6"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7"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8"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599"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0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2"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3"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4"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5"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6"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7"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8"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19"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0"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1"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2"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3"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4"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5"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2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8"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39"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0"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1"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2"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3"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4"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5"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6"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7"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8"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49"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0"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1"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5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4"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5"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6"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7"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8"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69"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0"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1"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2"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3"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4"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5"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6"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7"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7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8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0"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1"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2"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3"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4"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5"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6"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7"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8" name="Text Box 6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699" name="Text Box 69"/>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0" name="Text Box 70"/>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1" name="Text Box 71"/>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2" name="Text Box 7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3" name="Text Box 7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6"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7"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8"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09"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0"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1"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2"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3"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4"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5" name="Text Box 3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6"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7" name="Text Box 7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8" name="Text Box 77"/>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19" name="Text Box 78"/>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0"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1" name="Text Box 2"/>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2" name="Text Box 46"/>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3" name="Text Box 43"/>
        <xdr:cNvSpPr txBox="1">
          <a:spLocks noChangeArrowheads="1"/>
        </xdr:cNvSpPr>
      </xdr:nvSpPr>
      <xdr:spPr bwMode="auto">
        <a:xfrm>
          <a:off x="3152775" y="714089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4"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5"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6"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7"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8"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29"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30"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31"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32"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33"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34"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3735" name="Text Box 3"/>
        <xdr:cNvSpPr txBox="1">
          <a:spLocks noChangeArrowheads="1"/>
        </xdr:cNvSpPr>
      </xdr:nvSpPr>
      <xdr:spPr bwMode="auto">
        <a:xfrm>
          <a:off x="3152775" y="724757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36"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37"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38"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39"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40"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41"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42"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43"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44"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45"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46"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84</xdr:row>
      <xdr:rowOff>0</xdr:rowOff>
    </xdr:from>
    <xdr:ext cx="76200" cy="28575"/>
    <xdr:sp macro="" textlink="">
      <xdr:nvSpPr>
        <xdr:cNvPr id="3747" name="Text Box 3"/>
        <xdr:cNvSpPr txBox="1">
          <a:spLocks noChangeArrowheads="1"/>
        </xdr:cNvSpPr>
      </xdr:nvSpPr>
      <xdr:spPr bwMode="auto">
        <a:xfrm>
          <a:off x="3152775" y="741140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48"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49"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0"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1"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2"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3"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4"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5"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6"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7"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8"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759"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0"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1"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2"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3"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4"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5"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6"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7"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8"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69"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70"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121</xdr:row>
      <xdr:rowOff>0</xdr:rowOff>
    </xdr:from>
    <xdr:ext cx="76200" cy="28575"/>
    <xdr:sp macro="" textlink="">
      <xdr:nvSpPr>
        <xdr:cNvPr id="3771" name="Text Box 3"/>
        <xdr:cNvSpPr txBox="1">
          <a:spLocks noChangeArrowheads="1"/>
        </xdr:cNvSpPr>
      </xdr:nvSpPr>
      <xdr:spPr bwMode="auto">
        <a:xfrm>
          <a:off x="3152775" y="8381047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72" name="Text Box 3">
          <a:extLst>
            <a:ext uri="{FF2B5EF4-FFF2-40B4-BE49-F238E27FC236}">
              <a16:creationId xmlns="" xmlns:a16="http://schemas.microsoft.com/office/drawing/2014/main" id="{00000000-0008-0000-0100-0000D6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73" name="Text Box 3">
          <a:extLst>
            <a:ext uri="{FF2B5EF4-FFF2-40B4-BE49-F238E27FC236}">
              <a16:creationId xmlns="" xmlns:a16="http://schemas.microsoft.com/office/drawing/2014/main" id="{00000000-0008-0000-0100-0000D7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74" name="Text Box 3">
          <a:extLst>
            <a:ext uri="{FF2B5EF4-FFF2-40B4-BE49-F238E27FC236}">
              <a16:creationId xmlns="" xmlns:a16="http://schemas.microsoft.com/office/drawing/2014/main" id="{00000000-0008-0000-0100-0000D8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75" name="Text Box 3">
          <a:extLst>
            <a:ext uri="{FF2B5EF4-FFF2-40B4-BE49-F238E27FC236}">
              <a16:creationId xmlns="" xmlns:a16="http://schemas.microsoft.com/office/drawing/2014/main" id="{00000000-0008-0000-0100-0000D9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76" name="Text Box 3">
          <a:extLst>
            <a:ext uri="{FF2B5EF4-FFF2-40B4-BE49-F238E27FC236}">
              <a16:creationId xmlns="" xmlns:a16="http://schemas.microsoft.com/office/drawing/2014/main" id="{00000000-0008-0000-0100-0000DA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77" name="Text Box 3">
          <a:extLst>
            <a:ext uri="{FF2B5EF4-FFF2-40B4-BE49-F238E27FC236}">
              <a16:creationId xmlns="" xmlns:a16="http://schemas.microsoft.com/office/drawing/2014/main" id="{00000000-0008-0000-0100-0000DB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78" name="Text Box 3">
          <a:extLst>
            <a:ext uri="{FF2B5EF4-FFF2-40B4-BE49-F238E27FC236}">
              <a16:creationId xmlns="" xmlns:a16="http://schemas.microsoft.com/office/drawing/2014/main" id="{00000000-0008-0000-0100-0000DC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79" name="Text Box 3">
          <a:extLst>
            <a:ext uri="{FF2B5EF4-FFF2-40B4-BE49-F238E27FC236}">
              <a16:creationId xmlns="" xmlns:a16="http://schemas.microsoft.com/office/drawing/2014/main" id="{00000000-0008-0000-0100-0000DD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0" name="Text Box 3">
          <a:extLst>
            <a:ext uri="{FF2B5EF4-FFF2-40B4-BE49-F238E27FC236}">
              <a16:creationId xmlns="" xmlns:a16="http://schemas.microsoft.com/office/drawing/2014/main" id="{00000000-0008-0000-0100-0000DE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1" name="Text Box 3">
          <a:extLst>
            <a:ext uri="{FF2B5EF4-FFF2-40B4-BE49-F238E27FC236}">
              <a16:creationId xmlns="" xmlns:a16="http://schemas.microsoft.com/office/drawing/2014/main" id="{00000000-0008-0000-0100-0000DF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2" name="Text Box 3">
          <a:extLst>
            <a:ext uri="{FF2B5EF4-FFF2-40B4-BE49-F238E27FC236}">
              <a16:creationId xmlns="" xmlns:a16="http://schemas.microsoft.com/office/drawing/2014/main" id="{00000000-0008-0000-0100-0000E0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3" name="Text Box 3">
          <a:extLst>
            <a:ext uri="{FF2B5EF4-FFF2-40B4-BE49-F238E27FC236}">
              <a16:creationId xmlns="" xmlns:a16="http://schemas.microsoft.com/office/drawing/2014/main" id="{00000000-0008-0000-0100-0000E1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4" name="Text Box 3">
          <a:extLst>
            <a:ext uri="{FF2B5EF4-FFF2-40B4-BE49-F238E27FC236}">
              <a16:creationId xmlns="" xmlns:a16="http://schemas.microsoft.com/office/drawing/2014/main" id="{00000000-0008-0000-0100-0000E2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5" name="Text Box 3">
          <a:extLst>
            <a:ext uri="{FF2B5EF4-FFF2-40B4-BE49-F238E27FC236}">
              <a16:creationId xmlns="" xmlns:a16="http://schemas.microsoft.com/office/drawing/2014/main" id="{00000000-0008-0000-0100-0000E3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6" name="Text Box 3">
          <a:extLst>
            <a:ext uri="{FF2B5EF4-FFF2-40B4-BE49-F238E27FC236}">
              <a16:creationId xmlns="" xmlns:a16="http://schemas.microsoft.com/office/drawing/2014/main" id="{00000000-0008-0000-0100-0000E4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7" name="Text Box 3">
          <a:extLst>
            <a:ext uri="{FF2B5EF4-FFF2-40B4-BE49-F238E27FC236}">
              <a16:creationId xmlns="" xmlns:a16="http://schemas.microsoft.com/office/drawing/2014/main" id="{00000000-0008-0000-0100-0000E5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8" name="Text Box 3">
          <a:extLst>
            <a:ext uri="{FF2B5EF4-FFF2-40B4-BE49-F238E27FC236}">
              <a16:creationId xmlns="" xmlns:a16="http://schemas.microsoft.com/office/drawing/2014/main" id="{00000000-0008-0000-0100-0000E6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89" name="Text Box 3">
          <a:extLst>
            <a:ext uri="{FF2B5EF4-FFF2-40B4-BE49-F238E27FC236}">
              <a16:creationId xmlns="" xmlns:a16="http://schemas.microsoft.com/office/drawing/2014/main" id="{00000000-0008-0000-0100-0000E7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0" name="Text Box 3">
          <a:extLst>
            <a:ext uri="{FF2B5EF4-FFF2-40B4-BE49-F238E27FC236}">
              <a16:creationId xmlns="" xmlns:a16="http://schemas.microsoft.com/office/drawing/2014/main" id="{00000000-0008-0000-0100-0000E8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1" name="Text Box 3">
          <a:extLst>
            <a:ext uri="{FF2B5EF4-FFF2-40B4-BE49-F238E27FC236}">
              <a16:creationId xmlns="" xmlns:a16="http://schemas.microsoft.com/office/drawing/2014/main" id="{00000000-0008-0000-0100-0000E9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2" name="Text Box 3">
          <a:extLst>
            <a:ext uri="{FF2B5EF4-FFF2-40B4-BE49-F238E27FC236}">
              <a16:creationId xmlns="" xmlns:a16="http://schemas.microsoft.com/office/drawing/2014/main" id="{00000000-0008-0000-0100-0000EA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3" name="Text Box 3">
          <a:extLst>
            <a:ext uri="{FF2B5EF4-FFF2-40B4-BE49-F238E27FC236}">
              <a16:creationId xmlns="" xmlns:a16="http://schemas.microsoft.com/office/drawing/2014/main" id="{00000000-0008-0000-0100-0000EB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4" name="Text Box 3">
          <a:extLst>
            <a:ext uri="{FF2B5EF4-FFF2-40B4-BE49-F238E27FC236}">
              <a16:creationId xmlns="" xmlns:a16="http://schemas.microsoft.com/office/drawing/2014/main" id="{00000000-0008-0000-0100-0000EC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5" name="Text Box 3">
          <a:extLst>
            <a:ext uri="{FF2B5EF4-FFF2-40B4-BE49-F238E27FC236}">
              <a16:creationId xmlns="" xmlns:a16="http://schemas.microsoft.com/office/drawing/2014/main" id="{00000000-0008-0000-0100-0000ED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6" name="Text Box 3">
          <a:extLst>
            <a:ext uri="{FF2B5EF4-FFF2-40B4-BE49-F238E27FC236}">
              <a16:creationId xmlns="" xmlns:a16="http://schemas.microsoft.com/office/drawing/2014/main" id="{00000000-0008-0000-0100-0000EE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7" name="Text Box 3">
          <a:extLst>
            <a:ext uri="{FF2B5EF4-FFF2-40B4-BE49-F238E27FC236}">
              <a16:creationId xmlns="" xmlns:a16="http://schemas.microsoft.com/office/drawing/2014/main" id="{00000000-0008-0000-0100-0000EF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8" name="Text Box 3">
          <a:extLst>
            <a:ext uri="{FF2B5EF4-FFF2-40B4-BE49-F238E27FC236}">
              <a16:creationId xmlns="" xmlns:a16="http://schemas.microsoft.com/office/drawing/2014/main" id="{00000000-0008-0000-0100-0000F0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799" name="Text Box 3">
          <a:extLst>
            <a:ext uri="{FF2B5EF4-FFF2-40B4-BE49-F238E27FC236}">
              <a16:creationId xmlns="" xmlns:a16="http://schemas.microsoft.com/office/drawing/2014/main" id="{00000000-0008-0000-0100-0000F1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0" name="Text Box 3">
          <a:extLst>
            <a:ext uri="{FF2B5EF4-FFF2-40B4-BE49-F238E27FC236}">
              <a16:creationId xmlns="" xmlns:a16="http://schemas.microsoft.com/office/drawing/2014/main" id="{00000000-0008-0000-0100-0000F2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1" name="Text Box 3">
          <a:extLst>
            <a:ext uri="{FF2B5EF4-FFF2-40B4-BE49-F238E27FC236}">
              <a16:creationId xmlns="" xmlns:a16="http://schemas.microsoft.com/office/drawing/2014/main" id="{00000000-0008-0000-0100-0000F3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2" name="Text Box 3">
          <a:extLst>
            <a:ext uri="{FF2B5EF4-FFF2-40B4-BE49-F238E27FC236}">
              <a16:creationId xmlns="" xmlns:a16="http://schemas.microsoft.com/office/drawing/2014/main" id="{00000000-0008-0000-0100-0000F4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3" name="Text Box 3">
          <a:extLst>
            <a:ext uri="{FF2B5EF4-FFF2-40B4-BE49-F238E27FC236}">
              <a16:creationId xmlns="" xmlns:a16="http://schemas.microsoft.com/office/drawing/2014/main" id="{00000000-0008-0000-0100-0000F5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4" name="Text Box 3">
          <a:extLst>
            <a:ext uri="{FF2B5EF4-FFF2-40B4-BE49-F238E27FC236}">
              <a16:creationId xmlns="" xmlns:a16="http://schemas.microsoft.com/office/drawing/2014/main" id="{00000000-0008-0000-0100-0000F6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5" name="Text Box 3">
          <a:extLst>
            <a:ext uri="{FF2B5EF4-FFF2-40B4-BE49-F238E27FC236}">
              <a16:creationId xmlns="" xmlns:a16="http://schemas.microsoft.com/office/drawing/2014/main" id="{00000000-0008-0000-0100-0000F7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6" name="Text Box 3">
          <a:extLst>
            <a:ext uri="{FF2B5EF4-FFF2-40B4-BE49-F238E27FC236}">
              <a16:creationId xmlns="" xmlns:a16="http://schemas.microsoft.com/office/drawing/2014/main" id="{00000000-0008-0000-0100-0000F8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7" name="Text Box 3">
          <a:extLst>
            <a:ext uri="{FF2B5EF4-FFF2-40B4-BE49-F238E27FC236}">
              <a16:creationId xmlns="" xmlns:a16="http://schemas.microsoft.com/office/drawing/2014/main" id="{00000000-0008-0000-0100-0000F9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8" name="Text Box 3">
          <a:extLst>
            <a:ext uri="{FF2B5EF4-FFF2-40B4-BE49-F238E27FC236}">
              <a16:creationId xmlns="" xmlns:a16="http://schemas.microsoft.com/office/drawing/2014/main" id="{00000000-0008-0000-0100-0000FA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09" name="Text Box 3">
          <a:extLst>
            <a:ext uri="{FF2B5EF4-FFF2-40B4-BE49-F238E27FC236}">
              <a16:creationId xmlns="" xmlns:a16="http://schemas.microsoft.com/office/drawing/2014/main" id="{00000000-0008-0000-0100-0000FB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0" name="Text Box 3">
          <a:extLst>
            <a:ext uri="{FF2B5EF4-FFF2-40B4-BE49-F238E27FC236}">
              <a16:creationId xmlns="" xmlns:a16="http://schemas.microsoft.com/office/drawing/2014/main" id="{00000000-0008-0000-0100-0000FC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1" name="Text Box 3">
          <a:extLst>
            <a:ext uri="{FF2B5EF4-FFF2-40B4-BE49-F238E27FC236}">
              <a16:creationId xmlns="" xmlns:a16="http://schemas.microsoft.com/office/drawing/2014/main" id="{00000000-0008-0000-0100-0000FD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2" name="Text Box 3">
          <a:extLst>
            <a:ext uri="{FF2B5EF4-FFF2-40B4-BE49-F238E27FC236}">
              <a16:creationId xmlns="" xmlns:a16="http://schemas.microsoft.com/office/drawing/2014/main" id="{00000000-0008-0000-0100-0000FE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3" name="Text Box 3">
          <a:extLst>
            <a:ext uri="{FF2B5EF4-FFF2-40B4-BE49-F238E27FC236}">
              <a16:creationId xmlns="" xmlns:a16="http://schemas.microsoft.com/office/drawing/2014/main" id="{00000000-0008-0000-0100-0000FF04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4" name="Text Box 3">
          <a:extLst>
            <a:ext uri="{FF2B5EF4-FFF2-40B4-BE49-F238E27FC236}">
              <a16:creationId xmlns="" xmlns:a16="http://schemas.microsoft.com/office/drawing/2014/main" id="{00000000-0008-0000-0100-000000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5" name="Text Box 3">
          <a:extLst>
            <a:ext uri="{FF2B5EF4-FFF2-40B4-BE49-F238E27FC236}">
              <a16:creationId xmlns="" xmlns:a16="http://schemas.microsoft.com/office/drawing/2014/main" id="{00000000-0008-0000-0100-000001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6" name="Text Box 3">
          <a:extLst>
            <a:ext uri="{FF2B5EF4-FFF2-40B4-BE49-F238E27FC236}">
              <a16:creationId xmlns="" xmlns:a16="http://schemas.microsoft.com/office/drawing/2014/main" id="{00000000-0008-0000-0100-000002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7" name="Text Box 3">
          <a:extLst>
            <a:ext uri="{FF2B5EF4-FFF2-40B4-BE49-F238E27FC236}">
              <a16:creationId xmlns="" xmlns:a16="http://schemas.microsoft.com/office/drawing/2014/main" id="{00000000-0008-0000-0100-000003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8" name="Text Box 3">
          <a:extLst>
            <a:ext uri="{FF2B5EF4-FFF2-40B4-BE49-F238E27FC236}">
              <a16:creationId xmlns="" xmlns:a16="http://schemas.microsoft.com/office/drawing/2014/main" id="{00000000-0008-0000-0100-000004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19" name="Text Box 3">
          <a:extLst>
            <a:ext uri="{FF2B5EF4-FFF2-40B4-BE49-F238E27FC236}">
              <a16:creationId xmlns="" xmlns:a16="http://schemas.microsoft.com/office/drawing/2014/main" id="{00000000-0008-0000-0100-000005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0" name="Text Box 3">
          <a:extLst>
            <a:ext uri="{FF2B5EF4-FFF2-40B4-BE49-F238E27FC236}">
              <a16:creationId xmlns="" xmlns:a16="http://schemas.microsoft.com/office/drawing/2014/main" id="{00000000-0008-0000-0100-000006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1" name="Text Box 3">
          <a:extLst>
            <a:ext uri="{FF2B5EF4-FFF2-40B4-BE49-F238E27FC236}">
              <a16:creationId xmlns="" xmlns:a16="http://schemas.microsoft.com/office/drawing/2014/main" id="{00000000-0008-0000-0100-000007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2" name="Text Box 3">
          <a:extLst>
            <a:ext uri="{FF2B5EF4-FFF2-40B4-BE49-F238E27FC236}">
              <a16:creationId xmlns="" xmlns:a16="http://schemas.microsoft.com/office/drawing/2014/main" id="{00000000-0008-0000-0100-000008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3" name="Text Box 3">
          <a:extLst>
            <a:ext uri="{FF2B5EF4-FFF2-40B4-BE49-F238E27FC236}">
              <a16:creationId xmlns="" xmlns:a16="http://schemas.microsoft.com/office/drawing/2014/main" id="{00000000-0008-0000-0100-000009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4" name="Text Box 3">
          <a:extLst>
            <a:ext uri="{FF2B5EF4-FFF2-40B4-BE49-F238E27FC236}">
              <a16:creationId xmlns="" xmlns:a16="http://schemas.microsoft.com/office/drawing/2014/main" id="{00000000-0008-0000-0100-00000A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5" name="Text Box 3">
          <a:extLst>
            <a:ext uri="{FF2B5EF4-FFF2-40B4-BE49-F238E27FC236}">
              <a16:creationId xmlns="" xmlns:a16="http://schemas.microsoft.com/office/drawing/2014/main" id="{00000000-0008-0000-0100-00000B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6" name="Text Box 3">
          <a:extLst>
            <a:ext uri="{FF2B5EF4-FFF2-40B4-BE49-F238E27FC236}">
              <a16:creationId xmlns="" xmlns:a16="http://schemas.microsoft.com/office/drawing/2014/main" id="{00000000-0008-0000-0100-00000C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7" name="Text Box 3">
          <a:extLst>
            <a:ext uri="{FF2B5EF4-FFF2-40B4-BE49-F238E27FC236}">
              <a16:creationId xmlns="" xmlns:a16="http://schemas.microsoft.com/office/drawing/2014/main" id="{00000000-0008-0000-0100-00000D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8" name="Text Box 3">
          <a:extLst>
            <a:ext uri="{FF2B5EF4-FFF2-40B4-BE49-F238E27FC236}">
              <a16:creationId xmlns="" xmlns:a16="http://schemas.microsoft.com/office/drawing/2014/main" id="{00000000-0008-0000-0100-00000E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29" name="Text Box 3">
          <a:extLst>
            <a:ext uri="{FF2B5EF4-FFF2-40B4-BE49-F238E27FC236}">
              <a16:creationId xmlns="" xmlns:a16="http://schemas.microsoft.com/office/drawing/2014/main" id="{00000000-0008-0000-0100-00000F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0" name="Text Box 3">
          <a:extLst>
            <a:ext uri="{FF2B5EF4-FFF2-40B4-BE49-F238E27FC236}">
              <a16:creationId xmlns="" xmlns:a16="http://schemas.microsoft.com/office/drawing/2014/main" id="{00000000-0008-0000-0100-000010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1" name="Text Box 3">
          <a:extLst>
            <a:ext uri="{FF2B5EF4-FFF2-40B4-BE49-F238E27FC236}">
              <a16:creationId xmlns="" xmlns:a16="http://schemas.microsoft.com/office/drawing/2014/main" id="{00000000-0008-0000-0100-000011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2" name="Text Box 3">
          <a:extLst>
            <a:ext uri="{FF2B5EF4-FFF2-40B4-BE49-F238E27FC236}">
              <a16:creationId xmlns="" xmlns:a16="http://schemas.microsoft.com/office/drawing/2014/main" id="{00000000-0008-0000-0100-000012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3" name="Text Box 3">
          <a:extLst>
            <a:ext uri="{FF2B5EF4-FFF2-40B4-BE49-F238E27FC236}">
              <a16:creationId xmlns="" xmlns:a16="http://schemas.microsoft.com/office/drawing/2014/main" id="{00000000-0008-0000-0100-000013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4" name="Text Box 3">
          <a:extLst>
            <a:ext uri="{FF2B5EF4-FFF2-40B4-BE49-F238E27FC236}">
              <a16:creationId xmlns="" xmlns:a16="http://schemas.microsoft.com/office/drawing/2014/main" id="{00000000-0008-0000-0100-000014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5" name="Text Box 3">
          <a:extLst>
            <a:ext uri="{FF2B5EF4-FFF2-40B4-BE49-F238E27FC236}">
              <a16:creationId xmlns="" xmlns:a16="http://schemas.microsoft.com/office/drawing/2014/main" id="{00000000-0008-0000-0100-000015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6" name="Text Box 3">
          <a:extLst>
            <a:ext uri="{FF2B5EF4-FFF2-40B4-BE49-F238E27FC236}">
              <a16:creationId xmlns="" xmlns:a16="http://schemas.microsoft.com/office/drawing/2014/main" id="{00000000-0008-0000-0100-000016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7" name="Text Box 3">
          <a:extLst>
            <a:ext uri="{FF2B5EF4-FFF2-40B4-BE49-F238E27FC236}">
              <a16:creationId xmlns="" xmlns:a16="http://schemas.microsoft.com/office/drawing/2014/main" id="{00000000-0008-0000-0100-000017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8" name="Text Box 3">
          <a:extLst>
            <a:ext uri="{FF2B5EF4-FFF2-40B4-BE49-F238E27FC236}">
              <a16:creationId xmlns="" xmlns:a16="http://schemas.microsoft.com/office/drawing/2014/main" id="{00000000-0008-0000-0100-000018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39" name="Text Box 3">
          <a:extLst>
            <a:ext uri="{FF2B5EF4-FFF2-40B4-BE49-F238E27FC236}">
              <a16:creationId xmlns="" xmlns:a16="http://schemas.microsoft.com/office/drawing/2014/main" id="{00000000-0008-0000-0100-000019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40" name="Text Box 3">
          <a:extLst>
            <a:ext uri="{FF2B5EF4-FFF2-40B4-BE49-F238E27FC236}">
              <a16:creationId xmlns="" xmlns:a16="http://schemas.microsoft.com/office/drawing/2014/main" id="{00000000-0008-0000-0100-00001A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41" name="Text Box 3">
          <a:extLst>
            <a:ext uri="{FF2B5EF4-FFF2-40B4-BE49-F238E27FC236}">
              <a16:creationId xmlns="" xmlns:a16="http://schemas.microsoft.com/office/drawing/2014/main" id="{00000000-0008-0000-0100-00001B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42" name="Text Box 3">
          <a:extLst>
            <a:ext uri="{FF2B5EF4-FFF2-40B4-BE49-F238E27FC236}">
              <a16:creationId xmlns="" xmlns:a16="http://schemas.microsoft.com/office/drawing/2014/main" id="{00000000-0008-0000-0100-00001C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138</xdr:row>
      <xdr:rowOff>0</xdr:rowOff>
    </xdr:from>
    <xdr:ext cx="76200" cy="28575"/>
    <xdr:sp macro="" textlink="">
      <xdr:nvSpPr>
        <xdr:cNvPr id="3843" name="Text Box 3">
          <a:extLst>
            <a:ext uri="{FF2B5EF4-FFF2-40B4-BE49-F238E27FC236}">
              <a16:creationId xmlns="" xmlns:a16="http://schemas.microsoft.com/office/drawing/2014/main" id="{00000000-0008-0000-0100-00001D050000}"/>
            </a:ext>
          </a:extLst>
        </xdr:cNvPr>
        <xdr:cNvSpPr txBox="1">
          <a:spLocks noChangeArrowheads="1"/>
        </xdr:cNvSpPr>
      </xdr:nvSpPr>
      <xdr:spPr bwMode="auto">
        <a:xfrm>
          <a:off x="2838450" y="2508599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44"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45"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46"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47"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48"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49"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0"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1"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2"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3"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4"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5" name="Text Box 3"/>
        <xdr:cNvSpPr txBox="1">
          <a:spLocks noChangeArrowheads="1"/>
        </xdr:cNvSpPr>
      </xdr:nvSpPr>
      <xdr:spPr bwMode="auto">
        <a:xfrm>
          <a:off x="3209925" y="4230052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6"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7"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8"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59"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60"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61"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62"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63"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64"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65"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66"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3867" name="Text Box 3"/>
        <xdr:cNvSpPr txBox="1">
          <a:spLocks noChangeArrowheads="1"/>
        </xdr:cNvSpPr>
      </xdr:nvSpPr>
      <xdr:spPr bwMode="auto">
        <a:xfrm>
          <a:off x="3209925" y="42814875"/>
          <a:ext cx="76200" cy="28575"/>
        </a:xfrm>
        <a:prstGeom prst="rect">
          <a:avLst/>
        </a:prstGeom>
        <a:noFill/>
        <a:ln w="9525">
          <a:noFill/>
          <a:miter lim="800000"/>
          <a:headEnd/>
          <a:tailEnd/>
        </a:ln>
      </xdr:spPr>
    </xdr:sp>
    <xdr:clientData/>
  </xdr:oneCellAnchor>
  <xdr:oneCellAnchor>
    <xdr:from>
      <xdr:col>9</xdr:col>
      <xdr:colOff>118110</xdr:colOff>
      <xdr:row>120</xdr:row>
      <xdr:rowOff>0</xdr:rowOff>
    </xdr:from>
    <xdr:ext cx="1056132" cy="657225"/>
    <xdr:sp macro="" textlink="">
      <xdr:nvSpPr>
        <xdr:cNvPr id="3868" name="Text Box 2"/>
        <xdr:cNvSpPr txBox="1">
          <a:spLocks noChangeArrowheads="1"/>
        </xdr:cNvSpPr>
      </xdr:nvSpPr>
      <xdr:spPr bwMode="auto">
        <a:xfrm>
          <a:off x="6785610" y="23574374"/>
          <a:ext cx="1056132" cy="65722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69" name="Text Box 6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0" name="Text Box 69"/>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1" name="Text Box 70"/>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2" name="Text Box 71"/>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3" name="Text Box 7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4" name="Text Box 73"/>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5"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6"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7"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8"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79"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0"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1"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2"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3"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4"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5"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6"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7"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8" name="Text Box 76"/>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89" name="Text Box 77"/>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0" name="Text Box 7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1"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2"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3" name="Text Box 46"/>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4" name="Text Box 43"/>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5" name="Text Box 6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6" name="Text Box 69"/>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7" name="Text Box 70"/>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8" name="Text Box 71"/>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899" name="Text Box 7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0" name="Text Box 73"/>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1"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2"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3"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4"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5"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6"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7"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8"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09"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0"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1"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2"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3"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4" name="Text Box 76"/>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5" name="Text Box 77"/>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6" name="Text Box 7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7"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8"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19" name="Text Box 46"/>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0" name="Text Box 43"/>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1" name="Text Box 6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2" name="Text Box 69"/>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3" name="Text Box 70"/>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4" name="Text Box 71"/>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5" name="Text Box 7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6" name="Text Box 73"/>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7"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8"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29"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0"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1"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2"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3"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4"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5"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6"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7"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8"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39"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0" name="Text Box 76"/>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1" name="Text Box 77"/>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2" name="Text Box 7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3"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4"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5" name="Text Box 46"/>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6" name="Text Box 43"/>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7" name="Text Box 6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8" name="Text Box 69"/>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49" name="Text Box 70"/>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0" name="Text Box 71"/>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1" name="Text Box 7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2" name="Text Box 73"/>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3"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4"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5"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6"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7"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8"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59"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0"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1"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2"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3"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4" name="Text Box 3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5"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6" name="Text Box 76"/>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7" name="Text Box 77"/>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8" name="Text Box 78"/>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69"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70" name="Text Box 2"/>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71" name="Text Box 46"/>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126</xdr:row>
      <xdr:rowOff>0</xdr:rowOff>
    </xdr:from>
    <xdr:ext cx="76200" cy="28575"/>
    <xdr:sp macro="" textlink="">
      <xdr:nvSpPr>
        <xdr:cNvPr id="3972" name="Text Box 43"/>
        <xdr:cNvSpPr txBox="1">
          <a:spLocks noChangeArrowheads="1"/>
        </xdr:cNvSpPr>
      </xdr:nvSpPr>
      <xdr:spPr bwMode="auto">
        <a:xfrm>
          <a:off x="2819400" y="664178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73"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74"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75"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76"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77"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78"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79"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80"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81"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82"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83"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96</xdr:row>
      <xdr:rowOff>0</xdr:rowOff>
    </xdr:from>
    <xdr:ext cx="76200" cy="28575"/>
    <xdr:sp macro="" textlink="">
      <xdr:nvSpPr>
        <xdr:cNvPr id="3984" name="Text Box 3"/>
        <xdr:cNvSpPr txBox="1">
          <a:spLocks noChangeArrowheads="1"/>
        </xdr:cNvSpPr>
      </xdr:nvSpPr>
      <xdr:spPr bwMode="auto">
        <a:xfrm>
          <a:off x="3152775" y="75752325"/>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85"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86"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87"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88"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89"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0"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399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4"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5"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6"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8"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09"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0"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1"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2"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3"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4"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5"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6"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1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2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0"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1"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2"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4"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5"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6"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7"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8"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39"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0"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1"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2"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4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6"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7"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8"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5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0"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1"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2"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3"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4"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5"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6"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7"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8"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6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7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2"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3"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4"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6"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7"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8"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89"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0"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1"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2"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3"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4"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09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8"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09"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0"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2"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3"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4"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5"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6"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7"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8"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19"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0"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2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4"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5"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6"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8"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39"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0"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1"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2"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3"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4"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5"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6"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4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5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0"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1"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2"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4"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5"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6"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7"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8"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69"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0"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1"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2"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7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6"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7"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8"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8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0"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1"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2"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3"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4"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5"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6"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7"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8"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19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0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2"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3"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4"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6"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7"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8"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19"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0"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1"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2"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3"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4"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2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8"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39"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0"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2"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3"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4"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5"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6"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7"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8"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49"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0"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5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4"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5"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6"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8"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69"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0"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1"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2"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3"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4"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5"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6"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7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8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0"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1"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2"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4"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5"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6"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7"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8"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299"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0"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1"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2"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0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6"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7"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8"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1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0"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1"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2"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3"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4"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5"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6"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7"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8"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2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3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2"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3"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4"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6"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7"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8"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49"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0"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1"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2"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3"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4"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5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8"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69"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0"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2"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3"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4"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5"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6"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7"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8"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79"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0"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8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4"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5"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6"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8"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399"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0"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1"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2"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3"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4"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5"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6"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0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1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0"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1"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2"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4"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5"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6"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7"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8"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29"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0"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1"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2"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3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6"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7"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8"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4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0"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1"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2"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3"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4"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5"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6"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7"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8"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5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6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2"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3"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4"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6"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7"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8"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79"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0"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1"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2"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3"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4"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8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8"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499"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0"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2"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3"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4"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5"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6"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7"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8"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09"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0"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1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4"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5"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6"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7"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8"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29"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0"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1"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2"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3"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4"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5"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6"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3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4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0"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1"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2"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3"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4"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5"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6"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7"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8"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59"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0"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1"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2"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6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6"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7"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8"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79"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0"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1"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2"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3" name="Text Box 6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4" name="Text Box 69"/>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5" name="Text Box 70"/>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6" name="Text Box 71"/>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7" name="Text Box 7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8" name="Text Box 7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8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1"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2"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3"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4"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5"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6"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7"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8"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599"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0" name="Text Box 3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1"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2" name="Text Box 7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3" name="Text Box 77"/>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4" name="Text Box 78"/>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5"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6" name="Text Box 2"/>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7" name="Text Box 46"/>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56</xdr:row>
      <xdr:rowOff>0</xdr:rowOff>
    </xdr:from>
    <xdr:ext cx="76200" cy="28575"/>
    <xdr:sp macro="" textlink="">
      <xdr:nvSpPr>
        <xdr:cNvPr id="4608" name="Text Box 43"/>
        <xdr:cNvSpPr txBox="1">
          <a:spLocks noChangeArrowheads="1"/>
        </xdr:cNvSpPr>
      </xdr:nvSpPr>
      <xdr:spPr bwMode="auto">
        <a:xfrm>
          <a:off x="3228975" y="22536150"/>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09"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0"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1"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2"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3"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4"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1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8"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29"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0"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2"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3"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4"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5"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6"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7"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8"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39"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0"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4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4"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5"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6"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8"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59"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0"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1"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2"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3"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4"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5"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6"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6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7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0"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1"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2"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4"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5"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6"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7"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8"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89"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0"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1"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2"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69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6"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7"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8"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0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0"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1"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2"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3"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4"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5"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6"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7"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8"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1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2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2"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3"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4"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6"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7"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8"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39"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0"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1"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2"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3"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4"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4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8"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59"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0"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2"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3"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4"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5"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6"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7"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8"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69"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0"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7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4"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5"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6"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8"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89"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0"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1"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2"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3"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4"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5"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6"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79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0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0"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1"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2"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4"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5"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6"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7"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8"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19"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0"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1"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2"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2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6"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7"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8"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3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0"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1"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2"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3"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4"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5"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6"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7"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8"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4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5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2"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3"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4"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6"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7"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8"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69"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0"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1"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2"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3"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4"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7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8"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89"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0"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2"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3"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4"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5"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6"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7"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8"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899"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0"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0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4"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5"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6"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8"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19"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0"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1"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2"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3"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4"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5"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6"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2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3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0"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1"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2"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4"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5"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6"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7"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8"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49"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0"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1"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2"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5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6"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7"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8"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6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0"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1"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2"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3"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4"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5"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6"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7"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8"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7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8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2"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3"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4"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6"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7"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8"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4999"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0"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1"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2"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3"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4"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0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8"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19"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0"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2"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3"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4"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5"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6"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7"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8"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29"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0"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3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4"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5"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6"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8"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49"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0"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1"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2"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3"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4"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5"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6"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5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6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0"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1"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2"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4"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5"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6"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7"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8"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79"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0"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1"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2"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8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6"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7"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8"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09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0"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1"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2"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3"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4"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5"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6"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7"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8"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0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1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2"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3"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4"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6"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7"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8"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29"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0"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1"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2"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3"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4"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3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8"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49"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0"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1"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2"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3"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4"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5"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6"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7"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8"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59"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0"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6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4"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5"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6"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7"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8"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79"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0"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1"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2"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3"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4"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5"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6"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8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19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0"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1"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2"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3"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4"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5"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6"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7" name="Text Box 6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8" name="Text Box 69"/>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09" name="Text Box 70"/>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0" name="Text Box 71"/>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1" name="Text Box 7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2" name="Text Box 7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5"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6"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7"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8"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19"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0"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1"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2"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3"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4" name="Text Box 3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5"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6" name="Text Box 7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7" name="Text Box 77"/>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8" name="Text Box 78"/>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29"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30" name="Text Box 2"/>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31" name="Text Box 46"/>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5232" name="Text Box 43"/>
        <xdr:cNvSpPr txBox="1">
          <a:spLocks noChangeArrowheads="1"/>
        </xdr:cNvSpPr>
      </xdr:nvSpPr>
      <xdr:spPr bwMode="auto">
        <a:xfrm>
          <a:off x="3228975" y="13477875"/>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33"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34"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35"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36"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37"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38"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3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4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2"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3"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4"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6"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7"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8"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59"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0"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1"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2"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3"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4"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6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8"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79"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0"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2"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3"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4"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5"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6"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7"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8"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89"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0"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29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4"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5"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6"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8"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09"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0"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1"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2"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3"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4"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5"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6"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1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2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0"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1"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2"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4"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5"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6"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7"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8"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39"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0"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1"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2"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4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6"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7"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8"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5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0"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1"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2"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3"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4"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5"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6"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7"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8"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6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7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2"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3"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4"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6"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7"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8"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89"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0"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1"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2"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3"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4"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39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8"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09"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0"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2"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3"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4"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5"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6"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7"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8"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19"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0"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2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4"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5"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6"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8"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39"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0"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1"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2"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3"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4"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5"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6"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4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5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0"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1"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2"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4"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5"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6"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7"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8"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69"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0"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1"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2"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7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6"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7"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8"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8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0"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1"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2"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3"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4"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5"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6"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7"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8"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49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0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2"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3"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4"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6"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7"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8"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19"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0"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1"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2"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3"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4"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2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8"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39"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0"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2"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3"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4"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5"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6"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7"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8"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49"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0"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5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4"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5"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6"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8"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69"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0"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1"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2"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3"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4"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5"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6"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7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8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0"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1"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2"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4"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5"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6"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7"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8"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599"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0"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1"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2"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0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6"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7"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8"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1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0"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1"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2"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3"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4"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5"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6"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7"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8"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2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3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2"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3"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4"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6"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7"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8"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49"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0"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1"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2"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3"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4"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5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8"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69"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0"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2"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3"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4"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5"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6"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7"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8"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79"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0"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8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4"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5"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6"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8"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699"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0"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1"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2"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3"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4"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5"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6"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0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1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0"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1"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2"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4"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5"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6"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7"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8"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29"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0"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1"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2"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3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6"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7"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8"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4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0"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1"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2"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3"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4"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5"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6"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7"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8"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5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6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2"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3"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4"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5"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6"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7"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8"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79"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0"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1"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2"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3"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4"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8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8"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799"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0"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1"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2"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3"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4"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5"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6"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7"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8"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09"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0"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1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4"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5"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6"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7"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8"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29"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0"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1" name="Text Box 6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2" name="Text Box 69"/>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3" name="Text Box 70"/>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4" name="Text Box 71"/>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5" name="Text Box 7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6" name="Text Box 7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39"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0"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1"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2"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3"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4"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5"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6"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7"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8" name="Text Box 3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49"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50" name="Text Box 7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51" name="Text Box 77"/>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52" name="Text Box 78"/>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53"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54" name="Text Box 2"/>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55" name="Text Box 46"/>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36</xdr:row>
      <xdr:rowOff>0</xdr:rowOff>
    </xdr:from>
    <xdr:ext cx="76200" cy="28575"/>
    <xdr:sp macro="" textlink="">
      <xdr:nvSpPr>
        <xdr:cNvPr id="5856" name="Text Box 43"/>
        <xdr:cNvSpPr txBox="1">
          <a:spLocks noChangeArrowheads="1"/>
        </xdr:cNvSpPr>
      </xdr:nvSpPr>
      <xdr:spPr bwMode="auto">
        <a:xfrm>
          <a:off x="3228975" y="128397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57"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58"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59"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0"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1"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2"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3"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4"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5"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6"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7"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8"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69"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0"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1"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2"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3"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4"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5"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6"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7"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8"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79"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0"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1"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2"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3"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4"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5"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6"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7"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8"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89"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0"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1"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2"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3"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4"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5"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6"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7"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8"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899"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00"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01"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3</xdr:col>
      <xdr:colOff>0</xdr:colOff>
      <xdr:row>50</xdr:row>
      <xdr:rowOff>0</xdr:rowOff>
    </xdr:from>
    <xdr:ext cx="76200" cy="28575"/>
    <xdr:sp macro="" textlink="">
      <xdr:nvSpPr>
        <xdr:cNvPr id="5902" name="Text Box 3"/>
        <xdr:cNvSpPr txBox="1">
          <a:spLocks noChangeArrowheads="1"/>
        </xdr:cNvSpPr>
      </xdr:nvSpPr>
      <xdr:spPr bwMode="auto">
        <a:xfrm>
          <a:off x="3095625" y="35128200"/>
          <a:ext cx="76200" cy="28575"/>
        </a:xfrm>
        <a:prstGeom prst="rect">
          <a:avLst/>
        </a:prstGeom>
        <a:noFill/>
        <a:ln w="9525">
          <a:noFill/>
          <a:miter lim="800000"/>
          <a:headEnd/>
          <a:tailEnd/>
        </a:ln>
      </xdr:spPr>
    </xdr:sp>
    <xdr:clientData/>
  </xdr:oneCellAnchor>
  <xdr:oneCellAnchor>
    <xdr:from>
      <xdr:col>2</xdr:col>
      <xdr:colOff>2228850</xdr:colOff>
      <xdr:row>50</xdr:row>
      <xdr:rowOff>0</xdr:rowOff>
    </xdr:from>
    <xdr:ext cx="76200" cy="28575"/>
    <xdr:sp macro="" textlink="">
      <xdr:nvSpPr>
        <xdr:cNvPr id="5903" name="Text Box 3"/>
        <xdr:cNvSpPr txBox="1">
          <a:spLocks noChangeArrowheads="1"/>
        </xdr:cNvSpPr>
      </xdr:nvSpPr>
      <xdr:spPr bwMode="auto">
        <a:xfrm>
          <a:off x="3028950" y="35128200"/>
          <a:ext cx="76200" cy="28575"/>
        </a:xfrm>
        <a:prstGeom prst="rect">
          <a:avLst/>
        </a:prstGeom>
        <a:noFill/>
        <a:ln w="9525">
          <a:noFill/>
          <a:miter lim="800000"/>
          <a:headEnd/>
          <a:tailEnd/>
        </a:ln>
      </xdr:spPr>
    </xdr:sp>
    <xdr:clientData/>
  </xdr:oneCellAnchor>
  <xdr:oneCellAnchor>
    <xdr:from>
      <xdr:col>3</xdr:col>
      <xdr:colOff>9525</xdr:colOff>
      <xdr:row>50</xdr:row>
      <xdr:rowOff>0</xdr:rowOff>
    </xdr:from>
    <xdr:ext cx="76200" cy="28575"/>
    <xdr:sp macro="" textlink="">
      <xdr:nvSpPr>
        <xdr:cNvPr id="5904" name="Text Box 3"/>
        <xdr:cNvSpPr txBox="1">
          <a:spLocks noChangeArrowheads="1"/>
        </xdr:cNvSpPr>
      </xdr:nvSpPr>
      <xdr:spPr bwMode="auto">
        <a:xfrm>
          <a:off x="3105150" y="35128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0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0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0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0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0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1"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2"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1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1"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2"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2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1"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2"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3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1"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2"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4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40</xdr:row>
      <xdr:rowOff>0</xdr:rowOff>
    </xdr:from>
    <xdr:ext cx="76200" cy="28575"/>
    <xdr:sp macro="" textlink="">
      <xdr:nvSpPr>
        <xdr:cNvPr id="595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2</xdr:col>
      <xdr:colOff>2228850</xdr:colOff>
      <xdr:row>40</xdr:row>
      <xdr:rowOff>0</xdr:rowOff>
    </xdr:from>
    <xdr:ext cx="76200" cy="28575"/>
    <xdr:sp macro="" textlink="">
      <xdr:nvSpPr>
        <xdr:cNvPr id="5951" name="Text Box 3"/>
        <xdr:cNvSpPr txBox="1">
          <a:spLocks noChangeArrowheads="1"/>
        </xdr:cNvSpPr>
      </xdr:nvSpPr>
      <xdr:spPr bwMode="auto">
        <a:xfrm>
          <a:off x="3124200" y="16459200"/>
          <a:ext cx="76200" cy="28575"/>
        </a:xfrm>
        <a:prstGeom prst="rect">
          <a:avLst/>
        </a:prstGeom>
        <a:noFill/>
        <a:ln w="9525">
          <a:noFill/>
          <a:miter lim="800000"/>
          <a:headEnd/>
          <a:tailEnd/>
        </a:ln>
      </xdr:spPr>
    </xdr:sp>
    <xdr:clientData/>
  </xdr:oneCellAnchor>
  <xdr:oneCellAnchor>
    <xdr:from>
      <xdr:col>3</xdr:col>
      <xdr:colOff>9525</xdr:colOff>
      <xdr:row>40</xdr:row>
      <xdr:rowOff>0</xdr:rowOff>
    </xdr:from>
    <xdr:ext cx="76200" cy="28575"/>
    <xdr:sp macro="" textlink="">
      <xdr:nvSpPr>
        <xdr:cNvPr id="5952" name="Text Box 3"/>
        <xdr:cNvSpPr txBox="1">
          <a:spLocks noChangeArrowheads="1"/>
        </xdr:cNvSpPr>
      </xdr:nvSpPr>
      <xdr:spPr bwMode="auto">
        <a:xfrm>
          <a:off x="3238500"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5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5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5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5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5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5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5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1"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2"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6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1"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2"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7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1"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2"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89"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0"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1"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2"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3"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4"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5"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6"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7"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3</xdr:col>
      <xdr:colOff>0</xdr:colOff>
      <xdr:row>83</xdr:row>
      <xdr:rowOff>0</xdr:rowOff>
    </xdr:from>
    <xdr:ext cx="76200" cy="28575"/>
    <xdr:sp macro="" textlink="">
      <xdr:nvSpPr>
        <xdr:cNvPr id="5998" name="Text Box 3"/>
        <xdr:cNvSpPr txBox="1">
          <a:spLocks noChangeArrowheads="1"/>
        </xdr:cNvSpPr>
      </xdr:nvSpPr>
      <xdr:spPr bwMode="auto">
        <a:xfrm>
          <a:off x="3228975" y="16459200"/>
          <a:ext cx="76200" cy="28575"/>
        </a:xfrm>
        <a:prstGeom prst="rect">
          <a:avLst/>
        </a:prstGeom>
        <a:noFill/>
        <a:ln w="9525">
          <a:noFill/>
          <a:miter lim="800000"/>
          <a:headEnd/>
          <a:tailEnd/>
        </a:ln>
      </xdr:spPr>
    </xdr:sp>
    <xdr:clientData/>
  </xdr:oneCellAnchor>
  <xdr:oneCellAnchor>
    <xdr:from>
      <xdr:col>2</xdr:col>
      <xdr:colOff>2228850</xdr:colOff>
      <xdr:row>83</xdr:row>
      <xdr:rowOff>0</xdr:rowOff>
    </xdr:from>
    <xdr:ext cx="76200" cy="28575"/>
    <xdr:sp macro="" textlink="">
      <xdr:nvSpPr>
        <xdr:cNvPr id="5999" name="Text Box 3"/>
        <xdr:cNvSpPr txBox="1">
          <a:spLocks noChangeArrowheads="1"/>
        </xdr:cNvSpPr>
      </xdr:nvSpPr>
      <xdr:spPr bwMode="auto">
        <a:xfrm>
          <a:off x="3124200" y="16459200"/>
          <a:ext cx="76200" cy="28575"/>
        </a:xfrm>
        <a:prstGeom prst="rect">
          <a:avLst/>
        </a:prstGeom>
        <a:noFill/>
        <a:ln w="9525">
          <a:noFill/>
          <a:miter lim="800000"/>
          <a:headEnd/>
          <a:tailEnd/>
        </a:ln>
      </xdr:spPr>
    </xdr:sp>
    <xdr:clientData/>
  </xdr:oneCellAnchor>
  <xdr:oneCellAnchor>
    <xdr:from>
      <xdr:col>3</xdr:col>
      <xdr:colOff>9525</xdr:colOff>
      <xdr:row>83</xdr:row>
      <xdr:rowOff>0</xdr:rowOff>
    </xdr:from>
    <xdr:ext cx="76200" cy="28575"/>
    <xdr:sp macro="" textlink="">
      <xdr:nvSpPr>
        <xdr:cNvPr id="6000" name="Text Box 3"/>
        <xdr:cNvSpPr txBox="1">
          <a:spLocks noChangeArrowheads="1"/>
        </xdr:cNvSpPr>
      </xdr:nvSpPr>
      <xdr:spPr bwMode="auto">
        <a:xfrm>
          <a:off x="3238500" y="164592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1"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2"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3"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4"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5"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6"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0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19"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0"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1"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2"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3"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4"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5"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6"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7"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8"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29"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0"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1"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2"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3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5"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6"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7"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8"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49"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0"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1"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2"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3"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4"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5"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6"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7"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8"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5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6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1"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2"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3"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4"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5"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6"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7"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8"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79"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0"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1"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2"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3"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4"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8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7"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8"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099"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0"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1"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2"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3"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4"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5"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6"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7"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8"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09"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0"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1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3"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4"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5"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6"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7"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8"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29"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0"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1"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2"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3"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4"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5"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6"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3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49"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0"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1"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2"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3"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4"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5"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6"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7"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8"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59"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0"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1"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2"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6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5"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6"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7"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8"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79"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0"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1"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2"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3"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4"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5"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6"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7"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8"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8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19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1"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2"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3"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4"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5"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6"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7"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8"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09"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0"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1"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2"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3"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4"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5"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6"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7"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8"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19"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0"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1"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2"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3"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4"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5"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6"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2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39"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0"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1"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2"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3"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4"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5"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6"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7"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8"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49"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0"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1"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2"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5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5"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6"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7"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8"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69"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0"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1"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2"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3"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4"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5"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6"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7"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8"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7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8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1"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2"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3"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4"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5"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6"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7"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8"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299"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0"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1"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2"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3"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4"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0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7"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8"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19"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0"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1"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2"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3"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4"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5"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6"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7"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8"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29"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0"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3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3"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4"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5"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6"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7"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8"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49"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0"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1"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2"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3"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4"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5"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6"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5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69"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0"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1"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2"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3"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4"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5"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6"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7"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8"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79"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0"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1"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2"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8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5"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6"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7"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8"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399"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0"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1"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2"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3" name="Text Box 6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4" name="Text Box 69"/>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5" name="Text Box 70"/>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6" name="Text Box 71"/>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7" name="Text Box 7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8" name="Text Box 7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0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1"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2"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3"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4"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5"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6"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7"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8"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19"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0" name="Text Box 3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1"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2" name="Text Box 7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3" name="Text Box 77"/>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4" name="Text Box 78"/>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5"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6" name="Text Box 2"/>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7" name="Text Box 46"/>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8" name="Text Box 4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29"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0"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1"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2"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3"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4"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5"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6"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7"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8"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39"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40"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1"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2"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3"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4"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5"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6"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7"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8"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49"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50"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51"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90</xdr:row>
      <xdr:rowOff>0</xdr:rowOff>
    </xdr:from>
    <xdr:ext cx="76200" cy="28575"/>
    <xdr:sp macro="" textlink="">
      <xdr:nvSpPr>
        <xdr:cNvPr id="6452" name="Text Box 3"/>
        <xdr:cNvSpPr txBox="1">
          <a:spLocks noChangeArrowheads="1"/>
        </xdr:cNvSpPr>
      </xdr:nvSpPr>
      <xdr:spPr bwMode="auto">
        <a:xfrm>
          <a:off x="3228975" y="2943225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53"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54"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55"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56"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57"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58"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59"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0"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1"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2"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3"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4"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5"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6"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7"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8"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69"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0"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1"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2"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3"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4"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5"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6"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7"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8"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79"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0"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1"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2"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3"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4"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5"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6"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7"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8"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89"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0"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1"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2"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3"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4"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5"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6"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7"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3</xdr:col>
      <xdr:colOff>0</xdr:colOff>
      <xdr:row>89</xdr:row>
      <xdr:rowOff>0</xdr:rowOff>
    </xdr:from>
    <xdr:ext cx="76200" cy="28575"/>
    <xdr:sp macro="" textlink="">
      <xdr:nvSpPr>
        <xdr:cNvPr id="6498" name="Text Box 3"/>
        <xdr:cNvSpPr txBox="1">
          <a:spLocks noChangeArrowheads="1"/>
        </xdr:cNvSpPr>
      </xdr:nvSpPr>
      <xdr:spPr bwMode="auto">
        <a:xfrm>
          <a:off x="3228975" y="28917900"/>
          <a:ext cx="76200" cy="28575"/>
        </a:xfrm>
        <a:prstGeom prst="rect">
          <a:avLst/>
        </a:prstGeom>
        <a:noFill/>
        <a:ln w="9525">
          <a:noFill/>
          <a:miter lim="800000"/>
          <a:headEnd/>
          <a:tailEnd/>
        </a:ln>
      </xdr:spPr>
    </xdr:sp>
    <xdr:clientData/>
  </xdr:oneCellAnchor>
  <xdr:oneCellAnchor>
    <xdr:from>
      <xdr:col>2</xdr:col>
      <xdr:colOff>2228850</xdr:colOff>
      <xdr:row>89</xdr:row>
      <xdr:rowOff>0</xdr:rowOff>
    </xdr:from>
    <xdr:ext cx="76200" cy="28575"/>
    <xdr:sp macro="" textlink="">
      <xdr:nvSpPr>
        <xdr:cNvPr id="6499" name="Text Box 3"/>
        <xdr:cNvSpPr txBox="1">
          <a:spLocks noChangeArrowheads="1"/>
        </xdr:cNvSpPr>
      </xdr:nvSpPr>
      <xdr:spPr bwMode="auto">
        <a:xfrm>
          <a:off x="3124200" y="28917900"/>
          <a:ext cx="76200" cy="28575"/>
        </a:xfrm>
        <a:prstGeom prst="rect">
          <a:avLst/>
        </a:prstGeom>
        <a:noFill/>
        <a:ln w="9525">
          <a:noFill/>
          <a:miter lim="800000"/>
          <a:headEnd/>
          <a:tailEnd/>
        </a:ln>
      </xdr:spPr>
    </xdr:sp>
    <xdr:clientData/>
  </xdr:oneCellAnchor>
  <xdr:oneCellAnchor>
    <xdr:from>
      <xdr:col>3</xdr:col>
      <xdr:colOff>9525</xdr:colOff>
      <xdr:row>89</xdr:row>
      <xdr:rowOff>0</xdr:rowOff>
    </xdr:from>
    <xdr:ext cx="76200" cy="28575"/>
    <xdr:sp macro="" textlink="">
      <xdr:nvSpPr>
        <xdr:cNvPr id="6500" name="Text Box 3"/>
        <xdr:cNvSpPr txBox="1">
          <a:spLocks noChangeArrowheads="1"/>
        </xdr:cNvSpPr>
      </xdr:nvSpPr>
      <xdr:spPr bwMode="auto">
        <a:xfrm>
          <a:off x="3238500" y="28917900"/>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0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1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2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3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4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4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4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4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4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4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100</xdr:row>
      <xdr:rowOff>0</xdr:rowOff>
    </xdr:from>
    <xdr:ext cx="76200" cy="28575"/>
    <xdr:sp macro="" textlink="">
      <xdr:nvSpPr>
        <xdr:cNvPr id="654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2</xdr:col>
      <xdr:colOff>2228850</xdr:colOff>
      <xdr:row>100</xdr:row>
      <xdr:rowOff>0</xdr:rowOff>
    </xdr:from>
    <xdr:ext cx="76200" cy="28575"/>
    <xdr:sp macro="" textlink="">
      <xdr:nvSpPr>
        <xdr:cNvPr id="6547" name="Text Box 3"/>
        <xdr:cNvSpPr txBox="1">
          <a:spLocks noChangeArrowheads="1"/>
        </xdr:cNvSpPr>
      </xdr:nvSpPr>
      <xdr:spPr bwMode="auto">
        <a:xfrm>
          <a:off x="3124200" y="16449675"/>
          <a:ext cx="76200" cy="28575"/>
        </a:xfrm>
        <a:prstGeom prst="rect">
          <a:avLst/>
        </a:prstGeom>
        <a:noFill/>
        <a:ln w="9525">
          <a:noFill/>
          <a:miter lim="800000"/>
          <a:headEnd/>
          <a:tailEnd/>
        </a:ln>
      </xdr:spPr>
    </xdr:sp>
    <xdr:clientData/>
  </xdr:oneCellAnchor>
  <xdr:oneCellAnchor>
    <xdr:from>
      <xdr:col>3</xdr:col>
      <xdr:colOff>9525</xdr:colOff>
      <xdr:row>100</xdr:row>
      <xdr:rowOff>0</xdr:rowOff>
    </xdr:from>
    <xdr:ext cx="76200" cy="28575"/>
    <xdr:sp macro="" textlink="">
      <xdr:nvSpPr>
        <xdr:cNvPr id="6548" name="Text Box 3"/>
        <xdr:cNvSpPr txBox="1">
          <a:spLocks noChangeArrowheads="1"/>
        </xdr:cNvSpPr>
      </xdr:nvSpPr>
      <xdr:spPr bwMode="auto">
        <a:xfrm>
          <a:off x="3238500"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4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5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6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7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8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9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9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9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9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9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2</xdr:col>
      <xdr:colOff>2228850</xdr:colOff>
      <xdr:row>109</xdr:row>
      <xdr:rowOff>0</xdr:rowOff>
    </xdr:from>
    <xdr:ext cx="76200" cy="28575"/>
    <xdr:sp macro="" textlink="">
      <xdr:nvSpPr>
        <xdr:cNvPr id="6595" name="Text Box 3"/>
        <xdr:cNvSpPr txBox="1">
          <a:spLocks noChangeArrowheads="1"/>
        </xdr:cNvSpPr>
      </xdr:nvSpPr>
      <xdr:spPr bwMode="auto">
        <a:xfrm>
          <a:off x="3124200" y="16449675"/>
          <a:ext cx="76200" cy="28575"/>
        </a:xfrm>
        <a:prstGeom prst="rect">
          <a:avLst/>
        </a:prstGeom>
        <a:noFill/>
        <a:ln w="9525">
          <a:noFill/>
          <a:miter lim="800000"/>
          <a:headEnd/>
          <a:tailEnd/>
        </a:ln>
      </xdr:spPr>
    </xdr:sp>
    <xdr:clientData/>
  </xdr:oneCellAnchor>
  <xdr:oneCellAnchor>
    <xdr:from>
      <xdr:col>3</xdr:col>
      <xdr:colOff>9525</xdr:colOff>
      <xdr:row>109</xdr:row>
      <xdr:rowOff>0</xdr:rowOff>
    </xdr:from>
    <xdr:ext cx="76200" cy="28575"/>
    <xdr:sp macro="" textlink="">
      <xdr:nvSpPr>
        <xdr:cNvPr id="6596" name="Text Box 3"/>
        <xdr:cNvSpPr txBox="1">
          <a:spLocks noChangeArrowheads="1"/>
        </xdr:cNvSpPr>
      </xdr:nvSpPr>
      <xdr:spPr bwMode="auto">
        <a:xfrm>
          <a:off x="3238500"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9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9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59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0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1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2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3"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4"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5"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6"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7"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8"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39"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40"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41"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42" name="Text Box 3"/>
        <xdr:cNvSpPr txBox="1">
          <a:spLocks noChangeArrowheads="1"/>
        </xdr:cNvSpPr>
      </xdr:nvSpPr>
      <xdr:spPr bwMode="auto">
        <a:xfrm>
          <a:off x="3228975" y="16449675"/>
          <a:ext cx="76200" cy="28575"/>
        </a:xfrm>
        <a:prstGeom prst="rect">
          <a:avLst/>
        </a:prstGeom>
        <a:noFill/>
        <a:ln w="9525">
          <a:noFill/>
          <a:miter lim="800000"/>
          <a:headEnd/>
          <a:tailEnd/>
        </a:ln>
      </xdr:spPr>
    </xdr:sp>
    <xdr:clientData/>
  </xdr:oneCellAnchor>
  <xdr:oneCellAnchor>
    <xdr:from>
      <xdr:col>2</xdr:col>
      <xdr:colOff>2228850</xdr:colOff>
      <xdr:row>109</xdr:row>
      <xdr:rowOff>0</xdr:rowOff>
    </xdr:from>
    <xdr:ext cx="76200" cy="28575"/>
    <xdr:sp macro="" textlink="">
      <xdr:nvSpPr>
        <xdr:cNvPr id="6643" name="Text Box 3"/>
        <xdr:cNvSpPr txBox="1">
          <a:spLocks noChangeArrowheads="1"/>
        </xdr:cNvSpPr>
      </xdr:nvSpPr>
      <xdr:spPr bwMode="auto">
        <a:xfrm>
          <a:off x="3124200" y="16449675"/>
          <a:ext cx="76200" cy="28575"/>
        </a:xfrm>
        <a:prstGeom prst="rect">
          <a:avLst/>
        </a:prstGeom>
        <a:noFill/>
        <a:ln w="9525">
          <a:noFill/>
          <a:miter lim="800000"/>
          <a:headEnd/>
          <a:tailEnd/>
        </a:ln>
      </xdr:spPr>
    </xdr:sp>
    <xdr:clientData/>
  </xdr:oneCellAnchor>
  <xdr:oneCellAnchor>
    <xdr:from>
      <xdr:col>3</xdr:col>
      <xdr:colOff>9525</xdr:colOff>
      <xdr:row>109</xdr:row>
      <xdr:rowOff>0</xdr:rowOff>
    </xdr:from>
    <xdr:ext cx="76200" cy="28575"/>
    <xdr:sp macro="" textlink="">
      <xdr:nvSpPr>
        <xdr:cNvPr id="6644" name="Text Box 3"/>
        <xdr:cNvSpPr txBox="1">
          <a:spLocks noChangeArrowheads="1"/>
        </xdr:cNvSpPr>
      </xdr:nvSpPr>
      <xdr:spPr bwMode="auto">
        <a:xfrm>
          <a:off x="3238500" y="16449675"/>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4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4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4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4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4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5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6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7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8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9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2</xdr:col>
      <xdr:colOff>2228850</xdr:colOff>
      <xdr:row>109</xdr:row>
      <xdr:rowOff>0</xdr:rowOff>
    </xdr:from>
    <xdr:ext cx="76200" cy="28575"/>
    <xdr:sp macro="" textlink="">
      <xdr:nvSpPr>
        <xdr:cNvPr id="6691" name="Text Box 3"/>
        <xdr:cNvSpPr txBox="1">
          <a:spLocks noChangeArrowheads="1"/>
        </xdr:cNvSpPr>
      </xdr:nvSpPr>
      <xdr:spPr bwMode="auto">
        <a:xfrm>
          <a:off x="3124200" y="33547050"/>
          <a:ext cx="76200" cy="28575"/>
        </a:xfrm>
        <a:prstGeom prst="rect">
          <a:avLst/>
        </a:prstGeom>
        <a:noFill/>
        <a:ln w="9525">
          <a:noFill/>
          <a:miter lim="800000"/>
          <a:headEnd/>
          <a:tailEnd/>
        </a:ln>
      </xdr:spPr>
    </xdr:sp>
    <xdr:clientData/>
  </xdr:oneCellAnchor>
  <xdr:oneCellAnchor>
    <xdr:from>
      <xdr:col>3</xdr:col>
      <xdr:colOff>9525</xdr:colOff>
      <xdr:row>109</xdr:row>
      <xdr:rowOff>0</xdr:rowOff>
    </xdr:from>
    <xdr:ext cx="76200" cy="28575"/>
    <xdr:sp macro="" textlink="">
      <xdr:nvSpPr>
        <xdr:cNvPr id="6692" name="Text Box 3"/>
        <xdr:cNvSpPr txBox="1">
          <a:spLocks noChangeArrowheads="1"/>
        </xdr:cNvSpPr>
      </xdr:nvSpPr>
      <xdr:spPr bwMode="auto">
        <a:xfrm>
          <a:off x="3238500"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9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9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9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9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9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9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69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0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1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2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3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2</xdr:col>
      <xdr:colOff>2228850</xdr:colOff>
      <xdr:row>109</xdr:row>
      <xdr:rowOff>0</xdr:rowOff>
    </xdr:from>
    <xdr:ext cx="76200" cy="28575"/>
    <xdr:sp macro="" textlink="">
      <xdr:nvSpPr>
        <xdr:cNvPr id="6739" name="Text Box 3"/>
        <xdr:cNvSpPr txBox="1">
          <a:spLocks noChangeArrowheads="1"/>
        </xdr:cNvSpPr>
      </xdr:nvSpPr>
      <xdr:spPr bwMode="auto">
        <a:xfrm>
          <a:off x="3124200" y="33547050"/>
          <a:ext cx="76200" cy="28575"/>
        </a:xfrm>
        <a:prstGeom prst="rect">
          <a:avLst/>
        </a:prstGeom>
        <a:noFill/>
        <a:ln w="9525">
          <a:noFill/>
          <a:miter lim="800000"/>
          <a:headEnd/>
          <a:tailEnd/>
        </a:ln>
      </xdr:spPr>
    </xdr:sp>
    <xdr:clientData/>
  </xdr:oneCellAnchor>
  <xdr:oneCellAnchor>
    <xdr:from>
      <xdr:col>3</xdr:col>
      <xdr:colOff>9525</xdr:colOff>
      <xdr:row>109</xdr:row>
      <xdr:rowOff>0</xdr:rowOff>
    </xdr:from>
    <xdr:ext cx="76200" cy="28575"/>
    <xdr:sp macro="" textlink="">
      <xdr:nvSpPr>
        <xdr:cNvPr id="6740" name="Text Box 3"/>
        <xdr:cNvSpPr txBox="1">
          <a:spLocks noChangeArrowheads="1"/>
        </xdr:cNvSpPr>
      </xdr:nvSpPr>
      <xdr:spPr bwMode="auto">
        <a:xfrm>
          <a:off x="3238500"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4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5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6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7"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8"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79"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80"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81"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82"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83"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84"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85"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3</xdr:col>
      <xdr:colOff>0</xdr:colOff>
      <xdr:row>109</xdr:row>
      <xdr:rowOff>0</xdr:rowOff>
    </xdr:from>
    <xdr:ext cx="76200" cy="28575"/>
    <xdr:sp macro="" textlink="">
      <xdr:nvSpPr>
        <xdr:cNvPr id="6786" name="Text Box 3"/>
        <xdr:cNvSpPr txBox="1">
          <a:spLocks noChangeArrowheads="1"/>
        </xdr:cNvSpPr>
      </xdr:nvSpPr>
      <xdr:spPr bwMode="auto">
        <a:xfrm>
          <a:off x="3228975" y="33547050"/>
          <a:ext cx="76200" cy="28575"/>
        </a:xfrm>
        <a:prstGeom prst="rect">
          <a:avLst/>
        </a:prstGeom>
        <a:noFill/>
        <a:ln w="9525">
          <a:noFill/>
          <a:miter lim="800000"/>
          <a:headEnd/>
          <a:tailEnd/>
        </a:ln>
      </xdr:spPr>
    </xdr:sp>
    <xdr:clientData/>
  </xdr:oneCellAnchor>
  <xdr:oneCellAnchor>
    <xdr:from>
      <xdr:col>2</xdr:col>
      <xdr:colOff>2228850</xdr:colOff>
      <xdr:row>109</xdr:row>
      <xdr:rowOff>0</xdr:rowOff>
    </xdr:from>
    <xdr:ext cx="76200" cy="28575"/>
    <xdr:sp macro="" textlink="">
      <xdr:nvSpPr>
        <xdr:cNvPr id="6787" name="Text Box 3"/>
        <xdr:cNvSpPr txBox="1">
          <a:spLocks noChangeArrowheads="1"/>
        </xdr:cNvSpPr>
      </xdr:nvSpPr>
      <xdr:spPr bwMode="auto">
        <a:xfrm>
          <a:off x="3124200" y="33547050"/>
          <a:ext cx="76200" cy="28575"/>
        </a:xfrm>
        <a:prstGeom prst="rect">
          <a:avLst/>
        </a:prstGeom>
        <a:noFill/>
        <a:ln w="9525">
          <a:noFill/>
          <a:miter lim="800000"/>
          <a:headEnd/>
          <a:tailEnd/>
        </a:ln>
      </xdr:spPr>
    </xdr:sp>
    <xdr:clientData/>
  </xdr:oneCellAnchor>
  <xdr:oneCellAnchor>
    <xdr:from>
      <xdr:col>3</xdr:col>
      <xdr:colOff>9525</xdr:colOff>
      <xdr:row>109</xdr:row>
      <xdr:rowOff>0</xdr:rowOff>
    </xdr:from>
    <xdr:ext cx="76200" cy="28575"/>
    <xdr:sp macro="" textlink="">
      <xdr:nvSpPr>
        <xdr:cNvPr id="6788" name="Text Box 3"/>
        <xdr:cNvSpPr txBox="1">
          <a:spLocks noChangeArrowheads="1"/>
        </xdr:cNvSpPr>
      </xdr:nvSpPr>
      <xdr:spPr bwMode="auto">
        <a:xfrm>
          <a:off x="3238500" y="33547050"/>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89"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0"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1"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2"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3"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4"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5"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6"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7"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8"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799"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101</xdr:row>
      <xdr:rowOff>0</xdr:rowOff>
    </xdr:from>
    <xdr:ext cx="76200" cy="28575"/>
    <xdr:sp macro="" textlink="">
      <xdr:nvSpPr>
        <xdr:cNvPr id="6800" name="Text Box 3"/>
        <xdr:cNvSpPr txBox="1">
          <a:spLocks noChangeArrowheads="1"/>
        </xdr:cNvSpPr>
      </xdr:nvSpPr>
      <xdr:spPr bwMode="auto">
        <a:xfrm>
          <a:off x="3228975" y="294227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1"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2"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3"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4"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5"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6"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7"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8"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09"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0"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1"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2"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3"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4"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5"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6"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7"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8"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19"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0"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1"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2"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3"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4"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5"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6"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7"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8"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29"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0"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1"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2"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3"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4"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5"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6"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7"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8"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39"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40"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41"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42"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43"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44"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45"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3</xdr:col>
      <xdr:colOff>0</xdr:colOff>
      <xdr:row>103</xdr:row>
      <xdr:rowOff>0</xdr:rowOff>
    </xdr:from>
    <xdr:ext cx="76200" cy="28575"/>
    <xdr:sp macro="" textlink="">
      <xdr:nvSpPr>
        <xdr:cNvPr id="6846" name="Text Box 3"/>
        <xdr:cNvSpPr txBox="1">
          <a:spLocks noChangeArrowheads="1"/>
        </xdr:cNvSpPr>
      </xdr:nvSpPr>
      <xdr:spPr bwMode="auto">
        <a:xfrm>
          <a:off x="3228975" y="35480625"/>
          <a:ext cx="76200" cy="28575"/>
        </a:xfrm>
        <a:prstGeom prst="rect">
          <a:avLst/>
        </a:prstGeom>
        <a:noFill/>
        <a:ln w="9525">
          <a:noFill/>
          <a:miter lim="800000"/>
          <a:headEnd/>
          <a:tailEnd/>
        </a:ln>
      </xdr:spPr>
    </xdr:sp>
    <xdr:clientData/>
  </xdr:oneCellAnchor>
  <xdr:oneCellAnchor>
    <xdr:from>
      <xdr:col>2</xdr:col>
      <xdr:colOff>2228850</xdr:colOff>
      <xdr:row>103</xdr:row>
      <xdr:rowOff>0</xdr:rowOff>
    </xdr:from>
    <xdr:ext cx="76200" cy="28575"/>
    <xdr:sp macro="" textlink="">
      <xdr:nvSpPr>
        <xdr:cNvPr id="6847" name="Text Box 3"/>
        <xdr:cNvSpPr txBox="1">
          <a:spLocks noChangeArrowheads="1"/>
        </xdr:cNvSpPr>
      </xdr:nvSpPr>
      <xdr:spPr bwMode="auto">
        <a:xfrm>
          <a:off x="3124200" y="35480625"/>
          <a:ext cx="76200" cy="28575"/>
        </a:xfrm>
        <a:prstGeom prst="rect">
          <a:avLst/>
        </a:prstGeom>
        <a:noFill/>
        <a:ln w="9525">
          <a:noFill/>
          <a:miter lim="800000"/>
          <a:headEnd/>
          <a:tailEnd/>
        </a:ln>
      </xdr:spPr>
    </xdr:sp>
    <xdr:clientData/>
  </xdr:oneCellAnchor>
  <xdr:oneCellAnchor>
    <xdr:from>
      <xdr:col>3</xdr:col>
      <xdr:colOff>9525</xdr:colOff>
      <xdr:row>103</xdr:row>
      <xdr:rowOff>0</xdr:rowOff>
    </xdr:from>
    <xdr:ext cx="76200" cy="28575"/>
    <xdr:sp macro="" textlink="">
      <xdr:nvSpPr>
        <xdr:cNvPr id="6848" name="Text Box 3"/>
        <xdr:cNvSpPr txBox="1">
          <a:spLocks noChangeArrowheads="1"/>
        </xdr:cNvSpPr>
      </xdr:nvSpPr>
      <xdr:spPr bwMode="auto">
        <a:xfrm>
          <a:off x="3238500" y="354806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49"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0"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1"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2"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3"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4"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5"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6"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7"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8"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59"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0"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1"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2"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3"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4"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5"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6"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7"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8"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69"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0"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1"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2"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3"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4"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5"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6"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7"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8"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79"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0"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1"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2"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3"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4"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5"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6"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7"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8"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89"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90"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91"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92"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93"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3</xdr:col>
      <xdr:colOff>0</xdr:colOff>
      <xdr:row>104</xdr:row>
      <xdr:rowOff>0</xdr:rowOff>
    </xdr:from>
    <xdr:ext cx="76200" cy="28575"/>
    <xdr:sp macro="" textlink="">
      <xdr:nvSpPr>
        <xdr:cNvPr id="6894" name="Text Box 3"/>
        <xdr:cNvSpPr txBox="1">
          <a:spLocks noChangeArrowheads="1"/>
        </xdr:cNvSpPr>
      </xdr:nvSpPr>
      <xdr:spPr bwMode="auto">
        <a:xfrm>
          <a:off x="3228975" y="35671125"/>
          <a:ext cx="76200" cy="28575"/>
        </a:xfrm>
        <a:prstGeom prst="rect">
          <a:avLst/>
        </a:prstGeom>
        <a:noFill/>
        <a:ln w="9525">
          <a:noFill/>
          <a:miter lim="800000"/>
          <a:headEnd/>
          <a:tailEnd/>
        </a:ln>
      </xdr:spPr>
    </xdr:sp>
    <xdr:clientData/>
  </xdr:oneCellAnchor>
  <xdr:oneCellAnchor>
    <xdr:from>
      <xdr:col>2</xdr:col>
      <xdr:colOff>2228850</xdr:colOff>
      <xdr:row>104</xdr:row>
      <xdr:rowOff>0</xdr:rowOff>
    </xdr:from>
    <xdr:ext cx="76200" cy="28575"/>
    <xdr:sp macro="" textlink="">
      <xdr:nvSpPr>
        <xdr:cNvPr id="6895" name="Text Box 3"/>
        <xdr:cNvSpPr txBox="1">
          <a:spLocks noChangeArrowheads="1"/>
        </xdr:cNvSpPr>
      </xdr:nvSpPr>
      <xdr:spPr bwMode="auto">
        <a:xfrm>
          <a:off x="3124200" y="35671125"/>
          <a:ext cx="76200" cy="28575"/>
        </a:xfrm>
        <a:prstGeom prst="rect">
          <a:avLst/>
        </a:prstGeom>
        <a:noFill/>
        <a:ln w="9525">
          <a:noFill/>
          <a:miter lim="800000"/>
          <a:headEnd/>
          <a:tailEnd/>
        </a:ln>
      </xdr:spPr>
    </xdr:sp>
    <xdr:clientData/>
  </xdr:oneCellAnchor>
  <xdr:oneCellAnchor>
    <xdr:from>
      <xdr:col>3</xdr:col>
      <xdr:colOff>9525</xdr:colOff>
      <xdr:row>104</xdr:row>
      <xdr:rowOff>0</xdr:rowOff>
    </xdr:from>
    <xdr:ext cx="76200" cy="28575"/>
    <xdr:sp macro="" textlink="">
      <xdr:nvSpPr>
        <xdr:cNvPr id="6896" name="Text Box 3"/>
        <xdr:cNvSpPr txBox="1">
          <a:spLocks noChangeArrowheads="1"/>
        </xdr:cNvSpPr>
      </xdr:nvSpPr>
      <xdr:spPr bwMode="auto">
        <a:xfrm>
          <a:off x="3238500" y="356711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897"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898"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899"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0"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1"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2"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3"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4"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5"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6"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7"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8"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09"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0"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1"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2"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3"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4"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5"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6"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7"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8"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19"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0"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1"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2"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3"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4"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5"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6"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7"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8"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29"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0"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1"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2"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3"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4"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5"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6"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7"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8"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39"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40"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41"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3</xdr:col>
      <xdr:colOff>0</xdr:colOff>
      <xdr:row>105</xdr:row>
      <xdr:rowOff>0</xdr:rowOff>
    </xdr:from>
    <xdr:ext cx="76200" cy="28575"/>
    <xdr:sp macro="" textlink="">
      <xdr:nvSpPr>
        <xdr:cNvPr id="6942" name="Text Box 3"/>
        <xdr:cNvSpPr txBox="1">
          <a:spLocks noChangeArrowheads="1"/>
        </xdr:cNvSpPr>
      </xdr:nvSpPr>
      <xdr:spPr bwMode="auto">
        <a:xfrm>
          <a:off x="3228975" y="35861625"/>
          <a:ext cx="76200" cy="28575"/>
        </a:xfrm>
        <a:prstGeom prst="rect">
          <a:avLst/>
        </a:prstGeom>
        <a:noFill/>
        <a:ln w="9525">
          <a:noFill/>
          <a:miter lim="800000"/>
          <a:headEnd/>
          <a:tailEnd/>
        </a:ln>
      </xdr:spPr>
    </xdr:sp>
    <xdr:clientData/>
  </xdr:oneCellAnchor>
  <xdr:oneCellAnchor>
    <xdr:from>
      <xdr:col>2</xdr:col>
      <xdr:colOff>2228850</xdr:colOff>
      <xdr:row>105</xdr:row>
      <xdr:rowOff>0</xdr:rowOff>
    </xdr:from>
    <xdr:ext cx="76200" cy="28575"/>
    <xdr:sp macro="" textlink="">
      <xdr:nvSpPr>
        <xdr:cNvPr id="6943" name="Text Box 3"/>
        <xdr:cNvSpPr txBox="1">
          <a:spLocks noChangeArrowheads="1"/>
        </xdr:cNvSpPr>
      </xdr:nvSpPr>
      <xdr:spPr bwMode="auto">
        <a:xfrm>
          <a:off x="3124200" y="35861625"/>
          <a:ext cx="76200" cy="28575"/>
        </a:xfrm>
        <a:prstGeom prst="rect">
          <a:avLst/>
        </a:prstGeom>
        <a:noFill/>
        <a:ln w="9525">
          <a:noFill/>
          <a:miter lim="800000"/>
          <a:headEnd/>
          <a:tailEnd/>
        </a:ln>
      </xdr:spPr>
    </xdr:sp>
    <xdr:clientData/>
  </xdr:oneCellAnchor>
  <xdr:oneCellAnchor>
    <xdr:from>
      <xdr:col>3</xdr:col>
      <xdr:colOff>9525</xdr:colOff>
      <xdr:row>105</xdr:row>
      <xdr:rowOff>0</xdr:rowOff>
    </xdr:from>
    <xdr:ext cx="76200" cy="28575"/>
    <xdr:sp macro="" textlink="">
      <xdr:nvSpPr>
        <xdr:cNvPr id="6944" name="Text Box 3"/>
        <xdr:cNvSpPr txBox="1">
          <a:spLocks noChangeArrowheads="1"/>
        </xdr:cNvSpPr>
      </xdr:nvSpPr>
      <xdr:spPr bwMode="auto">
        <a:xfrm>
          <a:off x="3238500" y="35861625"/>
          <a:ext cx="76200" cy="285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71</xdr:row>
      <xdr:rowOff>0</xdr:rowOff>
    </xdr:from>
    <xdr:to>
      <xdr:col>3</xdr:col>
      <xdr:colOff>76200</xdr:colOff>
      <xdr:row>71</xdr:row>
      <xdr:rowOff>28575</xdr:rowOff>
    </xdr:to>
    <xdr:sp macro="" textlink="">
      <xdr:nvSpPr>
        <xdr:cNvPr id="2" name="Text Box 6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 name="Text Box 69"/>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 name="Text Box 70"/>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 name="Text Box 71"/>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 name="Text Box 7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 name="Text Box 7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2"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3"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4"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5"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6"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7"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8"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9"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0"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1" name="Text Box 76"/>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2" name="Text Box 77"/>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3" name="Text Box 7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4"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5"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6" name="Text Box 46"/>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7" name="Text Box 4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8" name="Text Box 6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29" name="Text Box 69"/>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0" name="Text Box 70"/>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1" name="Text Box 71"/>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2" name="Text Box 7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3" name="Text Box 7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4"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5"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6"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7"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8"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39"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0"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1"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2"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3"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4"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5"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6"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7" name="Text Box 76"/>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8" name="Text Box 77"/>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49" name="Text Box 7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0"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1"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2" name="Text Box 46"/>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3" name="Text Box 4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4" name="Text Box 6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5" name="Text Box 69"/>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6" name="Text Box 70"/>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7" name="Text Box 71"/>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8" name="Text Box 7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59" name="Text Box 7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0"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1"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2"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3"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4"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5"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6"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7"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8"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69"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0"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1"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2"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3" name="Text Box 76"/>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4" name="Text Box 77"/>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5" name="Text Box 7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6"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7"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8" name="Text Box 46"/>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79" name="Text Box 4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0" name="Text Box 6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1" name="Text Box 69"/>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2" name="Text Box 70"/>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3" name="Text Box 71"/>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4" name="Text Box 7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5" name="Text Box 7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6"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7"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8"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89"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0"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1"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2"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3"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4"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5"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6"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7" name="Text Box 3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8"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99" name="Text Box 76"/>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0" name="Text Box 77"/>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1" name="Text Box 78"/>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2"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3" name="Text Box 2"/>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4" name="Text Box 46"/>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5" name="Text Box 4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6"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7"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8"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09"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0"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1"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2"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3"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4"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5"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6"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28575</xdr:rowOff>
    </xdr:to>
    <xdr:sp macro="" textlink="">
      <xdr:nvSpPr>
        <xdr:cNvPr id="117" name="Text Box 3"/>
        <xdr:cNvSpPr txBox="1">
          <a:spLocks noChangeArrowheads="1"/>
        </xdr:cNvSpPr>
      </xdr:nvSpPr>
      <xdr:spPr bwMode="auto">
        <a:xfrm>
          <a:off x="3095625" y="39614475"/>
          <a:ext cx="76200" cy="28575"/>
        </a:xfrm>
        <a:prstGeom prst="rect">
          <a:avLst/>
        </a:prstGeom>
        <a:noFill/>
        <a:ln w="9525">
          <a:noFill/>
          <a:miter lim="800000"/>
          <a:headEnd/>
          <a:tailEnd/>
        </a:ln>
      </xdr:spPr>
    </xdr:sp>
    <xdr:clientData/>
  </xdr:twoCellAnchor>
  <xdr:twoCellAnchor editAs="oneCell">
    <xdr:from>
      <xdr:col>1</xdr:col>
      <xdr:colOff>281940</xdr:colOff>
      <xdr:row>71</xdr:row>
      <xdr:rowOff>0</xdr:rowOff>
    </xdr:from>
    <xdr:to>
      <xdr:col>2</xdr:col>
      <xdr:colOff>438531</xdr:colOff>
      <xdr:row>71</xdr:row>
      <xdr:rowOff>30480</xdr:rowOff>
    </xdr:to>
    <xdr:sp macro="" textlink="">
      <xdr:nvSpPr>
        <xdr:cNvPr id="118" name="Text Box 9"/>
        <xdr:cNvSpPr txBox="1">
          <a:spLocks noChangeArrowheads="1"/>
        </xdr:cNvSpPr>
      </xdr:nvSpPr>
      <xdr:spPr bwMode="auto">
        <a:xfrm>
          <a:off x="577215" y="39614475"/>
          <a:ext cx="661416" cy="30480"/>
        </a:xfrm>
        <a:prstGeom prst="rect">
          <a:avLst/>
        </a:prstGeom>
        <a:noFill/>
        <a:ln w="9525">
          <a:noFill/>
          <a:miter lim="800000"/>
          <a:headEnd/>
          <a:tailEnd/>
        </a:ln>
      </xdr:spPr>
    </xdr:sp>
    <xdr:clientData/>
  </xdr:twoCellAnchor>
  <xdr:twoCellAnchor editAs="oneCell">
    <xdr:from>
      <xdr:col>2</xdr:col>
      <xdr:colOff>822960</xdr:colOff>
      <xdr:row>71</xdr:row>
      <xdr:rowOff>0</xdr:rowOff>
    </xdr:from>
    <xdr:to>
      <xdr:col>2</xdr:col>
      <xdr:colOff>1879092</xdr:colOff>
      <xdr:row>71</xdr:row>
      <xdr:rowOff>30480</xdr:rowOff>
    </xdr:to>
    <xdr:sp macro="" textlink="">
      <xdr:nvSpPr>
        <xdr:cNvPr id="119" name="Text Box 1"/>
        <xdr:cNvSpPr txBox="1">
          <a:spLocks noChangeArrowheads="1"/>
        </xdr:cNvSpPr>
      </xdr:nvSpPr>
      <xdr:spPr bwMode="auto">
        <a:xfrm>
          <a:off x="1623060" y="39614475"/>
          <a:ext cx="1056132" cy="30480"/>
        </a:xfrm>
        <a:prstGeom prst="rect">
          <a:avLst/>
        </a:prstGeom>
        <a:noFill/>
        <a:ln w="9525">
          <a:noFill/>
          <a:miter lim="800000"/>
          <a:headEnd/>
          <a:tailEnd/>
        </a:ln>
      </xdr:spPr>
    </xdr:sp>
    <xdr:clientData/>
  </xdr:twoCellAnchor>
  <xdr:twoCellAnchor editAs="oneCell">
    <xdr:from>
      <xdr:col>2</xdr:col>
      <xdr:colOff>822960</xdr:colOff>
      <xdr:row>71</xdr:row>
      <xdr:rowOff>0</xdr:rowOff>
    </xdr:from>
    <xdr:to>
      <xdr:col>2</xdr:col>
      <xdr:colOff>1879092</xdr:colOff>
      <xdr:row>71</xdr:row>
      <xdr:rowOff>30480</xdr:rowOff>
    </xdr:to>
    <xdr:sp macro="" textlink="">
      <xdr:nvSpPr>
        <xdr:cNvPr id="120" name="Text Box 2"/>
        <xdr:cNvSpPr txBox="1">
          <a:spLocks noChangeArrowheads="1"/>
        </xdr:cNvSpPr>
      </xdr:nvSpPr>
      <xdr:spPr bwMode="auto">
        <a:xfrm>
          <a:off x="1623060" y="39614475"/>
          <a:ext cx="1056132" cy="30480"/>
        </a:xfrm>
        <a:prstGeom prst="rect">
          <a:avLst/>
        </a:prstGeom>
        <a:noFill/>
        <a:ln w="9525">
          <a:noFill/>
          <a:miter lim="800000"/>
          <a:headEnd/>
          <a:tailEnd/>
        </a:ln>
      </xdr:spPr>
    </xdr:sp>
    <xdr:clientData/>
  </xdr:twoCellAnchor>
  <xdr:twoCellAnchor editAs="oneCell">
    <xdr:from>
      <xdr:col>2</xdr:col>
      <xdr:colOff>822960</xdr:colOff>
      <xdr:row>71</xdr:row>
      <xdr:rowOff>0</xdr:rowOff>
    </xdr:from>
    <xdr:to>
      <xdr:col>2</xdr:col>
      <xdr:colOff>1879092</xdr:colOff>
      <xdr:row>71</xdr:row>
      <xdr:rowOff>30480</xdr:rowOff>
    </xdr:to>
    <xdr:sp macro="" textlink="">
      <xdr:nvSpPr>
        <xdr:cNvPr id="121" name="Text Box 1"/>
        <xdr:cNvSpPr txBox="1">
          <a:spLocks noChangeArrowheads="1"/>
        </xdr:cNvSpPr>
      </xdr:nvSpPr>
      <xdr:spPr bwMode="auto">
        <a:xfrm>
          <a:off x="1623060" y="39614475"/>
          <a:ext cx="1056132" cy="30480"/>
        </a:xfrm>
        <a:prstGeom prst="rect">
          <a:avLst/>
        </a:prstGeom>
        <a:noFill/>
        <a:ln w="9525">
          <a:noFill/>
          <a:miter lim="800000"/>
          <a:headEnd/>
          <a:tailEnd/>
        </a:ln>
      </xdr:spPr>
    </xdr:sp>
    <xdr:clientData/>
  </xdr:twoCellAnchor>
  <xdr:twoCellAnchor editAs="oneCell">
    <xdr:from>
      <xdr:col>2</xdr:col>
      <xdr:colOff>822960</xdr:colOff>
      <xdr:row>71</xdr:row>
      <xdr:rowOff>0</xdr:rowOff>
    </xdr:from>
    <xdr:to>
      <xdr:col>2</xdr:col>
      <xdr:colOff>1879092</xdr:colOff>
      <xdr:row>71</xdr:row>
      <xdr:rowOff>30480</xdr:rowOff>
    </xdr:to>
    <xdr:sp macro="" textlink="">
      <xdr:nvSpPr>
        <xdr:cNvPr id="122" name="Text Box 2"/>
        <xdr:cNvSpPr txBox="1">
          <a:spLocks noChangeArrowheads="1"/>
        </xdr:cNvSpPr>
      </xdr:nvSpPr>
      <xdr:spPr bwMode="auto">
        <a:xfrm>
          <a:off x="1623060" y="39614475"/>
          <a:ext cx="1056132" cy="30480"/>
        </a:xfrm>
        <a:prstGeom prst="rect">
          <a:avLst/>
        </a:prstGeom>
        <a:noFill/>
        <a:ln w="9525">
          <a:noFill/>
          <a:miter lim="800000"/>
          <a:headEnd/>
          <a:tailEnd/>
        </a:ln>
      </xdr:spPr>
    </xdr:sp>
    <xdr:clientData/>
  </xdr:twoCellAnchor>
  <xdr:twoCellAnchor editAs="oneCell">
    <xdr:from>
      <xdr:col>2</xdr:col>
      <xdr:colOff>822960</xdr:colOff>
      <xdr:row>71</xdr:row>
      <xdr:rowOff>0</xdr:rowOff>
    </xdr:from>
    <xdr:to>
      <xdr:col>2</xdr:col>
      <xdr:colOff>1879092</xdr:colOff>
      <xdr:row>71</xdr:row>
      <xdr:rowOff>30480</xdr:rowOff>
    </xdr:to>
    <xdr:sp macro="" textlink="">
      <xdr:nvSpPr>
        <xdr:cNvPr id="123" name="Text Box 1"/>
        <xdr:cNvSpPr txBox="1">
          <a:spLocks noChangeArrowheads="1"/>
        </xdr:cNvSpPr>
      </xdr:nvSpPr>
      <xdr:spPr bwMode="auto">
        <a:xfrm>
          <a:off x="1623060" y="39614475"/>
          <a:ext cx="1056132" cy="30480"/>
        </a:xfrm>
        <a:prstGeom prst="rect">
          <a:avLst/>
        </a:prstGeom>
        <a:noFill/>
        <a:ln w="9525">
          <a:noFill/>
          <a:miter lim="800000"/>
          <a:headEnd/>
          <a:tailEnd/>
        </a:ln>
      </xdr:spPr>
    </xdr:sp>
    <xdr:clientData/>
  </xdr:twoCellAnchor>
  <xdr:twoCellAnchor editAs="oneCell">
    <xdr:from>
      <xdr:col>2</xdr:col>
      <xdr:colOff>822960</xdr:colOff>
      <xdr:row>71</xdr:row>
      <xdr:rowOff>0</xdr:rowOff>
    </xdr:from>
    <xdr:to>
      <xdr:col>2</xdr:col>
      <xdr:colOff>1879092</xdr:colOff>
      <xdr:row>71</xdr:row>
      <xdr:rowOff>30480</xdr:rowOff>
    </xdr:to>
    <xdr:sp macro="" textlink="">
      <xdr:nvSpPr>
        <xdr:cNvPr id="124" name="Text Box 1"/>
        <xdr:cNvSpPr txBox="1">
          <a:spLocks noChangeArrowheads="1"/>
        </xdr:cNvSpPr>
      </xdr:nvSpPr>
      <xdr:spPr bwMode="auto">
        <a:xfrm>
          <a:off x="1623060" y="39614475"/>
          <a:ext cx="1056132"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25" name="Text Box 1"/>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26" name="Text Box 3"/>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27" name="Text Box 4"/>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28"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29"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0"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1"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2"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3"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4"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5" name="Text Box 3"/>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6" name="Text Box 4"/>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7"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8" name="Text Box 6"/>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39" name="Text Box 7"/>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40" name="Text Box 4"/>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41"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42" name="Text Box 4"/>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43" name="Text Box 5"/>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71</xdr:row>
      <xdr:rowOff>0</xdr:rowOff>
    </xdr:from>
    <xdr:to>
      <xdr:col>3</xdr:col>
      <xdr:colOff>76200</xdr:colOff>
      <xdr:row>71</xdr:row>
      <xdr:rowOff>30480</xdr:rowOff>
    </xdr:to>
    <xdr:sp macro="" textlink="">
      <xdr:nvSpPr>
        <xdr:cNvPr id="144" name="Text Box 4"/>
        <xdr:cNvSpPr txBox="1">
          <a:spLocks noChangeArrowheads="1"/>
        </xdr:cNvSpPr>
      </xdr:nvSpPr>
      <xdr:spPr bwMode="auto">
        <a:xfrm>
          <a:off x="3095625" y="39614475"/>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45"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46"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47"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48"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49"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0"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1"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2"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3"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4"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5"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6"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7"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8"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59"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0"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1"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2"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3"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4"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5"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6"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7"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30480</xdr:rowOff>
    </xdr:to>
    <xdr:sp macro="" textlink="">
      <xdr:nvSpPr>
        <xdr:cNvPr id="168" name="Text Box 3"/>
        <xdr:cNvSpPr txBox="1">
          <a:spLocks noChangeArrowheads="1"/>
        </xdr:cNvSpPr>
      </xdr:nvSpPr>
      <xdr:spPr bwMode="auto">
        <a:xfrm>
          <a:off x="3095625" y="40214550"/>
          <a:ext cx="76200" cy="30480"/>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69"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0"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1"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2"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3"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4"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5"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6"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7"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8"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79"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twoCellAnchor editAs="oneCell">
    <xdr:from>
      <xdr:col>3</xdr:col>
      <xdr:colOff>0</xdr:colOff>
      <xdr:row>74</xdr:row>
      <xdr:rowOff>0</xdr:rowOff>
    </xdr:from>
    <xdr:to>
      <xdr:col>3</xdr:col>
      <xdr:colOff>76200</xdr:colOff>
      <xdr:row>74</xdr:row>
      <xdr:rowOff>28575</xdr:rowOff>
    </xdr:to>
    <xdr:sp macro="" textlink="">
      <xdr:nvSpPr>
        <xdr:cNvPr id="180" name="Text Box 3"/>
        <xdr:cNvSpPr txBox="1">
          <a:spLocks noChangeArrowheads="1"/>
        </xdr:cNvSpPr>
      </xdr:nvSpPr>
      <xdr:spPr bwMode="auto">
        <a:xfrm>
          <a:off x="3095625" y="40214550"/>
          <a:ext cx="76200" cy="28575"/>
        </a:xfrm>
        <a:prstGeom prst="rect">
          <a:avLst/>
        </a:prstGeom>
        <a:noFill/>
        <a:ln w="9525">
          <a:noFill/>
          <a:miter lim="800000"/>
          <a:headEnd/>
          <a:tailEnd/>
        </a:ln>
      </xdr:spPr>
    </xdr:sp>
    <xdr:clientData/>
  </xdr:twoCellAnchor>
  <xdr:oneCellAnchor>
    <xdr:from>
      <xdr:col>3</xdr:col>
      <xdr:colOff>0</xdr:colOff>
      <xdr:row>4</xdr:row>
      <xdr:rowOff>0</xdr:rowOff>
    </xdr:from>
    <xdr:ext cx="76200" cy="28575"/>
    <xdr:sp macro="" textlink="">
      <xdr:nvSpPr>
        <xdr:cNvPr id="182"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1"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2"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3"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5"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6"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1"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2"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3"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4"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5"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6"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7"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8"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9"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3"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4"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5"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7"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8"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9"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0"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1"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2"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3"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4"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5"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9"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0"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1"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3"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4"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5"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6"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7"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8"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9"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0"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1"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5"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6"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7"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9"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0"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1"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2"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3"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4"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5"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6"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7"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1"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2"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3"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5"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6"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7"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8"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9"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0"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1"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2"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3"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7"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8"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9"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1"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2"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3"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4"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5"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6"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7"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8"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9"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3"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4"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5"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7"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8"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9"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0"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1"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2"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3"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4"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5"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9"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0"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1"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3"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4"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5"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6"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7"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8"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9"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0"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1"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5"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6"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7"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9"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0"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1"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2"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3"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4"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5"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6"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7"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1"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2"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3"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5"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6"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7"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8"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9"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0"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1"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2"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3"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7"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8"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9"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1"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2"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3"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4"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5"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6"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7"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8"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9"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3"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4"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5"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7"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8"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9"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0"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1"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2"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3"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4"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5"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9"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0"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1"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3"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4"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5"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6"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7"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8"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9"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0"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1"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5"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6"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7"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9"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0"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1"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2"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3"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4"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5"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6"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7"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1"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2"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3"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5"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6"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7"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8"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9"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0"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1"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2"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3"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7"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8"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9"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1"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2"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3"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4"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5"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6"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7"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8"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9"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3"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4"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5"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7"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8"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9"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0"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1"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2"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3"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4"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5"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9"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0"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1"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3"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4"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5"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6"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7"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8"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9"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0"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1"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5"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6"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7"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9"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0"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1"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2"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3"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4"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5"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6"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7"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1"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2"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3"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5"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6"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7"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8"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9"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0"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1"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2"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3"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7"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8"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9"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1"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2"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3"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4"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5"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6"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7"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8"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9"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3"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4"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5"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7"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8"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9"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0"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1"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2"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3"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4"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5"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9"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0"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1"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3"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4"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5"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6"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7"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8"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9"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0"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1"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5"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6"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7"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9"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0"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1"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2"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3"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4"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5"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6"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7"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1"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2"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3"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5"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6"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7"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8"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9"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0"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1"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2"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3"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7"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8"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9"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1"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2"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3"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4"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5"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6"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7"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8"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9"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3"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4"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5"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7"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8"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9"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0"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1"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2"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3"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4"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5"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9"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0"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1"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3"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4"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5"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6"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7"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8"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9"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0"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1"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5"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6"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7"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9"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0"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1"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2"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3"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4"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5"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6"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7"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1"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2"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3"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5"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6"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7"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8"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9"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0"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1"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2"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3"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7"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8"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9"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1"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2"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3"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4"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5"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6"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7"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8"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9"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3"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4"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5"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6"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7"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8"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9"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0"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1"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2"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3"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4"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5"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9"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0"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1"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2"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3"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4"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5"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6"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7"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8"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9"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0"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1"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5"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6"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7"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8"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9"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0"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1"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2" name="Text Box 6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3" name="Text Box 69"/>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4" name="Text Box 70"/>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5" name="Text Box 71"/>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6" name="Text Box 7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7" name="Text Box 7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0"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1"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2"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3"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4"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5"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6"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7"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8"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9" name="Text Box 3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0"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1" name="Text Box 7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2" name="Text Box 77"/>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3" name="Text Box 78"/>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4"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5" name="Text Box 2"/>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6" name="Text Box 46"/>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7" name="Text Box 4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6"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7"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8"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9"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0"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1"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2"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3"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4"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5" name="Text Box 3"/>
        <xdr:cNvSpPr txBox="1">
          <a:spLocks noChangeArrowheads="1"/>
        </xdr:cNvSpPr>
      </xdr:nvSpPr>
      <xdr:spPr bwMode="auto">
        <a:xfrm>
          <a:off x="3095625" y="1819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86" name="Text Box 6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87" name="Text Box 69"/>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88" name="Text Box 70"/>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89" name="Text Box 71"/>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0" name="Text Box 7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1" name="Text Box 7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59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4"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5" name="Text Box 7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6" name="Text Box 77"/>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7" name="Text Box 7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8"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09"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0" name="Text Box 4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1" name="Text Box 4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2" name="Text Box 6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3" name="Text Box 69"/>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4" name="Text Box 70"/>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5" name="Text Box 71"/>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6" name="Text Box 7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7" name="Text Box 7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1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2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0"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1" name="Text Box 7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2" name="Text Box 77"/>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3" name="Text Box 7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4"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5"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6" name="Text Box 4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7" name="Text Box 4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8" name="Text Box 6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39" name="Text Box 69"/>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0" name="Text Box 70"/>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1" name="Text Box 71"/>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2" name="Text Box 7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3" name="Text Box 7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4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6"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7" name="Text Box 7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8" name="Text Box 77"/>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59" name="Text Box 7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0"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1"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2" name="Text Box 4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3" name="Text Box 4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4" name="Text Box 6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5" name="Text Box 69"/>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6" name="Text Box 70"/>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7" name="Text Box 71"/>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8" name="Text Box 7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69" name="Text Box 7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7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2"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3" name="Text Box 7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4" name="Text Box 77"/>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5" name="Text Box 7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6"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7"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8" name="Text Box 4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89" name="Text Box 4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0"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1"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2"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3"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4"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5"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6"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7"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8"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699"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0"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1"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2"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3"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4"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5"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6"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7"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8"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09"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0"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1"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2"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3" name="Text Box 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4" name="Text Box 6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5" name="Text Box 69"/>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6" name="Text Box 70"/>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7" name="Text Box 71"/>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8" name="Text Box 7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19" name="Text Box 7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2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2"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3" name="Text Box 7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4" name="Text Box 77"/>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5" name="Text Box 7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6"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7"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8" name="Text Box 4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39" name="Text Box 4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0" name="Text Box 6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1" name="Text Box 69"/>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2" name="Text Box 70"/>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3" name="Text Box 71"/>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4" name="Text Box 7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5" name="Text Box 7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4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8"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59" name="Text Box 7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0" name="Text Box 77"/>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1" name="Text Box 7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2"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3"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4" name="Text Box 4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5" name="Text Box 4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6" name="Text Box 6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7" name="Text Box 69"/>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8" name="Text Box 70"/>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69" name="Text Box 71"/>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0" name="Text Box 7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1" name="Text Box 7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7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4"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5" name="Text Box 7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6" name="Text Box 77"/>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7" name="Text Box 7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8"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89"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0" name="Text Box 4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1" name="Text Box 4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2" name="Text Box 6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3" name="Text Box 69"/>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4" name="Text Box 70"/>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5" name="Text Box 71"/>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6" name="Text Box 7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7" name="Text Box 7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79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0"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1"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2"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3"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4"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5"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6"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7"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8"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09" name="Text Box 3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10"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11" name="Text Box 7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12" name="Text Box 77"/>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13" name="Text Box 78"/>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14"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15" name="Text Box 2"/>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16" name="Text Box 46"/>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28</xdr:row>
      <xdr:rowOff>0</xdr:rowOff>
    </xdr:from>
    <xdr:ext cx="76200" cy="28575"/>
    <xdr:sp macro="" textlink="">
      <xdr:nvSpPr>
        <xdr:cNvPr id="1817" name="Text Box 43"/>
        <xdr:cNvSpPr txBox="1">
          <a:spLocks noChangeArrowheads="1"/>
        </xdr:cNvSpPr>
      </xdr:nvSpPr>
      <xdr:spPr bwMode="auto">
        <a:xfrm>
          <a:off x="3095625" y="201072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18"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19"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0"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1"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2"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3"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4"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5"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6"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7"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8"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29" name="Text Box 3"/>
        <xdr:cNvSpPr txBox="1">
          <a:spLocks noChangeArrowheads="1"/>
        </xdr:cNvSpPr>
      </xdr:nvSpPr>
      <xdr:spPr bwMode="auto">
        <a:xfrm>
          <a:off x="3095625" y="26784300"/>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0"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1"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2"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3"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4"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5"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6"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7"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8"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39"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0"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1" name="Text Box 3"/>
        <xdr:cNvSpPr txBox="1">
          <a:spLocks noChangeArrowheads="1"/>
        </xdr:cNvSpPr>
      </xdr:nvSpPr>
      <xdr:spPr bwMode="auto">
        <a:xfrm>
          <a:off x="3095625" y="289464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2"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3"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4"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5"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6"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7"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8"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49"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0"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1"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2"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3"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4"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5"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6"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7"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8"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59"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60"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61"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62"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63"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64"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43</xdr:row>
      <xdr:rowOff>0</xdr:rowOff>
    </xdr:from>
    <xdr:ext cx="76200" cy="28575"/>
    <xdr:sp macro="" textlink="">
      <xdr:nvSpPr>
        <xdr:cNvPr id="1865" name="Text Box 3"/>
        <xdr:cNvSpPr txBox="1">
          <a:spLocks noChangeArrowheads="1"/>
        </xdr:cNvSpPr>
      </xdr:nvSpPr>
      <xdr:spPr bwMode="auto">
        <a:xfrm>
          <a:off x="3095625" y="3005137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66"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67"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68"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69"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0"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1"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2"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3"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4"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5"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6"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7"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8"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79"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0"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1"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2"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3"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4"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5"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6"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7"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8"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46</xdr:row>
      <xdr:rowOff>0</xdr:rowOff>
    </xdr:from>
    <xdr:ext cx="76200" cy="28575"/>
    <xdr:sp macro="" textlink="">
      <xdr:nvSpPr>
        <xdr:cNvPr id="1889" name="Text Box 3"/>
        <xdr:cNvSpPr txBox="1">
          <a:spLocks noChangeArrowheads="1"/>
        </xdr:cNvSpPr>
      </xdr:nvSpPr>
      <xdr:spPr bwMode="auto">
        <a:xfrm>
          <a:off x="3095625" y="314420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0"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1"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2"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3"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4"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5"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6"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7"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8"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899"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900"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44</xdr:row>
      <xdr:rowOff>0</xdr:rowOff>
    </xdr:from>
    <xdr:ext cx="76200" cy="28575"/>
    <xdr:sp macro="" textlink="">
      <xdr:nvSpPr>
        <xdr:cNvPr id="1901" name="Text Box 3"/>
        <xdr:cNvSpPr txBox="1">
          <a:spLocks noChangeArrowheads="1"/>
        </xdr:cNvSpPr>
      </xdr:nvSpPr>
      <xdr:spPr bwMode="auto">
        <a:xfrm>
          <a:off x="3095625" y="309086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02"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03"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04"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05"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06"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07"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08"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09"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0"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1"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2"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3"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4"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5"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6"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7"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8"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19"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20"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21"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22"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3</xdr:col>
      <xdr:colOff>0</xdr:colOff>
      <xdr:row>47</xdr:row>
      <xdr:rowOff>0</xdr:rowOff>
    </xdr:from>
    <xdr:ext cx="76200" cy="28575"/>
    <xdr:sp macro="" textlink="">
      <xdr:nvSpPr>
        <xdr:cNvPr id="1923" name="Text Box 3"/>
        <xdr:cNvSpPr txBox="1">
          <a:spLocks noChangeArrowheads="1"/>
        </xdr:cNvSpPr>
      </xdr:nvSpPr>
      <xdr:spPr bwMode="auto">
        <a:xfrm>
          <a:off x="3095625" y="32013525"/>
          <a:ext cx="76200" cy="28575"/>
        </a:xfrm>
        <a:prstGeom prst="rect">
          <a:avLst/>
        </a:prstGeom>
        <a:noFill/>
        <a:ln w="9525">
          <a:noFill/>
          <a:miter lim="800000"/>
          <a:headEnd/>
          <a:tailEnd/>
        </a:ln>
      </xdr:spPr>
    </xdr:sp>
    <xdr:clientData/>
  </xdr:oneCellAnchor>
  <xdr:oneCellAnchor>
    <xdr:from>
      <xdr:col>2</xdr:col>
      <xdr:colOff>2228850</xdr:colOff>
      <xdr:row>47</xdr:row>
      <xdr:rowOff>0</xdr:rowOff>
    </xdr:from>
    <xdr:ext cx="76200" cy="28575"/>
    <xdr:sp macro="" textlink="">
      <xdr:nvSpPr>
        <xdr:cNvPr id="1924" name="Text Box 3"/>
        <xdr:cNvSpPr txBox="1">
          <a:spLocks noChangeArrowheads="1"/>
        </xdr:cNvSpPr>
      </xdr:nvSpPr>
      <xdr:spPr bwMode="auto">
        <a:xfrm>
          <a:off x="3028950" y="32013525"/>
          <a:ext cx="76200" cy="28575"/>
        </a:xfrm>
        <a:prstGeom prst="rect">
          <a:avLst/>
        </a:prstGeom>
        <a:noFill/>
        <a:ln w="9525">
          <a:noFill/>
          <a:miter lim="800000"/>
          <a:headEnd/>
          <a:tailEnd/>
        </a:ln>
      </xdr:spPr>
    </xdr:sp>
    <xdr:clientData/>
  </xdr:oneCellAnchor>
  <xdr:oneCellAnchor>
    <xdr:from>
      <xdr:col>3</xdr:col>
      <xdr:colOff>9525</xdr:colOff>
      <xdr:row>47</xdr:row>
      <xdr:rowOff>0</xdr:rowOff>
    </xdr:from>
    <xdr:ext cx="76200" cy="28575"/>
    <xdr:sp macro="" textlink="">
      <xdr:nvSpPr>
        <xdr:cNvPr id="1925" name="Text Box 3"/>
        <xdr:cNvSpPr txBox="1">
          <a:spLocks noChangeArrowheads="1"/>
        </xdr:cNvSpPr>
      </xdr:nvSpPr>
      <xdr:spPr bwMode="auto">
        <a:xfrm>
          <a:off x="3105150" y="3201352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26"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27"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28"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29"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0"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1"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2"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3"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4"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5"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6"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7"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8"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39"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0"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1"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2"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3"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4"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5"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6"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7"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8"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63</xdr:row>
      <xdr:rowOff>0</xdr:rowOff>
    </xdr:from>
    <xdr:ext cx="76200" cy="28575"/>
    <xdr:sp macro="" textlink="">
      <xdr:nvSpPr>
        <xdr:cNvPr id="1949" name="Text Box 3"/>
        <xdr:cNvSpPr txBox="1">
          <a:spLocks noChangeArrowheads="1"/>
        </xdr:cNvSpPr>
      </xdr:nvSpPr>
      <xdr:spPr bwMode="auto">
        <a:xfrm>
          <a:off x="3095625" y="37176075"/>
          <a:ext cx="76200" cy="28575"/>
        </a:xfrm>
        <a:prstGeom prst="rect">
          <a:avLst/>
        </a:prstGeom>
        <a:noFill/>
        <a:ln w="9525">
          <a:noFill/>
          <a:miter lim="800000"/>
          <a:headEnd/>
          <a:tailEnd/>
        </a:ln>
      </xdr:spPr>
    </xdr:sp>
    <xdr:clientData/>
  </xdr:oneCellAnchor>
  <xdr:oneCellAnchor>
    <xdr:from>
      <xdr:col>3</xdr:col>
      <xdr:colOff>0</xdr:colOff>
      <xdr:row>64</xdr:row>
      <xdr:rowOff>295275</xdr:rowOff>
    </xdr:from>
    <xdr:ext cx="76200" cy="28575"/>
    <xdr:sp macro="" textlink="">
      <xdr:nvSpPr>
        <xdr:cNvPr id="1950" name="Text Box 3"/>
        <xdr:cNvSpPr txBox="1">
          <a:spLocks noChangeArrowheads="1"/>
        </xdr:cNvSpPr>
      </xdr:nvSpPr>
      <xdr:spPr bwMode="auto">
        <a:xfrm>
          <a:off x="3095625" y="37576125"/>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1"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2"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3"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4"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5"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6"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7"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8"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59"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0"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1"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2"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3"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4"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5"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6"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7"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8"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69"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70"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3</xdr:col>
      <xdr:colOff>0</xdr:colOff>
      <xdr:row>64</xdr:row>
      <xdr:rowOff>0</xdr:rowOff>
    </xdr:from>
    <xdr:ext cx="76200" cy="28575"/>
    <xdr:sp macro="" textlink="">
      <xdr:nvSpPr>
        <xdr:cNvPr id="1971" name="Text Box 3"/>
        <xdr:cNvSpPr txBox="1">
          <a:spLocks noChangeArrowheads="1"/>
        </xdr:cNvSpPr>
      </xdr:nvSpPr>
      <xdr:spPr bwMode="auto">
        <a:xfrm>
          <a:off x="3095625" y="37376100"/>
          <a:ext cx="76200" cy="28575"/>
        </a:xfrm>
        <a:prstGeom prst="rect">
          <a:avLst/>
        </a:prstGeom>
        <a:noFill/>
        <a:ln w="9525">
          <a:noFill/>
          <a:miter lim="800000"/>
          <a:headEnd/>
          <a:tailEnd/>
        </a:ln>
      </xdr:spPr>
    </xdr:sp>
    <xdr:clientData/>
  </xdr:oneCellAnchor>
  <xdr:oneCellAnchor>
    <xdr:from>
      <xdr:col>2</xdr:col>
      <xdr:colOff>2228850</xdr:colOff>
      <xdr:row>64</xdr:row>
      <xdr:rowOff>361950</xdr:rowOff>
    </xdr:from>
    <xdr:ext cx="76200" cy="28575"/>
    <xdr:sp macro="" textlink="">
      <xdr:nvSpPr>
        <xdr:cNvPr id="1972" name="Text Box 3"/>
        <xdr:cNvSpPr txBox="1">
          <a:spLocks noChangeArrowheads="1"/>
        </xdr:cNvSpPr>
      </xdr:nvSpPr>
      <xdr:spPr bwMode="auto">
        <a:xfrm>
          <a:off x="3028950" y="37576125"/>
          <a:ext cx="76200" cy="28575"/>
        </a:xfrm>
        <a:prstGeom prst="rect">
          <a:avLst/>
        </a:prstGeom>
        <a:noFill/>
        <a:ln w="9525">
          <a:noFill/>
          <a:miter lim="800000"/>
          <a:headEnd/>
          <a:tailEnd/>
        </a:ln>
      </xdr:spPr>
    </xdr:sp>
    <xdr:clientData/>
  </xdr:oneCellAnchor>
  <xdr:oneCellAnchor>
    <xdr:from>
      <xdr:col>3</xdr:col>
      <xdr:colOff>9525</xdr:colOff>
      <xdr:row>64</xdr:row>
      <xdr:rowOff>342900</xdr:rowOff>
    </xdr:from>
    <xdr:ext cx="76200" cy="28575"/>
    <xdr:sp macro="" textlink="">
      <xdr:nvSpPr>
        <xdr:cNvPr id="1973" name="Text Box 3"/>
        <xdr:cNvSpPr txBox="1">
          <a:spLocks noChangeArrowheads="1"/>
        </xdr:cNvSpPr>
      </xdr:nvSpPr>
      <xdr:spPr bwMode="auto">
        <a:xfrm>
          <a:off x="3105150" y="37576125"/>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74"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75"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76"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77"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78"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79"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0"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1"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2"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3"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4"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5"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6"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7"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8"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89"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90"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91"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92"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93"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94"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95"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96"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68</xdr:row>
      <xdr:rowOff>0</xdr:rowOff>
    </xdr:from>
    <xdr:ext cx="76200" cy="28575"/>
    <xdr:sp macro="" textlink="">
      <xdr:nvSpPr>
        <xdr:cNvPr id="1997" name="Text Box 3"/>
        <xdr:cNvSpPr txBox="1">
          <a:spLocks noChangeArrowheads="1"/>
        </xdr:cNvSpPr>
      </xdr:nvSpPr>
      <xdr:spPr bwMode="auto">
        <a:xfrm>
          <a:off x="3095625" y="38823900"/>
          <a:ext cx="76200" cy="28575"/>
        </a:xfrm>
        <a:prstGeom prst="rect">
          <a:avLst/>
        </a:prstGeom>
        <a:noFill/>
        <a:ln w="9525">
          <a:noFill/>
          <a:miter lim="800000"/>
          <a:headEnd/>
          <a:tailEnd/>
        </a:ln>
      </xdr:spPr>
    </xdr:sp>
    <xdr:clientData/>
  </xdr:oneCellAnchor>
  <xdr:oneCellAnchor>
    <xdr:from>
      <xdr:col>3</xdr:col>
      <xdr:colOff>0</xdr:colOff>
      <xdr:row>69</xdr:row>
      <xdr:rowOff>295275</xdr:rowOff>
    </xdr:from>
    <xdr:ext cx="76200" cy="28575"/>
    <xdr:sp macro="" textlink="">
      <xdr:nvSpPr>
        <xdr:cNvPr id="1998" name="Text Box 3"/>
        <xdr:cNvSpPr txBox="1">
          <a:spLocks noChangeArrowheads="1"/>
        </xdr:cNvSpPr>
      </xdr:nvSpPr>
      <xdr:spPr bwMode="auto">
        <a:xfrm>
          <a:off x="3095625" y="39223950"/>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1999"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0"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1"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2"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3"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4"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5"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6"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7"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8"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09"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0"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1"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2"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3"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4"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5"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6"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7"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8"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3</xdr:col>
      <xdr:colOff>0</xdr:colOff>
      <xdr:row>69</xdr:row>
      <xdr:rowOff>0</xdr:rowOff>
    </xdr:from>
    <xdr:ext cx="76200" cy="28575"/>
    <xdr:sp macro="" textlink="">
      <xdr:nvSpPr>
        <xdr:cNvPr id="2019" name="Text Box 3"/>
        <xdr:cNvSpPr txBox="1">
          <a:spLocks noChangeArrowheads="1"/>
        </xdr:cNvSpPr>
      </xdr:nvSpPr>
      <xdr:spPr bwMode="auto">
        <a:xfrm>
          <a:off x="3095625" y="39023925"/>
          <a:ext cx="76200" cy="28575"/>
        </a:xfrm>
        <a:prstGeom prst="rect">
          <a:avLst/>
        </a:prstGeom>
        <a:noFill/>
        <a:ln w="9525">
          <a:noFill/>
          <a:miter lim="800000"/>
          <a:headEnd/>
          <a:tailEnd/>
        </a:ln>
      </xdr:spPr>
    </xdr:sp>
    <xdr:clientData/>
  </xdr:oneCellAnchor>
  <xdr:oneCellAnchor>
    <xdr:from>
      <xdr:col>2</xdr:col>
      <xdr:colOff>2228850</xdr:colOff>
      <xdr:row>69</xdr:row>
      <xdr:rowOff>361950</xdr:rowOff>
    </xdr:from>
    <xdr:ext cx="76200" cy="28575"/>
    <xdr:sp macro="" textlink="">
      <xdr:nvSpPr>
        <xdr:cNvPr id="2020" name="Text Box 3"/>
        <xdr:cNvSpPr txBox="1">
          <a:spLocks noChangeArrowheads="1"/>
        </xdr:cNvSpPr>
      </xdr:nvSpPr>
      <xdr:spPr bwMode="auto">
        <a:xfrm>
          <a:off x="3028950" y="39223950"/>
          <a:ext cx="76200" cy="28575"/>
        </a:xfrm>
        <a:prstGeom prst="rect">
          <a:avLst/>
        </a:prstGeom>
        <a:noFill/>
        <a:ln w="9525">
          <a:noFill/>
          <a:miter lim="800000"/>
          <a:headEnd/>
          <a:tailEnd/>
        </a:ln>
      </xdr:spPr>
    </xdr:sp>
    <xdr:clientData/>
  </xdr:oneCellAnchor>
  <xdr:oneCellAnchor>
    <xdr:from>
      <xdr:col>3</xdr:col>
      <xdr:colOff>9525</xdr:colOff>
      <xdr:row>69</xdr:row>
      <xdr:rowOff>342900</xdr:rowOff>
    </xdr:from>
    <xdr:ext cx="76200" cy="28575"/>
    <xdr:sp macro="" textlink="">
      <xdr:nvSpPr>
        <xdr:cNvPr id="2021" name="Text Box 3"/>
        <xdr:cNvSpPr txBox="1">
          <a:spLocks noChangeArrowheads="1"/>
        </xdr:cNvSpPr>
      </xdr:nvSpPr>
      <xdr:spPr bwMode="auto">
        <a:xfrm>
          <a:off x="3105150" y="39223950"/>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22"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23"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24"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25"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26"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27"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28"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29"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0"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1"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2"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3"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4"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5"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6"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7"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8"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39"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0"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1"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2"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3"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4"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5"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6"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7"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8"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49"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0"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1"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2"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3"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4"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5"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6"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7"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8"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59"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60"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61"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62"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63"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64"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65"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66"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3</xdr:col>
      <xdr:colOff>0</xdr:colOff>
      <xdr:row>71</xdr:row>
      <xdr:rowOff>0</xdr:rowOff>
    </xdr:from>
    <xdr:ext cx="76200" cy="28575"/>
    <xdr:sp macro="" textlink="">
      <xdr:nvSpPr>
        <xdr:cNvPr id="2067" name="Text Box 3"/>
        <xdr:cNvSpPr txBox="1">
          <a:spLocks noChangeArrowheads="1"/>
        </xdr:cNvSpPr>
      </xdr:nvSpPr>
      <xdr:spPr bwMode="auto">
        <a:xfrm>
          <a:off x="3095625" y="39423975"/>
          <a:ext cx="76200" cy="28575"/>
        </a:xfrm>
        <a:prstGeom prst="rect">
          <a:avLst/>
        </a:prstGeom>
        <a:noFill/>
        <a:ln w="9525">
          <a:noFill/>
          <a:miter lim="800000"/>
          <a:headEnd/>
          <a:tailEnd/>
        </a:ln>
      </xdr:spPr>
    </xdr:sp>
    <xdr:clientData/>
  </xdr:oneCellAnchor>
  <xdr:oneCellAnchor>
    <xdr:from>
      <xdr:col>2</xdr:col>
      <xdr:colOff>2228850</xdr:colOff>
      <xdr:row>71</xdr:row>
      <xdr:rowOff>0</xdr:rowOff>
    </xdr:from>
    <xdr:ext cx="76200" cy="28575"/>
    <xdr:sp macro="" textlink="">
      <xdr:nvSpPr>
        <xdr:cNvPr id="2068" name="Text Box 3"/>
        <xdr:cNvSpPr txBox="1">
          <a:spLocks noChangeArrowheads="1"/>
        </xdr:cNvSpPr>
      </xdr:nvSpPr>
      <xdr:spPr bwMode="auto">
        <a:xfrm>
          <a:off x="3028950" y="39423975"/>
          <a:ext cx="76200" cy="28575"/>
        </a:xfrm>
        <a:prstGeom prst="rect">
          <a:avLst/>
        </a:prstGeom>
        <a:noFill/>
        <a:ln w="9525">
          <a:noFill/>
          <a:miter lim="800000"/>
          <a:headEnd/>
          <a:tailEnd/>
        </a:ln>
      </xdr:spPr>
    </xdr:sp>
    <xdr:clientData/>
  </xdr:oneCellAnchor>
  <xdr:oneCellAnchor>
    <xdr:from>
      <xdr:col>3</xdr:col>
      <xdr:colOff>9525</xdr:colOff>
      <xdr:row>71</xdr:row>
      <xdr:rowOff>0</xdr:rowOff>
    </xdr:from>
    <xdr:ext cx="76200" cy="28575"/>
    <xdr:sp macro="" textlink="">
      <xdr:nvSpPr>
        <xdr:cNvPr id="2069" name="Text Box 3"/>
        <xdr:cNvSpPr txBox="1">
          <a:spLocks noChangeArrowheads="1"/>
        </xdr:cNvSpPr>
      </xdr:nvSpPr>
      <xdr:spPr bwMode="auto">
        <a:xfrm>
          <a:off x="3105150" y="394239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0"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1"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2"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3"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4"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5"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6"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7"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8"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9"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0"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1"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2"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3"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4"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5"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6"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7"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8"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9"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0"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1"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2"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3"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4"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5"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6"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7"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8"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9"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0"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1"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2"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3"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4"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5"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6"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7"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8"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9"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0"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1"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2"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3"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4"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5" name="Text Box 3"/>
        <xdr:cNvSpPr txBox="1">
          <a:spLocks noChangeArrowheads="1"/>
        </xdr:cNvSpPr>
      </xdr:nvSpPr>
      <xdr:spPr bwMode="auto">
        <a:xfrm>
          <a:off x="3095625" y="2219325"/>
          <a:ext cx="76200" cy="28575"/>
        </a:xfrm>
        <a:prstGeom prst="rect">
          <a:avLst/>
        </a:prstGeom>
        <a:noFill/>
        <a:ln w="9525">
          <a:noFill/>
          <a:miter lim="800000"/>
          <a:headEnd/>
          <a:tailEnd/>
        </a:ln>
      </xdr:spPr>
    </xdr:sp>
    <xdr:clientData/>
  </xdr:oneCellAnchor>
  <xdr:oneCellAnchor>
    <xdr:from>
      <xdr:col>2</xdr:col>
      <xdr:colOff>2228850</xdr:colOff>
      <xdr:row>5</xdr:row>
      <xdr:rowOff>0</xdr:rowOff>
    </xdr:from>
    <xdr:ext cx="76200" cy="28575"/>
    <xdr:sp macro="" textlink="">
      <xdr:nvSpPr>
        <xdr:cNvPr id="2116" name="Text Box 3"/>
        <xdr:cNvSpPr txBox="1">
          <a:spLocks noChangeArrowheads="1"/>
        </xdr:cNvSpPr>
      </xdr:nvSpPr>
      <xdr:spPr bwMode="auto">
        <a:xfrm>
          <a:off x="3028950" y="2219325"/>
          <a:ext cx="76200" cy="28575"/>
        </a:xfrm>
        <a:prstGeom prst="rect">
          <a:avLst/>
        </a:prstGeom>
        <a:noFill/>
        <a:ln w="9525">
          <a:noFill/>
          <a:miter lim="800000"/>
          <a:headEnd/>
          <a:tailEnd/>
        </a:ln>
      </xdr:spPr>
    </xdr:sp>
    <xdr:clientData/>
  </xdr:oneCellAnchor>
  <xdr:oneCellAnchor>
    <xdr:from>
      <xdr:col>3</xdr:col>
      <xdr:colOff>9525</xdr:colOff>
      <xdr:row>5</xdr:row>
      <xdr:rowOff>0</xdr:rowOff>
    </xdr:from>
    <xdr:ext cx="76200" cy="28575"/>
    <xdr:sp macro="" textlink="">
      <xdr:nvSpPr>
        <xdr:cNvPr id="2117" name="Text Box 3"/>
        <xdr:cNvSpPr txBox="1">
          <a:spLocks noChangeArrowheads="1"/>
        </xdr:cNvSpPr>
      </xdr:nvSpPr>
      <xdr:spPr bwMode="auto">
        <a:xfrm>
          <a:off x="3105150" y="221932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8"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9"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0"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1"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2"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3"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4"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5"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6"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7"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8"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9"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0"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1"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2"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3"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4"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5"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6"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7"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8"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9"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0"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1"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2"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3"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4"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5"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6"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7"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8"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9"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0"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1"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2"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3"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4"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5"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6"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7"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8"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9"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0"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1"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2"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3" name="Text Box 3"/>
        <xdr:cNvSpPr txBox="1">
          <a:spLocks noChangeArrowheads="1"/>
        </xdr:cNvSpPr>
      </xdr:nvSpPr>
      <xdr:spPr bwMode="auto">
        <a:xfrm>
          <a:off x="3095625" y="3200400"/>
          <a:ext cx="76200" cy="28575"/>
        </a:xfrm>
        <a:prstGeom prst="rect">
          <a:avLst/>
        </a:prstGeom>
        <a:noFill/>
        <a:ln w="9525">
          <a:noFill/>
          <a:miter lim="800000"/>
          <a:headEnd/>
          <a:tailEnd/>
        </a:ln>
      </xdr:spPr>
    </xdr:sp>
    <xdr:clientData/>
  </xdr:oneCellAnchor>
  <xdr:oneCellAnchor>
    <xdr:from>
      <xdr:col>2</xdr:col>
      <xdr:colOff>2228850</xdr:colOff>
      <xdr:row>5</xdr:row>
      <xdr:rowOff>0</xdr:rowOff>
    </xdr:from>
    <xdr:ext cx="76200" cy="28575"/>
    <xdr:sp macro="" textlink="">
      <xdr:nvSpPr>
        <xdr:cNvPr id="2164" name="Text Box 3"/>
        <xdr:cNvSpPr txBox="1">
          <a:spLocks noChangeArrowheads="1"/>
        </xdr:cNvSpPr>
      </xdr:nvSpPr>
      <xdr:spPr bwMode="auto">
        <a:xfrm>
          <a:off x="3028950" y="3200400"/>
          <a:ext cx="76200" cy="28575"/>
        </a:xfrm>
        <a:prstGeom prst="rect">
          <a:avLst/>
        </a:prstGeom>
        <a:noFill/>
        <a:ln w="9525">
          <a:noFill/>
          <a:miter lim="800000"/>
          <a:headEnd/>
          <a:tailEnd/>
        </a:ln>
      </xdr:spPr>
    </xdr:sp>
    <xdr:clientData/>
  </xdr:oneCellAnchor>
  <xdr:oneCellAnchor>
    <xdr:from>
      <xdr:col>3</xdr:col>
      <xdr:colOff>9525</xdr:colOff>
      <xdr:row>5</xdr:row>
      <xdr:rowOff>0</xdr:rowOff>
    </xdr:from>
    <xdr:ext cx="76200" cy="28575"/>
    <xdr:sp macro="" textlink="">
      <xdr:nvSpPr>
        <xdr:cNvPr id="2165" name="Text Box 3"/>
        <xdr:cNvSpPr txBox="1">
          <a:spLocks noChangeArrowheads="1"/>
        </xdr:cNvSpPr>
      </xdr:nvSpPr>
      <xdr:spPr bwMode="auto">
        <a:xfrm>
          <a:off x="3105150" y="320040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6"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7"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8"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9"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0"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1"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2"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3"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4"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5"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6"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7"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8"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9"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0"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1"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2"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3"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4"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5"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6"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7"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8"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9"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0"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1"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2"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3"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4"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5"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6"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7"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8"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9"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0"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1"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2"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3"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4"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5"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6"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7"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8"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9"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10"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11" name="Text Box 3"/>
        <xdr:cNvSpPr txBox="1">
          <a:spLocks noChangeArrowheads="1"/>
        </xdr:cNvSpPr>
      </xdr:nvSpPr>
      <xdr:spPr bwMode="auto">
        <a:xfrm>
          <a:off x="3095625" y="4095750"/>
          <a:ext cx="76200" cy="28575"/>
        </a:xfrm>
        <a:prstGeom prst="rect">
          <a:avLst/>
        </a:prstGeom>
        <a:noFill/>
        <a:ln w="9525">
          <a:noFill/>
          <a:miter lim="800000"/>
          <a:headEnd/>
          <a:tailEnd/>
        </a:ln>
      </xdr:spPr>
    </xdr:sp>
    <xdr:clientData/>
  </xdr:oneCellAnchor>
  <xdr:oneCellAnchor>
    <xdr:from>
      <xdr:col>2</xdr:col>
      <xdr:colOff>2228850</xdr:colOff>
      <xdr:row>5</xdr:row>
      <xdr:rowOff>0</xdr:rowOff>
    </xdr:from>
    <xdr:ext cx="76200" cy="28575"/>
    <xdr:sp macro="" textlink="">
      <xdr:nvSpPr>
        <xdr:cNvPr id="2212" name="Text Box 3"/>
        <xdr:cNvSpPr txBox="1">
          <a:spLocks noChangeArrowheads="1"/>
        </xdr:cNvSpPr>
      </xdr:nvSpPr>
      <xdr:spPr bwMode="auto">
        <a:xfrm>
          <a:off x="3028950" y="4095750"/>
          <a:ext cx="76200" cy="28575"/>
        </a:xfrm>
        <a:prstGeom prst="rect">
          <a:avLst/>
        </a:prstGeom>
        <a:noFill/>
        <a:ln w="9525">
          <a:noFill/>
          <a:miter lim="800000"/>
          <a:headEnd/>
          <a:tailEnd/>
        </a:ln>
      </xdr:spPr>
    </xdr:sp>
    <xdr:clientData/>
  </xdr:oneCellAnchor>
  <xdr:oneCellAnchor>
    <xdr:from>
      <xdr:col>3</xdr:col>
      <xdr:colOff>9525</xdr:colOff>
      <xdr:row>5</xdr:row>
      <xdr:rowOff>0</xdr:rowOff>
    </xdr:from>
    <xdr:ext cx="76200" cy="28575"/>
    <xdr:sp macro="" textlink="">
      <xdr:nvSpPr>
        <xdr:cNvPr id="2213" name="Text Box 3"/>
        <xdr:cNvSpPr txBox="1">
          <a:spLocks noChangeArrowheads="1"/>
        </xdr:cNvSpPr>
      </xdr:nvSpPr>
      <xdr:spPr bwMode="auto">
        <a:xfrm>
          <a:off x="3105150" y="40957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14"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15"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16"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17"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18"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19"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0"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1"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2"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3"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4"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5"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6"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7"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8"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29"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30"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31"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32"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33"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34"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35"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36"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53</xdr:row>
      <xdr:rowOff>0</xdr:rowOff>
    </xdr:from>
    <xdr:ext cx="76200" cy="28575"/>
    <xdr:sp macro="" textlink="">
      <xdr:nvSpPr>
        <xdr:cNvPr id="2237" name="Text Box 3"/>
        <xdr:cNvSpPr txBox="1">
          <a:spLocks noChangeArrowheads="1"/>
        </xdr:cNvSpPr>
      </xdr:nvSpPr>
      <xdr:spPr bwMode="auto">
        <a:xfrm>
          <a:off x="3095625" y="3221355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38"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39"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0"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1"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2"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3"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4"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5"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6"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7"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8"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49"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0"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1"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2"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3"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4"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5"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6"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7"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8"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3</xdr:col>
      <xdr:colOff>0</xdr:colOff>
      <xdr:row>57</xdr:row>
      <xdr:rowOff>0</xdr:rowOff>
    </xdr:from>
    <xdr:ext cx="76200" cy="28575"/>
    <xdr:sp macro="" textlink="">
      <xdr:nvSpPr>
        <xdr:cNvPr id="2259" name="Text Box 3"/>
        <xdr:cNvSpPr txBox="1">
          <a:spLocks noChangeArrowheads="1"/>
        </xdr:cNvSpPr>
      </xdr:nvSpPr>
      <xdr:spPr bwMode="auto">
        <a:xfrm>
          <a:off x="3095625" y="34594800"/>
          <a:ext cx="76200" cy="28575"/>
        </a:xfrm>
        <a:prstGeom prst="rect">
          <a:avLst/>
        </a:prstGeom>
        <a:noFill/>
        <a:ln w="9525">
          <a:noFill/>
          <a:miter lim="800000"/>
          <a:headEnd/>
          <a:tailEnd/>
        </a:ln>
      </xdr:spPr>
    </xdr:sp>
    <xdr:clientData/>
  </xdr:oneCellAnchor>
  <xdr:oneCellAnchor>
    <xdr:from>
      <xdr:col>2</xdr:col>
      <xdr:colOff>2228850</xdr:colOff>
      <xdr:row>57</xdr:row>
      <xdr:rowOff>0</xdr:rowOff>
    </xdr:from>
    <xdr:ext cx="76200" cy="28575"/>
    <xdr:sp macro="" textlink="">
      <xdr:nvSpPr>
        <xdr:cNvPr id="2260" name="Text Box 3"/>
        <xdr:cNvSpPr txBox="1">
          <a:spLocks noChangeArrowheads="1"/>
        </xdr:cNvSpPr>
      </xdr:nvSpPr>
      <xdr:spPr bwMode="auto">
        <a:xfrm>
          <a:off x="3028950" y="34594800"/>
          <a:ext cx="76200" cy="28575"/>
        </a:xfrm>
        <a:prstGeom prst="rect">
          <a:avLst/>
        </a:prstGeom>
        <a:noFill/>
        <a:ln w="9525">
          <a:noFill/>
          <a:miter lim="800000"/>
          <a:headEnd/>
          <a:tailEnd/>
        </a:ln>
      </xdr:spPr>
    </xdr:sp>
    <xdr:clientData/>
  </xdr:oneCellAnchor>
  <xdr:oneCellAnchor>
    <xdr:from>
      <xdr:col>3</xdr:col>
      <xdr:colOff>9525</xdr:colOff>
      <xdr:row>57</xdr:row>
      <xdr:rowOff>0</xdr:rowOff>
    </xdr:from>
    <xdr:ext cx="76200" cy="28575"/>
    <xdr:sp macro="" textlink="">
      <xdr:nvSpPr>
        <xdr:cNvPr id="2261" name="Text Box 3"/>
        <xdr:cNvSpPr txBox="1">
          <a:spLocks noChangeArrowheads="1"/>
        </xdr:cNvSpPr>
      </xdr:nvSpPr>
      <xdr:spPr bwMode="auto">
        <a:xfrm>
          <a:off x="3105150" y="34594800"/>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62"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63"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64"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65"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66"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67"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68"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69"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0"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1"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2"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3"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4"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5"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6"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7"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8"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79"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0"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1"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2"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3"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4"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5"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6"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7"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8"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89"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0"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1"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2"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3"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4"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5"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6"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7"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8"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299"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0"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1"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2"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3"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4"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5"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6"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7"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8"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48</xdr:row>
      <xdr:rowOff>0</xdr:rowOff>
    </xdr:from>
    <xdr:ext cx="76200" cy="28575"/>
    <xdr:sp macro="" textlink="">
      <xdr:nvSpPr>
        <xdr:cNvPr id="2309" name="Text Box 3"/>
        <xdr:cNvSpPr txBox="1">
          <a:spLocks noChangeArrowheads="1"/>
        </xdr:cNvSpPr>
      </xdr:nvSpPr>
      <xdr:spPr bwMode="auto">
        <a:xfrm>
          <a:off x="3095625" y="2631757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0"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1"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2"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3"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4"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5"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6"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7"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8"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19"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0"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1"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2"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3"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4"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5"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6"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7"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8"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29"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30"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31"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32"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51</xdr:row>
      <xdr:rowOff>0</xdr:rowOff>
    </xdr:from>
    <xdr:ext cx="76200" cy="28575"/>
    <xdr:sp macro="" textlink="">
      <xdr:nvSpPr>
        <xdr:cNvPr id="2333" name="Text Box 3"/>
        <xdr:cNvSpPr txBox="1">
          <a:spLocks noChangeArrowheads="1"/>
        </xdr:cNvSpPr>
      </xdr:nvSpPr>
      <xdr:spPr bwMode="auto">
        <a:xfrm>
          <a:off x="3095625" y="277082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34"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35"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36"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37"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38"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39"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40"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41"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42"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43"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44"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49</xdr:row>
      <xdr:rowOff>0</xdr:rowOff>
    </xdr:from>
    <xdr:ext cx="76200" cy="28575"/>
    <xdr:sp macro="" textlink="">
      <xdr:nvSpPr>
        <xdr:cNvPr id="2345" name="Text Box 3"/>
        <xdr:cNvSpPr txBox="1">
          <a:spLocks noChangeArrowheads="1"/>
        </xdr:cNvSpPr>
      </xdr:nvSpPr>
      <xdr:spPr bwMode="auto">
        <a:xfrm>
          <a:off x="3095625" y="271748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46"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47"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48"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49"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0"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1"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2"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3"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4"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5"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6"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7"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8"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59"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60"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61"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62"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63"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64"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65"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66"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3</xdr:col>
      <xdr:colOff>0</xdr:colOff>
      <xdr:row>52</xdr:row>
      <xdr:rowOff>0</xdr:rowOff>
    </xdr:from>
    <xdr:ext cx="76200" cy="28575"/>
    <xdr:sp macro="" textlink="">
      <xdr:nvSpPr>
        <xdr:cNvPr id="2367" name="Text Box 3"/>
        <xdr:cNvSpPr txBox="1">
          <a:spLocks noChangeArrowheads="1"/>
        </xdr:cNvSpPr>
      </xdr:nvSpPr>
      <xdr:spPr bwMode="auto">
        <a:xfrm>
          <a:off x="3095625" y="28279725"/>
          <a:ext cx="76200" cy="28575"/>
        </a:xfrm>
        <a:prstGeom prst="rect">
          <a:avLst/>
        </a:prstGeom>
        <a:noFill/>
        <a:ln w="9525">
          <a:noFill/>
          <a:miter lim="800000"/>
          <a:headEnd/>
          <a:tailEnd/>
        </a:ln>
      </xdr:spPr>
    </xdr:sp>
    <xdr:clientData/>
  </xdr:oneCellAnchor>
  <xdr:oneCellAnchor>
    <xdr:from>
      <xdr:col>2</xdr:col>
      <xdr:colOff>2228850</xdr:colOff>
      <xdr:row>52</xdr:row>
      <xdr:rowOff>0</xdr:rowOff>
    </xdr:from>
    <xdr:ext cx="76200" cy="28575"/>
    <xdr:sp macro="" textlink="">
      <xdr:nvSpPr>
        <xdr:cNvPr id="2368" name="Text Box 3"/>
        <xdr:cNvSpPr txBox="1">
          <a:spLocks noChangeArrowheads="1"/>
        </xdr:cNvSpPr>
      </xdr:nvSpPr>
      <xdr:spPr bwMode="auto">
        <a:xfrm>
          <a:off x="3028950" y="28279725"/>
          <a:ext cx="76200" cy="28575"/>
        </a:xfrm>
        <a:prstGeom prst="rect">
          <a:avLst/>
        </a:prstGeom>
        <a:noFill/>
        <a:ln w="9525">
          <a:noFill/>
          <a:miter lim="800000"/>
          <a:headEnd/>
          <a:tailEnd/>
        </a:ln>
      </xdr:spPr>
    </xdr:sp>
    <xdr:clientData/>
  </xdr:oneCellAnchor>
  <xdr:oneCellAnchor>
    <xdr:from>
      <xdr:col>3</xdr:col>
      <xdr:colOff>9525</xdr:colOff>
      <xdr:row>52</xdr:row>
      <xdr:rowOff>0</xdr:rowOff>
    </xdr:from>
    <xdr:ext cx="76200" cy="28575"/>
    <xdr:sp macro="" textlink="">
      <xdr:nvSpPr>
        <xdr:cNvPr id="2369" name="Text Box 3"/>
        <xdr:cNvSpPr txBox="1">
          <a:spLocks noChangeArrowheads="1"/>
        </xdr:cNvSpPr>
      </xdr:nvSpPr>
      <xdr:spPr bwMode="auto">
        <a:xfrm>
          <a:off x="3105150" y="28279725"/>
          <a:ext cx="76200" cy="285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32</xdr:row>
      <xdr:rowOff>0</xdr:rowOff>
    </xdr:from>
    <xdr:to>
      <xdr:col>3</xdr:col>
      <xdr:colOff>76200</xdr:colOff>
      <xdr:row>32</xdr:row>
      <xdr:rowOff>28575</xdr:rowOff>
    </xdr:to>
    <xdr:sp macro="" textlink="">
      <xdr:nvSpPr>
        <xdr:cNvPr id="2" name="Text Box 6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 name="Text Box 69"/>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 name="Text Box 70"/>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 name="Text Box 71"/>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 name="Text Box 7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 name="Text Box 7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2"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3"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4"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5"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6"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7"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8"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9"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0"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1" name="Text Box 76"/>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2" name="Text Box 77"/>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3" name="Text Box 7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4"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5"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6" name="Text Box 46"/>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7" name="Text Box 4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8" name="Text Box 6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29" name="Text Box 69"/>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0" name="Text Box 70"/>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1" name="Text Box 71"/>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2" name="Text Box 7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3" name="Text Box 7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4"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5"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6"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7"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8"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39"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0"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1"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2"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3"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4"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5"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6"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7" name="Text Box 76"/>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8" name="Text Box 77"/>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49" name="Text Box 7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0"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1"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2" name="Text Box 46"/>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3" name="Text Box 4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4" name="Text Box 6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5" name="Text Box 69"/>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6" name="Text Box 70"/>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7" name="Text Box 71"/>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8" name="Text Box 7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59" name="Text Box 7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0"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1"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2"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3"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4"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5"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6"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7"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8"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69"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0"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1"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2"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3" name="Text Box 76"/>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4" name="Text Box 77"/>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5" name="Text Box 7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6"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7"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8" name="Text Box 46"/>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79" name="Text Box 4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0" name="Text Box 6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1" name="Text Box 69"/>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2" name="Text Box 70"/>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3" name="Text Box 71"/>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4" name="Text Box 7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5" name="Text Box 7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6"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7"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8"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89"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0"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1"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2"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3"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4"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5"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6"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7" name="Text Box 3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8"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99" name="Text Box 76"/>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0" name="Text Box 77"/>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1" name="Text Box 78"/>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2"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3" name="Text Box 2"/>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4" name="Text Box 46"/>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5" name="Text Box 4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6"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7"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8"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09"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0"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1"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2"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3"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4"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5"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6"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28575</xdr:rowOff>
    </xdr:to>
    <xdr:sp macro="" textlink="">
      <xdr:nvSpPr>
        <xdr:cNvPr id="117" name="Text Box 3"/>
        <xdr:cNvSpPr txBox="1">
          <a:spLocks noChangeArrowheads="1"/>
        </xdr:cNvSpPr>
      </xdr:nvSpPr>
      <xdr:spPr bwMode="auto">
        <a:xfrm>
          <a:off x="3095625" y="35042475"/>
          <a:ext cx="76200" cy="28575"/>
        </a:xfrm>
        <a:prstGeom prst="rect">
          <a:avLst/>
        </a:prstGeom>
        <a:noFill/>
        <a:ln w="9525">
          <a:noFill/>
          <a:miter lim="800000"/>
          <a:headEnd/>
          <a:tailEnd/>
        </a:ln>
      </xdr:spPr>
    </xdr:sp>
    <xdr:clientData/>
  </xdr:twoCellAnchor>
  <xdr:twoCellAnchor editAs="oneCell">
    <xdr:from>
      <xdr:col>1</xdr:col>
      <xdr:colOff>281940</xdr:colOff>
      <xdr:row>32</xdr:row>
      <xdr:rowOff>0</xdr:rowOff>
    </xdr:from>
    <xdr:to>
      <xdr:col>2</xdr:col>
      <xdr:colOff>438531</xdr:colOff>
      <xdr:row>32</xdr:row>
      <xdr:rowOff>30480</xdr:rowOff>
    </xdr:to>
    <xdr:sp macro="" textlink="">
      <xdr:nvSpPr>
        <xdr:cNvPr id="118" name="Text Box 9"/>
        <xdr:cNvSpPr txBox="1">
          <a:spLocks noChangeArrowheads="1"/>
        </xdr:cNvSpPr>
      </xdr:nvSpPr>
      <xdr:spPr bwMode="auto">
        <a:xfrm>
          <a:off x="577215" y="35042475"/>
          <a:ext cx="661416" cy="30480"/>
        </a:xfrm>
        <a:prstGeom prst="rect">
          <a:avLst/>
        </a:prstGeom>
        <a:noFill/>
        <a:ln w="9525">
          <a:noFill/>
          <a:miter lim="800000"/>
          <a:headEnd/>
          <a:tailEnd/>
        </a:ln>
      </xdr:spPr>
    </xdr:sp>
    <xdr:clientData/>
  </xdr:twoCellAnchor>
  <xdr:twoCellAnchor editAs="oneCell">
    <xdr:from>
      <xdr:col>2</xdr:col>
      <xdr:colOff>822960</xdr:colOff>
      <xdr:row>32</xdr:row>
      <xdr:rowOff>0</xdr:rowOff>
    </xdr:from>
    <xdr:to>
      <xdr:col>2</xdr:col>
      <xdr:colOff>1879092</xdr:colOff>
      <xdr:row>32</xdr:row>
      <xdr:rowOff>30480</xdr:rowOff>
    </xdr:to>
    <xdr:sp macro="" textlink="">
      <xdr:nvSpPr>
        <xdr:cNvPr id="119" name="Text Box 1"/>
        <xdr:cNvSpPr txBox="1">
          <a:spLocks noChangeArrowheads="1"/>
        </xdr:cNvSpPr>
      </xdr:nvSpPr>
      <xdr:spPr bwMode="auto">
        <a:xfrm>
          <a:off x="1623060" y="35042475"/>
          <a:ext cx="1056132" cy="30480"/>
        </a:xfrm>
        <a:prstGeom prst="rect">
          <a:avLst/>
        </a:prstGeom>
        <a:noFill/>
        <a:ln w="9525">
          <a:noFill/>
          <a:miter lim="800000"/>
          <a:headEnd/>
          <a:tailEnd/>
        </a:ln>
      </xdr:spPr>
    </xdr:sp>
    <xdr:clientData/>
  </xdr:twoCellAnchor>
  <xdr:twoCellAnchor editAs="oneCell">
    <xdr:from>
      <xdr:col>2</xdr:col>
      <xdr:colOff>822960</xdr:colOff>
      <xdr:row>32</xdr:row>
      <xdr:rowOff>0</xdr:rowOff>
    </xdr:from>
    <xdr:to>
      <xdr:col>2</xdr:col>
      <xdr:colOff>1879092</xdr:colOff>
      <xdr:row>32</xdr:row>
      <xdr:rowOff>30480</xdr:rowOff>
    </xdr:to>
    <xdr:sp macro="" textlink="">
      <xdr:nvSpPr>
        <xdr:cNvPr id="120" name="Text Box 2"/>
        <xdr:cNvSpPr txBox="1">
          <a:spLocks noChangeArrowheads="1"/>
        </xdr:cNvSpPr>
      </xdr:nvSpPr>
      <xdr:spPr bwMode="auto">
        <a:xfrm>
          <a:off x="1623060" y="35042475"/>
          <a:ext cx="1056132" cy="30480"/>
        </a:xfrm>
        <a:prstGeom prst="rect">
          <a:avLst/>
        </a:prstGeom>
        <a:noFill/>
        <a:ln w="9525">
          <a:noFill/>
          <a:miter lim="800000"/>
          <a:headEnd/>
          <a:tailEnd/>
        </a:ln>
      </xdr:spPr>
    </xdr:sp>
    <xdr:clientData/>
  </xdr:twoCellAnchor>
  <xdr:twoCellAnchor editAs="oneCell">
    <xdr:from>
      <xdr:col>2</xdr:col>
      <xdr:colOff>822960</xdr:colOff>
      <xdr:row>32</xdr:row>
      <xdr:rowOff>0</xdr:rowOff>
    </xdr:from>
    <xdr:to>
      <xdr:col>2</xdr:col>
      <xdr:colOff>1879092</xdr:colOff>
      <xdr:row>32</xdr:row>
      <xdr:rowOff>30480</xdr:rowOff>
    </xdr:to>
    <xdr:sp macro="" textlink="">
      <xdr:nvSpPr>
        <xdr:cNvPr id="121" name="Text Box 1"/>
        <xdr:cNvSpPr txBox="1">
          <a:spLocks noChangeArrowheads="1"/>
        </xdr:cNvSpPr>
      </xdr:nvSpPr>
      <xdr:spPr bwMode="auto">
        <a:xfrm>
          <a:off x="1623060" y="35042475"/>
          <a:ext cx="1056132" cy="30480"/>
        </a:xfrm>
        <a:prstGeom prst="rect">
          <a:avLst/>
        </a:prstGeom>
        <a:noFill/>
        <a:ln w="9525">
          <a:noFill/>
          <a:miter lim="800000"/>
          <a:headEnd/>
          <a:tailEnd/>
        </a:ln>
      </xdr:spPr>
    </xdr:sp>
    <xdr:clientData/>
  </xdr:twoCellAnchor>
  <xdr:twoCellAnchor editAs="oneCell">
    <xdr:from>
      <xdr:col>2</xdr:col>
      <xdr:colOff>822960</xdr:colOff>
      <xdr:row>32</xdr:row>
      <xdr:rowOff>0</xdr:rowOff>
    </xdr:from>
    <xdr:to>
      <xdr:col>2</xdr:col>
      <xdr:colOff>1879092</xdr:colOff>
      <xdr:row>32</xdr:row>
      <xdr:rowOff>30480</xdr:rowOff>
    </xdr:to>
    <xdr:sp macro="" textlink="">
      <xdr:nvSpPr>
        <xdr:cNvPr id="122" name="Text Box 2"/>
        <xdr:cNvSpPr txBox="1">
          <a:spLocks noChangeArrowheads="1"/>
        </xdr:cNvSpPr>
      </xdr:nvSpPr>
      <xdr:spPr bwMode="auto">
        <a:xfrm>
          <a:off x="1623060" y="35042475"/>
          <a:ext cx="1056132" cy="30480"/>
        </a:xfrm>
        <a:prstGeom prst="rect">
          <a:avLst/>
        </a:prstGeom>
        <a:noFill/>
        <a:ln w="9525">
          <a:noFill/>
          <a:miter lim="800000"/>
          <a:headEnd/>
          <a:tailEnd/>
        </a:ln>
      </xdr:spPr>
    </xdr:sp>
    <xdr:clientData/>
  </xdr:twoCellAnchor>
  <xdr:twoCellAnchor editAs="oneCell">
    <xdr:from>
      <xdr:col>2</xdr:col>
      <xdr:colOff>822960</xdr:colOff>
      <xdr:row>32</xdr:row>
      <xdr:rowOff>0</xdr:rowOff>
    </xdr:from>
    <xdr:to>
      <xdr:col>2</xdr:col>
      <xdr:colOff>1879092</xdr:colOff>
      <xdr:row>32</xdr:row>
      <xdr:rowOff>30480</xdr:rowOff>
    </xdr:to>
    <xdr:sp macro="" textlink="">
      <xdr:nvSpPr>
        <xdr:cNvPr id="123" name="Text Box 1"/>
        <xdr:cNvSpPr txBox="1">
          <a:spLocks noChangeArrowheads="1"/>
        </xdr:cNvSpPr>
      </xdr:nvSpPr>
      <xdr:spPr bwMode="auto">
        <a:xfrm>
          <a:off x="1623060" y="35042475"/>
          <a:ext cx="1056132" cy="30480"/>
        </a:xfrm>
        <a:prstGeom prst="rect">
          <a:avLst/>
        </a:prstGeom>
        <a:noFill/>
        <a:ln w="9525">
          <a:noFill/>
          <a:miter lim="800000"/>
          <a:headEnd/>
          <a:tailEnd/>
        </a:ln>
      </xdr:spPr>
    </xdr:sp>
    <xdr:clientData/>
  </xdr:twoCellAnchor>
  <xdr:twoCellAnchor editAs="oneCell">
    <xdr:from>
      <xdr:col>2</xdr:col>
      <xdr:colOff>822960</xdr:colOff>
      <xdr:row>32</xdr:row>
      <xdr:rowOff>0</xdr:rowOff>
    </xdr:from>
    <xdr:to>
      <xdr:col>2</xdr:col>
      <xdr:colOff>1879092</xdr:colOff>
      <xdr:row>32</xdr:row>
      <xdr:rowOff>30480</xdr:rowOff>
    </xdr:to>
    <xdr:sp macro="" textlink="">
      <xdr:nvSpPr>
        <xdr:cNvPr id="124" name="Text Box 1"/>
        <xdr:cNvSpPr txBox="1">
          <a:spLocks noChangeArrowheads="1"/>
        </xdr:cNvSpPr>
      </xdr:nvSpPr>
      <xdr:spPr bwMode="auto">
        <a:xfrm>
          <a:off x="1623060" y="35042475"/>
          <a:ext cx="1056132"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25" name="Text Box 1"/>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26" name="Text Box 3"/>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27" name="Text Box 4"/>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28"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29"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0"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1"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2"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3"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4"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5" name="Text Box 3"/>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6" name="Text Box 4"/>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7"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8" name="Text Box 6"/>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39" name="Text Box 7"/>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40" name="Text Box 4"/>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41"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42" name="Text Box 4"/>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43" name="Text Box 5"/>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32</xdr:row>
      <xdr:rowOff>0</xdr:rowOff>
    </xdr:from>
    <xdr:to>
      <xdr:col>3</xdr:col>
      <xdr:colOff>76200</xdr:colOff>
      <xdr:row>32</xdr:row>
      <xdr:rowOff>30480</xdr:rowOff>
    </xdr:to>
    <xdr:sp macro="" textlink="">
      <xdr:nvSpPr>
        <xdr:cNvPr id="144" name="Text Box 4"/>
        <xdr:cNvSpPr txBox="1">
          <a:spLocks noChangeArrowheads="1"/>
        </xdr:cNvSpPr>
      </xdr:nvSpPr>
      <xdr:spPr bwMode="auto">
        <a:xfrm>
          <a:off x="3095625" y="35042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45"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46"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47"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48"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49"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0"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1"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2"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3"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4"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5"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6"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7"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8"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59"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0"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1"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2"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3"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4"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5"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6"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7"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30480</xdr:rowOff>
    </xdr:to>
    <xdr:sp macro="" textlink="">
      <xdr:nvSpPr>
        <xdr:cNvPr id="168" name="Text Box 3"/>
        <xdr:cNvSpPr txBox="1">
          <a:spLocks noChangeArrowheads="1"/>
        </xdr:cNvSpPr>
      </xdr:nvSpPr>
      <xdr:spPr bwMode="auto">
        <a:xfrm>
          <a:off x="3095625" y="36185475"/>
          <a:ext cx="76200" cy="30480"/>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69"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0"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1"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2"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3"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4"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5"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6"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7"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8"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79"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twoCellAnchor editAs="oneCell">
    <xdr:from>
      <xdr:col>3</xdr:col>
      <xdr:colOff>0</xdr:colOff>
      <xdr:row>37</xdr:row>
      <xdr:rowOff>0</xdr:rowOff>
    </xdr:from>
    <xdr:to>
      <xdr:col>3</xdr:col>
      <xdr:colOff>76200</xdr:colOff>
      <xdr:row>37</xdr:row>
      <xdr:rowOff>28575</xdr:rowOff>
    </xdr:to>
    <xdr:sp macro="" textlink="">
      <xdr:nvSpPr>
        <xdr:cNvPr id="180" name="Text Box 3"/>
        <xdr:cNvSpPr txBox="1">
          <a:spLocks noChangeArrowheads="1"/>
        </xdr:cNvSpPr>
      </xdr:nvSpPr>
      <xdr:spPr bwMode="auto">
        <a:xfrm>
          <a:off x="3095625" y="36185475"/>
          <a:ext cx="76200" cy="28575"/>
        </a:xfrm>
        <a:prstGeom prst="rect">
          <a:avLst/>
        </a:prstGeom>
        <a:noFill/>
        <a:ln w="9525">
          <a:noFill/>
          <a:miter lim="800000"/>
          <a:headEnd/>
          <a:tailEnd/>
        </a:ln>
      </xdr:spPr>
    </xdr:sp>
    <xdr:clientData/>
  </xdr:twoCellAnchor>
  <xdr:oneCellAnchor>
    <xdr:from>
      <xdr:col>3</xdr:col>
      <xdr:colOff>0</xdr:colOff>
      <xdr:row>4</xdr:row>
      <xdr:rowOff>0</xdr:rowOff>
    </xdr:from>
    <xdr:ext cx="76200" cy="28575"/>
    <xdr:sp macro="" textlink="">
      <xdr:nvSpPr>
        <xdr:cNvPr id="182"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1"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2"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3"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5"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6"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1"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2"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3"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4"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5"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6"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7"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8"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9"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3"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4"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5"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7"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8"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9"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0"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1"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2"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3"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4"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5"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9"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0"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1"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3"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4"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5"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6"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7"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8"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9"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0"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1"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5"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6"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7"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9"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0"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1"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2"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3"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4"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5"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6"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7"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1"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2"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3"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5"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6"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7"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8"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9"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0"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1"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2"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3"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7"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8"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9"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1"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2"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3"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4"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5"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6"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7"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8"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9"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3"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4"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5"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7"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8"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9"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0"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1"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2"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3"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4"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5"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9"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0"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1"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3"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4"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5"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6"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7"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8"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9"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0"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1"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5"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6"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7"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9"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0"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1"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2"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3"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4"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5"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6"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7"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1"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2"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3"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5"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6"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7"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8"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9"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0"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1"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2"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3"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7"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8"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9"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1"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2"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3"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4"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5"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6"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7"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8"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9"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3"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4"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5"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7"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8"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9"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0"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1"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2"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3"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4"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5"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9"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0"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1"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3"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4"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5"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6"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7"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8"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9"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0"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1"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5"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6"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7"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9"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0"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1"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2"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3"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4"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5"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6"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7"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1"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2"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3"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5"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6"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7"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8"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9"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0"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1"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2"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3"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7"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8"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9"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1"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2"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3"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4"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5"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6"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7"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8"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9"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3"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4"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5"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7"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8"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9"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0"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1"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2"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3"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4"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5"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9"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0"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1"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3"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4"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5"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6"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7"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8"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9"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0"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1"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5"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6"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7"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9"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0"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1"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2"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3"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4"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5"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6"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7"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1"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2"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3"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5"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6"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7"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8"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9"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0"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1"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2"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3"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7"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8"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9"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1"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2"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3"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4"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5"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6"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7"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8"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9"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3"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4"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5"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7"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8"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9"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0"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1"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2"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3"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4"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5"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9"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0"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1"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3"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4"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5"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6"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7"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8"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9"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0"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1"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5"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6"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7"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9"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0"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1"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2"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3"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4"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5"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6"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7"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1"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2"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3"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5"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6"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7"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8"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9"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0"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1"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2"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3"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7"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8"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9"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1"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2"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3"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4"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5"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6"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7"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8"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9"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3"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4"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5"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7"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8"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9"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0"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1"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2"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3"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4"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5"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9"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0"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1"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3"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4"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5"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6"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7"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8"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9"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0"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1"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5"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6"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7"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9"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0"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1"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2"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3"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4"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5"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6"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7"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1"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2"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3"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5"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6"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7"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8"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9"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0"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1"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2"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3"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7"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8"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9"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1"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2"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3"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4"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5"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6"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7"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8"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9"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3"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4"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5"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6"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7"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8"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9"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0"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1"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2"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3"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4"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5"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9"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0"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1"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2"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3"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4"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5"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6"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7"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8"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9"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0"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1"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5"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6"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7"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8"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9"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0"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1"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2" name="Text Box 6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3" name="Text Box 69"/>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4" name="Text Box 70"/>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5" name="Text Box 71"/>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6" name="Text Box 7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7" name="Text Box 7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0"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1"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2"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3"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4"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5"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6"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7"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8"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9" name="Text Box 3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0"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1" name="Text Box 7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2" name="Text Box 77"/>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3" name="Text Box 78"/>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4"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5" name="Text Box 2"/>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6" name="Text Box 46"/>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7" name="Text Box 4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6" name="Text Box 6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7" name="Text Box 69"/>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8" name="Text Box 70"/>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9" name="Text Box 71"/>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0" name="Text Box 7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1" name="Text Box 7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4"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5" name="Text Box 7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6" name="Text Box 77"/>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7" name="Text Box 7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8"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9"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0" name="Text Box 4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1" name="Text Box 4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2" name="Text Box 6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3" name="Text Box 69"/>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4" name="Text Box 70"/>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5" name="Text Box 71"/>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6" name="Text Box 7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7" name="Text Box 7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0"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1" name="Text Box 7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2" name="Text Box 77"/>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3" name="Text Box 7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4"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5"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6" name="Text Box 4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7" name="Text Box 4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8" name="Text Box 6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9" name="Text Box 69"/>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0" name="Text Box 70"/>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1" name="Text Box 71"/>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2" name="Text Box 7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3" name="Text Box 7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6"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7" name="Text Box 7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8" name="Text Box 77"/>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9" name="Text Box 7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0"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1"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2" name="Text Box 4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3" name="Text Box 4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4" name="Text Box 6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5" name="Text Box 69"/>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6" name="Text Box 70"/>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7" name="Text Box 71"/>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8" name="Text Box 7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9" name="Text Box 7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2"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3" name="Text Box 7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4" name="Text Box 77"/>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5" name="Text Box 7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6"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7"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8" name="Text Box 4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9" name="Text Box 4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4" name="Text Box 6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5" name="Text Box 69"/>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6" name="Text Box 70"/>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7" name="Text Box 71"/>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8" name="Text Box 7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9" name="Text Box 7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2"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3" name="Text Box 7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4" name="Text Box 77"/>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5" name="Text Box 7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6"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7"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8" name="Text Box 4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9" name="Text Box 4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0" name="Text Box 6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1" name="Text Box 69"/>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2" name="Text Box 70"/>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3" name="Text Box 71"/>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4" name="Text Box 7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5" name="Text Box 7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8"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9" name="Text Box 7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0" name="Text Box 77"/>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1" name="Text Box 7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2"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3"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4" name="Text Box 4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5" name="Text Box 4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6" name="Text Box 6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7" name="Text Box 69"/>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8" name="Text Box 70"/>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9" name="Text Box 71"/>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0" name="Text Box 7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1" name="Text Box 7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4"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5" name="Text Box 7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6" name="Text Box 77"/>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7" name="Text Box 7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8"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9"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0" name="Text Box 4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1" name="Text Box 4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2" name="Text Box 6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3" name="Text Box 69"/>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4" name="Text Box 70"/>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5" name="Text Box 71"/>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6" name="Text Box 7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7" name="Text Box 7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0"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1"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2"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3"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4"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5"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6"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7"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8"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9" name="Text Box 3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0"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1" name="Text Box 7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2" name="Text Box 77"/>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3" name="Text Box 78"/>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4"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5" name="Text Box 2"/>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6" name="Text Box 46"/>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7" name="Text Box 4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1924" name="Text Box 3"/>
        <xdr:cNvSpPr txBox="1">
          <a:spLocks noChangeArrowheads="1"/>
        </xdr:cNvSpPr>
      </xdr:nvSpPr>
      <xdr:spPr bwMode="auto">
        <a:xfrm>
          <a:off x="3028950" y="33708975"/>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1925" name="Text Box 3"/>
        <xdr:cNvSpPr txBox="1">
          <a:spLocks noChangeArrowheads="1"/>
        </xdr:cNvSpPr>
      </xdr:nvSpPr>
      <xdr:spPr bwMode="auto">
        <a:xfrm>
          <a:off x="3105150"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7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7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1972" name="Text Box 3"/>
        <xdr:cNvSpPr txBox="1">
          <a:spLocks noChangeArrowheads="1"/>
        </xdr:cNvSpPr>
      </xdr:nvSpPr>
      <xdr:spPr bwMode="auto">
        <a:xfrm>
          <a:off x="3028950" y="33708975"/>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1973" name="Text Box 3"/>
        <xdr:cNvSpPr txBox="1">
          <a:spLocks noChangeArrowheads="1"/>
        </xdr:cNvSpPr>
      </xdr:nvSpPr>
      <xdr:spPr bwMode="auto">
        <a:xfrm>
          <a:off x="3105150" y="33708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74"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75"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76"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77"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78"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79"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0"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1"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2"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3"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4"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5"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6"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7"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8"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89"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0"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1"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2"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3"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4"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5"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6"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7" name="Text Box 3"/>
        <xdr:cNvSpPr txBox="1">
          <a:spLocks noChangeArrowheads="1"/>
        </xdr:cNvSpPr>
      </xdr:nvSpPr>
      <xdr:spPr bwMode="auto">
        <a:xfrm>
          <a:off x="3095625" y="34280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8" name="Text Box 3"/>
        <xdr:cNvSpPr txBox="1">
          <a:spLocks noChangeArrowheads="1"/>
        </xdr:cNvSpPr>
      </xdr:nvSpPr>
      <xdr:spPr bwMode="auto">
        <a:xfrm>
          <a:off x="3095625" y="34661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1999"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0"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1"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2"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3"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4"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5"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6"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7"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8"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09"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0"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1"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2"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3"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4"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5"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6"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7"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8"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19" name="Text Box 3"/>
        <xdr:cNvSpPr txBox="1">
          <a:spLocks noChangeArrowheads="1"/>
        </xdr:cNvSpPr>
      </xdr:nvSpPr>
      <xdr:spPr bwMode="auto">
        <a:xfrm>
          <a:off x="3095625" y="34470975"/>
          <a:ext cx="76200" cy="28575"/>
        </a:xfrm>
        <a:prstGeom prst="rect">
          <a:avLst/>
        </a:prstGeom>
        <a:noFill/>
        <a:ln w="9525">
          <a:noFill/>
          <a:miter lim="800000"/>
          <a:headEnd/>
          <a:tailEnd/>
        </a:ln>
      </xdr:spPr>
    </xdr:sp>
    <xdr:clientData/>
  </xdr:oneCellAnchor>
  <xdr:oneCellAnchor>
    <xdr:from>
      <xdr:col>2</xdr:col>
      <xdr:colOff>2228850</xdr:colOff>
      <xdr:row>32</xdr:row>
      <xdr:rowOff>0</xdr:rowOff>
    </xdr:from>
    <xdr:ext cx="76200" cy="28575"/>
    <xdr:sp macro="" textlink="">
      <xdr:nvSpPr>
        <xdr:cNvPr id="2020" name="Text Box 3"/>
        <xdr:cNvSpPr txBox="1">
          <a:spLocks noChangeArrowheads="1"/>
        </xdr:cNvSpPr>
      </xdr:nvSpPr>
      <xdr:spPr bwMode="auto">
        <a:xfrm>
          <a:off x="3028950" y="34661475"/>
          <a:ext cx="76200" cy="28575"/>
        </a:xfrm>
        <a:prstGeom prst="rect">
          <a:avLst/>
        </a:prstGeom>
        <a:noFill/>
        <a:ln w="9525">
          <a:noFill/>
          <a:miter lim="800000"/>
          <a:headEnd/>
          <a:tailEnd/>
        </a:ln>
      </xdr:spPr>
    </xdr:sp>
    <xdr:clientData/>
  </xdr:oneCellAnchor>
  <xdr:oneCellAnchor>
    <xdr:from>
      <xdr:col>3</xdr:col>
      <xdr:colOff>9525</xdr:colOff>
      <xdr:row>32</xdr:row>
      <xdr:rowOff>0</xdr:rowOff>
    </xdr:from>
    <xdr:ext cx="76200" cy="28575"/>
    <xdr:sp macro="" textlink="">
      <xdr:nvSpPr>
        <xdr:cNvPr id="2021" name="Text Box 3"/>
        <xdr:cNvSpPr txBox="1">
          <a:spLocks noChangeArrowheads="1"/>
        </xdr:cNvSpPr>
      </xdr:nvSpPr>
      <xdr:spPr bwMode="auto">
        <a:xfrm>
          <a:off x="3105150" y="346614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22"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23"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24"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25"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26"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27"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28"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29"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0"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1"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2"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3"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4"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5"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6"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7"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8"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39"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0"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1"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2"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3"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4"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5"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6"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7"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8"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49"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0"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1"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2"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3"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4"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5"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6"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7"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8"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59"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60"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61"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62"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63"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64"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65"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66"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3</xdr:col>
      <xdr:colOff>0</xdr:colOff>
      <xdr:row>32</xdr:row>
      <xdr:rowOff>0</xdr:rowOff>
    </xdr:from>
    <xdr:ext cx="76200" cy="28575"/>
    <xdr:sp macro="" textlink="">
      <xdr:nvSpPr>
        <xdr:cNvPr id="2067" name="Text Box 3"/>
        <xdr:cNvSpPr txBox="1">
          <a:spLocks noChangeArrowheads="1"/>
        </xdr:cNvSpPr>
      </xdr:nvSpPr>
      <xdr:spPr bwMode="auto">
        <a:xfrm>
          <a:off x="3095625" y="34851975"/>
          <a:ext cx="76200" cy="28575"/>
        </a:xfrm>
        <a:prstGeom prst="rect">
          <a:avLst/>
        </a:prstGeom>
        <a:noFill/>
        <a:ln w="9525">
          <a:noFill/>
          <a:miter lim="800000"/>
          <a:headEnd/>
          <a:tailEnd/>
        </a:ln>
      </xdr:spPr>
    </xdr:sp>
    <xdr:clientData/>
  </xdr:oneCellAnchor>
  <xdr:oneCellAnchor>
    <xdr:from>
      <xdr:col>2</xdr:col>
      <xdr:colOff>2228850</xdr:colOff>
      <xdr:row>32</xdr:row>
      <xdr:rowOff>0</xdr:rowOff>
    </xdr:from>
    <xdr:ext cx="76200" cy="28575"/>
    <xdr:sp macro="" textlink="">
      <xdr:nvSpPr>
        <xdr:cNvPr id="2068" name="Text Box 3"/>
        <xdr:cNvSpPr txBox="1">
          <a:spLocks noChangeArrowheads="1"/>
        </xdr:cNvSpPr>
      </xdr:nvSpPr>
      <xdr:spPr bwMode="auto">
        <a:xfrm>
          <a:off x="3028950" y="34851975"/>
          <a:ext cx="76200" cy="28575"/>
        </a:xfrm>
        <a:prstGeom prst="rect">
          <a:avLst/>
        </a:prstGeom>
        <a:noFill/>
        <a:ln w="9525">
          <a:noFill/>
          <a:miter lim="800000"/>
          <a:headEnd/>
          <a:tailEnd/>
        </a:ln>
      </xdr:spPr>
    </xdr:sp>
    <xdr:clientData/>
  </xdr:oneCellAnchor>
  <xdr:oneCellAnchor>
    <xdr:from>
      <xdr:col>3</xdr:col>
      <xdr:colOff>9525</xdr:colOff>
      <xdr:row>32</xdr:row>
      <xdr:rowOff>0</xdr:rowOff>
    </xdr:from>
    <xdr:ext cx="76200" cy="28575"/>
    <xdr:sp macro="" textlink="">
      <xdr:nvSpPr>
        <xdr:cNvPr id="2069" name="Text Box 3"/>
        <xdr:cNvSpPr txBox="1">
          <a:spLocks noChangeArrowheads="1"/>
        </xdr:cNvSpPr>
      </xdr:nvSpPr>
      <xdr:spPr bwMode="auto">
        <a:xfrm>
          <a:off x="3105150" y="34851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6"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7"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6"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7"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6"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7"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6"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7"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116" name="Text Box 3"/>
        <xdr:cNvSpPr txBox="1">
          <a:spLocks noChangeArrowheads="1"/>
        </xdr:cNvSpPr>
      </xdr:nvSpPr>
      <xdr:spPr bwMode="auto">
        <a:xfrm>
          <a:off x="3028950" y="63246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117" name="Text Box 3"/>
        <xdr:cNvSpPr txBox="1">
          <a:spLocks noChangeArrowheads="1"/>
        </xdr:cNvSpPr>
      </xdr:nvSpPr>
      <xdr:spPr bwMode="auto">
        <a:xfrm>
          <a:off x="3105150"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6"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7"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6"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7"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6"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7"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4"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5"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6"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7"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8"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9"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0"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1"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2"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3" name="Text Box 3"/>
        <xdr:cNvSpPr txBox="1">
          <a:spLocks noChangeArrowheads="1"/>
        </xdr:cNvSpPr>
      </xdr:nvSpPr>
      <xdr:spPr bwMode="auto">
        <a:xfrm>
          <a:off x="3095625" y="63246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164" name="Text Box 3"/>
        <xdr:cNvSpPr txBox="1">
          <a:spLocks noChangeArrowheads="1"/>
        </xdr:cNvSpPr>
      </xdr:nvSpPr>
      <xdr:spPr bwMode="auto">
        <a:xfrm>
          <a:off x="3028950" y="63246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165" name="Text Box 3"/>
        <xdr:cNvSpPr txBox="1">
          <a:spLocks noChangeArrowheads="1"/>
        </xdr:cNvSpPr>
      </xdr:nvSpPr>
      <xdr:spPr bwMode="auto">
        <a:xfrm>
          <a:off x="3105150" y="63246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6"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7"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8"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9"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0"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1"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2"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3"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4"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5"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6"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7"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8"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9"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0"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1"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2"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3"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4"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5"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6"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7"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8"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9"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0"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1"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2"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3"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4"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5"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6"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7"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8"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9"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0"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1"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2"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3"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4"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5"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6"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7"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8"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9"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0"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1" name="Text Box 3"/>
        <xdr:cNvSpPr txBox="1">
          <a:spLocks noChangeArrowheads="1"/>
        </xdr:cNvSpPr>
      </xdr:nvSpPr>
      <xdr:spPr bwMode="auto">
        <a:xfrm>
          <a:off x="3095625" y="108585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212" name="Text Box 3"/>
        <xdr:cNvSpPr txBox="1">
          <a:spLocks noChangeArrowheads="1"/>
        </xdr:cNvSpPr>
      </xdr:nvSpPr>
      <xdr:spPr bwMode="auto">
        <a:xfrm>
          <a:off x="3028950" y="108585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213" name="Text Box 3"/>
        <xdr:cNvSpPr txBox="1">
          <a:spLocks noChangeArrowheads="1"/>
        </xdr:cNvSpPr>
      </xdr:nvSpPr>
      <xdr:spPr bwMode="auto">
        <a:xfrm>
          <a:off x="3105150" y="108585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0"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1"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2"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3"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4"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5"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6"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7"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8"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9" name="Text Box 3"/>
        <xdr:cNvSpPr txBox="1">
          <a:spLocks noChangeArrowheads="1"/>
        </xdr:cNvSpPr>
      </xdr:nvSpPr>
      <xdr:spPr bwMode="auto">
        <a:xfrm>
          <a:off x="3095625" y="33708975"/>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260" name="Text Box 3"/>
        <xdr:cNvSpPr txBox="1">
          <a:spLocks noChangeArrowheads="1"/>
        </xdr:cNvSpPr>
      </xdr:nvSpPr>
      <xdr:spPr bwMode="auto">
        <a:xfrm>
          <a:off x="3028950" y="33708975"/>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261" name="Text Box 3"/>
        <xdr:cNvSpPr txBox="1">
          <a:spLocks noChangeArrowheads="1"/>
        </xdr:cNvSpPr>
      </xdr:nvSpPr>
      <xdr:spPr bwMode="auto">
        <a:xfrm>
          <a:off x="3105150" y="33708975"/>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8"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9"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0"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1"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2"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3"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4"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5"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6"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7" name="Text Box 3"/>
        <xdr:cNvSpPr txBox="1">
          <a:spLocks noChangeArrowheads="1"/>
        </xdr:cNvSpPr>
      </xdr:nvSpPr>
      <xdr:spPr bwMode="auto">
        <a:xfrm>
          <a:off x="3095625" y="268605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308" name="Text Box 3"/>
        <xdr:cNvSpPr txBox="1">
          <a:spLocks noChangeArrowheads="1"/>
        </xdr:cNvSpPr>
      </xdr:nvSpPr>
      <xdr:spPr bwMode="auto">
        <a:xfrm>
          <a:off x="3028950" y="268605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309" name="Text Box 3"/>
        <xdr:cNvSpPr txBox="1">
          <a:spLocks noChangeArrowheads="1"/>
        </xdr:cNvSpPr>
      </xdr:nvSpPr>
      <xdr:spPr bwMode="auto">
        <a:xfrm>
          <a:off x="3105150" y="2686050"/>
          <a:ext cx="76200" cy="285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60</xdr:row>
      <xdr:rowOff>0</xdr:rowOff>
    </xdr:from>
    <xdr:to>
      <xdr:col>3</xdr:col>
      <xdr:colOff>76200</xdr:colOff>
      <xdr:row>60</xdr:row>
      <xdr:rowOff>28575</xdr:rowOff>
    </xdr:to>
    <xdr:sp macro="" textlink="">
      <xdr:nvSpPr>
        <xdr:cNvPr id="2" name="Text Box 6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 name="Text Box 69"/>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 name="Text Box 70"/>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 name="Text Box 71"/>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 name="Text Box 7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 name="Text Box 7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2"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3"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4"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5"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6"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7"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8"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9"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0"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1" name="Text Box 76"/>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2" name="Text Box 77"/>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3" name="Text Box 7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4"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5"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6" name="Text Box 46"/>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7" name="Text Box 4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8" name="Text Box 6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29" name="Text Box 69"/>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0" name="Text Box 70"/>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1" name="Text Box 71"/>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2" name="Text Box 7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3" name="Text Box 7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4"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5"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6"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7"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8"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39"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0"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1"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2"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3"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4"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5"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6"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7" name="Text Box 76"/>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8" name="Text Box 77"/>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49" name="Text Box 7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0"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1"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2" name="Text Box 46"/>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3" name="Text Box 4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4" name="Text Box 6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5" name="Text Box 69"/>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6" name="Text Box 70"/>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7" name="Text Box 71"/>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8" name="Text Box 7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59" name="Text Box 7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0"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1"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2"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3"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4"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5"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6"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7"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8"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69"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0"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1"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2"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3" name="Text Box 76"/>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4" name="Text Box 77"/>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5" name="Text Box 7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6"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7"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8" name="Text Box 46"/>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79" name="Text Box 4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0" name="Text Box 6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1" name="Text Box 69"/>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2" name="Text Box 70"/>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3" name="Text Box 71"/>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4" name="Text Box 7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5" name="Text Box 7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6"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7"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8"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89"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0"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1"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2"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3"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4"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5"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6"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7" name="Text Box 3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8"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99" name="Text Box 76"/>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0" name="Text Box 77"/>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1" name="Text Box 78"/>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2"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3" name="Text Box 2"/>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4" name="Text Box 46"/>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5" name="Text Box 4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6"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7"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8"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09"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0"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1"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2"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3"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4"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5"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6"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28575</xdr:rowOff>
    </xdr:to>
    <xdr:sp macro="" textlink="">
      <xdr:nvSpPr>
        <xdr:cNvPr id="117" name="Text Box 3"/>
        <xdr:cNvSpPr txBox="1">
          <a:spLocks noChangeArrowheads="1"/>
        </xdr:cNvSpPr>
      </xdr:nvSpPr>
      <xdr:spPr bwMode="auto">
        <a:xfrm>
          <a:off x="3095625" y="20002500"/>
          <a:ext cx="76200" cy="28575"/>
        </a:xfrm>
        <a:prstGeom prst="rect">
          <a:avLst/>
        </a:prstGeom>
        <a:noFill/>
        <a:ln w="9525">
          <a:noFill/>
          <a:miter lim="800000"/>
          <a:headEnd/>
          <a:tailEnd/>
        </a:ln>
      </xdr:spPr>
    </xdr:sp>
    <xdr:clientData/>
  </xdr:twoCellAnchor>
  <xdr:twoCellAnchor editAs="oneCell">
    <xdr:from>
      <xdr:col>1</xdr:col>
      <xdr:colOff>281940</xdr:colOff>
      <xdr:row>60</xdr:row>
      <xdr:rowOff>0</xdr:rowOff>
    </xdr:from>
    <xdr:to>
      <xdr:col>2</xdr:col>
      <xdr:colOff>438531</xdr:colOff>
      <xdr:row>60</xdr:row>
      <xdr:rowOff>30480</xdr:rowOff>
    </xdr:to>
    <xdr:sp macro="" textlink="">
      <xdr:nvSpPr>
        <xdr:cNvPr id="118" name="Text Box 9"/>
        <xdr:cNvSpPr txBox="1">
          <a:spLocks noChangeArrowheads="1"/>
        </xdr:cNvSpPr>
      </xdr:nvSpPr>
      <xdr:spPr bwMode="auto">
        <a:xfrm>
          <a:off x="577215" y="20002500"/>
          <a:ext cx="661416" cy="30480"/>
        </a:xfrm>
        <a:prstGeom prst="rect">
          <a:avLst/>
        </a:prstGeom>
        <a:noFill/>
        <a:ln w="9525">
          <a:noFill/>
          <a:miter lim="800000"/>
          <a:headEnd/>
          <a:tailEnd/>
        </a:ln>
      </xdr:spPr>
    </xdr:sp>
    <xdr:clientData/>
  </xdr:twoCellAnchor>
  <xdr:twoCellAnchor editAs="oneCell">
    <xdr:from>
      <xdr:col>2</xdr:col>
      <xdr:colOff>822960</xdr:colOff>
      <xdr:row>60</xdr:row>
      <xdr:rowOff>0</xdr:rowOff>
    </xdr:from>
    <xdr:to>
      <xdr:col>2</xdr:col>
      <xdr:colOff>1879092</xdr:colOff>
      <xdr:row>60</xdr:row>
      <xdr:rowOff>30480</xdr:rowOff>
    </xdr:to>
    <xdr:sp macro="" textlink="">
      <xdr:nvSpPr>
        <xdr:cNvPr id="119" name="Text Box 1"/>
        <xdr:cNvSpPr txBox="1">
          <a:spLocks noChangeArrowheads="1"/>
        </xdr:cNvSpPr>
      </xdr:nvSpPr>
      <xdr:spPr bwMode="auto">
        <a:xfrm>
          <a:off x="1623060" y="20002500"/>
          <a:ext cx="1056132" cy="30480"/>
        </a:xfrm>
        <a:prstGeom prst="rect">
          <a:avLst/>
        </a:prstGeom>
        <a:noFill/>
        <a:ln w="9525">
          <a:noFill/>
          <a:miter lim="800000"/>
          <a:headEnd/>
          <a:tailEnd/>
        </a:ln>
      </xdr:spPr>
    </xdr:sp>
    <xdr:clientData/>
  </xdr:twoCellAnchor>
  <xdr:twoCellAnchor editAs="oneCell">
    <xdr:from>
      <xdr:col>2</xdr:col>
      <xdr:colOff>822960</xdr:colOff>
      <xdr:row>60</xdr:row>
      <xdr:rowOff>0</xdr:rowOff>
    </xdr:from>
    <xdr:to>
      <xdr:col>2</xdr:col>
      <xdr:colOff>1879092</xdr:colOff>
      <xdr:row>60</xdr:row>
      <xdr:rowOff>30480</xdr:rowOff>
    </xdr:to>
    <xdr:sp macro="" textlink="">
      <xdr:nvSpPr>
        <xdr:cNvPr id="120" name="Text Box 2"/>
        <xdr:cNvSpPr txBox="1">
          <a:spLocks noChangeArrowheads="1"/>
        </xdr:cNvSpPr>
      </xdr:nvSpPr>
      <xdr:spPr bwMode="auto">
        <a:xfrm>
          <a:off x="1623060" y="20002500"/>
          <a:ext cx="1056132" cy="30480"/>
        </a:xfrm>
        <a:prstGeom prst="rect">
          <a:avLst/>
        </a:prstGeom>
        <a:noFill/>
        <a:ln w="9525">
          <a:noFill/>
          <a:miter lim="800000"/>
          <a:headEnd/>
          <a:tailEnd/>
        </a:ln>
      </xdr:spPr>
    </xdr:sp>
    <xdr:clientData/>
  </xdr:twoCellAnchor>
  <xdr:twoCellAnchor editAs="oneCell">
    <xdr:from>
      <xdr:col>2</xdr:col>
      <xdr:colOff>822960</xdr:colOff>
      <xdr:row>60</xdr:row>
      <xdr:rowOff>0</xdr:rowOff>
    </xdr:from>
    <xdr:to>
      <xdr:col>2</xdr:col>
      <xdr:colOff>1879092</xdr:colOff>
      <xdr:row>60</xdr:row>
      <xdr:rowOff>30480</xdr:rowOff>
    </xdr:to>
    <xdr:sp macro="" textlink="">
      <xdr:nvSpPr>
        <xdr:cNvPr id="121" name="Text Box 1"/>
        <xdr:cNvSpPr txBox="1">
          <a:spLocks noChangeArrowheads="1"/>
        </xdr:cNvSpPr>
      </xdr:nvSpPr>
      <xdr:spPr bwMode="auto">
        <a:xfrm>
          <a:off x="1623060" y="20002500"/>
          <a:ext cx="1056132" cy="30480"/>
        </a:xfrm>
        <a:prstGeom prst="rect">
          <a:avLst/>
        </a:prstGeom>
        <a:noFill/>
        <a:ln w="9525">
          <a:noFill/>
          <a:miter lim="800000"/>
          <a:headEnd/>
          <a:tailEnd/>
        </a:ln>
      </xdr:spPr>
    </xdr:sp>
    <xdr:clientData/>
  </xdr:twoCellAnchor>
  <xdr:twoCellAnchor editAs="oneCell">
    <xdr:from>
      <xdr:col>2</xdr:col>
      <xdr:colOff>822960</xdr:colOff>
      <xdr:row>60</xdr:row>
      <xdr:rowOff>0</xdr:rowOff>
    </xdr:from>
    <xdr:to>
      <xdr:col>2</xdr:col>
      <xdr:colOff>1879092</xdr:colOff>
      <xdr:row>60</xdr:row>
      <xdr:rowOff>30480</xdr:rowOff>
    </xdr:to>
    <xdr:sp macro="" textlink="">
      <xdr:nvSpPr>
        <xdr:cNvPr id="122" name="Text Box 2"/>
        <xdr:cNvSpPr txBox="1">
          <a:spLocks noChangeArrowheads="1"/>
        </xdr:cNvSpPr>
      </xdr:nvSpPr>
      <xdr:spPr bwMode="auto">
        <a:xfrm>
          <a:off x="1623060" y="20002500"/>
          <a:ext cx="1056132" cy="30480"/>
        </a:xfrm>
        <a:prstGeom prst="rect">
          <a:avLst/>
        </a:prstGeom>
        <a:noFill/>
        <a:ln w="9525">
          <a:noFill/>
          <a:miter lim="800000"/>
          <a:headEnd/>
          <a:tailEnd/>
        </a:ln>
      </xdr:spPr>
    </xdr:sp>
    <xdr:clientData/>
  </xdr:twoCellAnchor>
  <xdr:twoCellAnchor editAs="oneCell">
    <xdr:from>
      <xdr:col>2</xdr:col>
      <xdr:colOff>822960</xdr:colOff>
      <xdr:row>60</xdr:row>
      <xdr:rowOff>0</xdr:rowOff>
    </xdr:from>
    <xdr:to>
      <xdr:col>2</xdr:col>
      <xdr:colOff>1879092</xdr:colOff>
      <xdr:row>60</xdr:row>
      <xdr:rowOff>30480</xdr:rowOff>
    </xdr:to>
    <xdr:sp macro="" textlink="">
      <xdr:nvSpPr>
        <xdr:cNvPr id="123" name="Text Box 1"/>
        <xdr:cNvSpPr txBox="1">
          <a:spLocks noChangeArrowheads="1"/>
        </xdr:cNvSpPr>
      </xdr:nvSpPr>
      <xdr:spPr bwMode="auto">
        <a:xfrm>
          <a:off x="1623060" y="20002500"/>
          <a:ext cx="1056132" cy="30480"/>
        </a:xfrm>
        <a:prstGeom prst="rect">
          <a:avLst/>
        </a:prstGeom>
        <a:noFill/>
        <a:ln w="9525">
          <a:noFill/>
          <a:miter lim="800000"/>
          <a:headEnd/>
          <a:tailEnd/>
        </a:ln>
      </xdr:spPr>
    </xdr:sp>
    <xdr:clientData/>
  </xdr:twoCellAnchor>
  <xdr:twoCellAnchor editAs="oneCell">
    <xdr:from>
      <xdr:col>2</xdr:col>
      <xdr:colOff>822960</xdr:colOff>
      <xdr:row>60</xdr:row>
      <xdr:rowOff>0</xdr:rowOff>
    </xdr:from>
    <xdr:to>
      <xdr:col>2</xdr:col>
      <xdr:colOff>1879092</xdr:colOff>
      <xdr:row>60</xdr:row>
      <xdr:rowOff>30480</xdr:rowOff>
    </xdr:to>
    <xdr:sp macro="" textlink="">
      <xdr:nvSpPr>
        <xdr:cNvPr id="124" name="Text Box 1"/>
        <xdr:cNvSpPr txBox="1">
          <a:spLocks noChangeArrowheads="1"/>
        </xdr:cNvSpPr>
      </xdr:nvSpPr>
      <xdr:spPr bwMode="auto">
        <a:xfrm>
          <a:off x="1623060" y="20002500"/>
          <a:ext cx="1056132"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25" name="Text Box 1"/>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26" name="Text Box 3"/>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27" name="Text Box 4"/>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28"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29"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0"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1"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2"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3"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4"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5" name="Text Box 3"/>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6" name="Text Box 4"/>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7"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8" name="Text Box 6"/>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39" name="Text Box 7"/>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40" name="Text Box 4"/>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41"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42" name="Text Box 4"/>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43" name="Text Box 5"/>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60</xdr:row>
      <xdr:rowOff>0</xdr:rowOff>
    </xdr:from>
    <xdr:to>
      <xdr:col>3</xdr:col>
      <xdr:colOff>76200</xdr:colOff>
      <xdr:row>60</xdr:row>
      <xdr:rowOff>30480</xdr:rowOff>
    </xdr:to>
    <xdr:sp macro="" textlink="">
      <xdr:nvSpPr>
        <xdr:cNvPr id="144" name="Text Box 4"/>
        <xdr:cNvSpPr txBox="1">
          <a:spLocks noChangeArrowheads="1"/>
        </xdr:cNvSpPr>
      </xdr:nvSpPr>
      <xdr:spPr bwMode="auto">
        <a:xfrm>
          <a:off x="3095625" y="20002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5"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6"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7"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8"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9"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0"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1"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2"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3"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4"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5"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6"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7"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8"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9"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0"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1"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2"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3"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4"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5"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6"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7"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8" name="Text Box 3"/>
        <xdr:cNvSpPr txBox="1">
          <a:spLocks noChangeArrowheads="1"/>
        </xdr:cNvSpPr>
      </xdr:nvSpPr>
      <xdr:spPr bwMode="auto">
        <a:xfrm>
          <a:off x="3095625" y="21145500"/>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69"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0"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1"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2"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3"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4"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5"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6"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7"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8"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9"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80" name="Text Box 3"/>
        <xdr:cNvSpPr txBox="1">
          <a:spLocks noChangeArrowheads="1"/>
        </xdr:cNvSpPr>
      </xdr:nvSpPr>
      <xdr:spPr bwMode="auto">
        <a:xfrm>
          <a:off x="3095625" y="21145500"/>
          <a:ext cx="76200" cy="28575"/>
        </a:xfrm>
        <a:prstGeom prst="rect">
          <a:avLst/>
        </a:prstGeom>
        <a:noFill/>
        <a:ln w="9525">
          <a:noFill/>
          <a:miter lim="800000"/>
          <a:headEnd/>
          <a:tailEnd/>
        </a:ln>
      </xdr:spPr>
    </xdr:sp>
    <xdr:clientData/>
  </xdr:twoCellAnchor>
  <xdr:oneCellAnchor>
    <xdr:from>
      <xdr:col>3</xdr:col>
      <xdr:colOff>0</xdr:colOff>
      <xdr:row>4</xdr:row>
      <xdr:rowOff>0</xdr:rowOff>
    </xdr:from>
    <xdr:ext cx="76200" cy="28575"/>
    <xdr:sp macro="" textlink="">
      <xdr:nvSpPr>
        <xdr:cNvPr id="18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1"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2"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3"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4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5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0"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1"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2"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3"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4"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5"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6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79"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0"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1"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3"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4"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5"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8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9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0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1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2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8"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39"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0"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1"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2"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3"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4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7"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8"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59"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1"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2"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3"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6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7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8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0"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1"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2"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3"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4"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5"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39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09"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0"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1"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3"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4"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5"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1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2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3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4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5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8"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69"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0"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1"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2"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3"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7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7"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8"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89"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1"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2"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3"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49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0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1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0"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1"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2"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3"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4"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5"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2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39"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0"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1"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3"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4"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5"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4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5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6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7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8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8"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599"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0"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1"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2"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3"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0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7"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8"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19"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1"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2"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3"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2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3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4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0"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1"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2"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3"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4"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5"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5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69"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0"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1"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3"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4"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5"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7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8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69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0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1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8"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29"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0"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1"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2"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3"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3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7"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8"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49"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1"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2"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3"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5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6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7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0"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1"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2"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3"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4"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5"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8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799"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0"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1"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3"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4"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5"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0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1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2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3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4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8"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59"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0"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1"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2"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3"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6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7"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8"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79"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1"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2"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3"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8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89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0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0"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1"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2"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3"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4"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5"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1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29"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0"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1"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3"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4"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5"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3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4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5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6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7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8"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89"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0"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1"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2"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3"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99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7"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8"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09"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1"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2"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3"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7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8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09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0"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1"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2"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3"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4"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5"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0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19"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0"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1"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3"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4"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5"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2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3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4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5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6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8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1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0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8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2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0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8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3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0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8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4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0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8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59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0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1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2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8"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39"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0"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1"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2"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3"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4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7"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8"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59"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1"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2"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3"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6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7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8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6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0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4"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5"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6"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7"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8"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19"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2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3"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4"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5"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6"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7"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8"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39"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0"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1"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2"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3"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4"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5"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4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59"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0"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1"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2"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3"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4"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5"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6"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7"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8"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69"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0"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1"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7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5"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6"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7"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8"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89"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0"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1"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2" name="Text Box 6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3" name="Text Box 69"/>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4" name="Text Box 70"/>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5" name="Text Box 71"/>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6" name="Text Box 7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7" name="Text Box 7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79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0"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1"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2"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3"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4"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5"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6"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7"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8"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09" name="Text Box 3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0"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1" name="Text Box 7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2" name="Text Box 77"/>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3" name="Text Box 78"/>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4"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5" name="Text Box 2"/>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6" name="Text Box 46"/>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7" name="Text Box 4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8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8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0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1924" name="Text Box 3"/>
        <xdr:cNvSpPr txBox="1">
          <a:spLocks noChangeArrowheads="1"/>
        </xdr:cNvSpPr>
      </xdr:nvSpPr>
      <xdr:spPr bwMode="auto">
        <a:xfrm>
          <a:off x="3028950" y="24384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1925" name="Text Box 3"/>
        <xdr:cNvSpPr txBox="1">
          <a:spLocks noChangeArrowheads="1"/>
        </xdr:cNvSpPr>
      </xdr:nvSpPr>
      <xdr:spPr bwMode="auto">
        <a:xfrm>
          <a:off x="3105150"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19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1972" name="Text Box 3"/>
        <xdr:cNvSpPr txBox="1">
          <a:spLocks noChangeArrowheads="1"/>
        </xdr:cNvSpPr>
      </xdr:nvSpPr>
      <xdr:spPr bwMode="auto">
        <a:xfrm>
          <a:off x="3028950" y="24384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1973" name="Text Box 3"/>
        <xdr:cNvSpPr txBox="1">
          <a:spLocks noChangeArrowheads="1"/>
        </xdr:cNvSpPr>
      </xdr:nvSpPr>
      <xdr:spPr bwMode="auto">
        <a:xfrm>
          <a:off x="3105150" y="24384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74"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75"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76"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77"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78"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79"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0"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1"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2"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3"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4"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5"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6"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7"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8"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89"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0"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1"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2"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3"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4"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5"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6"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7" name="Text Box 3"/>
        <xdr:cNvSpPr txBox="1">
          <a:spLocks noChangeArrowheads="1"/>
        </xdr:cNvSpPr>
      </xdr:nvSpPr>
      <xdr:spPr bwMode="auto">
        <a:xfrm>
          <a:off x="3095625" y="19240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8" name="Text Box 3"/>
        <xdr:cNvSpPr txBox="1">
          <a:spLocks noChangeArrowheads="1"/>
        </xdr:cNvSpPr>
      </xdr:nvSpPr>
      <xdr:spPr bwMode="auto">
        <a:xfrm>
          <a:off x="3095625" y="19621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1999"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0"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1"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2"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3"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4"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5"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6"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7"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8"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09"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0"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1"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2"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3"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4"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5"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6"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7"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8"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19" name="Text Box 3"/>
        <xdr:cNvSpPr txBox="1">
          <a:spLocks noChangeArrowheads="1"/>
        </xdr:cNvSpPr>
      </xdr:nvSpPr>
      <xdr:spPr bwMode="auto">
        <a:xfrm>
          <a:off x="3095625" y="19431000"/>
          <a:ext cx="76200" cy="28575"/>
        </a:xfrm>
        <a:prstGeom prst="rect">
          <a:avLst/>
        </a:prstGeom>
        <a:noFill/>
        <a:ln w="9525">
          <a:noFill/>
          <a:miter lim="800000"/>
          <a:headEnd/>
          <a:tailEnd/>
        </a:ln>
      </xdr:spPr>
    </xdr:sp>
    <xdr:clientData/>
  </xdr:oneCellAnchor>
  <xdr:oneCellAnchor>
    <xdr:from>
      <xdr:col>2</xdr:col>
      <xdr:colOff>2228850</xdr:colOff>
      <xdr:row>60</xdr:row>
      <xdr:rowOff>0</xdr:rowOff>
    </xdr:from>
    <xdr:ext cx="76200" cy="28575"/>
    <xdr:sp macro="" textlink="">
      <xdr:nvSpPr>
        <xdr:cNvPr id="2020" name="Text Box 3"/>
        <xdr:cNvSpPr txBox="1">
          <a:spLocks noChangeArrowheads="1"/>
        </xdr:cNvSpPr>
      </xdr:nvSpPr>
      <xdr:spPr bwMode="auto">
        <a:xfrm>
          <a:off x="3028950" y="19621500"/>
          <a:ext cx="76200" cy="28575"/>
        </a:xfrm>
        <a:prstGeom prst="rect">
          <a:avLst/>
        </a:prstGeom>
        <a:noFill/>
        <a:ln w="9525">
          <a:noFill/>
          <a:miter lim="800000"/>
          <a:headEnd/>
          <a:tailEnd/>
        </a:ln>
      </xdr:spPr>
    </xdr:sp>
    <xdr:clientData/>
  </xdr:oneCellAnchor>
  <xdr:oneCellAnchor>
    <xdr:from>
      <xdr:col>3</xdr:col>
      <xdr:colOff>9525</xdr:colOff>
      <xdr:row>60</xdr:row>
      <xdr:rowOff>0</xdr:rowOff>
    </xdr:from>
    <xdr:ext cx="76200" cy="28575"/>
    <xdr:sp macro="" textlink="">
      <xdr:nvSpPr>
        <xdr:cNvPr id="2021" name="Text Box 3"/>
        <xdr:cNvSpPr txBox="1">
          <a:spLocks noChangeArrowheads="1"/>
        </xdr:cNvSpPr>
      </xdr:nvSpPr>
      <xdr:spPr bwMode="auto">
        <a:xfrm>
          <a:off x="3105150" y="196215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22"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23"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24"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25"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26"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27"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28"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29"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0"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1"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2"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3"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4"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5"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6"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7"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8"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39"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0"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1"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2"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3"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4"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5"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6"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7"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8"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49"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0"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1"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2"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3"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4"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5"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6"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7"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8"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59"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60"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61"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62"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63"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64"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65"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66"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3</xdr:col>
      <xdr:colOff>0</xdr:colOff>
      <xdr:row>60</xdr:row>
      <xdr:rowOff>0</xdr:rowOff>
    </xdr:from>
    <xdr:ext cx="76200" cy="28575"/>
    <xdr:sp macro="" textlink="">
      <xdr:nvSpPr>
        <xdr:cNvPr id="2067" name="Text Box 3"/>
        <xdr:cNvSpPr txBox="1">
          <a:spLocks noChangeArrowheads="1"/>
        </xdr:cNvSpPr>
      </xdr:nvSpPr>
      <xdr:spPr bwMode="auto">
        <a:xfrm>
          <a:off x="3095625" y="19812000"/>
          <a:ext cx="76200" cy="28575"/>
        </a:xfrm>
        <a:prstGeom prst="rect">
          <a:avLst/>
        </a:prstGeom>
        <a:noFill/>
        <a:ln w="9525">
          <a:noFill/>
          <a:miter lim="800000"/>
          <a:headEnd/>
          <a:tailEnd/>
        </a:ln>
      </xdr:spPr>
    </xdr:sp>
    <xdr:clientData/>
  </xdr:oneCellAnchor>
  <xdr:oneCellAnchor>
    <xdr:from>
      <xdr:col>2</xdr:col>
      <xdr:colOff>2228850</xdr:colOff>
      <xdr:row>60</xdr:row>
      <xdr:rowOff>0</xdr:rowOff>
    </xdr:from>
    <xdr:ext cx="76200" cy="28575"/>
    <xdr:sp macro="" textlink="">
      <xdr:nvSpPr>
        <xdr:cNvPr id="2068" name="Text Box 3"/>
        <xdr:cNvSpPr txBox="1">
          <a:spLocks noChangeArrowheads="1"/>
        </xdr:cNvSpPr>
      </xdr:nvSpPr>
      <xdr:spPr bwMode="auto">
        <a:xfrm>
          <a:off x="3028950" y="19812000"/>
          <a:ext cx="76200" cy="28575"/>
        </a:xfrm>
        <a:prstGeom prst="rect">
          <a:avLst/>
        </a:prstGeom>
        <a:noFill/>
        <a:ln w="9525">
          <a:noFill/>
          <a:miter lim="800000"/>
          <a:headEnd/>
          <a:tailEnd/>
        </a:ln>
      </xdr:spPr>
    </xdr:sp>
    <xdr:clientData/>
  </xdr:oneCellAnchor>
  <xdr:oneCellAnchor>
    <xdr:from>
      <xdr:col>3</xdr:col>
      <xdr:colOff>9525</xdr:colOff>
      <xdr:row>60</xdr:row>
      <xdr:rowOff>0</xdr:rowOff>
    </xdr:from>
    <xdr:ext cx="76200" cy="28575"/>
    <xdr:sp macro="" textlink="">
      <xdr:nvSpPr>
        <xdr:cNvPr id="2069" name="Text Box 3"/>
        <xdr:cNvSpPr txBox="1">
          <a:spLocks noChangeArrowheads="1"/>
        </xdr:cNvSpPr>
      </xdr:nvSpPr>
      <xdr:spPr bwMode="auto">
        <a:xfrm>
          <a:off x="3105150" y="198120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8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0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0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116" name="Text Box 3"/>
        <xdr:cNvSpPr txBox="1">
          <a:spLocks noChangeArrowheads="1"/>
        </xdr:cNvSpPr>
      </xdr:nvSpPr>
      <xdr:spPr bwMode="auto">
        <a:xfrm>
          <a:off x="3028950" y="24384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117" name="Text Box 3"/>
        <xdr:cNvSpPr txBox="1">
          <a:spLocks noChangeArrowheads="1"/>
        </xdr:cNvSpPr>
      </xdr:nvSpPr>
      <xdr:spPr bwMode="auto">
        <a:xfrm>
          <a:off x="3105150"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164" name="Text Box 3"/>
        <xdr:cNvSpPr txBox="1">
          <a:spLocks noChangeArrowheads="1"/>
        </xdr:cNvSpPr>
      </xdr:nvSpPr>
      <xdr:spPr bwMode="auto">
        <a:xfrm>
          <a:off x="3028950" y="24384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165" name="Text Box 3"/>
        <xdr:cNvSpPr txBox="1">
          <a:spLocks noChangeArrowheads="1"/>
        </xdr:cNvSpPr>
      </xdr:nvSpPr>
      <xdr:spPr bwMode="auto">
        <a:xfrm>
          <a:off x="3105150"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8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1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0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212" name="Text Box 3"/>
        <xdr:cNvSpPr txBox="1">
          <a:spLocks noChangeArrowheads="1"/>
        </xdr:cNvSpPr>
      </xdr:nvSpPr>
      <xdr:spPr bwMode="auto">
        <a:xfrm>
          <a:off x="3028950" y="24384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213" name="Text Box 3"/>
        <xdr:cNvSpPr txBox="1">
          <a:spLocks noChangeArrowheads="1"/>
        </xdr:cNvSpPr>
      </xdr:nvSpPr>
      <xdr:spPr bwMode="auto">
        <a:xfrm>
          <a:off x="3105150"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1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2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3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4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5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260" name="Text Box 3"/>
        <xdr:cNvSpPr txBox="1">
          <a:spLocks noChangeArrowheads="1"/>
        </xdr:cNvSpPr>
      </xdr:nvSpPr>
      <xdr:spPr bwMode="auto">
        <a:xfrm>
          <a:off x="3028950" y="24384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261" name="Text Box 3"/>
        <xdr:cNvSpPr txBox="1">
          <a:spLocks noChangeArrowheads="1"/>
        </xdr:cNvSpPr>
      </xdr:nvSpPr>
      <xdr:spPr bwMode="auto">
        <a:xfrm>
          <a:off x="3105150"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6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7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8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8"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299"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0"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1"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2"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3"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4"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5"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6"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3</xdr:col>
      <xdr:colOff>0</xdr:colOff>
      <xdr:row>4</xdr:row>
      <xdr:rowOff>0</xdr:rowOff>
    </xdr:from>
    <xdr:ext cx="76200" cy="28575"/>
    <xdr:sp macro="" textlink="">
      <xdr:nvSpPr>
        <xdr:cNvPr id="2307" name="Text Box 3"/>
        <xdr:cNvSpPr txBox="1">
          <a:spLocks noChangeArrowheads="1"/>
        </xdr:cNvSpPr>
      </xdr:nvSpPr>
      <xdr:spPr bwMode="auto">
        <a:xfrm>
          <a:off x="3095625" y="2438400"/>
          <a:ext cx="76200" cy="28575"/>
        </a:xfrm>
        <a:prstGeom prst="rect">
          <a:avLst/>
        </a:prstGeom>
        <a:noFill/>
        <a:ln w="9525">
          <a:noFill/>
          <a:miter lim="800000"/>
          <a:headEnd/>
          <a:tailEnd/>
        </a:ln>
      </xdr:spPr>
    </xdr:sp>
    <xdr:clientData/>
  </xdr:oneCellAnchor>
  <xdr:oneCellAnchor>
    <xdr:from>
      <xdr:col>2</xdr:col>
      <xdr:colOff>2228850</xdr:colOff>
      <xdr:row>4</xdr:row>
      <xdr:rowOff>0</xdr:rowOff>
    </xdr:from>
    <xdr:ext cx="76200" cy="28575"/>
    <xdr:sp macro="" textlink="">
      <xdr:nvSpPr>
        <xdr:cNvPr id="2308" name="Text Box 3"/>
        <xdr:cNvSpPr txBox="1">
          <a:spLocks noChangeArrowheads="1"/>
        </xdr:cNvSpPr>
      </xdr:nvSpPr>
      <xdr:spPr bwMode="auto">
        <a:xfrm>
          <a:off x="3028950" y="2438400"/>
          <a:ext cx="76200" cy="28575"/>
        </a:xfrm>
        <a:prstGeom prst="rect">
          <a:avLst/>
        </a:prstGeom>
        <a:noFill/>
        <a:ln w="9525">
          <a:noFill/>
          <a:miter lim="800000"/>
          <a:headEnd/>
          <a:tailEnd/>
        </a:ln>
      </xdr:spPr>
    </xdr:sp>
    <xdr:clientData/>
  </xdr:oneCellAnchor>
  <xdr:oneCellAnchor>
    <xdr:from>
      <xdr:col>3</xdr:col>
      <xdr:colOff>9525</xdr:colOff>
      <xdr:row>4</xdr:row>
      <xdr:rowOff>0</xdr:rowOff>
    </xdr:from>
    <xdr:ext cx="76200" cy="28575"/>
    <xdr:sp macro="" textlink="">
      <xdr:nvSpPr>
        <xdr:cNvPr id="2309" name="Text Box 3"/>
        <xdr:cNvSpPr txBox="1">
          <a:spLocks noChangeArrowheads="1"/>
        </xdr:cNvSpPr>
      </xdr:nvSpPr>
      <xdr:spPr bwMode="auto">
        <a:xfrm>
          <a:off x="3105150" y="2438400"/>
          <a:ext cx="76200" cy="2857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62</xdr:row>
      <xdr:rowOff>0</xdr:rowOff>
    </xdr:from>
    <xdr:to>
      <xdr:col>3</xdr:col>
      <xdr:colOff>76200</xdr:colOff>
      <xdr:row>62</xdr:row>
      <xdr:rowOff>28575</xdr:rowOff>
    </xdr:to>
    <xdr:sp macro="" textlink="">
      <xdr:nvSpPr>
        <xdr:cNvPr id="2" name="Text Box 6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 name="Text Box 69"/>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 name="Text Box 70"/>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 name="Text Box 71"/>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 name="Text Box 7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 name="Text Box 7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2"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3"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4"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5"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6"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7"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8"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9"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0"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1" name="Text Box 76"/>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2" name="Text Box 77"/>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3" name="Text Box 7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4"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5"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6" name="Text Box 46"/>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7" name="Text Box 4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8" name="Text Box 6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29" name="Text Box 69"/>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0" name="Text Box 70"/>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1" name="Text Box 71"/>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2" name="Text Box 7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3" name="Text Box 7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4"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5"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6"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7"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8"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39"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0"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1"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2"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3"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4"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5"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6"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7" name="Text Box 76"/>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8" name="Text Box 77"/>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49" name="Text Box 7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0"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1"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2" name="Text Box 46"/>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3" name="Text Box 4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4" name="Text Box 6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5" name="Text Box 69"/>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6" name="Text Box 70"/>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7" name="Text Box 71"/>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8" name="Text Box 7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59" name="Text Box 7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0"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1"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2"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3"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4"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5"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6"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7"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8"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69"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0"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1"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2"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3" name="Text Box 76"/>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4" name="Text Box 77"/>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5" name="Text Box 7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6"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7"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8" name="Text Box 46"/>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79" name="Text Box 4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0" name="Text Box 6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1" name="Text Box 69"/>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2" name="Text Box 70"/>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3" name="Text Box 71"/>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4" name="Text Box 7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5" name="Text Box 7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6"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7"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8"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89"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0"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1"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2"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3"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4"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5"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6"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7" name="Text Box 3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8"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99" name="Text Box 76"/>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0" name="Text Box 77"/>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1" name="Text Box 78"/>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2"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3" name="Text Box 2"/>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4" name="Text Box 46"/>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5" name="Text Box 4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6"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7"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8"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09"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0"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1"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2"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3"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4"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5"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6"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28575</xdr:rowOff>
    </xdr:to>
    <xdr:sp macro="" textlink="">
      <xdr:nvSpPr>
        <xdr:cNvPr id="117" name="Text Box 3"/>
        <xdr:cNvSpPr txBox="1">
          <a:spLocks noChangeArrowheads="1"/>
        </xdr:cNvSpPr>
      </xdr:nvSpPr>
      <xdr:spPr bwMode="auto">
        <a:xfrm>
          <a:off x="3152775" y="16373475"/>
          <a:ext cx="76200" cy="28575"/>
        </a:xfrm>
        <a:prstGeom prst="rect">
          <a:avLst/>
        </a:prstGeom>
        <a:noFill/>
        <a:ln w="9525">
          <a:noFill/>
          <a:miter lim="800000"/>
          <a:headEnd/>
          <a:tailEnd/>
        </a:ln>
      </xdr:spPr>
    </xdr:sp>
    <xdr:clientData/>
  </xdr:twoCellAnchor>
  <xdr:twoCellAnchor editAs="oneCell">
    <xdr:from>
      <xdr:col>1</xdr:col>
      <xdr:colOff>281940</xdr:colOff>
      <xdr:row>62</xdr:row>
      <xdr:rowOff>0</xdr:rowOff>
    </xdr:from>
    <xdr:to>
      <xdr:col>2</xdr:col>
      <xdr:colOff>438531</xdr:colOff>
      <xdr:row>62</xdr:row>
      <xdr:rowOff>30480</xdr:rowOff>
    </xdr:to>
    <xdr:sp macro="" textlink="">
      <xdr:nvSpPr>
        <xdr:cNvPr id="118" name="Text Box 9"/>
        <xdr:cNvSpPr txBox="1">
          <a:spLocks noChangeArrowheads="1"/>
        </xdr:cNvSpPr>
      </xdr:nvSpPr>
      <xdr:spPr bwMode="auto">
        <a:xfrm>
          <a:off x="634365" y="16373475"/>
          <a:ext cx="661416" cy="30480"/>
        </a:xfrm>
        <a:prstGeom prst="rect">
          <a:avLst/>
        </a:prstGeom>
        <a:noFill/>
        <a:ln w="9525">
          <a:noFill/>
          <a:miter lim="800000"/>
          <a:headEnd/>
          <a:tailEnd/>
        </a:ln>
      </xdr:spPr>
    </xdr:sp>
    <xdr:clientData/>
  </xdr:twoCellAnchor>
  <xdr:twoCellAnchor editAs="oneCell">
    <xdr:from>
      <xdr:col>2</xdr:col>
      <xdr:colOff>822960</xdr:colOff>
      <xdr:row>62</xdr:row>
      <xdr:rowOff>0</xdr:rowOff>
    </xdr:from>
    <xdr:to>
      <xdr:col>2</xdr:col>
      <xdr:colOff>1879092</xdr:colOff>
      <xdr:row>62</xdr:row>
      <xdr:rowOff>30480</xdr:rowOff>
    </xdr:to>
    <xdr:sp macro="" textlink="">
      <xdr:nvSpPr>
        <xdr:cNvPr id="119" name="Text Box 1"/>
        <xdr:cNvSpPr txBox="1">
          <a:spLocks noChangeArrowheads="1"/>
        </xdr:cNvSpPr>
      </xdr:nvSpPr>
      <xdr:spPr bwMode="auto">
        <a:xfrm>
          <a:off x="1680210" y="16373475"/>
          <a:ext cx="1056132" cy="30480"/>
        </a:xfrm>
        <a:prstGeom prst="rect">
          <a:avLst/>
        </a:prstGeom>
        <a:noFill/>
        <a:ln w="9525">
          <a:noFill/>
          <a:miter lim="800000"/>
          <a:headEnd/>
          <a:tailEnd/>
        </a:ln>
      </xdr:spPr>
    </xdr:sp>
    <xdr:clientData/>
  </xdr:twoCellAnchor>
  <xdr:twoCellAnchor editAs="oneCell">
    <xdr:from>
      <xdr:col>2</xdr:col>
      <xdr:colOff>822960</xdr:colOff>
      <xdr:row>62</xdr:row>
      <xdr:rowOff>0</xdr:rowOff>
    </xdr:from>
    <xdr:to>
      <xdr:col>2</xdr:col>
      <xdr:colOff>1879092</xdr:colOff>
      <xdr:row>62</xdr:row>
      <xdr:rowOff>30480</xdr:rowOff>
    </xdr:to>
    <xdr:sp macro="" textlink="">
      <xdr:nvSpPr>
        <xdr:cNvPr id="120" name="Text Box 2"/>
        <xdr:cNvSpPr txBox="1">
          <a:spLocks noChangeArrowheads="1"/>
        </xdr:cNvSpPr>
      </xdr:nvSpPr>
      <xdr:spPr bwMode="auto">
        <a:xfrm>
          <a:off x="1680210" y="16373475"/>
          <a:ext cx="1056132" cy="30480"/>
        </a:xfrm>
        <a:prstGeom prst="rect">
          <a:avLst/>
        </a:prstGeom>
        <a:noFill/>
        <a:ln w="9525">
          <a:noFill/>
          <a:miter lim="800000"/>
          <a:headEnd/>
          <a:tailEnd/>
        </a:ln>
      </xdr:spPr>
    </xdr:sp>
    <xdr:clientData/>
  </xdr:twoCellAnchor>
  <xdr:twoCellAnchor editAs="oneCell">
    <xdr:from>
      <xdr:col>2</xdr:col>
      <xdr:colOff>822960</xdr:colOff>
      <xdr:row>62</xdr:row>
      <xdr:rowOff>0</xdr:rowOff>
    </xdr:from>
    <xdr:to>
      <xdr:col>2</xdr:col>
      <xdr:colOff>1879092</xdr:colOff>
      <xdr:row>62</xdr:row>
      <xdr:rowOff>30480</xdr:rowOff>
    </xdr:to>
    <xdr:sp macro="" textlink="">
      <xdr:nvSpPr>
        <xdr:cNvPr id="121" name="Text Box 1"/>
        <xdr:cNvSpPr txBox="1">
          <a:spLocks noChangeArrowheads="1"/>
        </xdr:cNvSpPr>
      </xdr:nvSpPr>
      <xdr:spPr bwMode="auto">
        <a:xfrm>
          <a:off x="1680210" y="16373475"/>
          <a:ext cx="1056132" cy="30480"/>
        </a:xfrm>
        <a:prstGeom prst="rect">
          <a:avLst/>
        </a:prstGeom>
        <a:noFill/>
        <a:ln w="9525">
          <a:noFill/>
          <a:miter lim="800000"/>
          <a:headEnd/>
          <a:tailEnd/>
        </a:ln>
      </xdr:spPr>
    </xdr:sp>
    <xdr:clientData/>
  </xdr:twoCellAnchor>
  <xdr:twoCellAnchor editAs="oneCell">
    <xdr:from>
      <xdr:col>2</xdr:col>
      <xdr:colOff>822960</xdr:colOff>
      <xdr:row>62</xdr:row>
      <xdr:rowOff>0</xdr:rowOff>
    </xdr:from>
    <xdr:to>
      <xdr:col>2</xdr:col>
      <xdr:colOff>1879092</xdr:colOff>
      <xdr:row>62</xdr:row>
      <xdr:rowOff>30480</xdr:rowOff>
    </xdr:to>
    <xdr:sp macro="" textlink="">
      <xdr:nvSpPr>
        <xdr:cNvPr id="122" name="Text Box 2"/>
        <xdr:cNvSpPr txBox="1">
          <a:spLocks noChangeArrowheads="1"/>
        </xdr:cNvSpPr>
      </xdr:nvSpPr>
      <xdr:spPr bwMode="auto">
        <a:xfrm>
          <a:off x="1680210" y="16373475"/>
          <a:ext cx="1056132" cy="30480"/>
        </a:xfrm>
        <a:prstGeom prst="rect">
          <a:avLst/>
        </a:prstGeom>
        <a:noFill/>
        <a:ln w="9525">
          <a:noFill/>
          <a:miter lim="800000"/>
          <a:headEnd/>
          <a:tailEnd/>
        </a:ln>
      </xdr:spPr>
    </xdr:sp>
    <xdr:clientData/>
  </xdr:twoCellAnchor>
  <xdr:twoCellAnchor editAs="oneCell">
    <xdr:from>
      <xdr:col>2</xdr:col>
      <xdr:colOff>822960</xdr:colOff>
      <xdr:row>62</xdr:row>
      <xdr:rowOff>0</xdr:rowOff>
    </xdr:from>
    <xdr:to>
      <xdr:col>2</xdr:col>
      <xdr:colOff>1879092</xdr:colOff>
      <xdr:row>62</xdr:row>
      <xdr:rowOff>30480</xdr:rowOff>
    </xdr:to>
    <xdr:sp macro="" textlink="">
      <xdr:nvSpPr>
        <xdr:cNvPr id="123" name="Text Box 1"/>
        <xdr:cNvSpPr txBox="1">
          <a:spLocks noChangeArrowheads="1"/>
        </xdr:cNvSpPr>
      </xdr:nvSpPr>
      <xdr:spPr bwMode="auto">
        <a:xfrm>
          <a:off x="1680210" y="16373475"/>
          <a:ext cx="1056132" cy="30480"/>
        </a:xfrm>
        <a:prstGeom prst="rect">
          <a:avLst/>
        </a:prstGeom>
        <a:noFill/>
        <a:ln w="9525">
          <a:noFill/>
          <a:miter lim="800000"/>
          <a:headEnd/>
          <a:tailEnd/>
        </a:ln>
      </xdr:spPr>
    </xdr:sp>
    <xdr:clientData/>
  </xdr:twoCellAnchor>
  <xdr:twoCellAnchor editAs="oneCell">
    <xdr:from>
      <xdr:col>2</xdr:col>
      <xdr:colOff>822960</xdr:colOff>
      <xdr:row>62</xdr:row>
      <xdr:rowOff>0</xdr:rowOff>
    </xdr:from>
    <xdr:to>
      <xdr:col>2</xdr:col>
      <xdr:colOff>1879092</xdr:colOff>
      <xdr:row>62</xdr:row>
      <xdr:rowOff>30480</xdr:rowOff>
    </xdr:to>
    <xdr:sp macro="" textlink="">
      <xdr:nvSpPr>
        <xdr:cNvPr id="124" name="Text Box 1"/>
        <xdr:cNvSpPr txBox="1">
          <a:spLocks noChangeArrowheads="1"/>
        </xdr:cNvSpPr>
      </xdr:nvSpPr>
      <xdr:spPr bwMode="auto">
        <a:xfrm>
          <a:off x="1680210" y="16373475"/>
          <a:ext cx="1056132"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25" name="Text Box 1"/>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26" name="Text Box 3"/>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27" name="Text Box 4"/>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28"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29"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0"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1"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2"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3"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4"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5" name="Text Box 3"/>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6" name="Text Box 4"/>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7"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8" name="Text Box 6"/>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39" name="Text Box 7"/>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40" name="Text Box 4"/>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41"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42" name="Text Box 4"/>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43" name="Text Box 5"/>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62</xdr:row>
      <xdr:rowOff>0</xdr:rowOff>
    </xdr:from>
    <xdr:to>
      <xdr:col>3</xdr:col>
      <xdr:colOff>76200</xdr:colOff>
      <xdr:row>62</xdr:row>
      <xdr:rowOff>30480</xdr:rowOff>
    </xdr:to>
    <xdr:sp macro="" textlink="">
      <xdr:nvSpPr>
        <xdr:cNvPr id="144" name="Text Box 4"/>
        <xdr:cNvSpPr txBox="1">
          <a:spLocks noChangeArrowheads="1"/>
        </xdr:cNvSpPr>
      </xdr:nvSpPr>
      <xdr:spPr bwMode="auto">
        <a:xfrm>
          <a:off x="3152775" y="1637347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5"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6"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7"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8"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49"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0"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1"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2"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3"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4"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5"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6"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7"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8"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59"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0"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1"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2"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3"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4"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5"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6"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7"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30480</xdr:rowOff>
    </xdr:to>
    <xdr:sp macro="" textlink="">
      <xdr:nvSpPr>
        <xdr:cNvPr id="168" name="Text Box 3"/>
        <xdr:cNvSpPr txBox="1">
          <a:spLocks noChangeArrowheads="1"/>
        </xdr:cNvSpPr>
      </xdr:nvSpPr>
      <xdr:spPr bwMode="auto">
        <a:xfrm>
          <a:off x="3152775" y="17116425"/>
          <a:ext cx="76200" cy="3048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69"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0"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1"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2"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3"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4"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5"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6"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7"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8"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79"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65</xdr:row>
      <xdr:rowOff>28575</xdr:rowOff>
    </xdr:to>
    <xdr:sp macro="" textlink="">
      <xdr:nvSpPr>
        <xdr:cNvPr id="180" name="Text Box 3"/>
        <xdr:cNvSpPr txBox="1">
          <a:spLocks noChangeArrowheads="1"/>
        </xdr:cNvSpPr>
      </xdr:nvSpPr>
      <xdr:spPr bwMode="auto">
        <a:xfrm>
          <a:off x="3152775" y="17116425"/>
          <a:ext cx="76200" cy="28575"/>
        </a:xfrm>
        <a:prstGeom prst="rect">
          <a:avLst/>
        </a:prstGeom>
        <a:noFill/>
        <a:ln w="9525">
          <a:noFill/>
          <a:miter lim="800000"/>
          <a:headEnd/>
          <a:tailEnd/>
        </a:ln>
      </xdr:spPr>
    </xdr:sp>
    <xdr:clientData/>
  </xdr:twoCellAnchor>
  <xdr:oneCellAnchor>
    <xdr:from>
      <xdr:col>3</xdr:col>
      <xdr:colOff>0</xdr:colOff>
      <xdr:row>5</xdr:row>
      <xdr:rowOff>0</xdr:rowOff>
    </xdr:from>
    <xdr:ext cx="76200" cy="28575"/>
    <xdr:sp macro="" textlink="">
      <xdr:nvSpPr>
        <xdr:cNvPr id="182"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83"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84"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85"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86"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87"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8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8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9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1"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2"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3"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5"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6"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7"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8"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09"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0"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1"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2"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3"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1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7"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8"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29"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1"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2"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3"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4"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5"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6"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7"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8"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39"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4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3"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4"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5"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7"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8"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59"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0"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1"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2"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3"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4"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5"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6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79"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0"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1"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3"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4"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5"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6"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7"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8"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89"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0"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1"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29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5"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6"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7"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09"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0"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1"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2"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3"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4"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5"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6"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7"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1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2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1"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2"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3"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5"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6"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7"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8"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39"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0"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1"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2"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3"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4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7"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8"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59"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1"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2"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3"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4"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5"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6"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7"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8"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69"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7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3"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4"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5"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7"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8"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89"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0"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1"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2"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3"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4"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5"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39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09"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0"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1"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3"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4"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5"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6"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7"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8"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19"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0"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1"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2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5"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6"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7"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39"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0"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1"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2"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3"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4"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5"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6"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7"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4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5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1"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2"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3"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5"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6"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7"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8"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69"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0"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1"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2"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3"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7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7"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8"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89"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1"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2"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3"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4"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5"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6"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7"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8"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499"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0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3"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4"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5"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7"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8"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19"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0"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1"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2"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3"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4"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5"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2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39"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0"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1"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3"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4"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5"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6"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7"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8"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49"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0"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1"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5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5"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6"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7"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69"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0"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1"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2"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3"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4"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5"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6"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7"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7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8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1"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2"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3"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5"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6"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7"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8"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599"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0"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1"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2"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3"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0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7"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8"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19"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1"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2"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3"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4"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5"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6"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7"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8"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29"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3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3"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4"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5"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7"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8"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49"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0"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1"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2"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3"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4"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5"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5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69"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0"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1"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3"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4"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5"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6"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7"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8"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79"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0"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1"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8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5"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6"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7"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699"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0"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1"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2"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3"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4"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5"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6"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7"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0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1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1"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2"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3"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5"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6"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7"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8"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29"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0"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1"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2"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3"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3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7"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8"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49"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1"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2"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3"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4"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5"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6"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7"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8"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59"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6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3"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4"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5"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7"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8"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79"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0"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1"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2"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3"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4"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5"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8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799"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0"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1"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3"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4"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5"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6"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7"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8"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09"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0"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1"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1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5"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6"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7"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29"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0"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1"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2"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3"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4"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5"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6"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7"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3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4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1"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2"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3"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5"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6"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7"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8"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59"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0"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1"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2"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3"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6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7"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8"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79"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1"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2"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3"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4"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5"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6"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7"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8"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89"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89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3"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4"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5"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7"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8"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09"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0"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1"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2"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3"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4"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5"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1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29"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0"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1"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3"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4"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5"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6"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7"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8"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39"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0"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1"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4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5"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6"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7"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59"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0"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1"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2"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3"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4"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5"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6"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7"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6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7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1"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2"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3"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5"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6"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7"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8"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89"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0"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1"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2"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3"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99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7"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8"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09"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1"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2"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3"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1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2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3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4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5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6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4"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5"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6"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7"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8"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79"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8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3"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4"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5"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6"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7"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8"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099"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0"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1"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2"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3"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4"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5"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0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19"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0"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1"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2"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3"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4"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5"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6"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7"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8"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29"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0"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1"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3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5"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6"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7"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8"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49"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0"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1"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2" name="Text Box 6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3" name="Text Box 69"/>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4" name="Text Box 70"/>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5" name="Text Box 71"/>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6" name="Text Box 7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7" name="Text Box 7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5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0"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1"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2"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3"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4"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5"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6"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7"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8"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69" name="Text Box 3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0"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1" name="Text Box 7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2" name="Text Box 77"/>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3" name="Text Box 78"/>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4"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5" name="Text Box 2"/>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6" name="Text Box 46"/>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7" name="Text Box 4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7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8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19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0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1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2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3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4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5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6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7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8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29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0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1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2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3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4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5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6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7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8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39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0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1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2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3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4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5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6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7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8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49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0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1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2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3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4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5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6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6"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7"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8"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79"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80"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81"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82"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83"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84"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5</xdr:row>
      <xdr:rowOff>0</xdr:rowOff>
    </xdr:from>
    <xdr:ext cx="76200" cy="28575"/>
    <xdr:sp macro="" textlink="">
      <xdr:nvSpPr>
        <xdr:cNvPr id="1585" name="Text Box 3"/>
        <xdr:cNvSpPr txBox="1">
          <a:spLocks noChangeArrowheads="1"/>
        </xdr:cNvSpPr>
      </xdr:nvSpPr>
      <xdr:spPr bwMode="auto">
        <a:xfrm>
          <a:off x="3152775" y="1819275"/>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86"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87"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88"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89"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0"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1"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2"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3"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4"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5"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6"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7"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8"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599"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0"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1"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2"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3"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4"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5"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6"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7"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8"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09"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0"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1"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2"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3"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4"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5"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6"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7"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8"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19"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0"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1"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2"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3"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4"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5"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6"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7"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8"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29"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30"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3</xdr:col>
      <xdr:colOff>0</xdr:colOff>
      <xdr:row>11</xdr:row>
      <xdr:rowOff>0</xdr:rowOff>
    </xdr:from>
    <xdr:ext cx="76200" cy="28575"/>
    <xdr:sp macro="" textlink="">
      <xdr:nvSpPr>
        <xdr:cNvPr id="1631" name="Text Box 3"/>
        <xdr:cNvSpPr txBox="1">
          <a:spLocks noChangeArrowheads="1"/>
        </xdr:cNvSpPr>
      </xdr:nvSpPr>
      <xdr:spPr bwMode="auto">
        <a:xfrm>
          <a:off x="3095625" y="28727400"/>
          <a:ext cx="76200" cy="28575"/>
        </a:xfrm>
        <a:prstGeom prst="rect">
          <a:avLst/>
        </a:prstGeom>
        <a:noFill/>
        <a:ln w="9525">
          <a:noFill/>
          <a:miter lim="800000"/>
          <a:headEnd/>
          <a:tailEnd/>
        </a:ln>
      </xdr:spPr>
    </xdr:sp>
    <xdr:clientData/>
  </xdr:oneCellAnchor>
  <xdr:oneCellAnchor>
    <xdr:from>
      <xdr:col>2</xdr:col>
      <xdr:colOff>2228850</xdr:colOff>
      <xdr:row>11</xdr:row>
      <xdr:rowOff>0</xdr:rowOff>
    </xdr:from>
    <xdr:ext cx="76200" cy="28575"/>
    <xdr:sp macro="" textlink="">
      <xdr:nvSpPr>
        <xdr:cNvPr id="1632" name="Text Box 3"/>
        <xdr:cNvSpPr txBox="1">
          <a:spLocks noChangeArrowheads="1"/>
        </xdr:cNvSpPr>
      </xdr:nvSpPr>
      <xdr:spPr bwMode="auto">
        <a:xfrm>
          <a:off x="3028950" y="28727400"/>
          <a:ext cx="76200" cy="28575"/>
        </a:xfrm>
        <a:prstGeom prst="rect">
          <a:avLst/>
        </a:prstGeom>
        <a:noFill/>
        <a:ln w="9525">
          <a:noFill/>
          <a:miter lim="800000"/>
          <a:headEnd/>
          <a:tailEnd/>
        </a:ln>
      </xdr:spPr>
    </xdr:sp>
    <xdr:clientData/>
  </xdr:oneCellAnchor>
  <xdr:oneCellAnchor>
    <xdr:from>
      <xdr:col>3</xdr:col>
      <xdr:colOff>9525</xdr:colOff>
      <xdr:row>11</xdr:row>
      <xdr:rowOff>0</xdr:rowOff>
    </xdr:from>
    <xdr:ext cx="76200" cy="28575"/>
    <xdr:sp macro="" textlink="">
      <xdr:nvSpPr>
        <xdr:cNvPr id="1633" name="Text Box 3"/>
        <xdr:cNvSpPr txBox="1">
          <a:spLocks noChangeArrowheads="1"/>
        </xdr:cNvSpPr>
      </xdr:nvSpPr>
      <xdr:spPr bwMode="auto">
        <a:xfrm>
          <a:off x="3105150" y="28727400"/>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34"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35"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36"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37"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38"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39"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4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3"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4"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5"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7"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8"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59"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0"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1"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2"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3"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4"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5"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6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79"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0"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1"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3"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4"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5"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6"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7"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8"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89"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0"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1"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69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5"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6"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7"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09"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0"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1"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2"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3"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4"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5"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6"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7"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1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2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1"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2"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3"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5"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6"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7"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8"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39"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0"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1"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2"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3"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4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7"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8"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59"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1"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2"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3"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4"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5"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6"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7"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8"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69"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7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3"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4"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5"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7"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8"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89"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0"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1"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2"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3"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4"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5"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79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09"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0"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1"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3"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4"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5"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6"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7"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8"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19"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0"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1"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2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5"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6"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7"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39"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0"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1"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2"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3"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4"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5"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6"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7"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4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5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1"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2"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3"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5"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6"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7"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8"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69"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0"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1"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2"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3"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7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7"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8"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89"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1"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2"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3"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4"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5"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6"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7"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8"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899"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0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3"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4"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5"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7"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8"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19"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0"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1"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2"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3"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4"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5"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2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39"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0"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1"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3"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4"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5"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6"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7"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8"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49"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0"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1"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5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5"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6"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7"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69"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0"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1"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2"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3"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4"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5"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6"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7"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7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8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1"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2"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3"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5"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6"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7"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8"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1999"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0"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1"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2"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3"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0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7"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8"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19"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1"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2"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3"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4"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5"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6"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7"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8"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29"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3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3"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4"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5"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7"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8"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49"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0"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1"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2"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3"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4"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5"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5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69"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0"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1"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3"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4"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5"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6"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7"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8"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79"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0"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1"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8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5"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6"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7"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099"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0"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1"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2"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3"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4"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5"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6"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7"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0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1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1"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2"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3"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5"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6"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7"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8"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29"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0"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1"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2"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3"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3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7"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8"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49"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1"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2"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3"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4"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5"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6"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7"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8"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59"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6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3"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4"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5"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7"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8"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79"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0"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1"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2"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3"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4"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5"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8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199"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0"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1"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3"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4"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5"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6"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7"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8"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09"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0"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1"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1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5"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6"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7"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29"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0"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1"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2"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3"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4"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5"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6"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7"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3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4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1"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2"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3"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5"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6"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7"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8"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59"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0"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1"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2"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3"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6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7"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8"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79"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1"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2"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3"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4"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5"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6"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7"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8"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89"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29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3"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4"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5"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7"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8"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09"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0"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1"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2"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3"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4"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5"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1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29"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0"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1"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3"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4"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5"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6"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7"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8"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39"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0"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1"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4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5"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6"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7"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59"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0"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1"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2"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3"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4"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5"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6"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7"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6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7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1"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2"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3"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5"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6"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7"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8"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89"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0"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1"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2"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3"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39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7"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8"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09"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1"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2"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3"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4"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5"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6"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7"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8"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19"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2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3"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4"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5"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7"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8"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39"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0"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1"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2"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3"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4"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5"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4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59"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0"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1"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3"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4"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5"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6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7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8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49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0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1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6"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7"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8"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29"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0"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1"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3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5"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6"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7"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8"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49"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0"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1"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2"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3"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4"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5"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6"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7"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5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6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1"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2"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3"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4"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5"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6"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7"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8"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79"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0"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1"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2"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3"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8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7"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8"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599"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0"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1"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2"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3"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4" name="Text Box 6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5" name="Text Box 69"/>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6" name="Text Box 70"/>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7" name="Text Box 71"/>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8" name="Text Box 7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09" name="Text Box 7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2"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3"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4"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5"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6"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7"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8"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19"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0"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1" name="Text Box 3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2"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3" name="Text Box 7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4" name="Text Box 77"/>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5" name="Text Box 78"/>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6"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7" name="Text Box 2"/>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8" name="Text Box 46"/>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29" name="Text Box 4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3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4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5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6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7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8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69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0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1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2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3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4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5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6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7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8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79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0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1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2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3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4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5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6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7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8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89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0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1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2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3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4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5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6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7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8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299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0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1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8"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29"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30"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31"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32"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33"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34"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35"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36"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10</xdr:row>
      <xdr:rowOff>0</xdr:rowOff>
    </xdr:from>
    <xdr:ext cx="76200" cy="28575"/>
    <xdr:sp macro="" textlink="">
      <xdr:nvSpPr>
        <xdr:cNvPr id="3037" name="Text Box 3"/>
        <xdr:cNvSpPr txBox="1">
          <a:spLocks noChangeArrowheads="1"/>
        </xdr:cNvSpPr>
      </xdr:nvSpPr>
      <xdr:spPr bwMode="auto">
        <a:xfrm>
          <a:off x="3152775" y="317182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38"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39"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0"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1"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2"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3"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4"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5"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6"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7"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8"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49"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0"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1"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2"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3"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4"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5"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6"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7"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8"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59"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0"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1"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2"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3"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4"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5"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6"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7"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8"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69"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0"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1"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2"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3"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4"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5"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6"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7"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8"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79"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80"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81"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82"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3</xdr:col>
      <xdr:colOff>0</xdr:colOff>
      <xdr:row>13</xdr:row>
      <xdr:rowOff>0</xdr:rowOff>
    </xdr:from>
    <xdr:ext cx="76200" cy="28575"/>
    <xdr:sp macro="" textlink="">
      <xdr:nvSpPr>
        <xdr:cNvPr id="3083" name="Text Box 3"/>
        <xdr:cNvSpPr txBox="1">
          <a:spLocks noChangeArrowheads="1"/>
        </xdr:cNvSpPr>
      </xdr:nvSpPr>
      <xdr:spPr bwMode="auto">
        <a:xfrm>
          <a:off x="3152775" y="2619375"/>
          <a:ext cx="76200" cy="28575"/>
        </a:xfrm>
        <a:prstGeom prst="rect">
          <a:avLst/>
        </a:prstGeom>
        <a:noFill/>
        <a:ln w="9525">
          <a:noFill/>
          <a:miter lim="800000"/>
          <a:headEnd/>
          <a:tailEnd/>
        </a:ln>
      </xdr:spPr>
    </xdr:sp>
    <xdr:clientData/>
  </xdr:oneCellAnchor>
  <xdr:oneCellAnchor>
    <xdr:from>
      <xdr:col>2</xdr:col>
      <xdr:colOff>2228850</xdr:colOff>
      <xdr:row>13</xdr:row>
      <xdr:rowOff>0</xdr:rowOff>
    </xdr:from>
    <xdr:ext cx="76200" cy="28575"/>
    <xdr:sp macro="" textlink="">
      <xdr:nvSpPr>
        <xdr:cNvPr id="3084" name="Text Box 3"/>
        <xdr:cNvSpPr txBox="1">
          <a:spLocks noChangeArrowheads="1"/>
        </xdr:cNvSpPr>
      </xdr:nvSpPr>
      <xdr:spPr bwMode="auto">
        <a:xfrm>
          <a:off x="3086100" y="2619375"/>
          <a:ext cx="76200" cy="28575"/>
        </a:xfrm>
        <a:prstGeom prst="rect">
          <a:avLst/>
        </a:prstGeom>
        <a:noFill/>
        <a:ln w="9525">
          <a:noFill/>
          <a:miter lim="800000"/>
          <a:headEnd/>
          <a:tailEnd/>
        </a:ln>
      </xdr:spPr>
    </xdr:sp>
    <xdr:clientData/>
  </xdr:oneCellAnchor>
  <xdr:oneCellAnchor>
    <xdr:from>
      <xdr:col>3</xdr:col>
      <xdr:colOff>9525</xdr:colOff>
      <xdr:row>13</xdr:row>
      <xdr:rowOff>0</xdr:rowOff>
    </xdr:from>
    <xdr:ext cx="76200" cy="28575"/>
    <xdr:sp macro="" textlink="">
      <xdr:nvSpPr>
        <xdr:cNvPr id="3085" name="Text Box 3"/>
        <xdr:cNvSpPr txBox="1">
          <a:spLocks noChangeArrowheads="1"/>
        </xdr:cNvSpPr>
      </xdr:nvSpPr>
      <xdr:spPr bwMode="auto">
        <a:xfrm>
          <a:off x="3162300" y="261937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86"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87"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88"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89"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0"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1"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09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5"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6"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7"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09"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0"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1"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2"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3"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4"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5"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6"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7"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1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2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1"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2"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3"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5"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6"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7"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8"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39"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0"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1"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2"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3"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4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7"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8"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59"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1"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2"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3"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4"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5"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6"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7"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8"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69"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7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3"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4"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5"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7"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8"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89"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0"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1"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2"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3"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4"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5"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19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09"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0"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1"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3"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4"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5"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6"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7"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8"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19"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0"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1"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2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5"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6"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7"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39"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0"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1"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2"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3"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4"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5"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6"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7"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4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5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1"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2"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3"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5"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6"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7"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8"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69"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0"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1"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2"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3"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7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7"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8"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89"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1"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2"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3"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4"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5"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6"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7"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8"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299"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0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3"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4"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5"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7"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8"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19"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0"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1"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2"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3"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4"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5"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2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39"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0"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1"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3"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4"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5"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6"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7"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8"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49"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0"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1"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5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5"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6"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7"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69"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0"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1"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2"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3"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4"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5"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6"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7"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7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8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1"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2"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3"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5"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6"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7"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8"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399"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0"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1"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2"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3"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0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7"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8"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19"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1"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2"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3"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4"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5"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6"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7"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8"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29"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3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3"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4"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5"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7"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8"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49"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0"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1"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2"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3"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4"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5"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5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69"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0"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1"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3"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4"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5"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6"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7"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8"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79"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0"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1"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8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5"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6"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7"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499"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0"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1"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2"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3"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4"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5"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6"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7"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0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1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1"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2"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3"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5"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6"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7"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8"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29"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0"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1"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2"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3"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3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7"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8"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49"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1"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2"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3"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4"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5"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6"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7"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8"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59"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6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3"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4"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5"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7"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8"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79"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0"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1"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2"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3"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4"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5"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8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599"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0"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1"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3"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4"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5"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6"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7"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8"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09"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0"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1"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1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5"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6"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7"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29"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0"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1"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2"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3"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4"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5"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6"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7"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3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4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1"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2"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3"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5"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6"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7"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8"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59"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0"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1"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2"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3"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6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7"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8"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79"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1"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2"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3"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4"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5"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6"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7"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8"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89"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69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3"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4"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5"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7"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8"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09"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0"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1"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2"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3"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4"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5"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1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29"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0"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1"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3"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4"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5"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6"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7"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8"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39"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0"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1"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4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5"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6"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7"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59"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0"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1"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2"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3"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4"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5"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6"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7"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6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7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1"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2"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3"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5"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6"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7"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8"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89"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0"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1"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2"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3"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79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7"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8"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09"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1"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2"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3"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4"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5"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6"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7"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8"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19"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2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3"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4"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5"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7"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8"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39"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0"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1"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2"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3"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4"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5"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4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59"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0"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1"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3"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4"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5"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6"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7"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8"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69"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0"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1"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7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5"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6"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7"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89"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0"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1"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2"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3"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4"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5"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6"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7"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89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0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1"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2"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3"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5"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6"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7"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1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2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3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4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5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6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8"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79"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0"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1"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2"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3"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8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7"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8"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3999"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0"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1"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2"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3"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4"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5"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6"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7"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8"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09"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1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3"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4"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5"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6"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7"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8"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29"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0"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1"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2"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3"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4"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5"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3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49"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0"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1"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2"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3"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4"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5"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6" name="Text Box 6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7" name="Text Box 69"/>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8" name="Text Box 70"/>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59" name="Text Box 71"/>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0" name="Text Box 7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1" name="Text Box 7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4"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5"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6"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7"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8"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69"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0"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1"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2"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3" name="Text Box 3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4"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5" name="Text Box 7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6" name="Text Box 77"/>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7" name="Text Box 78"/>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8"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79" name="Text Box 2"/>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0" name="Text Box 46"/>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1" name="Text Box 4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8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09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0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1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2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3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4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5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6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7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8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19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0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1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2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3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4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5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6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7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8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29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0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1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2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3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4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5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6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7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8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39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0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1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2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3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4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5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6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7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0"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1"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2"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3"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4"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5"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6"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7"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8"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oneCellAnchor>
    <xdr:from>
      <xdr:col>3</xdr:col>
      <xdr:colOff>0</xdr:colOff>
      <xdr:row>12</xdr:row>
      <xdr:rowOff>0</xdr:rowOff>
    </xdr:from>
    <xdr:ext cx="76200" cy="28575"/>
    <xdr:sp macro="" textlink="">
      <xdr:nvSpPr>
        <xdr:cNvPr id="4489" name="Text Box 3"/>
        <xdr:cNvSpPr txBox="1">
          <a:spLocks noChangeArrowheads="1"/>
        </xdr:cNvSpPr>
      </xdr:nvSpPr>
      <xdr:spPr bwMode="auto">
        <a:xfrm>
          <a:off x="3152775" y="2219325"/>
          <a:ext cx="76200" cy="285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8"/>
  <sheetViews>
    <sheetView view="pageBreakPreview" zoomScaleNormal="90" zoomScaleSheetLayoutView="100" workbookViewId="0">
      <selection activeCell="A21" sqref="A21:XFD21"/>
    </sheetView>
  </sheetViews>
  <sheetFormatPr defaultColWidth="9.140625" defaultRowHeight="12" x14ac:dyDescent="0.25"/>
  <cols>
    <col min="1" max="1" width="7.85546875" style="117" customWidth="1"/>
    <col min="2" max="2" width="12" style="117" customWidth="1"/>
    <col min="3" max="3" width="62.140625" style="117" customWidth="1"/>
    <col min="4" max="4" width="13.140625" style="117" customWidth="1"/>
    <col min="5" max="5" width="12.5703125" style="117" customWidth="1"/>
    <col min="6" max="6" width="11.85546875" style="117" customWidth="1"/>
    <col min="7" max="7" width="14.7109375" style="117" customWidth="1"/>
    <col min="8" max="16384" width="9.140625" style="117"/>
  </cols>
  <sheetData>
    <row r="1" spans="1:244" ht="25.5" customHeight="1" x14ac:dyDescent="0.25">
      <c r="A1" s="166" t="s">
        <v>298</v>
      </c>
      <c r="B1" s="166"/>
      <c r="C1" s="166"/>
      <c r="D1" s="166"/>
      <c r="E1" s="166"/>
      <c r="F1" s="166"/>
      <c r="G1" s="166"/>
    </row>
    <row r="2" spans="1:244" s="119" customFormat="1" ht="30.6" customHeight="1" x14ac:dyDescent="0.25">
      <c r="A2" s="167" t="s">
        <v>296</v>
      </c>
      <c r="B2" s="167"/>
      <c r="C2" s="167"/>
      <c r="D2" s="167"/>
      <c r="E2" s="167"/>
      <c r="F2" s="167"/>
      <c r="G2" s="167"/>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row>
    <row r="3" spans="1:244" s="120" customFormat="1" x14ac:dyDescent="0.25">
      <c r="A3" s="168" t="s">
        <v>14</v>
      </c>
      <c r="B3" s="168" t="s">
        <v>15</v>
      </c>
      <c r="C3" s="168" t="s">
        <v>16</v>
      </c>
      <c r="D3" s="170" t="s">
        <v>17</v>
      </c>
      <c r="E3" s="171"/>
      <c r="F3" s="171"/>
      <c r="G3" s="171"/>
    </row>
    <row r="4" spans="1:244" s="120" customFormat="1" ht="48" x14ac:dyDescent="0.25">
      <c r="A4" s="169"/>
      <c r="B4" s="169"/>
      <c r="C4" s="169"/>
      <c r="D4" s="121" t="s">
        <v>18</v>
      </c>
      <c r="E4" s="121" t="s">
        <v>19</v>
      </c>
      <c r="F4" s="121" t="s">
        <v>20</v>
      </c>
      <c r="G4" s="121" t="s">
        <v>21</v>
      </c>
    </row>
    <row r="5" spans="1:244" s="118" customFormat="1" x14ac:dyDescent="0.25">
      <c r="A5" s="121">
        <v>1</v>
      </c>
      <c r="B5" s="121">
        <v>2</v>
      </c>
      <c r="C5" s="121">
        <v>3</v>
      </c>
      <c r="D5" s="121">
        <v>4</v>
      </c>
      <c r="E5" s="121">
        <v>5</v>
      </c>
      <c r="F5" s="121">
        <v>6</v>
      </c>
      <c r="G5" s="121">
        <v>7</v>
      </c>
    </row>
    <row r="6" spans="1:244" s="120" customFormat="1" ht="36" x14ac:dyDescent="0.25">
      <c r="A6" s="122">
        <v>1</v>
      </c>
      <c r="B6" s="122" t="s">
        <v>22</v>
      </c>
      <c r="C6" s="123" t="s">
        <v>163</v>
      </c>
      <c r="D6" s="124">
        <f>სარემონტო!M143</f>
        <v>0</v>
      </c>
      <c r="E6" s="124">
        <v>0</v>
      </c>
      <c r="F6" s="124">
        <v>0</v>
      </c>
      <c r="G6" s="124">
        <f t="shared" ref="G6:G11" si="0">SUM(D6:F6)</f>
        <v>0</v>
      </c>
    </row>
    <row r="7" spans="1:244" s="120" customFormat="1" ht="36" x14ac:dyDescent="0.25">
      <c r="A7" s="122">
        <v>2</v>
      </c>
      <c r="B7" s="122" t="s">
        <v>275</v>
      </c>
      <c r="C7" s="123" t="s">
        <v>133</v>
      </c>
      <c r="D7" s="125">
        <f>'წყალ-კანალ'!M76</f>
        <v>0</v>
      </c>
      <c r="E7" s="124">
        <v>0</v>
      </c>
      <c r="F7" s="124">
        <v>0</v>
      </c>
      <c r="G7" s="126">
        <f t="shared" si="0"/>
        <v>0</v>
      </c>
      <c r="J7" s="127"/>
    </row>
    <row r="8" spans="1:244" s="120" customFormat="1" ht="36" x14ac:dyDescent="0.25">
      <c r="A8" s="122">
        <v>3</v>
      </c>
      <c r="B8" s="122" t="s">
        <v>276</v>
      </c>
      <c r="C8" s="123" t="s">
        <v>278</v>
      </c>
      <c r="D8" s="125">
        <f>გათბობა!M39</f>
        <v>0</v>
      </c>
      <c r="E8" s="125">
        <v>0</v>
      </c>
      <c r="F8" s="125">
        <v>0</v>
      </c>
      <c r="G8" s="126">
        <f t="shared" si="0"/>
        <v>0</v>
      </c>
      <c r="J8" s="127"/>
    </row>
    <row r="9" spans="1:244" s="120" customFormat="1" ht="36" x14ac:dyDescent="0.25">
      <c r="A9" s="122">
        <v>4</v>
      </c>
      <c r="B9" s="122" t="s">
        <v>277</v>
      </c>
      <c r="C9" s="123" t="s">
        <v>247</v>
      </c>
      <c r="D9" s="125">
        <f>ვენტილაცია!M67</f>
        <v>0</v>
      </c>
      <c r="E9" s="125">
        <v>0</v>
      </c>
      <c r="F9" s="125">
        <v>0</v>
      </c>
      <c r="G9" s="126">
        <f t="shared" si="0"/>
        <v>0</v>
      </c>
      <c r="J9" s="127"/>
    </row>
    <row r="10" spans="1:244" s="120" customFormat="1" ht="36" x14ac:dyDescent="0.25">
      <c r="A10" s="122">
        <v>5</v>
      </c>
      <c r="B10" s="122" t="s">
        <v>132</v>
      </c>
      <c r="C10" s="123" t="s">
        <v>164</v>
      </c>
      <c r="D10" s="125">
        <v>0</v>
      </c>
      <c r="E10" s="125">
        <f>ელ.მონტაჟი!M67</f>
        <v>0</v>
      </c>
      <c r="F10" s="125">
        <v>0</v>
      </c>
      <c r="G10" s="126">
        <f t="shared" si="0"/>
        <v>0</v>
      </c>
      <c r="J10" s="127"/>
    </row>
    <row r="11" spans="1:244" s="120" customFormat="1" x14ac:dyDescent="0.25">
      <c r="A11" s="128"/>
      <c r="B11" s="122"/>
      <c r="C11" s="122" t="s">
        <v>23</v>
      </c>
      <c r="D11" s="125">
        <f>SUM(D6:D10)</f>
        <v>0</v>
      </c>
      <c r="E11" s="125">
        <f>SUM(E6:E10)</f>
        <v>0</v>
      </c>
      <c r="F11" s="125">
        <f>SUM(F6:F10)</f>
        <v>0</v>
      </c>
      <c r="G11" s="126">
        <f t="shared" si="0"/>
        <v>0</v>
      </c>
    </row>
    <row r="12" spans="1:244" s="120" customFormat="1" x14ac:dyDescent="0.25">
      <c r="A12" s="128"/>
      <c r="B12" s="122"/>
      <c r="C12" s="122" t="s">
        <v>27</v>
      </c>
      <c r="D12" s="125"/>
      <c r="E12" s="125"/>
      <c r="F12" s="125"/>
      <c r="G12" s="125">
        <f>G11*4%</f>
        <v>0</v>
      </c>
    </row>
    <row r="13" spans="1:244" s="120" customFormat="1" x14ac:dyDescent="0.25">
      <c r="A13" s="128"/>
      <c r="B13" s="122"/>
      <c r="C13" s="122" t="s">
        <v>23</v>
      </c>
      <c r="D13" s="125"/>
      <c r="E13" s="125"/>
      <c r="F13" s="125"/>
      <c r="G13" s="125">
        <f>SUM(G11:G12)</f>
        <v>0</v>
      </c>
    </row>
    <row r="14" spans="1:244" s="120" customFormat="1" x14ac:dyDescent="0.25">
      <c r="A14" s="130"/>
      <c r="B14" s="131"/>
      <c r="C14" s="131" t="s">
        <v>24</v>
      </c>
      <c r="D14" s="164"/>
      <c r="E14" s="164"/>
      <c r="F14" s="164"/>
      <c r="G14" s="164">
        <f>G13*18%</f>
        <v>0</v>
      </c>
    </row>
    <row r="15" spans="1:244" s="120" customFormat="1" x14ac:dyDescent="0.25">
      <c r="A15" s="128"/>
      <c r="B15" s="122"/>
      <c r="C15" s="122" t="s">
        <v>25</v>
      </c>
      <c r="D15" s="125"/>
      <c r="E15" s="125"/>
      <c r="F15" s="125"/>
      <c r="G15" s="125">
        <f>SUM(G13:G14)</f>
        <v>0</v>
      </c>
      <c r="I15" s="137"/>
    </row>
    <row r="16" spans="1:244" s="120" customFormat="1" x14ac:dyDescent="0.25">
      <c r="A16" s="132"/>
      <c r="B16" s="129"/>
      <c r="C16" s="129"/>
      <c r="D16" s="133"/>
      <c r="E16" s="133"/>
      <c r="F16" s="133"/>
      <c r="G16" s="133"/>
    </row>
    <row r="17" spans="2:7" s="120" customFormat="1" x14ac:dyDescent="0.25">
      <c r="B17" s="129">
        <v>1</v>
      </c>
      <c r="C17" s="134" t="s">
        <v>297</v>
      </c>
      <c r="D17" s="133"/>
      <c r="E17" s="133"/>
      <c r="F17" s="133"/>
      <c r="G17" s="133"/>
    </row>
    <row r="18" spans="2:7" s="120" customFormat="1" ht="12.6" customHeight="1" x14ac:dyDescent="0.25">
      <c r="B18" s="135">
        <v>2</v>
      </c>
      <c r="C18" s="136" t="s">
        <v>26</v>
      </c>
      <c r="D18" s="136"/>
      <c r="E18" s="136"/>
      <c r="F18" s="136"/>
      <c r="G18" s="136"/>
    </row>
  </sheetData>
  <mergeCells count="6">
    <mergeCell ref="A1:G1"/>
    <mergeCell ref="A2:G2"/>
    <mergeCell ref="A3:A4"/>
    <mergeCell ref="B3:B4"/>
    <mergeCell ref="C3:C4"/>
    <mergeCell ref="D3:G3"/>
  </mergeCells>
  <pageMargins left="0" right="0"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view="pageBreakPreview" topLeftCell="A130" zoomScaleSheetLayoutView="100" workbookViewId="0">
      <selection activeCell="A144" sqref="A144:XFD147"/>
    </sheetView>
  </sheetViews>
  <sheetFormatPr defaultColWidth="9.140625" defaultRowHeight="15" x14ac:dyDescent="0.25"/>
  <cols>
    <col min="1" max="1" width="4.28515625" style="50" customWidth="1"/>
    <col min="2" max="2" width="9.140625" style="50" customWidth="1"/>
    <col min="3" max="3" width="35" style="52" customWidth="1"/>
    <col min="4" max="4" width="8.140625" style="53" customWidth="1"/>
    <col min="5" max="5" width="8.5703125" style="53" customWidth="1"/>
    <col min="6" max="6" width="9.5703125" style="148" customWidth="1"/>
    <col min="7" max="7" width="8.28515625" style="50" customWidth="1"/>
    <col min="8" max="8" width="9.7109375" style="50" customWidth="1"/>
    <col min="9" max="9" width="7.28515625" style="50" customWidth="1"/>
    <col min="10" max="10" width="9.140625" style="50"/>
    <col min="11" max="11" width="6.42578125" style="50" customWidth="1"/>
    <col min="12" max="12" width="9.140625" style="50"/>
    <col min="13" max="13" width="10.85546875" style="50" customWidth="1"/>
    <col min="14" max="16384" width="9.140625" style="50"/>
  </cols>
  <sheetData>
    <row r="1" spans="1:13" s="4" customFormat="1" ht="40.15" customHeight="1" x14ac:dyDescent="0.25">
      <c r="A1" s="172" t="s">
        <v>28</v>
      </c>
      <c r="B1" s="172"/>
      <c r="C1" s="172"/>
      <c r="D1" s="172"/>
      <c r="E1" s="172"/>
      <c r="F1" s="172"/>
      <c r="G1" s="172"/>
      <c r="H1" s="172"/>
      <c r="I1" s="172"/>
      <c r="J1" s="172"/>
      <c r="K1" s="172"/>
      <c r="L1" s="173"/>
      <c r="M1" s="173"/>
    </row>
    <row r="2" spans="1:13" s="4" customFormat="1" ht="46.15" customHeight="1" x14ac:dyDescent="0.25">
      <c r="A2" s="174" t="s">
        <v>29</v>
      </c>
      <c r="B2" s="175" t="s">
        <v>30</v>
      </c>
      <c r="C2" s="174" t="s">
        <v>31</v>
      </c>
      <c r="D2" s="174" t="s">
        <v>32</v>
      </c>
      <c r="E2" s="176" t="s">
        <v>33</v>
      </c>
      <c r="F2" s="177" t="s">
        <v>34</v>
      </c>
      <c r="G2" s="178" t="s">
        <v>35</v>
      </c>
      <c r="H2" s="178"/>
      <c r="I2" s="178" t="s">
        <v>36</v>
      </c>
      <c r="J2" s="178"/>
      <c r="K2" s="174" t="s">
        <v>37</v>
      </c>
      <c r="L2" s="174"/>
      <c r="M2" s="5" t="s">
        <v>38</v>
      </c>
    </row>
    <row r="3" spans="1:13" s="4" customFormat="1" x14ac:dyDescent="0.25">
      <c r="A3" s="174"/>
      <c r="B3" s="175"/>
      <c r="C3" s="174"/>
      <c r="D3" s="174"/>
      <c r="E3" s="176"/>
      <c r="F3" s="177"/>
      <c r="G3" s="55" t="s">
        <v>39</v>
      </c>
      <c r="H3" s="55" t="s">
        <v>40</v>
      </c>
      <c r="I3" s="55" t="s">
        <v>39</v>
      </c>
      <c r="J3" s="55" t="s">
        <v>40</v>
      </c>
      <c r="K3" s="55" t="s">
        <v>39</v>
      </c>
      <c r="L3" s="55" t="s">
        <v>41</v>
      </c>
      <c r="M3" s="5" t="s">
        <v>42</v>
      </c>
    </row>
    <row r="4" spans="1:13" s="4" customFormat="1" x14ac:dyDescent="0.25">
      <c r="A4" s="54">
        <v>1</v>
      </c>
      <c r="B4" s="54">
        <v>2</v>
      </c>
      <c r="C4" s="54">
        <v>3</v>
      </c>
      <c r="D4" s="54">
        <v>4</v>
      </c>
      <c r="E4" s="54">
        <v>5</v>
      </c>
      <c r="F4" s="138">
        <v>6</v>
      </c>
      <c r="G4" s="54">
        <v>7</v>
      </c>
      <c r="H4" s="54">
        <v>8</v>
      </c>
      <c r="I4" s="54">
        <v>9</v>
      </c>
      <c r="J4" s="54">
        <v>10</v>
      </c>
      <c r="K4" s="54">
        <v>11</v>
      </c>
      <c r="L4" s="54">
        <v>12</v>
      </c>
      <c r="M4" s="54">
        <v>13</v>
      </c>
    </row>
    <row r="5" spans="1:13" s="4" customFormat="1" ht="16.5" x14ac:dyDescent="0.25">
      <c r="A5" s="100"/>
      <c r="B5" s="100"/>
      <c r="C5" s="162" t="s">
        <v>163</v>
      </c>
      <c r="D5" s="100"/>
      <c r="E5" s="100"/>
      <c r="F5" s="138"/>
      <c r="G5" s="100"/>
      <c r="H5" s="100"/>
      <c r="I5" s="100"/>
      <c r="J5" s="100"/>
      <c r="K5" s="100"/>
      <c r="L5" s="100"/>
      <c r="M5" s="100"/>
    </row>
    <row r="6" spans="1:13" s="61" customFormat="1" ht="15.75" x14ac:dyDescent="0.25">
      <c r="A6" s="58"/>
      <c r="B6" s="58"/>
      <c r="C6" s="11" t="s">
        <v>8</v>
      </c>
      <c r="D6" s="59"/>
      <c r="E6" s="59"/>
      <c r="F6" s="139"/>
      <c r="G6" s="60"/>
      <c r="H6" s="60"/>
      <c r="I6" s="60"/>
      <c r="J6" s="60"/>
      <c r="K6" s="60"/>
      <c r="L6" s="60"/>
      <c r="M6" s="60"/>
    </row>
    <row r="7" spans="1:13" s="4" customFormat="1" ht="43.5" customHeight="1" x14ac:dyDescent="0.25">
      <c r="A7" s="9">
        <v>1</v>
      </c>
      <c r="B7" s="9" t="s">
        <v>45</v>
      </c>
      <c r="C7" s="10" t="s">
        <v>80</v>
      </c>
      <c r="D7" s="11" t="s">
        <v>0</v>
      </c>
      <c r="E7" s="11"/>
      <c r="F7" s="140">
        <v>5.55</v>
      </c>
      <c r="G7" s="14"/>
      <c r="H7" s="14">
        <f>F7*G7</f>
        <v>0</v>
      </c>
      <c r="I7" s="14"/>
      <c r="J7" s="14">
        <f>F7*I7</f>
        <v>0</v>
      </c>
      <c r="K7" s="14"/>
      <c r="L7" s="14">
        <f>F7*K7</f>
        <v>0</v>
      </c>
      <c r="M7" s="14">
        <f>H7+J7+L7</f>
        <v>0</v>
      </c>
    </row>
    <row r="8" spans="1:13" s="29" customFormat="1" ht="15.75" x14ac:dyDescent="0.25">
      <c r="A8" s="9"/>
      <c r="B8" s="26"/>
      <c r="C8" s="27" t="s">
        <v>46</v>
      </c>
      <c r="D8" s="27" t="s">
        <v>47</v>
      </c>
      <c r="E8" s="26">
        <v>0.88700000000000001</v>
      </c>
      <c r="F8" s="84">
        <f>F7*E8</f>
        <v>4.9228499999999995</v>
      </c>
      <c r="G8" s="14"/>
      <c r="H8" s="14">
        <f t="shared" ref="H8:H9" si="0">F8*G8</f>
        <v>0</v>
      </c>
      <c r="I8" s="14"/>
      <c r="J8" s="14">
        <f t="shared" ref="J8:J9" si="1">F8*I8</f>
        <v>0</v>
      </c>
      <c r="K8" s="14"/>
      <c r="L8" s="14">
        <f t="shared" ref="L8:L9" si="2">F8*K8</f>
        <v>0</v>
      </c>
      <c r="M8" s="14">
        <f t="shared" ref="M8:M9" si="3">H8+J8+L8</f>
        <v>0</v>
      </c>
    </row>
    <row r="9" spans="1:13" s="29" customFormat="1" ht="15.75" x14ac:dyDescent="0.25">
      <c r="A9" s="9"/>
      <c r="B9" s="26"/>
      <c r="C9" s="27" t="s">
        <v>48</v>
      </c>
      <c r="D9" s="26" t="s">
        <v>49</v>
      </c>
      <c r="E9" s="26">
        <v>9.8400000000000001E-2</v>
      </c>
      <c r="F9" s="84">
        <f>F7*E9</f>
        <v>0.54611999999999994</v>
      </c>
      <c r="G9" s="14"/>
      <c r="H9" s="14">
        <f t="shared" si="0"/>
        <v>0</v>
      </c>
      <c r="I9" s="14"/>
      <c r="J9" s="14">
        <f t="shared" si="1"/>
        <v>0</v>
      </c>
      <c r="K9" s="14"/>
      <c r="L9" s="14">
        <f t="shared" si="2"/>
        <v>0</v>
      </c>
      <c r="M9" s="14">
        <f t="shared" si="3"/>
        <v>0</v>
      </c>
    </row>
    <row r="10" spans="1:13" s="4" customFormat="1" ht="43.5" customHeight="1" x14ac:dyDescent="0.25">
      <c r="A10" s="9">
        <v>2</v>
      </c>
      <c r="B10" s="9" t="s">
        <v>45</v>
      </c>
      <c r="C10" s="10" t="s">
        <v>165</v>
      </c>
      <c r="D10" s="11" t="s">
        <v>0</v>
      </c>
      <c r="E10" s="11"/>
      <c r="F10" s="140">
        <v>35</v>
      </c>
      <c r="G10" s="14"/>
      <c r="H10" s="14">
        <f>F10*G10</f>
        <v>0</v>
      </c>
      <c r="I10" s="14"/>
      <c r="J10" s="14">
        <f>F10*I10</f>
        <v>0</v>
      </c>
      <c r="K10" s="14"/>
      <c r="L10" s="14">
        <f>F10*K10</f>
        <v>0</v>
      </c>
      <c r="M10" s="14">
        <f>H10+J10+L10</f>
        <v>0</v>
      </c>
    </row>
    <row r="11" spans="1:13" s="29" customFormat="1" ht="15.75" x14ac:dyDescent="0.25">
      <c r="A11" s="9"/>
      <c r="B11" s="26"/>
      <c r="C11" s="27" t="s">
        <v>46</v>
      </c>
      <c r="D11" s="27" t="s">
        <v>47</v>
      </c>
      <c r="E11" s="26">
        <v>0.88700000000000001</v>
      </c>
      <c r="F11" s="84">
        <f>F10*E11</f>
        <v>31.045000000000002</v>
      </c>
      <c r="G11" s="14"/>
      <c r="H11" s="14">
        <f t="shared" ref="H11:H18" si="4">F11*G11</f>
        <v>0</v>
      </c>
      <c r="I11" s="14"/>
      <c r="J11" s="14">
        <f t="shared" ref="J11:J18" si="5">F11*I11</f>
        <v>0</v>
      </c>
      <c r="K11" s="14"/>
      <c r="L11" s="14">
        <f t="shared" ref="L11:L18" si="6">F11*K11</f>
        <v>0</v>
      </c>
      <c r="M11" s="14">
        <f t="shared" ref="M11:M18" si="7">H11+J11+L11</f>
        <v>0</v>
      </c>
    </row>
    <row r="12" spans="1:13" s="29" customFormat="1" ht="15.75" x14ac:dyDescent="0.25">
      <c r="A12" s="9"/>
      <c r="B12" s="26"/>
      <c r="C12" s="27" t="s">
        <v>48</v>
      </c>
      <c r="D12" s="26" t="s">
        <v>49</v>
      </c>
      <c r="E12" s="26">
        <v>9.8400000000000001E-2</v>
      </c>
      <c r="F12" s="84">
        <f>F10*E12</f>
        <v>3.444</v>
      </c>
      <c r="G12" s="14"/>
      <c r="H12" s="14">
        <f t="shared" si="4"/>
        <v>0</v>
      </c>
      <c r="I12" s="14"/>
      <c r="J12" s="14">
        <f t="shared" si="5"/>
        <v>0</v>
      </c>
      <c r="K12" s="14"/>
      <c r="L12" s="14">
        <f t="shared" si="6"/>
        <v>0</v>
      </c>
      <c r="M12" s="14">
        <f t="shared" si="7"/>
        <v>0</v>
      </c>
    </row>
    <row r="13" spans="1:13" s="4" customFormat="1" ht="43.5" customHeight="1" x14ac:dyDescent="0.25">
      <c r="A13" s="9">
        <v>3</v>
      </c>
      <c r="B13" s="9" t="s">
        <v>170</v>
      </c>
      <c r="C13" s="10" t="s">
        <v>4</v>
      </c>
      <c r="D13" s="11" t="s">
        <v>0</v>
      </c>
      <c r="E13" s="11"/>
      <c r="F13" s="140">
        <v>16.100000000000001</v>
      </c>
      <c r="G13" s="14"/>
      <c r="H13" s="14">
        <f>F13*G13</f>
        <v>0</v>
      </c>
      <c r="I13" s="14"/>
      <c r="J13" s="14">
        <f>F13*I13</f>
        <v>0</v>
      </c>
      <c r="K13" s="14"/>
      <c r="L13" s="14">
        <f>F13*K13</f>
        <v>0</v>
      </c>
      <c r="M13" s="14">
        <f>H13+J13+L13</f>
        <v>0</v>
      </c>
    </row>
    <row r="14" spans="1:13" s="29" customFormat="1" ht="15.75" x14ac:dyDescent="0.25">
      <c r="A14" s="9"/>
      <c r="B14" s="26"/>
      <c r="C14" s="27" t="s">
        <v>46</v>
      </c>
      <c r="D14" s="27" t="s">
        <v>47</v>
      </c>
      <c r="E14" s="26">
        <v>1.56</v>
      </c>
      <c r="F14" s="84">
        <f>F13*E14</f>
        <v>25.116000000000003</v>
      </c>
      <c r="G14" s="14"/>
      <c r="H14" s="14">
        <f t="shared" ref="H14:H15" si="8">F14*G14</f>
        <v>0</v>
      </c>
      <c r="I14" s="14"/>
      <c r="J14" s="14">
        <f t="shared" ref="J14:J15" si="9">F14*I14</f>
        <v>0</v>
      </c>
      <c r="K14" s="14"/>
      <c r="L14" s="14">
        <f t="shared" ref="L14:L15" si="10">F14*K14</f>
        <v>0</v>
      </c>
      <c r="M14" s="14">
        <f t="shared" ref="M14:M15" si="11">H14+J14+L14</f>
        <v>0</v>
      </c>
    </row>
    <row r="15" spans="1:13" s="29" customFormat="1" ht="15.75" x14ac:dyDescent="0.25">
      <c r="A15" s="9"/>
      <c r="B15" s="26"/>
      <c r="C15" s="27" t="s">
        <v>48</v>
      </c>
      <c r="D15" s="26" t="s">
        <v>49</v>
      </c>
      <c r="E15" s="26">
        <v>9.8400000000000001E-2</v>
      </c>
      <c r="F15" s="84">
        <f>F13*E15</f>
        <v>1.5842400000000001</v>
      </c>
      <c r="G15" s="14"/>
      <c r="H15" s="14">
        <f t="shared" si="8"/>
        <v>0</v>
      </c>
      <c r="I15" s="14"/>
      <c r="J15" s="14">
        <f t="shared" si="9"/>
        <v>0</v>
      </c>
      <c r="K15" s="14"/>
      <c r="L15" s="14">
        <f t="shared" si="10"/>
        <v>0</v>
      </c>
      <c r="M15" s="14">
        <f t="shared" si="11"/>
        <v>0</v>
      </c>
    </row>
    <row r="16" spans="1:13" s="4" customFormat="1" ht="40.5" x14ac:dyDescent="0.25">
      <c r="A16" s="9">
        <v>4</v>
      </c>
      <c r="B16" s="9" t="s">
        <v>167</v>
      </c>
      <c r="C16" s="10" t="s">
        <v>166</v>
      </c>
      <c r="D16" s="11" t="s">
        <v>3</v>
      </c>
      <c r="E16" s="11"/>
      <c r="F16" s="140">
        <v>48</v>
      </c>
      <c r="G16" s="14"/>
      <c r="H16" s="14">
        <f t="shared" si="4"/>
        <v>0</v>
      </c>
      <c r="I16" s="14"/>
      <c r="J16" s="14">
        <f t="shared" si="5"/>
        <v>0</v>
      </c>
      <c r="K16" s="14"/>
      <c r="L16" s="14">
        <f t="shared" si="6"/>
        <v>0</v>
      </c>
      <c r="M16" s="14">
        <f t="shared" si="7"/>
        <v>0</v>
      </c>
    </row>
    <row r="17" spans="1:13" s="29" customFormat="1" ht="15.75" x14ac:dyDescent="0.25">
      <c r="A17" s="9"/>
      <c r="B17" s="26"/>
      <c r="C17" s="27" t="s">
        <v>46</v>
      </c>
      <c r="D17" s="27" t="s">
        <v>47</v>
      </c>
      <c r="E17" s="26">
        <v>6.5</v>
      </c>
      <c r="F17" s="84">
        <f>F16*E17</f>
        <v>312</v>
      </c>
      <c r="G17" s="14"/>
      <c r="H17" s="14">
        <f t="shared" si="4"/>
        <v>0</v>
      </c>
      <c r="I17" s="14"/>
      <c r="J17" s="14">
        <f t="shared" si="5"/>
        <v>0</v>
      </c>
      <c r="K17" s="14"/>
      <c r="L17" s="14">
        <f t="shared" si="6"/>
        <v>0</v>
      </c>
      <c r="M17" s="14">
        <f t="shared" si="7"/>
        <v>0</v>
      </c>
    </row>
    <row r="18" spans="1:13" s="29" customFormat="1" ht="15.75" x14ac:dyDescent="0.25">
      <c r="A18" s="9"/>
      <c r="B18" s="26"/>
      <c r="C18" s="27" t="s">
        <v>48</v>
      </c>
      <c r="D18" s="26" t="s">
        <v>49</v>
      </c>
      <c r="E18" s="26">
        <v>1.8</v>
      </c>
      <c r="F18" s="84">
        <f>F16*E18</f>
        <v>86.4</v>
      </c>
      <c r="G18" s="14"/>
      <c r="H18" s="14">
        <f t="shared" si="4"/>
        <v>0</v>
      </c>
      <c r="I18" s="14"/>
      <c r="J18" s="14">
        <f t="shared" si="5"/>
        <v>0</v>
      </c>
      <c r="K18" s="14"/>
      <c r="L18" s="14">
        <f t="shared" si="6"/>
        <v>0</v>
      </c>
      <c r="M18" s="14">
        <f t="shared" si="7"/>
        <v>0</v>
      </c>
    </row>
    <row r="19" spans="1:13" s="4" customFormat="1" ht="40.5" x14ac:dyDescent="0.25">
      <c r="A19" s="9">
        <v>5</v>
      </c>
      <c r="B19" s="9" t="s">
        <v>174</v>
      </c>
      <c r="C19" s="10" t="s">
        <v>173</v>
      </c>
      <c r="D19" s="11" t="s">
        <v>3</v>
      </c>
      <c r="E19" s="11"/>
      <c r="F19" s="140">
        <v>5.5</v>
      </c>
      <c r="G19" s="14"/>
      <c r="H19" s="14">
        <f t="shared" ref="H19:H21" si="12">F19*G19</f>
        <v>0</v>
      </c>
      <c r="I19" s="14"/>
      <c r="J19" s="14">
        <f t="shared" ref="J19:J21" si="13">F19*I19</f>
        <v>0</v>
      </c>
      <c r="K19" s="14"/>
      <c r="L19" s="14">
        <f t="shared" ref="L19:L21" si="14">F19*K19</f>
        <v>0</v>
      </c>
      <c r="M19" s="14">
        <f t="shared" ref="M19:M21" si="15">H19+J19+L19</f>
        <v>0</v>
      </c>
    </row>
    <row r="20" spans="1:13" s="29" customFormat="1" ht="15.75" x14ac:dyDescent="0.25">
      <c r="A20" s="9"/>
      <c r="B20" s="26"/>
      <c r="C20" s="27" t="s">
        <v>46</v>
      </c>
      <c r="D20" s="27" t="s">
        <v>47</v>
      </c>
      <c r="E20" s="26">
        <v>8.89</v>
      </c>
      <c r="F20" s="84">
        <f>F19*E20</f>
        <v>48.895000000000003</v>
      </c>
      <c r="G20" s="14"/>
      <c r="H20" s="14">
        <f t="shared" si="12"/>
        <v>0</v>
      </c>
      <c r="I20" s="14"/>
      <c r="J20" s="14">
        <f t="shared" si="13"/>
        <v>0</v>
      </c>
      <c r="K20" s="14"/>
      <c r="L20" s="14">
        <f t="shared" si="14"/>
        <v>0</v>
      </c>
      <c r="M20" s="14">
        <f t="shared" si="15"/>
        <v>0</v>
      </c>
    </row>
    <row r="21" spans="1:13" s="29" customFormat="1" ht="15.75" x14ac:dyDescent="0.25">
      <c r="A21" s="9"/>
      <c r="B21" s="26"/>
      <c r="C21" s="27" t="s">
        <v>48</v>
      </c>
      <c r="D21" s="26" t="s">
        <v>49</v>
      </c>
      <c r="E21" s="26">
        <v>3.35</v>
      </c>
      <c r="F21" s="84">
        <f>F19*E21</f>
        <v>18.425000000000001</v>
      </c>
      <c r="G21" s="14"/>
      <c r="H21" s="14">
        <f t="shared" si="12"/>
        <v>0</v>
      </c>
      <c r="I21" s="14"/>
      <c r="J21" s="14">
        <f t="shared" si="13"/>
        <v>0</v>
      </c>
      <c r="K21" s="14"/>
      <c r="L21" s="14">
        <f t="shared" si="14"/>
        <v>0</v>
      </c>
      <c r="M21" s="14">
        <f t="shared" si="15"/>
        <v>0</v>
      </c>
    </row>
    <row r="22" spans="1:13" s="4" customFormat="1" ht="40.5" x14ac:dyDescent="0.25">
      <c r="A22" s="9">
        <v>6</v>
      </c>
      <c r="B22" s="9" t="s">
        <v>52</v>
      </c>
      <c r="C22" s="10" t="s">
        <v>76</v>
      </c>
      <c r="D22" s="11" t="s">
        <v>0</v>
      </c>
      <c r="E22" s="11"/>
      <c r="F22" s="140">
        <v>220</v>
      </c>
      <c r="G22" s="14"/>
      <c r="H22" s="14">
        <f t="shared" ref="H22:H132" si="16">F22*G22</f>
        <v>0</v>
      </c>
      <c r="I22" s="14"/>
      <c r="J22" s="14">
        <f t="shared" ref="J22:J132" si="17">F22*I22</f>
        <v>0</v>
      </c>
      <c r="K22" s="14"/>
      <c r="L22" s="14">
        <f t="shared" ref="L22:L132" si="18">F22*K22</f>
        <v>0</v>
      </c>
      <c r="M22" s="14">
        <f t="shared" ref="M22:M139" si="19">H22+J22+L22</f>
        <v>0</v>
      </c>
    </row>
    <row r="23" spans="1:13" s="29" customFormat="1" ht="15.75" x14ac:dyDescent="0.25">
      <c r="A23" s="9"/>
      <c r="B23" s="26"/>
      <c r="C23" s="27" t="s">
        <v>46</v>
      </c>
      <c r="D23" s="27" t="s">
        <v>47</v>
      </c>
      <c r="E23" s="26">
        <v>0.23799999999999999</v>
      </c>
      <c r="F23" s="84">
        <f>F22*E23</f>
        <v>52.36</v>
      </c>
      <c r="G23" s="14"/>
      <c r="H23" s="14">
        <f t="shared" si="16"/>
        <v>0</v>
      </c>
      <c r="I23" s="14"/>
      <c r="J23" s="14">
        <f t="shared" si="17"/>
        <v>0</v>
      </c>
      <c r="K23" s="14"/>
      <c r="L23" s="14">
        <f t="shared" si="18"/>
        <v>0</v>
      </c>
      <c r="M23" s="14">
        <f t="shared" si="19"/>
        <v>0</v>
      </c>
    </row>
    <row r="24" spans="1:13" s="29" customFormat="1" ht="15.75" x14ac:dyDescent="0.25">
      <c r="A24" s="9"/>
      <c r="B24" s="26"/>
      <c r="C24" s="27" t="s">
        <v>48</v>
      </c>
      <c r="D24" s="26" t="s">
        <v>49</v>
      </c>
      <c r="E24" s="26">
        <v>3.9199999999999999E-2</v>
      </c>
      <c r="F24" s="84">
        <f>F22*E24</f>
        <v>8.6240000000000006</v>
      </c>
      <c r="G24" s="14"/>
      <c r="H24" s="14">
        <f t="shared" si="16"/>
        <v>0</v>
      </c>
      <c r="I24" s="14"/>
      <c r="J24" s="14">
        <f t="shared" si="17"/>
        <v>0</v>
      </c>
      <c r="K24" s="14"/>
      <c r="L24" s="14">
        <f t="shared" si="18"/>
        <v>0</v>
      </c>
      <c r="M24" s="14">
        <f t="shared" si="19"/>
        <v>0</v>
      </c>
    </row>
    <row r="25" spans="1:13" s="4" customFormat="1" ht="40.5" x14ac:dyDescent="0.25">
      <c r="A25" s="9">
        <v>7</v>
      </c>
      <c r="B25" s="9" t="s">
        <v>169</v>
      </c>
      <c r="C25" s="10" t="s">
        <v>168</v>
      </c>
      <c r="D25" s="11" t="s">
        <v>3</v>
      </c>
      <c r="E25" s="11"/>
      <c r="F25" s="140">
        <v>33.15</v>
      </c>
      <c r="G25" s="14"/>
      <c r="H25" s="14">
        <f t="shared" ref="H25:H27" si="20">F25*G25</f>
        <v>0</v>
      </c>
      <c r="I25" s="14"/>
      <c r="J25" s="14">
        <f t="shared" ref="J25:J27" si="21">F25*I25</f>
        <v>0</v>
      </c>
      <c r="K25" s="14"/>
      <c r="L25" s="14">
        <f t="shared" ref="L25:L27" si="22">F25*K25</f>
        <v>0</v>
      </c>
      <c r="M25" s="14">
        <f t="shared" ref="M25:M27" si="23">H25+J25+L25</f>
        <v>0</v>
      </c>
    </row>
    <row r="26" spans="1:13" s="29" customFormat="1" ht="15.75" x14ac:dyDescent="0.25">
      <c r="A26" s="9"/>
      <c r="B26" s="26"/>
      <c r="C26" s="27" t="s">
        <v>46</v>
      </c>
      <c r="D26" s="27" t="s">
        <v>47</v>
      </c>
      <c r="E26" s="26">
        <v>7.3</v>
      </c>
      <c r="F26" s="84">
        <f>F25*E26</f>
        <v>241.99499999999998</v>
      </c>
      <c r="G26" s="14"/>
      <c r="H26" s="14">
        <f t="shared" si="20"/>
        <v>0</v>
      </c>
      <c r="I26" s="14"/>
      <c r="J26" s="14">
        <f t="shared" si="21"/>
        <v>0</v>
      </c>
      <c r="K26" s="14"/>
      <c r="L26" s="14">
        <f t="shared" si="22"/>
        <v>0</v>
      </c>
      <c r="M26" s="14">
        <f t="shared" si="23"/>
        <v>0</v>
      </c>
    </row>
    <row r="27" spans="1:13" s="29" customFormat="1" ht="15.75" x14ac:dyDescent="0.25">
      <c r="A27" s="9"/>
      <c r="B27" s="26"/>
      <c r="C27" s="27" t="s">
        <v>48</v>
      </c>
      <c r="D27" s="26" t="s">
        <v>49</v>
      </c>
      <c r="E27" s="26">
        <v>2.9</v>
      </c>
      <c r="F27" s="84">
        <f>F25*E27</f>
        <v>96.134999999999991</v>
      </c>
      <c r="G27" s="14"/>
      <c r="H27" s="14">
        <f t="shared" si="20"/>
        <v>0</v>
      </c>
      <c r="I27" s="14"/>
      <c r="J27" s="14">
        <f t="shared" si="21"/>
        <v>0</v>
      </c>
      <c r="K27" s="14"/>
      <c r="L27" s="14">
        <f t="shared" si="22"/>
        <v>0</v>
      </c>
      <c r="M27" s="14">
        <f t="shared" si="23"/>
        <v>0</v>
      </c>
    </row>
    <row r="28" spans="1:13" s="4" customFormat="1" ht="43.5" customHeight="1" x14ac:dyDescent="0.25">
      <c r="A28" s="9">
        <v>8</v>
      </c>
      <c r="B28" s="9" t="s">
        <v>52</v>
      </c>
      <c r="C28" s="10" t="s">
        <v>5</v>
      </c>
      <c r="D28" s="11" t="s">
        <v>0</v>
      </c>
      <c r="E28" s="11"/>
      <c r="F28" s="140">
        <v>35</v>
      </c>
      <c r="G28" s="14"/>
      <c r="H28" s="14">
        <f t="shared" si="16"/>
        <v>0</v>
      </c>
      <c r="I28" s="14"/>
      <c r="J28" s="14">
        <f t="shared" si="17"/>
        <v>0</v>
      </c>
      <c r="K28" s="14"/>
      <c r="L28" s="14">
        <f t="shared" si="18"/>
        <v>0</v>
      </c>
      <c r="M28" s="14">
        <f t="shared" si="19"/>
        <v>0</v>
      </c>
    </row>
    <row r="29" spans="1:13" s="29" customFormat="1" ht="15.75" x14ac:dyDescent="0.25">
      <c r="A29" s="9"/>
      <c r="B29" s="26"/>
      <c r="C29" s="27" t="s">
        <v>46</v>
      </c>
      <c r="D29" s="27" t="s">
        <v>47</v>
      </c>
      <c r="E29" s="26">
        <v>0.23799999999999999</v>
      </c>
      <c r="F29" s="84">
        <f>F28*E29</f>
        <v>8.33</v>
      </c>
      <c r="G29" s="14"/>
      <c r="H29" s="14">
        <f t="shared" si="16"/>
        <v>0</v>
      </c>
      <c r="I29" s="14"/>
      <c r="J29" s="14">
        <f t="shared" si="17"/>
        <v>0</v>
      </c>
      <c r="K29" s="14"/>
      <c r="L29" s="14">
        <f t="shared" si="18"/>
        <v>0</v>
      </c>
      <c r="M29" s="14">
        <f t="shared" si="19"/>
        <v>0</v>
      </c>
    </row>
    <row r="30" spans="1:13" s="29" customFormat="1" ht="15.75" x14ac:dyDescent="0.25">
      <c r="A30" s="9"/>
      <c r="B30" s="26"/>
      <c r="C30" s="27" t="s">
        <v>48</v>
      </c>
      <c r="D30" s="26" t="s">
        <v>49</v>
      </c>
      <c r="E30" s="26">
        <v>3.9199999999999999E-2</v>
      </c>
      <c r="F30" s="84">
        <f>F28*E30</f>
        <v>1.3719999999999999</v>
      </c>
      <c r="G30" s="14"/>
      <c r="H30" s="14">
        <f t="shared" si="16"/>
        <v>0</v>
      </c>
      <c r="I30" s="14"/>
      <c r="J30" s="14">
        <f t="shared" si="17"/>
        <v>0</v>
      </c>
      <c r="K30" s="14"/>
      <c r="L30" s="14">
        <f t="shared" si="18"/>
        <v>0</v>
      </c>
      <c r="M30" s="14">
        <f t="shared" si="19"/>
        <v>0</v>
      </c>
    </row>
    <row r="31" spans="1:13" s="4" customFormat="1" ht="34.5" customHeight="1" x14ac:dyDescent="0.25">
      <c r="A31" s="9">
        <v>9</v>
      </c>
      <c r="B31" s="9" t="s">
        <v>54</v>
      </c>
      <c r="C31" s="10" t="s">
        <v>77</v>
      </c>
      <c r="D31" s="11" t="s">
        <v>0</v>
      </c>
      <c r="E31" s="11"/>
      <c r="F31" s="140">
        <v>233</v>
      </c>
      <c r="G31" s="14"/>
      <c r="H31" s="14">
        <f t="shared" si="16"/>
        <v>0</v>
      </c>
      <c r="I31" s="14"/>
      <c r="J31" s="14">
        <f t="shared" si="17"/>
        <v>0</v>
      </c>
      <c r="K31" s="14"/>
      <c r="L31" s="14">
        <f t="shared" si="18"/>
        <v>0</v>
      </c>
      <c r="M31" s="14">
        <f t="shared" si="19"/>
        <v>0</v>
      </c>
    </row>
    <row r="32" spans="1:13" s="29" customFormat="1" ht="15.75" x14ac:dyDescent="0.25">
      <c r="A32" s="9"/>
      <c r="B32" s="26"/>
      <c r="C32" s="27" t="s">
        <v>46</v>
      </c>
      <c r="D32" s="27" t="s">
        <v>47</v>
      </c>
      <c r="E32" s="26">
        <v>0.186</v>
      </c>
      <c r="F32" s="84">
        <f>F31*E32</f>
        <v>43.338000000000001</v>
      </c>
      <c r="G32" s="14"/>
      <c r="H32" s="14">
        <f t="shared" ref="H32:H33" si="24">F32*G32</f>
        <v>0</v>
      </c>
      <c r="I32" s="14"/>
      <c r="J32" s="14">
        <f t="shared" ref="J32:J33" si="25">F32*I32</f>
        <v>0</v>
      </c>
      <c r="K32" s="14"/>
      <c r="L32" s="14">
        <f t="shared" ref="L32:L33" si="26">F32*K32</f>
        <v>0</v>
      </c>
      <c r="M32" s="14">
        <f t="shared" ref="M32:M33" si="27">H32+J32+L32</f>
        <v>0</v>
      </c>
    </row>
    <row r="33" spans="1:13" s="29" customFormat="1" ht="15.75" x14ac:dyDescent="0.25">
      <c r="A33" s="9"/>
      <c r="B33" s="26"/>
      <c r="C33" s="27" t="s">
        <v>48</v>
      </c>
      <c r="D33" s="26" t="s">
        <v>49</v>
      </c>
      <c r="E33" s="26">
        <v>1.6000000000000001E-3</v>
      </c>
      <c r="F33" s="84">
        <f>F31*E33</f>
        <v>0.37280000000000002</v>
      </c>
      <c r="G33" s="14"/>
      <c r="H33" s="14">
        <f t="shared" si="24"/>
        <v>0</v>
      </c>
      <c r="I33" s="14"/>
      <c r="J33" s="14">
        <f t="shared" si="25"/>
        <v>0</v>
      </c>
      <c r="K33" s="14"/>
      <c r="L33" s="14">
        <f t="shared" si="26"/>
        <v>0</v>
      </c>
      <c r="M33" s="14">
        <f t="shared" si="27"/>
        <v>0</v>
      </c>
    </row>
    <row r="34" spans="1:13" s="4" customFormat="1" ht="31.5" x14ac:dyDescent="0.25">
      <c r="A34" s="9">
        <v>10</v>
      </c>
      <c r="B34" s="9" t="s">
        <v>53</v>
      </c>
      <c r="C34" s="10" t="s">
        <v>86</v>
      </c>
      <c r="D34" s="11" t="s">
        <v>6</v>
      </c>
      <c r="E34" s="11"/>
      <c r="F34" s="140">
        <v>198</v>
      </c>
      <c r="G34" s="14"/>
      <c r="H34" s="14">
        <f t="shared" si="16"/>
        <v>0</v>
      </c>
      <c r="I34" s="14"/>
      <c r="J34" s="14">
        <f t="shared" si="17"/>
        <v>0</v>
      </c>
      <c r="K34" s="14"/>
      <c r="L34" s="14">
        <f t="shared" si="18"/>
        <v>0</v>
      </c>
      <c r="M34" s="14">
        <f t="shared" si="19"/>
        <v>0</v>
      </c>
    </row>
    <row r="35" spans="1:13" s="4" customFormat="1" ht="31.5" x14ac:dyDescent="0.25">
      <c r="A35" s="9">
        <v>11</v>
      </c>
      <c r="B35" s="9" t="s">
        <v>53</v>
      </c>
      <c r="C35" s="10" t="s">
        <v>7</v>
      </c>
      <c r="D35" s="11" t="s">
        <v>6</v>
      </c>
      <c r="E35" s="11"/>
      <c r="F35" s="140">
        <f>F34</f>
        <v>198</v>
      </c>
      <c r="G35" s="14"/>
      <c r="H35" s="14">
        <f t="shared" si="16"/>
        <v>0</v>
      </c>
      <c r="I35" s="14"/>
      <c r="J35" s="14">
        <f t="shared" si="17"/>
        <v>0</v>
      </c>
      <c r="K35" s="14"/>
      <c r="L35" s="14">
        <f t="shared" si="18"/>
        <v>0</v>
      </c>
      <c r="M35" s="14">
        <f t="shared" si="19"/>
        <v>0</v>
      </c>
    </row>
    <row r="36" spans="1:13" s="4" customFormat="1" ht="33" customHeight="1" x14ac:dyDescent="0.25">
      <c r="A36" s="9">
        <v>12</v>
      </c>
      <c r="B36" s="9" t="s">
        <v>78</v>
      </c>
      <c r="C36" s="10" t="s">
        <v>212</v>
      </c>
      <c r="D36" s="11" t="s">
        <v>6</v>
      </c>
      <c r="E36" s="11"/>
      <c r="F36" s="140">
        <f>F34</f>
        <v>198</v>
      </c>
      <c r="G36" s="14"/>
      <c r="H36" s="14">
        <f t="shared" si="16"/>
        <v>0</v>
      </c>
      <c r="I36" s="14"/>
      <c r="J36" s="14">
        <f t="shared" si="17"/>
        <v>0</v>
      </c>
      <c r="K36" s="14"/>
      <c r="L36" s="14">
        <f t="shared" si="18"/>
        <v>0</v>
      </c>
      <c r="M36" s="14">
        <f t="shared" si="19"/>
        <v>0</v>
      </c>
    </row>
    <row r="37" spans="1:13" s="4" customFormat="1" ht="15.75" x14ac:dyDescent="0.25">
      <c r="A37" s="9"/>
      <c r="B37" s="9"/>
      <c r="C37" s="25" t="s">
        <v>9</v>
      </c>
      <c r="D37" s="11"/>
      <c r="E37" s="11"/>
      <c r="F37" s="140"/>
      <c r="G37" s="14"/>
      <c r="H37" s="14">
        <f t="shared" si="16"/>
        <v>0</v>
      </c>
      <c r="I37" s="14"/>
      <c r="J37" s="14">
        <f t="shared" si="17"/>
        <v>0</v>
      </c>
      <c r="K37" s="14"/>
      <c r="L37" s="14">
        <f t="shared" si="18"/>
        <v>0</v>
      </c>
      <c r="M37" s="14">
        <f t="shared" si="19"/>
        <v>0</v>
      </c>
    </row>
    <row r="38" spans="1:13" s="29" customFormat="1" ht="40.5" x14ac:dyDescent="0.25">
      <c r="A38" s="73">
        <v>1</v>
      </c>
      <c r="B38" s="9" t="s">
        <v>183</v>
      </c>
      <c r="C38" s="85" t="s">
        <v>182</v>
      </c>
      <c r="D38" s="9" t="s">
        <v>3</v>
      </c>
      <c r="E38" s="27"/>
      <c r="F38" s="140">
        <v>14</v>
      </c>
      <c r="G38" s="14"/>
      <c r="H38" s="14">
        <f t="shared" ref="H38:H42" si="28">F38*G38</f>
        <v>0</v>
      </c>
      <c r="I38" s="14"/>
      <c r="J38" s="14">
        <f t="shared" ref="J38:J42" si="29">F38*I38</f>
        <v>0</v>
      </c>
      <c r="K38" s="14"/>
      <c r="L38" s="14">
        <f t="shared" ref="L38:L42" si="30">F38*K38</f>
        <v>0</v>
      </c>
      <c r="M38" s="14">
        <f t="shared" ref="M38:M42" si="31">H38+J38+L38</f>
        <v>0</v>
      </c>
    </row>
    <row r="39" spans="1:13" s="29" customFormat="1" ht="15.75" x14ac:dyDescent="0.25">
      <c r="A39" s="9"/>
      <c r="B39" s="26"/>
      <c r="C39" s="27" t="s">
        <v>46</v>
      </c>
      <c r="D39" s="27" t="s">
        <v>47</v>
      </c>
      <c r="E39" s="26">
        <v>12.9</v>
      </c>
      <c r="F39" s="84">
        <f>F38*E39</f>
        <v>180.6</v>
      </c>
      <c r="G39" s="14"/>
      <c r="H39" s="14">
        <f t="shared" si="28"/>
        <v>0</v>
      </c>
      <c r="I39" s="14"/>
      <c r="J39" s="14">
        <f t="shared" si="29"/>
        <v>0</v>
      </c>
      <c r="K39" s="14"/>
      <c r="L39" s="14">
        <f t="shared" si="30"/>
        <v>0</v>
      </c>
      <c r="M39" s="14">
        <f t="shared" si="31"/>
        <v>0</v>
      </c>
    </row>
    <row r="40" spans="1:13" s="29" customFormat="1" ht="15.75" x14ac:dyDescent="0.25">
      <c r="A40" s="9"/>
      <c r="B40" s="26"/>
      <c r="C40" s="27" t="s">
        <v>48</v>
      </c>
      <c r="D40" s="26" t="s">
        <v>49</v>
      </c>
      <c r="E40" s="26">
        <v>0.63</v>
      </c>
      <c r="F40" s="84">
        <f>F38*E40</f>
        <v>8.82</v>
      </c>
      <c r="G40" s="14"/>
      <c r="H40" s="14">
        <f t="shared" si="28"/>
        <v>0</v>
      </c>
      <c r="I40" s="14"/>
      <c r="J40" s="14">
        <f t="shared" si="29"/>
        <v>0</v>
      </c>
      <c r="K40" s="14"/>
      <c r="L40" s="14">
        <f t="shared" si="30"/>
        <v>0</v>
      </c>
      <c r="M40" s="14">
        <f t="shared" si="31"/>
        <v>0</v>
      </c>
    </row>
    <row r="41" spans="1:13" s="29" customFormat="1" ht="15.75" x14ac:dyDescent="0.25">
      <c r="A41" s="9"/>
      <c r="B41" s="26"/>
      <c r="C41" s="27" t="s">
        <v>184</v>
      </c>
      <c r="D41" s="26" t="s">
        <v>2</v>
      </c>
      <c r="E41" s="26">
        <v>410</v>
      </c>
      <c r="F41" s="84">
        <f>F38*E41</f>
        <v>5740</v>
      </c>
      <c r="G41" s="86"/>
      <c r="H41" s="14">
        <f t="shared" si="28"/>
        <v>0</v>
      </c>
      <c r="I41" s="14"/>
      <c r="J41" s="14">
        <f t="shared" si="29"/>
        <v>0</v>
      </c>
      <c r="K41" s="14"/>
      <c r="L41" s="14">
        <f t="shared" si="30"/>
        <v>0</v>
      </c>
      <c r="M41" s="14">
        <f t="shared" si="31"/>
        <v>0</v>
      </c>
    </row>
    <row r="42" spans="1:13" s="29" customFormat="1" ht="15.75" x14ac:dyDescent="0.25">
      <c r="A42" s="9"/>
      <c r="B42" s="26"/>
      <c r="C42" s="27" t="s">
        <v>185</v>
      </c>
      <c r="D42" s="26" t="s">
        <v>3</v>
      </c>
      <c r="E42" s="26">
        <v>0.24</v>
      </c>
      <c r="F42" s="84">
        <f>F38*E42</f>
        <v>3.36</v>
      </c>
      <c r="G42" s="14"/>
      <c r="H42" s="14">
        <f t="shared" si="28"/>
        <v>0</v>
      </c>
      <c r="I42" s="14"/>
      <c r="J42" s="14">
        <f t="shared" si="29"/>
        <v>0</v>
      </c>
      <c r="K42" s="14"/>
      <c r="L42" s="14">
        <f t="shared" si="30"/>
        <v>0</v>
      </c>
      <c r="M42" s="14">
        <f t="shared" si="31"/>
        <v>0</v>
      </c>
    </row>
    <row r="43" spans="1:13" s="29" customFormat="1" ht="67.5" x14ac:dyDescent="0.25">
      <c r="A43" s="73">
        <v>2</v>
      </c>
      <c r="B43" s="9" t="s">
        <v>175</v>
      </c>
      <c r="C43" s="85" t="s">
        <v>176</v>
      </c>
      <c r="D43" s="9" t="s">
        <v>177</v>
      </c>
      <c r="E43" s="27"/>
      <c r="F43" s="140">
        <v>335.5</v>
      </c>
      <c r="G43" s="14"/>
      <c r="H43" s="14">
        <f t="shared" si="16"/>
        <v>0</v>
      </c>
      <c r="I43" s="14"/>
      <c r="J43" s="14">
        <f t="shared" si="17"/>
        <v>0</v>
      </c>
      <c r="K43" s="14"/>
      <c r="L43" s="14">
        <f t="shared" si="18"/>
        <v>0</v>
      </c>
      <c r="M43" s="14">
        <f t="shared" si="19"/>
        <v>0</v>
      </c>
    </row>
    <row r="44" spans="1:13" s="29" customFormat="1" ht="15.75" x14ac:dyDescent="0.25">
      <c r="A44" s="16"/>
      <c r="B44" s="26"/>
      <c r="C44" s="27" t="s">
        <v>46</v>
      </c>
      <c r="D44" s="27" t="s">
        <v>47</v>
      </c>
      <c r="E44" s="26">
        <v>2.11</v>
      </c>
      <c r="F44" s="84">
        <f>F43*E44</f>
        <v>707.90499999999997</v>
      </c>
      <c r="G44" s="14"/>
      <c r="H44" s="14">
        <f t="shared" si="16"/>
        <v>0</v>
      </c>
      <c r="I44" s="14"/>
      <c r="J44" s="14">
        <f t="shared" si="17"/>
        <v>0</v>
      </c>
      <c r="K44" s="14"/>
      <c r="L44" s="14">
        <f t="shared" si="18"/>
        <v>0</v>
      </c>
      <c r="M44" s="14">
        <f t="shared" si="19"/>
        <v>0</v>
      </c>
    </row>
    <row r="45" spans="1:13" s="29" customFormat="1" ht="15.75" x14ac:dyDescent="0.25">
      <c r="A45" s="16"/>
      <c r="B45" s="26"/>
      <c r="C45" s="27" t="s">
        <v>48</v>
      </c>
      <c r="D45" s="26" t="s">
        <v>49</v>
      </c>
      <c r="E45" s="26">
        <v>8.4500000000000006E-2</v>
      </c>
      <c r="F45" s="84">
        <f>F43*E45</f>
        <v>28.34975</v>
      </c>
      <c r="G45" s="14"/>
      <c r="H45" s="14">
        <f t="shared" si="16"/>
        <v>0</v>
      </c>
      <c r="I45" s="14"/>
      <c r="J45" s="14">
        <f t="shared" si="17"/>
        <v>0</v>
      </c>
      <c r="K45" s="14"/>
      <c r="L45" s="14">
        <f t="shared" si="18"/>
        <v>0</v>
      </c>
      <c r="M45" s="14">
        <f t="shared" si="19"/>
        <v>0</v>
      </c>
    </row>
    <row r="46" spans="1:13" s="29" customFormat="1" ht="27" x14ac:dyDescent="0.25">
      <c r="A46" s="16"/>
      <c r="B46" s="26"/>
      <c r="C46" s="27" t="s">
        <v>181</v>
      </c>
      <c r="D46" s="26" t="s">
        <v>1</v>
      </c>
      <c r="E46" s="26">
        <v>1.6</v>
      </c>
      <c r="F46" s="84">
        <f>F43*E46</f>
        <v>536.80000000000007</v>
      </c>
      <c r="G46" s="14"/>
      <c r="H46" s="14">
        <f t="shared" si="16"/>
        <v>0</v>
      </c>
      <c r="I46" s="14"/>
      <c r="J46" s="14">
        <f t="shared" si="17"/>
        <v>0</v>
      </c>
      <c r="K46" s="14"/>
      <c r="L46" s="14">
        <f t="shared" si="18"/>
        <v>0</v>
      </c>
      <c r="M46" s="14">
        <f t="shared" si="19"/>
        <v>0</v>
      </c>
    </row>
    <row r="47" spans="1:13" s="29" customFormat="1" ht="15.75" x14ac:dyDescent="0.25">
      <c r="A47" s="16"/>
      <c r="B47" s="26"/>
      <c r="C47" s="27" t="s">
        <v>178</v>
      </c>
      <c r="D47" s="26" t="s">
        <v>0</v>
      </c>
      <c r="E47" s="26">
        <v>1</v>
      </c>
      <c r="F47" s="84">
        <f>F43*E47</f>
        <v>335.5</v>
      </c>
      <c r="G47" s="14"/>
      <c r="H47" s="14">
        <f t="shared" si="16"/>
        <v>0</v>
      </c>
      <c r="I47" s="14"/>
      <c r="J47" s="14">
        <f t="shared" si="17"/>
        <v>0</v>
      </c>
      <c r="K47" s="14"/>
      <c r="L47" s="14">
        <f t="shared" si="18"/>
        <v>0</v>
      </c>
      <c r="M47" s="14">
        <f t="shared" si="19"/>
        <v>0</v>
      </c>
    </row>
    <row r="48" spans="1:13" s="29" customFormat="1" ht="27" x14ac:dyDescent="0.25">
      <c r="A48" s="16"/>
      <c r="B48" s="9"/>
      <c r="C48" s="27" t="s">
        <v>179</v>
      </c>
      <c r="D48" s="26" t="s">
        <v>56</v>
      </c>
      <c r="E48" s="26">
        <v>4.12</v>
      </c>
      <c r="F48" s="141">
        <f>F43*E48</f>
        <v>1382.26</v>
      </c>
      <c r="G48" s="14"/>
      <c r="H48" s="14">
        <f t="shared" si="16"/>
        <v>0</v>
      </c>
      <c r="I48" s="14"/>
      <c r="J48" s="14">
        <f t="shared" si="17"/>
        <v>0</v>
      </c>
      <c r="K48" s="14"/>
      <c r="L48" s="14">
        <f t="shared" si="18"/>
        <v>0</v>
      </c>
      <c r="M48" s="14">
        <f t="shared" si="19"/>
        <v>0</v>
      </c>
    </row>
    <row r="49" spans="1:13" s="29" customFormat="1" ht="27" x14ac:dyDescent="0.25">
      <c r="A49" s="35"/>
      <c r="B49" s="9"/>
      <c r="C49" s="36" t="s">
        <v>180</v>
      </c>
      <c r="D49" s="37" t="s">
        <v>56</v>
      </c>
      <c r="E49" s="39">
        <v>1</v>
      </c>
      <c r="F49" s="142">
        <f>F43*E49</f>
        <v>335.5</v>
      </c>
      <c r="G49" s="14"/>
      <c r="H49" s="14">
        <f t="shared" si="16"/>
        <v>0</v>
      </c>
      <c r="I49" s="14"/>
      <c r="J49" s="14">
        <f t="shared" si="17"/>
        <v>0</v>
      </c>
      <c r="K49" s="14"/>
      <c r="L49" s="14">
        <f t="shared" si="18"/>
        <v>0</v>
      </c>
      <c r="M49" s="14">
        <f t="shared" si="19"/>
        <v>0</v>
      </c>
    </row>
    <row r="50" spans="1:13" s="29" customFormat="1" ht="15" customHeight="1" x14ac:dyDescent="0.25">
      <c r="A50" s="9"/>
      <c r="B50" s="9"/>
      <c r="C50" s="36" t="s">
        <v>57</v>
      </c>
      <c r="D50" s="37" t="s">
        <v>49</v>
      </c>
      <c r="E50" s="26">
        <v>0.27500000000000002</v>
      </c>
      <c r="F50" s="142">
        <f>F43*E50</f>
        <v>92.262500000000003</v>
      </c>
      <c r="G50" s="14"/>
      <c r="H50" s="14">
        <f t="shared" si="16"/>
        <v>0</v>
      </c>
      <c r="I50" s="14"/>
      <c r="J50" s="14">
        <f t="shared" si="17"/>
        <v>0</v>
      </c>
      <c r="K50" s="14"/>
      <c r="L50" s="14">
        <f t="shared" si="18"/>
        <v>0</v>
      </c>
      <c r="M50" s="14">
        <f t="shared" si="19"/>
        <v>0</v>
      </c>
    </row>
    <row r="51" spans="1:13" s="4" customFormat="1" ht="15.75" x14ac:dyDescent="0.25">
      <c r="A51" s="9"/>
      <c r="B51" s="9"/>
      <c r="C51" s="25" t="s">
        <v>10</v>
      </c>
      <c r="D51" s="11"/>
      <c r="E51" s="11"/>
      <c r="F51" s="140"/>
      <c r="G51" s="14"/>
      <c r="H51" s="14">
        <f t="shared" si="16"/>
        <v>0</v>
      </c>
      <c r="I51" s="14"/>
      <c r="J51" s="14">
        <f t="shared" si="17"/>
        <v>0</v>
      </c>
      <c r="K51" s="14"/>
      <c r="L51" s="14">
        <f t="shared" si="18"/>
        <v>0</v>
      </c>
      <c r="M51" s="14">
        <f t="shared" si="19"/>
        <v>0</v>
      </c>
    </row>
    <row r="52" spans="1:13" s="4" customFormat="1" ht="43.9" customHeight="1" x14ac:dyDescent="0.25">
      <c r="A52" s="9">
        <v>1</v>
      </c>
      <c r="B52" s="9" t="s">
        <v>59</v>
      </c>
      <c r="C52" s="10" t="s">
        <v>171</v>
      </c>
      <c r="D52" s="11" t="s">
        <v>0</v>
      </c>
      <c r="E52" s="11"/>
      <c r="F52" s="140">
        <v>44.6</v>
      </c>
      <c r="G52" s="14"/>
      <c r="H52" s="14">
        <f t="shared" ref="H52:H53" si="32">F52*G52</f>
        <v>0</v>
      </c>
      <c r="I52" s="14"/>
      <c r="J52" s="14">
        <f t="shared" ref="J52:J53" si="33">F52*I52</f>
        <v>0</v>
      </c>
      <c r="K52" s="14"/>
      <c r="L52" s="14">
        <f t="shared" ref="L52:L53" si="34">F52*K52</f>
        <v>0</v>
      </c>
      <c r="M52" s="14">
        <f t="shared" ref="M52:M53" si="35">H52+J52+L52</f>
        <v>0</v>
      </c>
    </row>
    <row r="53" spans="1:13" s="4" customFormat="1" ht="36.75" customHeight="1" x14ac:dyDescent="0.25">
      <c r="A53" s="30"/>
      <c r="B53" s="9"/>
      <c r="C53" s="31" t="s">
        <v>60</v>
      </c>
      <c r="D53" s="32" t="s">
        <v>47</v>
      </c>
      <c r="E53" s="32">
        <v>2.72</v>
      </c>
      <c r="F53" s="143">
        <f>E53*F52</f>
        <v>121.31200000000001</v>
      </c>
      <c r="G53" s="33"/>
      <c r="H53" s="33">
        <f t="shared" si="32"/>
        <v>0</v>
      </c>
      <c r="I53" s="33"/>
      <c r="J53" s="33">
        <f t="shared" si="33"/>
        <v>0</v>
      </c>
      <c r="K53" s="33"/>
      <c r="L53" s="33">
        <f t="shared" si="34"/>
        <v>0</v>
      </c>
      <c r="M53" s="33">
        <f t="shared" si="35"/>
        <v>0</v>
      </c>
    </row>
    <row r="54" spans="1:13" s="4" customFormat="1" x14ac:dyDescent="0.25">
      <c r="A54" s="30"/>
      <c r="B54" s="9"/>
      <c r="C54" s="31" t="s">
        <v>51</v>
      </c>
      <c r="D54" s="32" t="s">
        <v>49</v>
      </c>
      <c r="E54" s="32">
        <v>0.13</v>
      </c>
      <c r="F54" s="143">
        <f>E54*F52</f>
        <v>5.798</v>
      </c>
      <c r="G54" s="33"/>
      <c r="H54" s="33">
        <f t="shared" si="16"/>
        <v>0</v>
      </c>
      <c r="I54" s="33"/>
      <c r="J54" s="33">
        <f t="shared" si="17"/>
        <v>0</v>
      </c>
      <c r="K54" s="33"/>
      <c r="L54" s="33">
        <f t="shared" si="18"/>
        <v>0</v>
      </c>
      <c r="M54" s="33">
        <f t="shared" si="19"/>
        <v>0</v>
      </c>
    </row>
    <row r="55" spans="1:13" s="29" customFormat="1" ht="31.5" x14ac:dyDescent="0.25">
      <c r="A55" s="41"/>
      <c r="B55" s="9"/>
      <c r="C55" s="42" t="s">
        <v>172</v>
      </c>
      <c r="D55" s="43" t="s">
        <v>0</v>
      </c>
      <c r="E55" s="43">
        <v>1</v>
      </c>
      <c r="F55" s="143">
        <f>F52*E55</f>
        <v>44.6</v>
      </c>
      <c r="G55" s="33"/>
      <c r="H55" s="33">
        <f t="shared" si="16"/>
        <v>0</v>
      </c>
      <c r="I55" s="33"/>
      <c r="J55" s="33">
        <f t="shared" si="17"/>
        <v>0</v>
      </c>
      <c r="K55" s="33"/>
      <c r="L55" s="33">
        <f t="shared" si="18"/>
        <v>0</v>
      </c>
      <c r="M55" s="33">
        <f t="shared" si="19"/>
        <v>0</v>
      </c>
    </row>
    <row r="56" spans="1:13" s="29" customFormat="1" ht="15.75" x14ac:dyDescent="0.25">
      <c r="A56" s="16"/>
      <c r="B56" s="26"/>
      <c r="C56" s="42" t="s">
        <v>62</v>
      </c>
      <c r="D56" s="27" t="s">
        <v>49</v>
      </c>
      <c r="E56" s="26">
        <v>2.06E-2</v>
      </c>
      <c r="F56" s="84">
        <f>F52*E56</f>
        <v>0.91876000000000002</v>
      </c>
      <c r="G56" s="14"/>
      <c r="H56" s="14">
        <f t="shared" si="16"/>
        <v>0</v>
      </c>
      <c r="I56" s="14"/>
      <c r="J56" s="14">
        <f t="shared" si="17"/>
        <v>0</v>
      </c>
      <c r="K56" s="14"/>
      <c r="L56" s="14">
        <f t="shared" si="18"/>
        <v>0</v>
      </c>
      <c r="M56" s="14">
        <f t="shared" si="19"/>
        <v>0</v>
      </c>
    </row>
    <row r="57" spans="1:13" s="4" customFormat="1" ht="36.75" customHeight="1" x14ac:dyDescent="0.25">
      <c r="A57" s="9">
        <v>2</v>
      </c>
      <c r="B57" s="9" t="s">
        <v>59</v>
      </c>
      <c r="C57" s="10" t="s">
        <v>81</v>
      </c>
      <c r="D57" s="11" t="s">
        <v>0</v>
      </c>
      <c r="E57" s="11"/>
      <c r="F57" s="140">
        <v>16.100000000000001</v>
      </c>
      <c r="G57" s="14"/>
      <c r="H57" s="14">
        <f t="shared" si="16"/>
        <v>0</v>
      </c>
      <c r="I57" s="14"/>
      <c r="J57" s="14">
        <f t="shared" si="17"/>
        <v>0</v>
      </c>
      <c r="K57" s="14"/>
      <c r="L57" s="14">
        <f t="shared" si="18"/>
        <v>0</v>
      </c>
      <c r="M57" s="14">
        <f t="shared" si="19"/>
        <v>0</v>
      </c>
    </row>
    <row r="58" spans="1:13" s="4" customFormat="1" x14ac:dyDescent="0.25">
      <c r="A58" s="30"/>
      <c r="B58" s="9"/>
      <c r="C58" s="31" t="s">
        <v>60</v>
      </c>
      <c r="D58" s="32" t="s">
        <v>47</v>
      </c>
      <c r="E58" s="32">
        <v>2.72</v>
      </c>
      <c r="F58" s="143">
        <f>E58*F57</f>
        <v>43.792000000000009</v>
      </c>
      <c r="G58" s="33"/>
      <c r="H58" s="33">
        <f t="shared" si="16"/>
        <v>0</v>
      </c>
      <c r="I58" s="33"/>
      <c r="J58" s="33">
        <f t="shared" si="17"/>
        <v>0</v>
      </c>
      <c r="K58" s="33"/>
      <c r="L58" s="33">
        <f t="shared" si="18"/>
        <v>0</v>
      </c>
      <c r="M58" s="33">
        <f t="shared" si="19"/>
        <v>0</v>
      </c>
    </row>
    <row r="59" spans="1:13" s="29" customFormat="1" ht="31.5" x14ac:dyDescent="0.25">
      <c r="A59" s="16"/>
      <c r="B59" s="9"/>
      <c r="C59" s="40" t="s">
        <v>211</v>
      </c>
      <c r="D59" s="26" t="s">
        <v>56</v>
      </c>
      <c r="E59" s="26">
        <v>1</v>
      </c>
      <c r="F59" s="84">
        <f>F57*E59</f>
        <v>16.100000000000001</v>
      </c>
      <c r="G59" s="14"/>
      <c r="H59" s="14">
        <f t="shared" si="16"/>
        <v>0</v>
      </c>
      <c r="I59" s="14"/>
      <c r="J59" s="14">
        <f t="shared" si="17"/>
        <v>0</v>
      </c>
      <c r="K59" s="14"/>
      <c r="L59" s="14">
        <f t="shared" si="18"/>
        <v>0</v>
      </c>
      <c r="M59" s="14">
        <f t="shared" si="19"/>
        <v>0</v>
      </c>
    </row>
    <row r="60" spans="1:13" s="29" customFormat="1" ht="51.75" customHeight="1" x14ac:dyDescent="0.25">
      <c r="A60" s="41">
        <v>3</v>
      </c>
      <c r="B60" s="9" t="s">
        <v>63</v>
      </c>
      <c r="C60" s="47" t="s">
        <v>79</v>
      </c>
      <c r="D60" s="25" t="s">
        <v>1</v>
      </c>
      <c r="E60" s="25"/>
      <c r="F60" s="144">
        <v>48</v>
      </c>
      <c r="G60" s="14"/>
      <c r="H60" s="14">
        <f t="shared" si="16"/>
        <v>0</v>
      </c>
      <c r="I60" s="14"/>
      <c r="J60" s="14">
        <f t="shared" si="17"/>
        <v>0</v>
      </c>
      <c r="K60" s="14"/>
      <c r="L60" s="14">
        <f t="shared" si="18"/>
        <v>0</v>
      </c>
      <c r="M60" s="14">
        <f t="shared" si="19"/>
        <v>0</v>
      </c>
    </row>
    <row r="61" spans="1:13" s="4" customFormat="1" ht="27" x14ac:dyDescent="0.25">
      <c r="A61" s="30"/>
      <c r="B61" s="9" t="s">
        <v>53</v>
      </c>
      <c r="C61" s="31" t="s">
        <v>60</v>
      </c>
      <c r="D61" s="32" t="s">
        <v>1</v>
      </c>
      <c r="E61" s="32">
        <v>1</v>
      </c>
      <c r="F61" s="143">
        <f>E61*F60</f>
        <v>48</v>
      </c>
      <c r="G61" s="33"/>
      <c r="H61" s="33">
        <f t="shared" si="16"/>
        <v>0</v>
      </c>
      <c r="I61" s="33"/>
      <c r="J61" s="33">
        <f t="shared" si="17"/>
        <v>0</v>
      </c>
      <c r="K61" s="33"/>
      <c r="L61" s="33">
        <f t="shared" si="18"/>
        <v>0</v>
      </c>
      <c r="M61" s="33">
        <f t="shared" si="19"/>
        <v>0</v>
      </c>
    </row>
    <row r="62" spans="1:13" s="4" customFormat="1" x14ac:dyDescent="0.25">
      <c r="A62" s="30"/>
      <c r="B62" s="9"/>
      <c r="C62" s="31" t="s">
        <v>51</v>
      </c>
      <c r="D62" s="32" t="s">
        <v>49</v>
      </c>
      <c r="E62" s="32">
        <v>1.0999999999999999E-2</v>
      </c>
      <c r="F62" s="143">
        <f>E62*F60</f>
        <v>0.52800000000000002</v>
      </c>
      <c r="G62" s="33"/>
      <c r="H62" s="33">
        <f t="shared" si="16"/>
        <v>0</v>
      </c>
      <c r="I62" s="33"/>
      <c r="J62" s="33">
        <f t="shared" si="17"/>
        <v>0</v>
      </c>
      <c r="K62" s="33"/>
      <c r="L62" s="33">
        <f t="shared" si="18"/>
        <v>0</v>
      </c>
      <c r="M62" s="33">
        <f t="shared" si="19"/>
        <v>0</v>
      </c>
    </row>
    <row r="63" spans="1:13" s="29" customFormat="1" ht="15.75" x14ac:dyDescent="0.25">
      <c r="A63" s="41"/>
      <c r="B63" s="9"/>
      <c r="C63" s="42" t="s">
        <v>64</v>
      </c>
      <c r="D63" s="43" t="s">
        <v>3</v>
      </c>
      <c r="E63" s="43">
        <v>6.7000000000000002E-3</v>
      </c>
      <c r="F63" s="143">
        <f>F60*E63</f>
        <v>0.3216</v>
      </c>
      <c r="G63" s="33"/>
      <c r="H63" s="33">
        <f t="shared" si="16"/>
        <v>0</v>
      </c>
      <c r="I63" s="33"/>
      <c r="J63" s="33">
        <f t="shared" si="17"/>
        <v>0</v>
      </c>
      <c r="K63" s="33"/>
      <c r="L63" s="33">
        <f t="shared" si="18"/>
        <v>0</v>
      </c>
      <c r="M63" s="33">
        <f t="shared" si="19"/>
        <v>0</v>
      </c>
    </row>
    <row r="64" spans="1:13" s="4" customFormat="1" ht="40.5" x14ac:dyDescent="0.25">
      <c r="A64" s="9">
        <v>5</v>
      </c>
      <c r="B64" s="9" t="s">
        <v>59</v>
      </c>
      <c r="C64" s="10" t="s">
        <v>90</v>
      </c>
      <c r="D64" s="11" t="s">
        <v>0</v>
      </c>
      <c r="E64" s="12"/>
      <c r="F64" s="140">
        <v>5.55</v>
      </c>
      <c r="G64" s="14"/>
      <c r="H64" s="14">
        <f t="shared" si="16"/>
        <v>0</v>
      </c>
      <c r="I64" s="14"/>
      <c r="J64" s="14">
        <f t="shared" si="17"/>
        <v>0</v>
      </c>
      <c r="K64" s="14"/>
      <c r="L64" s="14">
        <f t="shared" si="18"/>
        <v>0</v>
      </c>
      <c r="M64" s="14">
        <f t="shared" si="19"/>
        <v>0</v>
      </c>
    </row>
    <row r="65" spans="1:13" s="4" customFormat="1" x14ac:dyDescent="0.25">
      <c r="A65" s="30"/>
      <c r="B65" s="9"/>
      <c r="C65" s="31" t="s">
        <v>60</v>
      </c>
      <c r="D65" s="32" t="s">
        <v>47</v>
      </c>
      <c r="E65" s="32">
        <v>2.72</v>
      </c>
      <c r="F65" s="143">
        <f>E65*F64</f>
        <v>15.096</v>
      </c>
      <c r="G65" s="33"/>
      <c r="H65" s="33">
        <f t="shared" si="16"/>
        <v>0</v>
      </c>
      <c r="I65" s="33"/>
      <c r="J65" s="33">
        <f t="shared" si="17"/>
        <v>0</v>
      </c>
      <c r="K65" s="33"/>
      <c r="L65" s="33">
        <f t="shared" si="18"/>
        <v>0</v>
      </c>
      <c r="M65" s="33">
        <f t="shared" si="19"/>
        <v>0</v>
      </c>
    </row>
    <row r="66" spans="1:13" s="29" customFormat="1" ht="31.5" x14ac:dyDescent="0.25">
      <c r="A66" s="41"/>
      <c r="B66" s="9"/>
      <c r="C66" s="42" t="s">
        <v>91</v>
      </c>
      <c r="D66" s="43" t="s">
        <v>0</v>
      </c>
      <c r="E66" s="43">
        <v>1</v>
      </c>
      <c r="F66" s="143">
        <f>F64*E66</f>
        <v>5.55</v>
      </c>
      <c r="G66" s="33"/>
      <c r="H66" s="33">
        <f t="shared" si="16"/>
        <v>0</v>
      </c>
      <c r="I66" s="33"/>
      <c r="J66" s="33">
        <f t="shared" si="17"/>
        <v>0</v>
      </c>
      <c r="K66" s="33"/>
      <c r="L66" s="33">
        <f t="shared" si="18"/>
        <v>0</v>
      </c>
      <c r="M66" s="33">
        <f t="shared" si="19"/>
        <v>0</v>
      </c>
    </row>
    <row r="67" spans="1:13" s="44" customFormat="1" ht="40.5" x14ac:dyDescent="0.25">
      <c r="A67" s="41">
        <v>6</v>
      </c>
      <c r="B67" s="9" t="s">
        <v>82</v>
      </c>
      <c r="C67" s="10" t="s">
        <v>92</v>
      </c>
      <c r="D67" s="25" t="s">
        <v>0</v>
      </c>
      <c r="E67" s="25"/>
      <c r="F67" s="78">
        <f>F64*2</f>
        <v>11.1</v>
      </c>
      <c r="G67" s="21"/>
      <c r="H67" s="21">
        <f t="shared" si="16"/>
        <v>0</v>
      </c>
      <c r="I67" s="21"/>
      <c r="J67" s="21">
        <f t="shared" si="17"/>
        <v>0</v>
      </c>
      <c r="K67" s="21"/>
      <c r="L67" s="21">
        <f t="shared" si="18"/>
        <v>0</v>
      </c>
      <c r="M67" s="21">
        <f t="shared" si="19"/>
        <v>0</v>
      </c>
    </row>
    <row r="68" spans="1:13" s="29" customFormat="1" ht="15.75" x14ac:dyDescent="0.25">
      <c r="A68" s="45"/>
      <c r="B68" s="26"/>
      <c r="C68" s="26" t="s">
        <v>46</v>
      </c>
      <c r="D68" s="27" t="s">
        <v>47</v>
      </c>
      <c r="E68" s="26">
        <v>0.68</v>
      </c>
      <c r="F68" s="84">
        <f>F67*E68</f>
        <v>7.548</v>
      </c>
      <c r="G68" s="14"/>
      <c r="H68" s="14">
        <f t="shared" ref="H68:H72" si="36">F68*G68</f>
        <v>0</v>
      </c>
      <c r="I68" s="14"/>
      <c r="J68" s="14">
        <f t="shared" ref="J68:J72" si="37">F68*I68</f>
        <v>0</v>
      </c>
      <c r="K68" s="14"/>
      <c r="L68" s="14">
        <f t="shared" ref="L68:L72" si="38">F68*K68</f>
        <v>0</v>
      </c>
      <c r="M68" s="14">
        <f t="shared" ref="M68:M72" si="39">H68+J68+L68</f>
        <v>0</v>
      </c>
    </row>
    <row r="69" spans="1:13" s="29" customFormat="1" ht="15.75" x14ac:dyDescent="0.25">
      <c r="A69" s="45"/>
      <c r="B69" s="26"/>
      <c r="C69" s="26" t="s">
        <v>48</v>
      </c>
      <c r="D69" s="26" t="s">
        <v>49</v>
      </c>
      <c r="E69" s="26">
        <v>2.9999999999999997E-4</v>
      </c>
      <c r="F69" s="84">
        <f>F67*E69</f>
        <v>3.3299999999999996E-3</v>
      </c>
      <c r="G69" s="14"/>
      <c r="H69" s="14">
        <f t="shared" si="36"/>
        <v>0</v>
      </c>
      <c r="I69" s="14"/>
      <c r="J69" s="14">
        <f t="shared" si="37"/>
        <v>0</v>
      </c>
      <c r="K69" s="14"/>
      <c r="L69" s="14">
        <f t="shared" si="38"/>
        <v>0</v>
      </c>
      <c r="M69" s="14">
        <f t="shared" si="39"/>
        <v>0</v>
      </c>
    </row>
    <row r="70" spans="1:13" s="29" customFormat="1" ht="15.75" x14ac:dyDescent="0.25">
      <c r="A70" s="45"/>
      <c r="B70" s="9"/>
      <c r="C70" s="42" t="s">
        <v>84</v>
      </c>
      <c r="D70" s="43" t="s">
        <v>61</v>
      </c>
      <c r="E70" s="43">
        <v>0.251</v>
      </c>
      <c r="F70" s="145">
        <f>F67*E70</f>
        <v>2.7860999999999998</v>
      </c>
      <c r="G70" s="14"/>
      <c r="H70" s="14">
        <f t="shared" si="36"/>
        <v>0</v>
      </c>
      <c r="I70" s="14"/>
      <c r="J70" s="14">
        <f t="shared" si="37"/>
        <v>0</v>
      </c>
      <c r="K70" s="14"/>
      <c r="L70" s="14">
        <f t="shared" si="38"/>
        <v>0</v>
      </c>
      <c r="M70" s="14">
        <f t="shared" si="39"/>
        <v>0</v>
      </c>
    </row>
    <row r="71" spans="1:13" s="29" customFormat="1" ht="15.75" x14ac:dyDescent="0.25">
      <c r="A71" s="45"/>
      <c r="B71" s="9"/>
      <c r="C71" s="42" t="s">
        <v>85</v>
      </c>
      <c r="D71" s="43" t="s">
        <v>61</v>
      </c>
      <c r="E71" s="43">
        <v>2.7E-2</v>
      </c>
      <c r="F71" s="145">
        <f>F67*E71</f>
        <v>0.29969999999999997</v>
      </c>
      <c r="G71" s="14"/>
      <c r="H71" s="14">
        <f t="shared" si="36"/>
        <v>0</v>
      </c>
      <c r="I71" s="14"/>
      <c r="J71" s="14">
        <f t="shared" si="37"/>
        <v>0</v>
      </c>
      <c r="K71" s="14"/>
      <c r="L71" s="14">
        <f t="shared" si="38"/>
        <v>0</v>
      </c>
      <c r="M71" s="14">
        <f t="shared" si="39"/>
        <v>0</v>
      </c>
    </row>
    <row r="72" spans="1:13" s="29" customFormat="1" ht="15.75" x14ac:dyDescent="0.25">
      <c r="A72" s="45"/>
      <c r="B72" s="9"/>
      <c r="C72" s="42" t="s">
        <v>62</v>
      </c>
      <c r="D72" s="43" t="s">
        <v>49</v>
      </c>
      <c r="E72" s="43">
        <v>1.9E-3</v>
      </c>
      <c r="F72" s="145">
        <f>F67*E72</f>
        <v>2.1089999999999998E-2</v>
      </c>
      <c r="G72" s="14"/>
      <c r="H72" s="14">
        <f t="shared" si="36"/>
        <v>0</v>
      </c>
      <c r="I72" s="14"/>
      <c r="J72" s="14">
        <f t="shared" si="37"/>
        <v>0</v>
      </c>
      <c r="K72" s="14"/>
      <c r="L72" s="14">
        <f t="shared" si="38"/>
        <v>0</v>
      </c>
      <c r="M72" s="14">
        <f t="shared" si="39"/>
        <v>0</v>
      </c>
    </row>
    <row r="73" spans="1:13" s="4" customFormat="1" ht="15.75" x14ac:dyDescent="0.25">
      <c r="A73" s="9"/>
      <c r="B73" s="9"/>
      <c r="C73" s="25" t="s">
        <v>198</v>
      </c>
      <c r="D73" s="11"/>
      <c r="E73" s="11"/>
      <c r="F73" s="140"/>
      <c r="G73" s="14"/>
      <c r="H73" s="14">
        <f t="shared" si="16"/>
        <v>0</v>
      </c>
      <c r="I73" s="14"/>
      <c r="J73" s="14">
        <f t="shared" si="17"/>
        <v>0</v>
      </c>
      <c r="K73" s="14"/>
      <c r="L73" s="14">
        <f t="shared" si="18"/>
        <v>0</v>
      </c>
      <c r="M73" s="14">
        <f t="shared" si="19"/>
        <v>0</v>
      </c>
    </row>
    <row r="74" spans="1:13" s="29" customFormat="1" ht="40.5" x14ac:dyDescent="0.25">
      <c r="A74" s="41">
        <v>1</v>
      </c>
      <c r="B74" s="9" t="s">
        <v>187</v>
      </c>
      <c r="C74" s="47" t="s">
        <v>186</v>
      </c>
      <c r="D74" s="25" t="s">
        <v>3</v>
      </c>
      <c r="E74" s="25"/>
      <c r="F74" s="144">
        <v>22</v>
      </c>
      <c r="G74" s="33"/>
      <c r="H74" s="33">
        <f t="shared" si="16"/>
        <v>0</v>
      </c>
      <c r="I74" s="33"/>
      <c r="J74" s="33">
        <f t="shared" si="17"/>
        <v>0</v>
      </c>
      <c r="K74" s="33"/>
      <c r="L74" s="33">
        <f t="shared" si="18"/>
        <v>0</v>
      </c>
      <c r="M74" s="33">
        <f t="shared" si="19"/>
        <v>0</v>
      </c>
    </row>
    <row r="75" spans="1:13" s="29" customFormat="1" ht="15.75" x14ac:dyDescent="0.25">
      <c r="A75" s="45"/>
      <c r="B75" s="26"/>
      <c r="C75" s="26" t="s">
        <v>46</v>
      </c>
      <c r="D75" s="27" t="s">
        <v>47</v>
      </c>
      <c r="E75" s="26">
        <v>3.52</v>
      </c>
      <c r="F75" s="84">
        <f>F74*E75</f>
        <v>77.44</v>
      </c>
      <c r="G75" s="14"/>
      <c r="H75" s="14">
        <f t="shared" si="16"/>
        <v>0</v>
      </c>
      <c r="I75" s="14"/>
      <c r="J75" s="14">
        <f t="shared" si="17"/>
        <v>0</v>
      </c>
      <c r="K75" s="14"/>
      <c r="L75" s="14">
        <f t="shared" si="18"/>
        <v>0</v>
      </c>
      <c r="M75" s="14">
        <f t="shared" si="19"/>
        <v>0</v>
      </c>
    </row>
    <row r="76" spans="1:13" s="29" customFormat="1" ht="15.75" x14ac:dyDescent="0.25">
      <c r="A76" s="45"/>
      <c r="B76" s="26"/>
      <c r="C76" s="26" t="s">
        <v>48</v>
      </c>
      <c r="D76" s="26" t="s">
        <v>49</v>
      </c>
      <c r="E76" s="26">
        <v>1.06</v>
      </c>
      <c r="F76" s="84">
        <f>F74*E76</f>
        <v>23.32</v>
      </c>
      <c r="G76" s="14"/>
      <c r="H76" s="14">
        <f t="shared" si="16"/>
        <v>0</v>
      </c>
      <c r="I76" s="14"/>
      <c r="J76" s="14">
        <f t="shared" si="17"/>
        <v>0</v>
      </c>
      <c r="K76" s="14"/>
      <c r="L76" s="14">
        <f t="shared" si="18"/>
        <v>0</v>
      </c>
      <c r="M76" s="14">
        <f t="shared" si="19"/>
        <v>0</v>
      </c>
    </row>
    <row r="77" spans="1:13" s="29" customFormat="1" ht="15.75" x14ac:dyDescent="0.25">
      <c r="A77" s="45"/>
      <c r="B77" s="9"/>
      <c r="C77" s="42" t="s">
        <v>188</v>
      </c>
      <c r="D77" s="43" t="s">
        <v>3</v>
      </c>
      <c r="E77" s="43">
        <v>1.24</v>
      </c>
      <c r="F77" s="145">
        <f>F74*E77</f>
        <v>27.28</v>
      </c>
      <c r="G77" s="14"/>
      <c r="H77" s="14">
        <f t="shared" si="16"/>
        <v>0</v>
      </c>
      <c r="I77" s="14"/>
      <c r="J77" s="14">
        <f t="shared" si="17"/>
        <v>0</v>
      </c>
      <c r="K77" s="14"/>
      <c r="L77" s="14">
        <f t="shared" si="18"/>
        <v>0</v>
      </c>
      <c r="M77" s="14">
        <f t="shared" si="19"/>
        <v>0</v>
      </c>
    </row>
    <row r="78" spans="1:13" s="29" customFormat="1" ht="15.75" x14ac:dyDescent="0.25">
      <c r="A78" s="45"/>
      <c r="B78" s="9"/>
      <c r="C78" s="42" t="s">
        <v>62</v>
      </c>
      <c r="D78" s="43" t="s">
        <v>49</v>
      </c>
      <c r="E78" s="43">
        <v>0.02</v>
      </c>
      <c r="F78" s="145">
        <f>F74*E78</f>
        <v>0.44</v>
      </c>
      <c r="G78" s="14"/>
      <c r="H78" s="14">
        <f t="shared" si="16"/>
        <v>0</v>
      </c>
      <c r="I78" s="14"/>
      <c r="J78" s="14">
        <f t="shared" si="17"/>
        <v>0</v>
      </c>
      <c r="K78" s="14"/>
      <c r="L78" s="14">
        <f t="shared" si="18"/>
        <v>0</v>
      </c>
      <c r="M78" s="14">
        <f t="shared" si="19"/>
        <v>0</v>
      </c>
    </row>
    <row r="79" spans="1:13" s="4" customFormat="1" ht="47.25" x14ac:dyDescent="0.25">
      <c r="A79" s="41">
        <v>2</v>
      </c>
      <c r="B79" s="9" t="s">
        <v>189</v>
      </c>
      <c r="C79" s="47" t="s">
        <v>192</v>
      </c>
      <c r="D79" s="11" t="s">
        <v>0</v>
      </c>
      <c r="E79" s="11"/>
      <c r="F79" s="140">
        <v>220</v>
      </c>
      <c r="G79" s="14"/>
      <c r="H79" s="14">
        <f t="shared" si="16"/>
        <v>0</v>
      </c>
      <c r="I79" s="14"/>
      <c r="J79" s="14">
        <f t="shared" si="17"/>
        <v>0</v>
      </c>
      <c r="K79" s="14"/>
      <c r="L79" s="14">
        <f t="shared" si="18"/>
        <v>0</v>
      </c>
      <c r="M79" s="14">
        <f t="shared" si="19"/>
        <v>0</v>
      </c>
    </row>
    <row r="80" spans="1:13" s="29" customFormat="1" ht="27" x14ac:dyDescent="0.25">
      <c r="A80" s="41"/>
      <c r="B80" s="9" t="s">
        <v>55</v>
      </c>
      <c r="C80" s="74" t="s">
        <v>46</v>
      </c>
      <c r="D80" s="27" t="s">
        <v>56</v>
      </c>
      <c r="E80" s="26">
        <v>1</v>
      </c>
      <c r="F80" s="84">
        <f>F79*E80</f>
        <v>220</v>
      </c>
      <c r="G80" s="14"/>
      <c r="H80" s="14">
        <f t="shared" si="16"/>
        <v>0</v>
      </c>
      <c r="I80" s="14"/>
      <c r="J80" s="14">
        <f t="shared" si="17"/>
        <v>0</v>
      </c>
      <c r="K80" s="14"/>
      <c r="L80" s="14">
        <f t="shared" si="18"/>
        <v>0</v>
      </c>
      <c r="M80" s="14">
        <f t="shared" si="19"/>
        <v>0</v>
      </c>
    </row>
    <row r="81" spans="1:13" s="29" customFormat="1" ht="15.75" x14ac:dyDescent="0.25">
      <c r="A81" s="41"/>
      <c r="B81" s="26"/>
      <c r="C81" s="74" t="s">
        <v>48</v>
      </c>
      <c r="D81" s="26" t="s">
        <v>49</v>
      </c>
      <c r="E81" s="26">
        <v>2.3300000000000001E-2</v>
      </c>
      <c r="F81" s="84">
        <f>F79*E81</f>
        <v>5.1260000000000003</v>
      </c>
      <c r="G81" s="14"/>
      <c r="H81" s="14">
        <f t="shared" si="16"/>
        <v>0</v>
      </c>
      <c r="I81" s="14"/>
      <c r="J81" s="14">
        <f t="shared" si="17"/>
        <v>0</v>
      </c>
      <c r="K81" s="14"/>
      <c r="L81" s="14">
        <f t="shared" si="18"/>
        <v>0</v>
      </c>
      <c r="M81" s="14">
        <f t="shared" si="19"/>
        <v>0</v>
      </c>
    </row>
    <row r="82" spans="1:13" s="4" customFormat="1" ht="15.75" x14ac:dyDescent="0.25">
      <c r="A82" s="41"/>
      <c r="B82" s="9"/>
      <c r="C82" s="74" t="s">
        <v>190</v>
      </c>
      <c r="D82" s="26" t="s">
        <v>191</v>
      </c>
      <c r="E82" s="26">
        <v>5.0999999999999997E-2</v>
      </c>
      <c r="F82" s="141">
        <f>F79*E82</f>
        <v>11.219999999999999</v>
      </c>
      <c r="G82" s="14"/>
      <c r="H82" s="14">
        <f t="shared" si="16"/>
        <v>0</v>
      </c>
      <c r="I82" s="14"/>
      <c r="J82" s="14">
        <f t="shared" si="17"/>
        <v>0</v>
      </c>
      <c r="K82" s="14"/>
      <c r="L82" s="14">
        <f t="shared" si="18"/>
        <v>0</v>
      </c>
      <c r="M82" s="14">
        <f t="shared" si="19"/>
        <v>0</v>
      </c>
    </row>
    <row r="83" spans="1:13" s="4" customFormat="1" ht="15.75" x14ac:dyDescent="0.25">
      <c r="A83" s="41"/>
      <c r="B83" s="9"/>
      <c r="C83" s="87" t="s">
        <v>57</v>
      </c>
      <c r="D83" s="37" t="s">
        <v>49</v>
      </c>
      <c r="E83" s="26">
        <v>6.3600000000000004E-2</v>
      </c>
      <c r="F83" s="142">
        <f>F79*E83</f>
        <v>13.992000000000001</v>
      </c>
      <c r="G83" s="14"/>
      <c r="H83" s="14">
        <f t="shared" si="16"/>
        <v>0</v>
      </c>
      <c r="I83" s="14"/>
      <c r="J83" s="14">
        <f t="shared" si="17"/>
        <v>0</v>
      </c>
      <c r="K83" s="14"/>
      <c r="L83" s="14">
        <f t="shared" si="18"/>
        <v>0</v>
      </c>
      <c r="M83" s="14">
        <f t="shared" si="19"/>
        <v>0</v>
      </c>
    </row>
    <row r="84" spans="1:13" s="4" customFormat="1" ht="40.5" x14ac:dyDescent="0.25">
      <c r="A84" s="9">
        <v>3</v>
      </c>
      <c r="B84" s="9" t="s">
        <v>65</v>
      </c>
      <c r="C84" s="10" t="s">
        <v>193</v>
      </c>
      <c r="D84" s="11" t="s">
        <v>0</v>
      </c>
      <c r="E84" s="11"/>
      <c r="F84" s="140">
        <v>160</v>
      </c>
      <c r="G84" s="14"/>
      <c r="H84" s="14">
        <f t="shared" si="16"/>
        <v>0</v>
      </c>
      <c r="I84" s="14"/>
      <c r="J84" s="14">
        <f t="shared" si="17"/>
        <v>0</v>
      </c>
      <c r="K84" s="14"/>
      <c r="L84" s="14">
        <f t="shared" si="18"/>
        <v>0</v>
      </c>
      <c r="M84" s="14">
        <f t="shared" si="19"/>
        <v>0</v>
      </c>
    </row>
    <row r="85" spans="1:13" s="4" customFormat="1" x14ac:dyDescent="0.25">
      <c r="A85" s="9"/>
      <c r="B85" s="9"/>
      <c r="C85" s="27" t="s">
        <v>46</v>
      </c>
      <c r="D85" s="27" t="s">
        <v>47</v>
      </c>
      <c r="E85" s="26">
        <v>2.8</v>
      </c>
      <c r="F85" s="84">
        <f>F84*E85</f>
        <v>448</v>
      </c>
      <c r="G85" s="14"/>
      <c r="H85" s="14">
        <f t="shared" si="16"/>
        <v>0</v>
      </c>
      <c r="I85" s="14"/>
      <c r="J85" s="14">
        <f t="shared" si="17"/>
        <v>0</v>
      </c>
      <c r="K85" s="14"/>
      <c r="L85" s="14">
        <f t="shared" si="18"/>
        <v>0</v>
      </c>
      <c r="M85" s="14">
        <f t="shared" si="19"/>
        <v>0</v>
      </c>
    </row>
    <row r="86" spans="1:13" s="4" customFormat="1" x14ac:dyDescent="0.25">
      <c r="A86" s="9"/>
      <c r="B86" s="9"/>
      <c r="C86" s="27" t="s">
        <v>48</v>
      </c>
      <c r="D86" s="26" t="s">
        <v>49</v>
      </c>
      <c r="E86" s="26">
        <v>3.5000000000000003E-2</v>
      </c>
      <c r="F86" s="84">
        <f>F84*E86</f>
        <v>5.6000000000000005</v>
      </c>
      <c r="G86" s="14"/>
      <c r="H86" s="14">
        <f t="shared" si="16"/>
        <v>0</v>
      </c>
      <c r="I86" s="14"/>
      <c r="J86" s="14">
        <f t="shared" si="17"/>
        <v>0</v>
      </c>
      <c r="K86" s="14"/>
      <c r="L86" s="14">
        <f t="shared" si="18"/>
        <v>0</v>
      </c>
      <c r="M86" s="14">
        <f t="shared" si="19"/>
        <v>0</v>
      </c>
    </row>
    <row r="87" spans="1:13" s="4" customFormat="1" x14ac:dyDescent="0.25">
      <c r="A87" s="9"/>
      <c r="B87" s="9"/>
      <c r="C87" s="27" t="s">
        <v>66</v>
      </c>
      <c r="D87" s="26" t="s">
        <v>61</v>
      </c>
      <c r="E87" s="26">
        <v>6</v>
      </c>
      <c r="F87" s="141">
        <f>F84*E87</f>
        <v>960</v>
      </c>
      <c r="G87" s="14"/>
      <c r="H87" s="14">
        <f t="shared" si="16"/>
        <v>0</v>
      </c>
      <c r="I87" s="14"/>
      <c r="J87" s="14">
        <f t="shared" si="17"/>
        <v>0</v>
      </c>
      <c r="K87" s="14"/>
      <c r="L87" s="14">
        <f t="shared" si="18"/>
        <v>0</v>
      </c>
      <c r="M87" s="14">
        <f t="shared" si="19"/>
        <v>0</v>
      </c>
    </row>
    <row r="88" spans="1:13" s="4" customFormat="1" x14ac:dyDescent="0.25">
      <c r="A88" s="9"/>
      <c r="B88" s="9"/>
      <c r="C88" s="27" t="s">
        <v>67</v>
      </c>
      <c r="D88" s="37" t="s">
        <v>56</v>
      </c>
      <c r="E88" s="39">
        <v>1.03</v>
      </c>
      <c r="F88" s="142">
        <f>F84*E88</f>
        <v>164.8</v>
      </c>
      <c r="G88" s="14"/>
      <c r="H88" s="14">
        <f t="shared" si="16"/>
        <v>0</v>
      </c>
      <c r="I88" s="14"/>
      <c r="J88" s="14">
        <f t="shared" si="17"/>
        <v>0</v>
      </c>
      <c r="K88" s="14"/>
      <c r="L88" s="14">
        <f t="shared" si="18"/>
        <v>0</v>
      </c>
      <c r="M88" s="14">
        <f t="shared" si="19"/>
        <v>0</v>
      </c>
    </row>
    <row r="89" spans="1:13" s="4" customFormat="1" x14ac:dyDescent="0.25">
      <c r="A89" s="9"/>
      <c r="B89" s="9"/>
      <c r="C89" s="36" t="s">
        <v>57</v>
      </c>
      <c r="D89" s="37" t="s">
        <v>49</v>
      </c>
      <c r="E89" s="26">
        <v>4.2999999999999997E-2</v>
      </c>
      <c r="F89" s="142">
        <f>F84*E89</f>
        <v>6.879999999999999</v>
      </c>
      <c r="G89" s="14"/>
      <c r="H89" s="14">
        <f t="shared" si="16"/>
        <v>0</v>
      </c>
      <c r="I89" s="14"/>
      <c r="J89" s="14">
        <f t="shared" si="17"/>
        <v>0</v>
      </c>
      <c r="K89" s="14"/>
      <c r="L89" s="14">
        <f t="shared" si="18"/>
        <v>0</v>
      </c>
      <c r="M89" s="14">
        <f t="shared" si="19"/>
        <v>0</v>
      </c>
    </row>
    <row r="90" spans="1:13" s="4" customFormat="1" ht="40.5" x14ac:dyDescent="0.25">
      <c r="A90" s="9">
        <v>4</v>
      </c>
      <c r="B90" s="9" t="s">
        <v>195</v>
      </c>
      <c r="C90" s="10" t="s">
        <v>194</v>
      </c>
      <c r="D90" s="11" t="s">
        <v>0</v>
      </c>
      <c r="E90" s="11"/>
      <c r="F90" s="140">
        <v>61</v>
      </c>
      <c r="G90" s="14"/>
      <c r="H90" s="14">
        <f t="shared" ref="H90:H95" si="40">F90*G90</f>
        <v>0</v>
      </c>
      <c r="I90" s="14"/>
      <c r="J90" s="14">
        <f t="shared" ref="J90:J95" si="41">F90*I90</f>
        <v>0</v>
      </c>
      <c r="K90" s="14"/>
      <c r="L90" s="14">
        <f t="shared" ref="L90:L95" si="42">F90*K90</f>
        <v>0</v>
      </c>
      <c r="M90" s="14">
        <f t="shared" ref="M90:M95" si="43">H90+J90+L90</f>
        <v>0</v>
      </c>
    </row>
    <row r="91" spans="1:13" s="4" customFormat="1" x14ac:dyDescent="0.25">
      <c r="A91" s="9"/>
      <c r="B91" s="9"/>
      <c r="C91" s="27" t="s">
        <v>46</v>
      </c>
      <c r="D91" s="27" t="s">
        <v>47</v>
      </c>
      <c r="E91" s="26">
        <v>0.99399999999999999</v>
      </c>
      <c r="F91" s="84">
        <f>F90*E91</f>
        <v>60.634</v>
      </c>
      <c r="G91" s="14"/>
      <c r="H91" s="14">
        <f t="shared" si="40"/>
        <v>0</v>
      </c>
      <c r="I91" s="14"/>
      <c r="J91" s="14">
        <f t="shared" si="41"/>
        <v>0</v>
      </c>
      <c r="K91" s="14"/>
      <c r="L91" s="14">
        <f t="shared" si="42"/>
        <v>0</v>
      </c>
      <c r="M91" s="14">
        <f t="shared" si="43"/>
        <v>0</v>
      </c>
    </row>
    <row r="92" spans="1:13" s="4" customFormat="1" x14ac:dyDescent="0.25">
      <c r="A92" s="9"/>
      <c r="B92" s="9"/>
      <c r="C92" s="27" t="s">
        <v>48</v>
      </c>
      <c r="D92" s="26" t="s">
        <v>49</v>
      </c>
      <c r="E92" s="26">
        <v>2.5399999999999999E-2</v>
      </c>
      <c r="F92" s="84">
        <f>F90*E92</f>
        <v>1.5493999999999999</v>
      </c>
      <c r="G92" s="14"/>
      <c r="H92" s="14">
        <f t="shared" si="40"/>
        <v>0</v>
      </c>
      <c r="I92" s="14"/>
      <c r="J92" s="14">
        <f t="shared" si="41"/>
        <v>0</v>
      </c>
      <c r="K92" s="14"/>
      <c r="L92" s="14">
        <f t="shared" si="42"/>
        <v>0</v>
      </c>
      <c r="M92" s="14">
        <f t="shared" si="43"/>
        <v>0</v>
      </c>
    </row>
    <row r="93" spans="1:13" s="4" customFormat="1" ht="27" x14ac:dyDescent="0.25">
      <c r="A93" s="9"/>
      <c r="B93" s="9"/>
      <c r="C93" s="27" t="s">
        <v>197</v>
      </c>
      <c r="D93" s="26" t="s">
        <v>0</v>
      </c>
      <c r="E93" s="26">
        <v>1.02</v>
      </c>
      <c r="F93" s="141">
        <f>F90*E93</f>
        <v>62.22</v>
      </c>
      <c r="G93" s="14"/>
      <c r="H93" s="14">
        <f t="shared" si="40"/>
        <v>0</v>
      </c>
      <c r="I93" s="14"/>
      <c r="J93" s="14">
        <f t="shared" si="41"/>
        <v>0</v>
      </c>
      <c r="K93" s="14"/>
      <c r="L93" s="14">
        <f t="shared" si="42"/>
        <v>0</v>
      </c>
      <c r="M93" s="14">
        <f t="shared" si="43"/>
        <v>0</v>
      </c>
    </row>
    <row r="94" spans="1:13" s="4" customFormat="1" x14ac:dyDescent="0.25">
      <c r="A94" s="9"/>
      <c r="B94" s="9"/>
      <c r="C94" s="27" t="s">
        <v>196</v>
      </c>
      <c r="D94" s="37" t="s">
        <v>1</v>
      </c>
      <c r="E94" s="39">
        <v>1.07</v>
      </c>
      <c r="F94" s="142">
        <f>F90*E94</f>
        <v>65.27000000000001</v>
      </c>
      <c r="G94" s="14"/>
      <c r="H94" s="14">
        <f t="shared" si="40"/>
        <v>0</v>
      </c>
      <c r="I94" s="14"/>
      <c r="J94" s="14">
        <f t="shared" si="41"/>
        <v>0</v>
      </c>
      <c r="K94" s="14"/>
      <c r="L94" s="14">
        <f t="shared" si="42"/>
        <v>0</v>
      </c>
      <c r="M94" s="14">
        <f t="shared" si="43"/>
        <v>0</v>
      </c>
    </row>
    <row r="95" spans="1:13" s="4" customFormat="1" x14ac:dyDescent="0.25">
      <c r="A95" s="9"/>
      <c r="B95" s="9"/>
      <c r="C95" s="36" t="s">
        <v>57</v>
      </c>
      <c r="D95" s="37" t="s">
        <v>49</v>
      </c>
      <c r="E95" s="39">
        <v>0.182</v>
      </c>
      <c r="F95" s="142">
        <f>F90*E95</f>
        <v>11.102</v>
      </c>
      <c r="G95" s="14"/>
      <c r="H95" s="14">
        <f t="shared" si="40"/>
        <v>0</v>
      </c>
      <c r="I95" s="14"/>
      <c r="J95" s="14">
        <f t="shared" si="41"/>
        <v>0</v>
      </c>
      <c r="K95" s="14"/>
      <c r="L95" s="14">
        <f t="shared" si="42"/>
        <v>0</v>
      </c>
      <c r="M95" s="14">
        <f t="shared" si="43"/>
        <v>0</v>
      </c>
    </row>
    <row r="96" spans="1:13" s="4" customFormat="1" ht="47.25" x14ac:dyDescent="0.25">
      <c r="A96" s="41">
        <v>5</v>
      </c>
      <c r="B96" s="9" t="s">
        <v>199</v>
      </c>
      <c r="C96" s="10" t="s">
        <v>89</v>
      </c>
      <c r="D96" s="11" t="s">
        <v>1</v>
      </c>
      <c r="E96" s="12"/>
      <c r="F96" s="140">
        <v>185</v>
      </c>
      <c r="G96" s="14"/>
      <c r="H96" s="14">
        <f>F96*G96</f>
        <v>0</v>
      </c>
      <c r="I96" s="14"/>
      <c r="J96" s="14">
        <f>F96*I96</f>
        <v>0</v>
      </c>
      <c r="K96" s="14"/>
      <c r="L96" s="14">
        <f>F96*K96</f>
        <v>0</v>
      </c>
      <c r="M96" s="14">
        <f>H96+J96+L96</f>
        <v>0</v>
      </c>
    </row>
    <row r="97" spans="1:13" s="4" customFormat="1" x14ac:dyDescent="0.25">
      <c r="A97" s="9"/>
      <c r="B97" s="9"/>
      <c r="C97" s="27" t="s">
        <v>46</v>
      </c>
      <c r="D97" s="27" t="s">
        <v>47</v>
      </c>
      <c r="E97" s="26">
        <v>0.52800000000000002</v>
      </c>
      <c r="F97" s="84">
        <f>F96*E97</f>
        <v>97.68</v>
      </c>
      <c r="G97" s="14"/>
      <c r="H97" s="14">
        <f>F97*G97</f>
        <v>0</v>
      </c>
      <c r="I97" s="14"/>
      <c r="J97" s="14">
        <f>F97*I97</f>
        <v>0</v>
      </c>
      <c r="K97" s="14"/>
      <c r="L97" s="14">
        <f>F97*K97</f>
        <v>0</v>
      </c>
      <c r="M97" s="14">
        <f>H97+J97+L97</f>
        <v>0</v>
      </c>
    </row>
    <row r="98" spans="1:13" s="4" customFormat="1" x14ac:dyDescent="0.25">
      <c r="A98" s="9"/>
      <c r="B98" s="9"/>
      <c r="C98" s="27" t="s">
        <v>48</v>
      </c>
      <c r="D98" s="26" t="s">
        <v>49</v>
      </c>
      <c r="E98" s="26">
        <v>3.5000000000000003E-2</v>
      </c>
      <c r="F98" s="84">
        <f>F96*E98</f>
        <v>6.4750000000000005</v>
      </c>
      <c r="G98" s="14"/>
      <c r="H98" s="14">
        <f>F98*G98</f>
        <v>0</v>
      </c>
      <c r="I98" s="14"/>
      <c r="J98" s="14">
        <f>F98*I98</f>
        <v>0</v>
      </c>
      <c r="K98" s="14"/>
      <c r="L98" s="14">
        <f>F98*K98</f>
        <v>0</v>
      </c>
      <c r="M98" s="14">
        <f>H98+J98+L98</f>
        <v>0</v>
      </c>
    </row>
    <row r="99" spans="1:13" s="4" customFormat="1" x14ac:dyDescent="0.25">
      <c r="A99" s="9"/>
      <c r="B99" s="9"/>
      <c r="C99" s="27" t="s">
        <v>66</v>
      </c>
      <c r="D99" s="26" t="s">
        <v>61</v>
      </c>
      <c r="E99" s="26">
        <v>0.6</v>
      </c>
      <c r="F99" s="141">
        <f>F96*E99</f>
        <v>111</v>
      </c>
      <c r="G99" s="14"/>
      <c r="H99" s="14">
        <f>F99*G99</f>
        <v>0</v>
      </c>
      <c r="I99" s="14"/>
      <c r="J99" s="14">
        <f>F99*I99</f>
        <v>0</v>
      </c>
      <c r="K99" s="14"/>
      <c r="L99" s="14">
        <f>F99*K99</f>
        <v>0</v>
      </c>
      <c r="M99" s="14">
        <f>H99+J99+L99</f>
        <v>0</v>
      </c>
    </row>
    <row r="100" spans="1:13" s="4" customFormat="1" x14ac:dyDescent="0.25">
      <c r="A100" s="9"/>
      <c r="B100" s="9"/>
      <c r="C100" s="27" t="s">
        <v>67</v>
      </c>
      <c r="D100" s="37" t="s">
        <v>56</v>
      </c>
      <c r="E100" s="26">
        <v>0.157</v>
      </c>
      <c r="F100" s="142">
        <f>F96*E100</f>
        <v>29.045000000000002</v>
      </c>
      <c r="G100" s="14"/>
      <c r="H100" s="14">
        <f>F100*G100</f>
        <v>0</v>
      </c>
      <c r="I100" s="14"/>
      <c r="J100" s="14">
        <f>F100*I100</f>
        <v>0</v>
      </c>
      <c r="K100" s="14"/>
      <c r="L100" s="14">
        <f>F100*K100</f>
        <v>0</v>
      </c>
      <c r="M100" s="14">
        <f>H100+J100+L100</f>
        <v>0</v>
      </c>
    </row>
    <row r="101" spans="1:13" s="4" customFormat="1" ht="47.25" x14ac:dyDescent="0.25">
      <c r="A101" s="41">
        <v>6</v>
      </c>
      <c r="B101" s="9" t="s">
        <v>201</v>
      </c>
      <c r="C101" s="10" t="s">
        <v>200</v>
      </c>
      <c r="D101" s="11" t="s">
        <v>3</v>
      </c>
      <c r="E101" s="12"/>
      <c r="F101" s="140">
        <v>1.9</v>
      </c>
      <c r="G101" s="14"/>
      <c r="H101" s="14">
        <f t="shared" ref="H101:H109" si="44">F101*G101</f>
        <v>0</v>
      </c>
      <c r="I101" s="14"/>
      <c r="J101" s="14">
        <f t="shared" ref="J101:J109" si="45">F101*I101</f>
        <v>0</v>
      </c>
      <c r="K101" s="14"/>
      <c r="L101" s="14">
        <f t="shared" ref="L101:L109" si="46">F101*K101</f>
        <v>0</v>
      </c>
      <c r="M101" s="14">
        <f t="shared" ref="M101:M109" si="47">H101+J101+L101</f>
        <v>0</v>
      </c>
    </row>
    <row r="102" spans="1:13" s="4" customFormat="1" x14ac:dyDescent="0.25">
      <c r="A102" s="9"/>
      <c r="B102" s="9"/>
      <c r="C102" s="27" t="s">
        <v>46</v>
      </c>
      <c r="D102" s="27" t="s">
        <v>47</v>
      </c>
      <c r="E102" s="26">
        <v>11.1</v>
      </c>
      <c r="F102" s="84">
        <f>F101*E102</f>
        <v>21.09</v>
      </c>
      <c r="G102" s="14"/>
      <c r="H102" s="14">
        <f t="shared" si="44"/>
        <v>0</v>
      </c>
      <c r="I102" s="14"/>
      <c r="J102" s="14">
        <f t="shared" si="45"/>
        <v>0</v>
      </c>
      <c r="K102" s="14"/>
      <c r="L102" s="14">
        <f t="shared" si="46"/>
        <v>0</v>
      </c>
      <c r="M102" s="14">
        <f t="shared" si="47"/>
        <v>0</v>
      </c>
    </row>
    <row r="103" spans="1:13" s="4" customFormat="1" x14ac:dyDescent="0.25">
      <c r="A103" s="9"/>
      <c r="B103" s="9"/>
      <c r="C103" s="27" t="s">
        <v>48</v>
      </c>
      <c r="D103" s="26" t="s">
        <v>49</v>
      </c>
      <c r="E103" s="26">
        <v>0.96</v>
      </c>
      <c r="F103" s="84">
        <f>F101*E103</f>
        <v>1.8239999999999998</v>
      </c>
      <c r="G103" s="14"/>
      <c r="H103" s="14">
        <f t="shared" si="44"/>
        <v>0</v>
      </c>
      <c r="I103" s="14"/>
      <c r="J103" s="14">
        <f t="shared" si="45"/>
        <v>0</v>
      </c>
      <c r="K103" s="14"/>
      <c r="L103" s="14">
        <f t="shared" si="46"/>
        <v>0</v>
      </c>
      <c r="M103" s="14">
        <f t="shared" si="47"/>
        <v>0</v>
      </c>
    </row>
    <row r="104" spans="1:13" s="1" customFormat="1" x14ac:dyDescent="0.25">
      <c r="A104" s="9"/>
      <c r="B104" s="6"/>
      <c r="C104" s="7" t="s">
        <v>202</v>
      </c>
      <c r="D104" s="8" t="s">
        <v>3</v>
      </c>
      <c r="E104" s="8">
        <v>1.0149999999999999</v>
      </c>
      <c r="F104" s="84">
        <f>F101*E104</f>
        <v>1.9284999999999997</v>
      </c>
      <c r="G104" s="14"/>
      <c r="H104" s="14">
        <f t="shared" ref="H104:H106" si="48">F104*G104</f>
        <v>0</v>
      </c>
      <c r="I104" s="14"/>
      <c r="J104" s="14">
        <f t="shared" ref="J104:J106" si="49">F104*I104</f>
        <v>0</v>
      </c>
      <c r="K104" s="14"/>
      <c r="L104" s="14">
        <f t="shared" ref="L104:L106" si="50">F104*K104</f>
        <v>0</v>
      </c>
      <c r="M104" s="14">
        <f t="shared" ref="M104:M106" si="51">H104+J104+L104</f>
        <v>0</v>
      </c>
    </row>
    <row r="105" spans="1:13" s="1" customFormat="1" x14ac:dyDescent="0.25">
      <c r="A105" s="9"/>
      <c r="B105" s="6"/>
      <c r="C105" s="7" t="s">
        <v>203</v>
      </c>
      <c r="D105" s="8" t="s">
        <v>204</v>
      </c>
      <c r="E105" s="8"/>
      <c r="F105" s="84">
        <v>240</v>
      </c>
      <c r="G105" s="14"/>
      <c r="H105" s="14">
        <f t="shared" si="48"/>
        <v>0</v>
      </c>
      <c r="I105" s="14"/>
      <c r="J105" s="14">
        <f t="shared" si="49"/>
        <v>0</v>
      </c>
      <c r="K105" s="14"/>
      <c r="L105" s="14">
        <f t="shared" si="50"/>
        <v>0</v>
      </c>
      <c r="M105" s="14">
        <f t="shared" si="51"/>
        <v>0</v>
      </c>
    </row>
    <row r="106" spans="1:13" s="1" customFormat="1" x14ac:dyDescent="0.25">
      <c r="A106" s="9"/>
      <c r="B106" s="6"/>
      <c r="C106" s="27" t="s">
        <v>205</v>
      </c>
      <c r="D106" s="8" t="s">
        <v>0</v>
      </c>
      <c r="E106" s="8">
        <v>2.0499999999999998</v>
      </c>
      <c r="F106" s="84">
        <f>F101*E106</f>
        <v>3.8949999999999996</v>
      </c>
      <c r="G106" s="14"/>
      <c r="H106" s="14">
        <f t="shared" si="48"/>
        <v>0</v>
      </c>
      <c r="I106" s="14"/>
      <c r="J106" s="14">
        <f t="shared" si="49"/>
        <v>0</v>
      </c>
      <c r="K106" s="14"/>
      <c r="L106" s="14">
        <f t="shared" si="50"/>
        <v>0</v>
      </c>
      <c r="M106" s="14">
        <f t="shared" si="51"/>
        <v>0</v>
      </c>
    </row>
    <row r="107" spans="1:13" s="4" customFormat="1" x14ac:dyDescent="0.25">
      <c r="A107" s="9"/>
      <c r="B107" s="9"/>
      <c r="C107" s="27" t="s">
        <v>206</v>
      </c>
      <c r="D107" s="26" t="s">
        <v>3</v>
      </c>
      <c r="E107" s="26">
        <v>3.0800000000000001E-2</v>
      </c>
      <c r="F107" s="84">
        <f>F101*E107</f>
        <v>5.8520000000000003E-2</v>
      </c>
      <c r="G107" s="14"/>
      <c r="H107" s="14">
        <f t="shared" si="44"/>
        <v>0</v>
      </c>
      <c r="I107" s="14"/>
      <c r="J107" s="14">
        <f t="shared" si="45"/>
        <v>0</v>
      </c>
      <c r="K107" s="14"/>
      <c r="L107" s="14">
        <f t="shared" si="46"/>
        <v>0</v>
      </c>
      <c r="M107" s="14">
        <f t="shared" si="47"/>
        <v>0</v>
      </c>
    </row>
    <row r="108" spans="1:13" s="4" customFormat="1" x14ac:dyDescent="0.25">
      <c r="A108" s="9"/>
      <c r="B108" s="9"/>
      <c r="C108" s="27" t="s">
        <v>207</v>
      </c>
      <c r="D108" s="37" t="s">
        <v>204</v>
      </c>
      <c r="E108" s="39">
        <v>1.7</v>
      </c>
      <c r="F108" s="84">
        <f>F101*E108</f>
        <v>3.23</v>
      </c>
      <c r="G108" s="14"/>
      <c r="H108" s="14">
        <f t="shared" si="44"/>
        <v>0</v>
      </c>
      <c r="I108" s="14"/>
      <c r="J108" s="14">
        <f t="shared" si="45"/>
        <v>0</v>
      </c>
      <c r="K108" s="14"/>
      <c r="L108" s="14">
        <f t="shared" si="46"/>
        <v>0</v>
      </c>
      <c r="M108" s="14">
        <f t="shared" si="47"/>
        <v>0</v>
      </c>
    </row>
    <row r="109" spans="1:13" s="4" customFormat="1" x14ac:dyDescent="0.25">
      <c r="A109" s="9"/>
      <c r="B109" s="9"/>
      <c r="C109" s="36" t="s">
        <v>57</v>
      </c>
      <c r="D109" s="37" t="s">
        <v>49</v>
      </c>
      <c r="E109" s="26">
        <v>0.7</v>
      </c>
      <c r="F109" s="142">
        <f>F101*E109</f>
        <v>1.3299999999999998</v>
      </c>
      <c r="G109" s="14"/>
      <c r="H109" s="14">
        <f t="shared" si="44"/>
        <v>0</v>
      </c>
      <c r="I109" s="14"/>
      <c r="J109" s="14">
        <f t="shared" si="45"/>
        <v>0</v>
      </c>
      <c r="K109" s="14"/>
      <c r="L109" s="14">
        <f t="shared" si="46"/>
        <v>0</v>
      </c>
      <c r="M109" s="14">
        <f t="shared" si="47"/>
        <v>0</v>
      </c>
    </row>
    <row r="110" spans="1:13" s="4" customFormat="1" ht="31.5" x14ac:dyDescent="0.25">
      <c r="A110" s="9"/>
      <c r="B110" s="9"/>
      <c r="C110" s="25" t="s">
        <v>11</v>
      </c>
      <c r="D110" s="11"/>
      <c r="E110" s="11"/>
      <c r="F110" s="140"/>
      <c r="G110" s="14"/>
      <c r="H110" s="14">
        <f t="shared" si="16"/>
        <v>0</v>
      </c>
      <c r="I110" s="14"/>
      <c r="J110" s="14">
        <f t="shared" si="17"/>
        <v>0</v>
      </c>
      <c r="K110" s="14"/>
      <c r="L110" s="14">
        <f t="shared" si="18"/>
        <v>0</v>
      </c>
      <c r="M110" s="14">
        <f t="shared" si="19"/>
        <v>0</v>
      </c>
    </row>
    <row r="111" spans="1:13" s="4" customFormat="1" ht="47.25" x14ac:dyDescent="0.25">
      <c r="A111" s="9">
        <v>1</v>
      </c>
      <c r="B111" s="9" t="s">
        <v>88</v>
      </c>
      <c r="C111" s="10" t="s">
        <v>87</v>
      </c>
      <c r="D111" s="11" t="s">
        <v>0</v>
      </c>
      <c r="E111" s="11"/>
      <c r="F111" s="140">
        <v>233</v>
      </c>
      <c r="G111" s="14"/>
      <c r="H111" s="14">
        <f t="shared" si="16"/>
        <v>0</v>
      </c>
      <c r="I111" s="14"/>
      <c r="J111" s="14">
        <f t="shared" si="17"/>
        <v>0</v>
      </c>
      <c r="K111" s="14"/>
      <c r="L111" s="14">
        <f t="shared" si="18"/>
        <v>0</v>
      </c>
      <c r="M111" s="14">
        <f t="shared" si="19"/>
        <v>0</v>
      </c>
    </row>
    <row r="112" spans="1:13" s="4" customFormat="1" x14ac:dyDescent="0.25">
      <c r="A112" s="30"/>
      <c r="B112" s="9"/>
      <c r="C112" s="31" t="s">
        <v>60</v>
      </c>
      <c r="D112" s="32" t="s">
        <v>47</v>
      </c>
      <c r="E112" s="32">
        <v>1.3</v>
      </c>
      <c r="F112" s="143">
        <f>E112*F111</f>
        <v>302.90000000000003</v>
      </c>
      <c r="G112" s="33"/>
      <c r="H112" s="33">
        <f t="shared" si="16"/>
        <v>0</v>
      </c>
      <c r="I112" s="33"/>
      <c r="J112" s="33">
        <f t="shared" si="17"/>
        <v>0</v>
      </c>
      <c r="K112" s="33"/>
      <c r="L112" s="33">
        <f t="shared" si="18"/>
        <v>0</v>
      </c>
      <c r="M112" s="33">
        <f t="shared" si="19"/>
        <v>0</v>
      </c>
    </row>
    <row r="113" spans="1:13" s="4" customFormat="1" x14ac:dyDescent="0.25">
      <c r="A113" s="30"/>
      <c r="B113" s="9"/>
      <c r="C113" s="31" t="s">
        <v>51</v>
      </c>
      <c r="D113" s="32" t="s">
        <v>49</v>
      </c>
      <c r="E113" s="32">
        <v>0.03</v>
      </c>
      <c r="F113" s="143">
        <f>E113*F111</f>
        <v>6.9899999999999993</v>
      </c>
      <c r="G113" s="33"/>
      <c r="H113" s="33">
        <f t="shared" si="16"/>
        <v>0</v>
      </c>
      <c r="I113" s="33"/>
      <c r="J113" s="33">
        <f t="shared" si="17"/>
        <v>0</v>
      </c>
      <c r="K113" s="33"/>
      <c r="L113" s="33">
        <f t="shared" si="18"/>
        <v>0</v>
      </c>
      <c r="M113" s="33">
        <f t="shared" si="19"/>
        <v>0</v>
      </c>
    </row>
    <row r="114" spans="1:13" s="29" customFormat="1" ht="15.75" x14ac:dyDescent="0.25">
      <c r="A114" s="41"/>
      <c r="B114" s="9"/>
      <c r="C114" s="42" t="s">
        <v>64</v>
      </c>
      <c r="D114" s="43" t="s">
        <v>3</v>
      </c>
      <c r="E114" s="43">
        <v>0.03</v>
      </c>
      <c r="F114" s="143">
        <f>F111*E114</f>
        <v>6.9899999999999993</v>
      </c>
      <c r="G114" s="33"/>
      <c r="H114" s="33">
        <f t="shared" si="16"/>
        <v>0</v>
      </c>
      <c r="I114" s="33"/>
      <c r="J114" s="33">
        <f t="shared" si="17"/>
        <v>0</v>
      </c>
      <c r="K114" s="33"/>
      <c r="L114" s="33">
        <f t="shared" si="18"/>
        <v>0</v>
      </c>
      <c r="M114" s="33">
        <f t="shared" si="19"/>
        <v>0</v>
      </c>
    </row>
    <row r="115" spans="1:13" s="29" customFormat="1" ht="15.75" x14ac:dyDescent="0.25">
      <c r="A115" s="41"/>
      <c r="B115" s="9"/>
      <c r="C115" s="42" t="s">
        <v>68</v>
      </c>
      <c r="D115" s="43" t="s">
        <v>0</v>
      </c>
      <c r="E115" s="43">
        <v>5.28E-2</v>
      </c>
      <c r="F115" s="143">
        <f>F111*E115</f>
        <v>12.3024</v>
      </c>
      <c r="G115" s="33"/>
      <c r="H115" s="33">
        <f t="shared" si="16"/>
        <v>0</v>
      </c>
      <c r="I115" s="33"/>
      <c r="J115" s="33">
        <f t="shared" si="17"/>
        <v>0</v>
      </c>
      <c r="K115" s="33"/>
      <c r="L115" s="33">
        <f t="shared" si="18"/>
        <v>0</v>
      </c>
      <c r="M115" s="33">
        <f t="shared" si="19"/>
        <v>0</v>
      </c>
    </row>
    <row r="116" spans="1:13" s="29" customFormat="1" ht="40.5" x14ac:dyDescent="0.25">
      <c r="A116" s="88">
        <v>2</v>
      </c>
      <c r="B116" s="9" t="s">
        <v>208</v>
      </c>
      <c r="C116" s="85" t="s">
        <v>209</v>
      </c>
      <c r="D116" s="43" t="s">
        <v>56</v>
      </c>
      <c r="E116" s="43"/>
      <c r="F116" s="140">
        <v>220</v>
      </c>
      <c r="G116" s="14"/>
      <c r="H116" s="14">
        <f t="shared" si="16"/>
        <v>0</v>
      </c>
      <c r="I116" s="14"/>
      <c r="J116" s="14">
        <f t="shared" si="17"/>
        <v>0</v>
      </c>
      <c r="K116" s="14"/>
      <c r="L116" s="14">
        <f t="shared" si="18"/>
        <v>0</v>
      </c>
      <c r="M116" s="14">
        <f t="shared" si="19"/>
        <v>0</v>
      </c>
    </row>
    <row r="117" spans="1:13" s="29" customFormat="1" ht="15.75" x14ac:dyDescent="0.25">
      <c r="A117" s="88"/>
      <c r="B117" s="26"/>
      <c r="C117" s="89" t="s">
        <v>46</v>
      </c>
      <c r="D117" s="27" t="s">
        <v>47</v>
      </c>
      <c r="E117" s="26">
        <v>1.82</v>
      </c>
      <c r="F117" s="84">
        <f>F116*E117</f>
        <v>400.40000000000003</v>
      </c>
      <c r="G117" s="14"/>
      <c r="H117" s="14">
        <f t="shared" si="16"/>
        <v>0</v>
      </c>
      <c r="I117" s="14"/>
      <c r="J117" s="14">
        <f t="shared" si="17"/>
        <v>0</v>
      </c>
      <c r="K117" s="14"/>
      <c r="L117" s="14">
        <f t="shared" si="18"/>
        <v>0</v>
      </c>
      <c r="M117" s="14">
        <f t="shared" si="19"/>
        <v>0</v>
      </c>
    </row>
    <row r="118" spans="1:13" s="29" customFormat="1" ht="15.75" x14ac:dyDescent="0.25">
      <c r="A118" s="88"/>
      <c r="B118" s="26"/>
      <c r="C118" s="89" t="s">
        <v>48</v>
      </c>
      <c r="D118" s="26" t="s">
        <v>49</v>
      </c>
      <c r="E118" s="26">
        <v>2.3E-3</v>
      </c>
      <c r="F118" s="84">
        <f>F116*E118</f>
        <v>0.50600000000000001</v>
      </c>
      <c r="G118" s="14"/>
      <c r="H118" s="14">
        <f t="shared" si="16"/>
        <v>0</v>
      </c>
      <c r="I118" s="14"/>
      <c r="J118" s="14">
        <f t="shared" si="17"/>
        <v>0</v>
      </c>
      <c r="K118" s="14"/>
      <c r="L118" s="14">
        <f t="shared" si="18"/>
        <v>0</v>
      </c>
      <c r="M118" s="14">
        <f t="shared" si="19"/>
        <v>0</v>
      </c>
    </row>
    <row r="119" spans="1:13" s="29" customFormat="1" ht="31.5" x14ac:dyDescent="0.25">
      <c r="A119" s="88"/>
      <c r="B119" s="9"/>
      <c r="C119" s="42" t="s">
        <v>210</v>
      </c>
      <c r="D119" s="43" t="s">
        <v>0</v>
      </c>
      <c r="E119" s="43">
        <v>1.05</v>
      </c>
      <c r="F119" s="145">
        <f>E119*F116</f>
        <v>231</v>
      </c>
      <c r="G119" s="14"/>
      <c r="H119" s="14">
        <f t="shared" si="16"/>
        <v>0</v>
      </c>
      <c r="I119" s="14"/>
      <c r="J119" s="14">
        <f t="shared" si="17"/>
        <v>0</v>
      </c>
      <c r="K119" s="14"/>
      <c r="L119" s="14">
        <f t="shared" si="18"/>
        <v>0</v>
      </c>
      <c r="M119" s="14">
        <f t="shared" si="19"/>
        <v>0</v>
      </c>
    </row>
    <row r="120" spans="1:13" s="29" customFormat="1" ht="15.75" x14ac:dyDescent="0.25">
      <c r="A120" s="88"/>
      <c r="B120" s="9"/>
      <c r="C120" s="42" t="s">
        <v>62</v>
      </c>
      <c r="D120" s="43" t="s">
        <v>49</v>
      </c>
      <c r="E120" s="43">
        <v>0.27500000000000002</v>
      </c>
      <c r="F120" s="145">
        <f>F116*E120</f>
        <v>60.500000000000007</v>
      </c>
      <c r="G120" s="14"/>
      <c r="H120" s="14">
        <f t="shared" si="16"/>
        <v>0</v>
      </c>
      <c r="I120" s="14"/>
      <c r="J120" s="14">
        <f t="shared" si="17"/>
        <v>0</v>
      </c>
      <c r="K120" s="14"/>
      <c r="L120" s="14">
        <f t="shared" si="18"/>
        <v>0</v>
      </c>
      <c r="M120" s="14">
        <f t="shared" si="19"/>
        <v>0</v>
      </c>
    </row>
    <row r="121" spans="1:13" s="4" customFormat="1" ht="47.25" x14ac:dyDescent="0.25">
      <c r="A121" s="9">
        <v>3</v>
      </c>
      <c r="B121" s="9" t="s">
        <v>69</v>
      </c>
      <c r="C121" s="10" t="s">
        <v>12</v>
      </c>
      <c r="D121" s="11" t="s">
        <v>0</v>
      </c>
      <c r="E121" s="11"/>
      <c r="F121" s="140">
        <v>53.1</v>
      </c>
      <c r="G121" s="14"/>
      <c r="H121" s="14">
        <f t="shared" si="16"/>
        <v>0</v>
      </c>
      <c r="I121" s="14"/>
      <c r="J121" s="14">
        <f t="shared" si="17"/>
        <v>0</v>
      </c>
      <c r="K121" s="14"/>
      <c r="L121" s="14">
        <f t="shared" si="18"/>
        <v>0</v>
      </c>
      <c r="M121" s="14">
        <f t="shared" si="19"/>
        <v>0</v>
      </c>
    </row>
    <row r="122" spans="1:13" s="4" customFormat="1" ht="27" x14ac:dyDescent="0.25">
      <c r="A122" s="9"/>
      <c r="B122" s="9" t="s">
        <v>53</v>
      </c>
      <c r="C122" s="27" t="s">
        <v>46</v>
      </c>
      <c r="D122" s="27" t="s">
        <v>0</v>
      </c>
      <c r="E122" s="26">
        <v>1</v>
      </c>
      <c r="F122" s="84">
        <f>F121*E122</f>
        <v>53.1</v>
      </c>
      <c r="G122" s="14"/>
      <c r="H122" s="14">
        <f t="shared" si="16"/>
        <v>0</v>
      </c>
      <c r="I122" s="14"/>
      <c r="J122" s="14">
        <f t="shared" si="17"/>
        <v>0</v>
      </c>
      <c r="K122" s="14"/>
      <c r="L122" s="14">
        <f t="shared" si="18"/>
        <v>0</v>
      </c>
      <c r="M122" s="14">
        <f t="shared" si="19"/>
        <v>0</v>
      </c>
    </row>
    <row r="123" spans="1:13" s="4" customFormat="1" x14ac:dyDescent="0.25">
      <c r="A123" s="9"/>
      <c r="B123" s="9"/>
      <c r="C123" s="27" t="s">
        <v>48</v>
      </c>
      <c r="D123" s="26" t="s">
        <v>49</v>
      </c>
      <c r="E123" s="26">
        <v>0.02</v>
      </c>
      <c r="F123" s="84">
        <f>F121*E123</f>
        <v>1.0620000000000001</v>
      </c>
      <c r="G123" s="14"/>
      <c r="H123" s="14">
        <f t="shared" si="16"/>
        <v>0</v>
      </c>
      <c r="I123" s="14"/>
      <c r="J123" s="14">
        <f t="shared" si="17"/>
        <v>0</v>
      </c>
      <c r="K123" s="14"/>
      <c r="L123" s="14">
        <f t="shared" si="18"/>
        <v>0</v>
      </c>
      <c r="M123" s="14">
        <f t="shared" si="19"/>
        <v>0</v>
      </c>
    </row>
    <row r="124" spans="1:13" s="4" customFormat="1" x14ac:dyDescent="0.25">
      <c r="A124" s="9"/>
      <c r="B124" s="9"/>
      <c r="C124" s="27" t="s">
        <v>66</v>
      </c>
      <c r="D124" s="26" t="s">
        <v>61</v>
      </c>
      <c r="E124" s="26">
        <v>6</v>
      </c>
      <c r="F124" s="141">
        <f>F121*E124</f>
        <v>318.60000000000002</v>
      </c>
      <c r="G124" s="14"/>
      <c r="H124" s="14">
        <f t="shared" si="16"/>
        <v>0</v>
      </c>
      <c r="I124" s="14"/>
      <c r="J124" s="14">
        <f t="shared" si="17"/>
        <v>0</v>
      </c>
      <c r="K124" s="14"/>
      <c r="L124" s="14">
        <f t="shared" si="18"/>
        <v>0</v>
      </c>
      <c r="M124" s="14">
        <f t="shared" si="19"/>
        <v>0</v>
      </c>
    </row>
    <row r="125" spans="1:13" s="4" customFormat="1" x14ac:dyDescent="0.25">
      <c r="A125" s="9"/>
      <c r="B125" s="9"/>
      <c r="C125" s="27" t="s">
        <v>70</v>
      </c>
      <c r="D125" s="37" t="s">
        <v>56</v>
      </c>
      <c r="E125" s="39">
        <v>1.03</v>
      </c>
      <c r="F125" s="142">
        <f>F121*E125</f>
        <v>54.693000000000005</v>
      </c>
      <c r="G125" s="14"/>
      <c r="H125" s="14">
        <f t="shared" si="16"/>
        <v>0</v>
      </c>
      <c r="I125" s="14"/>
      <c r="J125" s="14">
        <f t="shared" si="17"/>
        <v>0</v>
      </c>
      <c r="K125" s="14"/>
      <c r="L125" s="14">
        <f t="shared" si="18"/>
        <v>0</v>
      </c>
      <c r="M125" s="14">
        <f t="shared" si="19"/>
        <v>0</v>
      </c>
    </row>
    <row r="126" spans="1:13" s="4" customFormat="1" x14ac:dyDescent="0.25">
      <c r="A126" s="9"/>
      <c r="B126" s="9"/>
      <c r="C126" s="36" t="s">
        <v>57</v>
      </c>
      <c r="D126" s="37" t="s">
        <v>49</v>
      </c>
      <c r="E126" s="39">
        <v>7.0000000000000001E-3</v>
      </c>
      <c r="F126" s="142">
        <f>F121*E126</f>
        <v>0.37170000000000003</v>
      </c>
      <c r="G126" s="14"/>
      <c r="H126" s="14">
        <f t="shared" si="16"/>
        <v>0</v>
      </c>
      <c r="I126" s="14"/>
      <c r="J126" s="14">
        <f t="shared" si="17"/>
        <v>0</v>
      </c>
      <c r="K126" s="14"/>
      <c r="L126" s="14">
        <f t="shared" si="18"/>
        <v>0</v>
      </c>
      <c r="M126" s="14">
        <f t="shared" si="19"/>
        <v>0</v>
      </c>
    </row>
    <row r="127" spans="1:13" s="44" customFormat="1" ht="47.25" x14ac:dyDescent="0.25">
      <c r="A127" s="41">
        <v>5</v>
      </c>
      <c r="B127" s="9" t="s">
        <v>71</v>
      </c>
      <c r="C127" s="47" t="s">
        <v>72</v>
      </c>
      <c r="D127" s="25" t="s">
        <v>56</v>
      </c>
      <c r="E127" s="25"/>
      <c r="F127" s="78">
        <v>850</v>
      </c>
      <c r="G127" s="14"/>
      <c r="H127" s="14">
        <f t="shared" si="16"/>
        <v>0</v>
      </c>
      <c r="I127" s="14"/>
      <c r="J127" s="14">
        <f t="shared" si="17"/>
        <v>0</v>
      </c>
      <c r="K127" s="14"/>
      <c r="L127" s="14">
        <f t="shared" si="18"/>
        <v>0</v>
      </c>
      <c r="M127" s="14">
        <f t="shared" si="19"/>
        <v>0</v>
      </c>
    </row>
    <row r="128" spans="1:13" s="29" customFormat="1" ht="15.75" x14ac:dyDescent="0.25">
      <c r="A128" s="45"/>
      <c r="B128" s="26" t="s">
        <v>55</v>
      </c>
      <c r="C128" s="26" t="s">
        <v>46</v>
      </c>
      <c r="D128" s="27" t="s">
        <v>56</v>
      </c>
      <c r="E128" s="26">
        <v>1</v>
      </c>
      <c r="F128" s="84">
        <f>F127*E128</f>
        <v>850</v>
      </c>
      <c r="G128" s="14"/>
      <c r="H128" s="14">
        <f t="shared" si="16"/>
        <v>0</v>
      </c>
      <c r="I128" s="14"/>
      <c r="J128" s="14">
        <f t="shared" si="17"/>
        <v>0</v>
      </c>
      <c r="K128" s="14"/>
      <c r="L128" s="14">
        <f t="shared" si="18"/>
        <v>0</v>
      </c>
      <c r="M128" s="14">
        <f t="shared" si="19"/>
        <v>0</v>
      </c>
    </row>
    <row r="129" spans="1:13" s="29" customFormat="1" ht="15.75" x14ac:dyDescent="0.25">
      <c r="A129" s="45"/>
      <c r="B129" s="26"/>
      <c r="C129" s="26" t="s">
        <v>48</v>
      </c>
      <c r="D129" s="26" t="s">
        <v>49</v>
      </c>
      <c r="E129" s="26">
        <v>0.01</v>
      </c>
      <c r="F129" s="84">
        <f>F127*E129</f>
        <v>8.5</v>
      </c>
      <c r="G129" s="14"/>
      <c r="H129" s="14">
        <f t="shared" si="16"/>
        <v>0</v>
      </c>
      <c r="I129" s="14"/>
      <c r="J129" s="14">
        <f t="shared" si="17"/>
        <v>0</v>
      </c>
      <c r="K129" s="14"/>
      <c r="L129" s="14">
        <f t="shared" si="18"/>
        <v>0</v>
      </c>
      <c r="M129" s="14">
        <f t="shared" si="19"/>
        <v>0</v>
      </c>
    </row>
    <row r="130" spans="1:13" s="29" customFormat="1" ht="15.75" x14ac:dyDescent="0.25">
      <c r="A130" s="45"/>
      <c r="B130" s="9"/>
      <c r="C130" s="42" t="s">
        <v>73</v>
      </c>
      <c r="D130" s="43" t="s">
        <v>61</v>
      </c>
      <c r="E130" s="43">
        <v>0.63</v>
      </c>
      <c r="F130" s="145">
        <f>F127*E130</f>
        <v>535.5</v>
      </c>
      <c r="G130" s="14"/>
      <c r="H130" s="14">
        <f t="shared" si="16"/>
        <v>0</v>
      </c>
      <c r="I130" s="14"/>
      <c r="J130" s="14">
        <f t="shared" si="17"/>
        <v>0</v>
      </c>
      <c r="K130" s="14"/>
      <c r="L130" s="14">
        <f t="shared" si="18"/>
        <v>0</v>
      </c>
      <c r="M130" s="14">
        <f t="shared" si="19"/>
        <v>0</v>
      </c>
    </row>
    <row r="131" spans="1:13" s="29" customFormat="1" ht="15.75" x14ac:dyDescent="0.25">
      <c r="A131" s="45"/>
      <c r="B131" s="9"/>
      <c r="C131" s="42" t="s">
        <v>74</v>
      </c>
      <c r="D131" s="43" t="s">
        <v>61</v>
      </c>
      <c r="E131" s="43">
        <v>0.79</v>
      </c>
      <c r="F131" s="145">
        <f>F127*E131</f>
        <v>671.5</v>
      </c>
      <c r="G131" s="14"/>
      <c r="H131" s="14">
        <f t="shared" si="16"/>
        <v>0</v>
      </c>
      <c r="I131" s="14"/>
      <c r="J131" s="14">
        <f t="shared" si="17"/>
        <v>0</v>
      </c>
      <c r="K131" s="14"/>
      <c r="L131" s="14">
        <f t="shared" si="18"/>
        <v>0</v>
      </c>
      <c r="M131" s="14">
        <f t="shared" si="19"/>
        <v>0</v>
      </c>
    </row>
    <row r="132" spans="1:13" s="29" customFormat="1" ht="15.75" x14ac:dyDescent="0.25">
      <c r="A132" s="45"/>
      <c r="B132" s="9"/>
      <c r="C132" s="42" t="s">
        <v>62</v>
      </c>
      <c r="D132" s="43" t="s">
        <v>49</v>
      </c>
      <c r="E132" s="43">
        <v>1.6E-2</v>
      </c>
      <c r="F132" s="145">
        <f>F127*E132</f>
        <v>13.6</v>
      </c>
      <c r="G132" s="14"/>
      <c r="H132" s="14">
        <f t="shared" si="16"/>
        <v>0</v>
      </c>
      <c r="I132" s="14"/>
      <c r="J132" s="14">
        <f t="shared" si="17"/>
        <v>0</v>
      </c>
      <c r="K132" s="14"/>
      <c r="L132" s="14">
        <f t="shared" si="18"/>
        <v>0</v>
      </c>
      <c r="M132" s="14">
        <f t="shared" si="19"/>
        <v>0</v>
      </c>
    </row>
    <row r="133" spans="1:13" s="44" customFormat="1" ht="47.25" x14ac:dyDescent="0.25">
      <c r="A133" s="41">
        <v>6</v>
      </c>
      <c r="B133" s="9" t="s">
        <v>82</v>
      </c>
      <c r="C133" s="47" t="s">
        <v>83</v>
      </c>
      <c r="D133" s="25" t="s">
        <v>0</v>
      </c>
      <c r="E133" s="25"/>
      <c r="F133" s="78">
        <v>6</v>
      </c>
      <c r="G133" s="21"/>
      <c r="H133" s="21">
        <v>0</v>
      </c>
      <c r="I133" s="21"/>
      <c r="J133" s="21">
        <v>0</v>
      </c>
      <c r="K133" s="21"/>
      <c r="L133" s="21">
        <v>0</v>
      </c>
      <c r="M133" s="21">
        <v>0</v>
      </c>
    </row>
    <row r="134" spans="1:13" s="29" customFormat="1" ht="15.75" x14ac:dyDescent="0.25">
      <c r="A134" s="45"/>
      <c r="B134" s="26"/>
      <c r="C134" s="26" t="s">
        <v>46</v>
      </c>
      <c r="D134" s="27" t="s">
        <v>47</v>
      </c>
      <c r="E134" s="26">
        <v>0.68</v>
      </c>
      <c r="F134" s="84">
        <f>F133*E134</f>
        <v>4.08</v>
      </c>
      <c r="G134" s="14"/>
      <c r="H134" s="14">
        <f t="shared" ref="H134:H138" si="52">F134*G134</f>
        <v>0</v>
      </c>
      <c r="I134" s="14"/>
      <c r="J134" s="14">
        <f t="shared" ref="J134:J138" si="53">F134*I134</f>
        <v>0</v>
      </c>
      <c r="K134" s="14"/>
      <c r="L134" s="14">
        <f t="shared" ref="L134:L138" si="54">F134*K134</f>
        <v>0</v>
      </c>
      <c r="M134" s="14">
        <f t="shared" ref="M134:M138" si="55">H134+J134+L134</f>
        <v>0</v>
      </c>
    </row>
    <row r="135" spans="1:13" s="29" customFormat="1" ht="15.75" x14ac:dyDescent="0.25">
      <c r="A135" s="45"/>
      <c r="B135" s="26"/>
      <c r="C135" s="26" t="s">
        <v>48</v>
      </c>
      <c r="D135" s="26" t="s">
        <v>49</v>
      </c>
      <c r="E135" s="26">
        <v>2.9999999999999997E-4</v>
      </c>
      <c r="F135" s="84">
        <f>F133*E135</f>
        <v>1.8E-3</v>
      </c>
      <c r="G135" s="14"/>
      <c r="H135" s="14">
        <f t="shared" si="52"/>
        <v>0</v>
      </c>
      <c r="I135" s="14"/>
      <c r="J135" s="14">
        <f t="shared" si="53"/>
        <v>0</v>
      </c>
      <c r="K135" s="14"/>
      <c r="L135" s="14">
        <f t="shared" si="54"/>
        <v>0</v>
      </c>
      <c r="M135" s="14">
        <f t="shared" si="55"/>
        <v>0</v>
      </c>
    </row>
    <row r="136" spans="1:13" s="29" customFormat="1" ht="15.75" x14ac:dyDescent="0.25">
      <c r="A136" s="45"/>
      <c r="B136" s="9"/>
      <c r="C136" s="42" t="s">
        <v>84</v>
      </c>
      <c r="D136" s="43" t="s">
        <v>61</v>
      </c>
      <c r="E136" s="43">
        <v>0.251</v>
      </c>
      <c r="F136" s="145">
        <f>F133*E136</f>
        <v>1.506</v>
      </c>
      <c r="G136" s="14"/>
      <c r="H136" s="14">
        <f t="shared" si="52"/>
        <v>0</v>
      </c>
      <c r="I136" s="14"/>
      <c r="J136" s="14">
        <f t="shared" si="53"/>
        <v>0</v>
      </c>
      <c r="K136" s="14"/>
      <c r="L136" s="14">
        <f t="shared" si="54"/>
        <v>0</v>
      </c>
      <c r="M136" s="14">
        <f t="shared" si="55"/>
        <v>0</v>
      </c>
    </row>
    <row r="137" spans="1:13" s="29" customFormat="1" ht="15.75" x14ac:dyDescent="0.25">
      <c r="A137" s="45"/>
      <c r="B137" s="9"/>
      <c r="C137" s="42" t="s">
        <v>85</v>
      </c>
      <c r="D137" s="43" t="s">
        <v>61</v>
      </c>
      <c r="E137" s="43">
        <v>2.7E-2</v>
      </c>
      <c r="F137" s="145">
        <f>F133*E137</f>
        <v>0.16200000000000001</v>
      </c>
      <c r="G137" s="14"/>
      <c r="H137" s="14">
        <f t="shared" si="52"/>
        <v>0</v>
      </c>
      <c r="I137" s="14"/>
      <c r="J137" s="14">
        <f t="shared" si="53"/>
        <v>0</v>
      </c>
      <c r="K137" s="14"/>
      <c r="L137" s="14">
        <f t="shared" si="54"/>
        <v>0</v>
      </c>
      <c r="M137" s="14">
        <f t="shared" si="55"/>
        <v>0</v>
      </c>
    </row>
    <row r="138" spans="1:13" s="29" customFormat="1" ht="15.75" x14ac:dyDescent="0.25">
      <c r="A138" s="45"/>
      <c r="B138" s="9"/>
      <c r="C138" s="42" t="s">
        <v>62</v>
      </c>
      <c r="D138" s="43" t="s">
        <v>49</v>
      </c>
      <c r="E138" s="43">
        <v>1.9E-3</v>
      </c>
      <c r="F138" s="145">
        <f>F133*E138</f>
        <v>1.14E-2</v>
      </c>
      <c r="G138" s="14"/>
      <c r="H138" s="14">
        <f t="shared" si="52"/>
        <v>0</v>
      </c>
      <c r="I138" s="14"/>
      <c r="J138" s="14">
        <f t="shared" si="53"/>
        <v>0</v>
      </c>
      <c r="K138" s="14"/>
      <c r="L138" s="14">
        <f t="shared" si="54"/>
        <v>0</v>
      </c>
      <c r="M138" s="14">
        <f t="shared" si="55"/>
        <v>0</v>
      </c>
    </row>
    <row r="139" spans="1:13" s="19" customFormat="1" ht="15.75" x14ac:dyDescent="0.25">
      <c r="A139" s="15"/>
      <c r="B139" s="9"/>
      <c r="C139" s="9" t="s">
        <v>40</v>
      </c>
      <c r="D139" s="16"/>
      <c r="E139" s="15"/>
      <c r="F139" s="146"/>
      <c r="G139" s="17"/>
      <c r="H139" s="18">
        <f>SUM(H7:H138)</f>
        <v>0</v>
      </c>
      <c r="I139" s="18"/>
      <c r="J139" s="18">
        <f>SUM(J7:J138)</f>
        <v>0</v>
      </c>
      <c r="K139" s="18"/>
      <c r="L139" s="18">
        <f>SUM(L7:L138)</f>
        <v>0</v>
      </c>
      <c r="M139" s="18">
        <f t="shared" si="19"/>
        <v>0</v>
      </c>
    </row>
    <row r="140" spans="1:13" s="19" customFormat="1" ht="15.75" x14ac:dyDescent="0.25">
      <c r="A140" s="15"/>
      <c r="B140" s="9"/>
      <c r="C140" s="9" t="s">
        <v>43</v>
      </c>
      <c r="D140" s="20">
        <v>0</v>
      </c>
      <c r="E140" s="15"/>
      <c r="F140" s="146"/>
      <c r="G140" s="17"/>
      <c r="H140" s="17"/>
      <c r="I140" s="17"/>
      <c r="J140" s="17"/>
      <c r="K140" s="17"/>
      <c r="L140" s="17"/>
      <c r="M140" s="21">
        <f>D140*M139</f>
        <v>0</v>
      </c>
    </row>
    <row r="141" spans="1:13" s="19" customFormat="1" ht="15.75" x14ac:dyDescent="0.25">
      <c r="A141" s="22"/>
      <c r="B141" s="9"/>
      <c r="C141" s="9" t="s">
        <v>40</v>
      </c>
      <c r="D141" s="16"/>
      <c r="E141" s="22"/>
      <c r="F141" s="147"/>
      <c r="G141" s="17"/>
      <c r="H141" s="17"/>
      <c r="I141" s="17"/>
      <c r="J141" s="17"/>
      <c r="K141" s="17"/>
      <c r="L141" s="17"/>
      <c r="M141" s="21">
        <f>SUM(M139:M140)</f>
        <v>0</v>
      </c>
    </row>
    <row r="142" spans="1:13" s="19" customFormat="1" ht="15.75" x14ac:dyDescent="0.25">
      <c r="A142" s="22"/>
      <c r="B142" s="9"/>
      <c r="C142" s="9" t="s">
        <v>44</v>
      </c>
      <c r="D142" s="20">
        <v>0</v>
      </c>
      <c r="E142" s="22"/>
      <c r="F142" s="147"/>
      <c r="G142" s="17"/>
      <c r="H142" s="17"/>
      <c r="I142" s="17"/>
      <c r="J142" s="17"/>
      <c r="K142" s="17"/>
      <c r="L142" s="17"/>
      <c r="M142" s="21">
        <f>D142*M141</f>
        <v>0</v>
      </c>
    </row>
    <row r="143" spans="1:13" s="19" customFormat="1" ht="15.75" x14ac:dyDescent="0.25">
      <c r="A143" s="22"/>
      <c r="B143" s="22"/>
      <c r="C143" s="23" t="s">
        <v>40</v>
      </c>
      <c r="D143" s="24"/>
      <c r="E143" s="22"/>
      <c r="F143" s="147"/>
      <c r="G143" s="17"/>
      <c r="H143" s="17"/>
      <c r="I143" s="17"/>
      <c r="J143" s="17"/>
      <c r="K143" s="17"/>
      <c r="L143" s="17"/>
      <c r="M143" s="21">
        <f>SUM(M141:M142)</f>
        <v>0</v>
      </c>
    </row>
  </sheetData>
  <mergeCells count="10">
    <mergeCell ref="A1:M1"/>
    <mergeCell ref="A2:A3"/>
    <mergeCell ref="B2:B3"/>
    <mergeCell ref="C2:C3"/>
    <mergeCell ref="D2:D3"/>
    <mergeCell ref="E2:E3"/>
    <mergeCell ref="F2:F3"/>
    <mergeCell ref="G2:H2"/>
    <mergeCell ref="I2:J2"/>
    <mergeCell ref="K2:L2"/>
  </mergeCells>
  <pageMargins left="0" right="0" top="0.75" bottom="0.75" header="0.5" footer="0.5"/>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topLeftCell="A55" zoomScaleSheetLayoutView="100" workbookViewId="0">
      <selection activeCell="A78" sqref="A78:XFD78"/>
    </sheetView>
  </sheetViews>
  <sheetFormatPr defaultColWidth="9.140625" defaultRowHeight="15" x14ac:dyDescent="0.25"/>
  <cols>
    <col min="1" max="1" width="4.42578125" style="1" customWidth="1"/>
    <col min="2" max="2" width="7.5703125" style="1" customWidth="1"/>
    <col min="3" max="3" width="34.42578125" style="2" customWidth="1"/>
    <col min="4" max="4" width="7.85546875" style="3" customWidth="1"/>
    <col min="5" max="5" width="7.5703125" style="3" customWidth="1"/>
    <col min="6" max="10" width="9.140625" style="1"/>
    <col min="11" max="11" width="8" style="1" customWidth="1"/>
    <col min="12" max="16384" width="9.140625" style="1"/>
  </cols>
  <sheetData>
    <row r="1" spans="1:14" s="4" customFormat="1" ht="39" customHeight="1" x14ac:dyDescent="0.25">
      <c r="A1" s="172" t="s">
        <v>273</v>
      </c>
      <c r="B1" s="172"/>
      <c r="C1" s="172"/>
      <c r="D1" s="172"/>
      <c r="E1" s="172"/>
      <c r="F1" s="172"/>
      <c r="G1" s="172"/>
      <c r="H1" s="172"/>
      <c r="I1" s="172"/>
      <c r="J1" s="172"/>
      <c r="K1" s="172"/>
      <c r="L1" s="173"/>
      <c r="M1" s="173"/>
      <c r="N1" s="62"/>
    </row>
    <row r="2" spans="1:14" s="4" customFormat="1" ht="46.15" customHeight="1" x14ac:dyDescent="0.25">
      <c r="A2" s="174" t="s">
        <v>29</v>
      </c>
      <c r="B2" s="175" t="s">
        <v>30</v>
      </c>
      <c r="C2" s="174" t="s">
        <v>31</v>
      </c>
      <c r="D2" s="174" t="s">
        <v>32</v>
      </c>
      <c r="E2" s="176" t="s">
        <v>33</v>
      </c>
      <c r="F2" s="174" t="s">
        <v>34</v>
      </c>
      <c r="G2" s="178" t="s">
        <v>35</v>
      </c>
      <c r="H2" s="178"/>
      <c r="I2" s="178" t="s">
        <v>36</v>
      </c>
      <c r="J2" s="178"/>
      <c r="K2" s="174" t="s">
        <v>37</v>
      </c>
      <c r="L2" s="174"/>
      <c r="M2" s="5" t="s">
        <v>38</v>
      </c>
      <c r="N2" s="62"/>
    </row>
    <row r="3" spans="1:14" s="4" customFormat="1" x14ac:dyDescent="0.25">
      <c r="A3" s="174"/>
      <c r="B3" s="175"/>
      <c r="C3" s="174"/>
      <c r="D3" s="174"/>
      <c r="E3" s="176"/>
      <c r="F3" s="174"/>
      <c r="G3" s="57" t="s">
        <v>39</v>
      </c>
      <c r="H3" s="57" t="s">
        <v>40</v>
      </c>
      <c r="I3" s="57" t="s">
        <v>39</v>
      </c>
      <c r="J3" s="57" t="s">
        <v>40</v>
      </c>
      <c r="K3" s="57" t="s">
        <v>39</v>
      </c>
      <c r="L3" s="57" t="s">
        <v>41</v>
      </c>
      <c r="M3" s="5" t="s">
        <v>42</v>
      </c>
      <c r="N3" s="62"/>
    </row>
    <row r="4" spans="1:14" s="4" customFormat="1" x14ac:dyDescent="0.25">
      <c r="A4" s="56">
        <v>1</v>
      </c>
      <c r="B4" s="56">
        <v>2</v>
      </c>
      <c r="C4" s="56">
        <v>3</v>
      </c>
      <c r="D4" s="56">
        <v>4</v>
      </c>
      <c r="E4" s="56">
        <v>5</v>
      </c>
      <c r="F4" s="56">
        <v>6</v>
      </c>
      <c r="G4" s="56">
        <v>7</v>
      </c>
      <c r="H4" s="56">
        <v>8</v>
      </c>
      <c r="I4" s="56">
        <v>9</v>
      </c>
      <c r="J4" s="56">
        <v>10</v>
      </c>
      <c r="K4" s="56">
        <v>11</v>
      </c>
      <c r="L4" s="56">
        <v>12</v>
      </c>
      <c r="M4" s="56">
        <v>13</v>
      </c>
      <c r="N4" s="62"/>
    </row>
    <row r="5" spans="1:14" s="4" customFormat="1" ht="33" x14ac:dyDescent="0.25">
      <c r="A5" s="9"/>
      <c r="B5" s="9"/>
      <c r="C5" s="162" t="s">
        <v>93</v>
      </c>
      <c r="D5" s="11"/>
      <c r="E5" s="12"/>
      <c r="F5" s="13"/>
      <c r="G5" s="14"/>
      <c r="H5" s="14"/>
      <c r="I5" s="14"/>
      <c r="J5" s="14"/>
      <c r="K5" s="14"/>
      <c r="L5" s="14"/>
      <c r="M5" s="14"/>
      <c r="N5" s="62"/>
    </row>
    <row r="6" spans="1:14" s="4" customFormat="1" ht="67.5" x14ac:dyDescent="0.25">
      <c r="A6" s="9">
        <v>1</v>
      </c>
      <c r="B6" s="9" t="s">
        <v>95</v>
      </c>
      <c r="C6" s="10" t="s">
        <v>96</v>
      </c>
      <c r="D6" s="11" t="s">
        <v>1</v>
      </c>
      <c r="E6" s="12"/>
      <c r="F6" s="13">
        <f>F9+F10</f>
        <v>170</v>
      </c>
      <c r="G6" s="14"/>
      <c r="H6" s="14">
        <f t="shared" ref="H6:H67" si="0">F6*G6</f>
        <v>0</v>
      </c>
      <c r="I6" s="14"/>
      <c r="J6" s="14">
        <f t="shared" ref="J6:J67" si="1">F6*I6</f>
        <v>0</v>
      </c>
      <c r="K6" s="14"/>
      <c r="L6" s="14">
        <f t="shared" ref="L6:L67" si="2">F6*K6</f>
        <v>0</v>
      </c>
      <c r="M6" s="14">
        <f t="shared" ref="M6:M67" si="3">H6+J6+L6</f>
        <v>0</v>
      </c>
      <c r="N6" s="62"/>
    </row>
    <row r="7" spans="1:14" s="4" customFormat="1" x14ac:dyDescent="0.25">
      <c r="A7" s="9"/>
      <c r="B7" s="9"/>
      <c r="C7" s="31" t="s">
        <v>50</v>
      </c>
      <c r="D7" s="32" t="s">
        <v>47</v>
      </c>
      <c r="E7" s="32">
        <v>0.66300000000000003</v>
      </c>
      <c r="F7" s="33">
        <f>E7*F6</f>
        <v>112.71000000000001</v>
      </c>
      <c r="G7" s="33"/>
      <c r="H7" s="33">
        <f t="shared" si="0"/>
        <v>0</v>
      </c>
      <c r="I7" s="33"/>
      <c r="J7" s="33">
        <f t="shared" si="1"/>
        <v>0</v>
      </c>
      <c r="K7" s="33"/>
      <c r="L7" s="33">
        <f t="shared" si="2"/>
        <v>0</v>
      </c>
      <c r="M7" s="33">
        <f t="shared" si="3"/>
        <v>0</v>
      </c>
    </row>
    <row r="8" spans="1:14" s="4" customFormat="1" x14ac:dyDescent="0.25">
      <c r="A8" s="9"/>
      <c r="B8" s="9"/>
      <c r="C8" s="31" t="s">
        <v>51</v>
      </c>
      <c r="D8" s="32" t="s">
        <v>49</v>
      </c>
      <c r="E8" s="32">
        <v>4.5999999999999999E-2</v>
      </c>
      <c r="F8" s="33">
        <f>E8*F6</f>
        <v>7.82</v>
      </c>
      <c r="G8" s="33"/>
      <c r="H8" s="33">
        <f t="shared" si="0"/>
        <v>0</v>
      </c>
      <c r="I8" s="33"/>
      <c r="J8" s="33">
        <f t="shared" si="1"/>
        <v>0</v>
      </c>
      <c r="K8" s="33"/>
      <c r="L8" s="33">
        <f t="shared" si="2"/>
        <v>0</v>
      </c>
      <c r="M8" s="33">
        <f t="shared" si="3"/>
        <v>0</v>
      </c>
    </row>
    <row r="9" spans="1:14" s="4" customFormat="1" ht="30" x14ac:dyDescent="0.25">
      <c r="A9" s="9"/>
      <c r="B9" s="65"/>
      <c r="C9" s="66" t="s">
        <v>213</v>
      </c>
      <c r="D9" s="65" t="s">
        <v>1</v>
      </c>
      <c r="E9" s="65"/>
      <c r="F9" s="67">
        <v>100</v>
      </c>
      <c r="G9" s="67"/>
      <c r="H9" s="33">
        <f t="shared" ref="H9" si="4">F9*G9</f>
        <v>0</v>
      </c>
      <c r="I9" s="33"/>
      <c r="J9" s="33">
        <f t="shared" ref="J9" si="5">F9*I9</f>
        <v>0</v>
      </c>
      <c r="K9" s="33"/>
      <c r="L9" s="33">
        <f t="shared" ref="L9" si="6">F9*K9</f>
        <v>0</v>
      </c>
      <c r="M9" s="33">
        <f t="shared" ref="M9" si="7">H9+J9+L9</f>
        <v>0</v>
      </c>
      <c r="N9" s="29"/>
    </row>
    <row r="10" spans="1:14" s="4" customFormat="1" ht="30" x14ac:dyDescent="0.25">
      <c r="A10" s="9"/>
      <c r="B10" s="65"/>
      <c r="C10" s="66" t="s">
        <v>214</v>
      </c>
      <c r="D10" s="65" t="s">
        <v>1</v>
      </c>
      <c r="E10" s="65"/>
      <c r="F10" s="67">
        <v>70</v>
      </c>
      <c r="G10" s="33"/>
      <c r="H10" s="33">
        <f t="shared" si="0"/>
        <v>0</v>
      </c>
      <c r="I10" s="33"/>
      <c r="J10" s="33">
        <f t="shared" si="1"/>
        <v>0</v>
      </c>
      <c r="K10" s="33"/>
      <c r="L10" s="33">
        <f t="shared" si="2"/>
        <v>0</v>
      </c>
      <c r="M10" s="33">
        <f t="shared" si="3"/>
        <v>0</v>
      </c>
      <c r="N10" s="29"/>
    </row>
    <row r="11" spans="1:14" s="29" customFormat="1" ht="15.75" x14ac:dyDescent="0.25">
      <c r="A11" s="9"/>
      <c r="B11" s="26"/>
      <c r="C11" s="42" t="s">
        <v>62</v>
      </c>
      <c r="D11" s="27" t="s">
        <v>49</v>
      </c>
      <c r="E11" s="26">
        <v>2.8000000000000001E-2</v>
      </c>
      <c r="F11" s="28">
        <f>E11*F6</f>
        <v>4.76</v>
      </c>
      <c r="G11" s="14"/>
      <c r="H11" s="14">
        <f>F11*G11</f>
        <v>0</v>
      </c>
      <c r="I11" s="14"/>
      <c r="J11" s="14">
        <f>F11*I11</f>
        <v>0</v>
      </c>
      <c r="K11" s="14"/>
      <c r="L11" s="14">
        <f>F11*K11</f>
        <v>0</v>
      </c>
      <c r="M11" s="14">
        <f>H11+J11+L11</f>
        <v>0</v>
      </c>
    </row>
    <row r="12" spans="1:14" s="4" customFormat="1" ht="67.5" x14ac:dyDescent="0.25">
      <c r="A12" s="9">
        <v>2</v>
      </c>
      <c r="B12" s="9" t="s">
        <v>97</v>
      </c>
      <c r="C12" s="10" t="s">
        <v>98</v>
      </c>
      <c r="D12" s="11" t="s">
        <v>2</v>
      </c>
      <c r="E12" s="12"/>
      <c r="F12" s="13">
        <f>F15+F16</f>
        <v>26</v>
      </c>
      <c r="G12" s="14"/>
      <c r="H12" s="14">
        <f t="shared" si="0"/>
        <v>0</v>
      </c>
      <c r="I12" s="14"/>
      <c r="J12" s="14">
        <f t="shared" si="1"/>
        <v>0</v>
      </c>
      <c r="K12" s="14"/>
      <c r="L12" s="14">
        <f t="shared" si="2"/>
        <v>0</v>
      </c>
      <c r="M12" s="14">
        <f t="shared" si="3"/>
        <v>0</v>
      </c>
      <c r="N12" s="62"/>
    </row>
    <row r="13" spans="1:14" s="4" customFormat="1" x14ac:dyDescent="0.25">
      <c r="A13" s="9"/>
      <c r="B13" s="9"/>
      <c r="C13" s="31" t="s">
        <v>50</v>
      </c>
      <c r="D13" s="32" t="s">
        <v>47</v>
      </c>
      <c r="E13" s="32">
        <v>1.51</v>
      </c>
      <c r="F13" s="33">
        <f>E13*F12</f>
        <v>39.26</v>
      </c>
      <c r="G13" s="33"/>
      <c r="H13" s="33">
        <f t="shared" si="0"/>
        <v>0</v>
      </c>
      <c r="I13" s="33"/>
      <c r="J13" s="33">
        <f t="shared" si="1"/>
        <v>0</v>
      </c>
      <c r="K13" s="33"/>
      <c r="L13" s="33">
        <f t="shared" si="2"/>
        <v>0</v>
      </c>
      <c r="M13" s="33">
        <f t="shared" si="3"/>
        <v>0</v>
      </c>
    </row>
    <row r="14" spans="1:14" s="4" customFormat="1" x14ac:dyDescent="0.25">
      <c r="A14" s="9"/>
      <c r="B14" s="9"/>
      <c r="C14" s="31" t="s">
        <v>51</v>
      </c>
      <c r="D14" s="32" t="s">
        <v>49</v>
      </c>
      <c r="E14" s="32">
        <v>0.13</v>
      </c>
      <c r="F14" s="33">
        <f>E14*F12</f>
        <v>3.38</v>
      </c>
      <c r="G14" s="33"/>
      <c r="H14" s="33">
        <f t="shared" si="0"/>
        <v>0</v>
      </c>
      <c r="I14" s="33"/>
      <c r="J14" s="33">
        <f t="shared" si="1"/>
        <v>0</v>
      </c>
      <c r="K14" s="33"/>
      <c r="L14" s="33">
        <f t="shared" si="2"/>
        <v>0</v>
      </c>
      <c r="M14" s="33">
        <f t="shared" si="3"/>
        <v>0</v>
      </c>
    </row>
    <row r="15" spans="1:14" s="4" customFormat="1" ht="15.75" x14ac:dyDescent="0.25">
      <c r="A15" s="9"/>
      <c r="B15" s="65"/>
      <c r="C15" s="66" t="s">
        <v>99</v>
      </c>
      <c r="D15" s="65" t="s">
        <v>2</v>
      </c>
      <c r="E15" s="65"/>
      <c r="F15" s="67">
        <v>24</v>
      </c>
      <c r="G15" s="33"/>
      <c r="H15" s="33">
        <f t="shared" si="0"/>
        <v>0</v>
      </c>
      <c r="I15" s="33"/>
      <c r="J15" s="33">
        <f t="shared" si="1"/>
        <v>0</v>
      </c>
      <c r="K15" s="33"/>
      <c r="L15" s="33">
        <f t="shared" si="2"/>
        <v>0</v>
      </c>
      <c r="M15" s="33">
        <f t="shared" si="3"/>
        <v>0</v>
      </c>
      <c r="N15" s="29"/>
    </row>
    <row r="16" spans="1:14" s="4" customFormat="1" ht="15.75" x14ac:dyDescent="0.25">
      <c r="A16" s="9"/>
      <c r="B16" s="65"/>
      <c r="C16" s="66" t="s">
        <v>100</v>
      </c>
      <c r="D16" s="65" t="s">
        <v>2</v>
      </c>
      <c r="E16" s="65"/>
      <c r="F16" s="67">
        <v>2</v>
      </c>
      <c r="G16" s="33"/>
      <c r="H16" s="33">
        <f t="shared" si="0"/>
        <v>0</v>
      </c>
      <c r="I16" s="33"/>
      <c r="J16" s="33">
        <f t="shared" si="1"/>
        <v>0</v>
      </c>
      <c r="K16" s="33"/>
      <c r="L16" s="33">
        <f t="shared" si="2"/>
        <v>0</v>
      </c>
      <c r="M16" s="33">
        <f t="shared" si="3"/>
        <v>0</v>
      </c>
      <c r="N16" s="29"/>
    </row>
    <row r="17" spans="1:14" s="29" customFormat="1" ht="15.75" x14ac:dyDescent="0.25">
      <c r="A17" s="9"/>
      <c r="B17" s="26"/>
      <c r="C17" s="42" t="s">
        <v>62</v>
      </c>
      <c r="D17" s="27" t="s">
        <v>49</v>
      </c>
      <c r="E17" s="26">
        <v>7.0000000000000007E-2</v>
      </c>
      <c r="F17" s="28">
        <f>F12*E17</f>
        <v>1.8200000000000003</v>
      </c>
      <c r="G17" s="14"/>
      <c r="H17" s="14">
        <f t="shared" si="0"/>
        <v>0</v>
      </c>
      <c r="I17" s="14"/>
      <c r="J17" s="14">
        <f t="shared" si="1"/>
        <v>0</v>
      </c>
      <c r="K17" s="14"/>
      <c r="L17" s="14">
        <f t="shared" si="2"/>
        <v>0</v>
      </c>
      <c r="M17" s="14">
        <f t="shared" si="3"/>
        <v>0</v>
      </c>
    </row>
    <row r="18" spans="1:14" s="4" customFormat="1" ht="67.5" x14ac:dyDescent="0.25">
      <c r="A18" s="9">
        <v>3</v>
      </c>
      <c r="B18" s="9" t="s">
        <v>101</v>
      </c>
      <c r="C18" s="10" t="s">
        <v>102</v>
      </c>
      <c r="D18" s="11" t="s">
        <v>1</v>
      </c>
      <c r="E18" s="12"/>
      <c r="F18" s="13">
        <v>170</v>
      </c>
      <c r="G18" s="14"/>
      <c r="H18" s="14">
        <f t="shared" si="0"/>
        <v>0</v>
      </c>
      <c r="I18" s="14"/>
      <c r="J18" s="14">
        <f t="shared" si="1"/>
        <v>0</v>
      </c>
      <c r="K18" s="14"/>
      <c r="L18" s="14">
        <f t="shared" si="2"/>
        <v>0</v>
      </c>
      <c r="M18" s="14">
        <f t="shared" si="3"/>
        <v>0</v>
      </c>
    </row>
    <row r="19" spans="1:14" s="4" customFormat="1" x14ac:dyDescent="0.25">
      <c r="A19" s="9"/>
      <c r="B19" s="9"/>
      <c r="C19" s="31" t="s">
        <v>50</v>
      </c>
      <c r="D19" s="32" t="s">
        <v>47</v>
      </c>
      <c r="E19" s="32">
        <v>8.6099999999999996E-2</v>
      </c>
      <c r="F19" s="33">
        <f>E19*F18</f>
        <v>14.636999999999999</v>
      </c>
      <c r="G19" s="33"/>
      <c r="H19" s="33">
        <f t="shared" si="0"/>
        <v>0</v>
      </c>
      <c r="I19" s="33"/>
      <c r="J19" s="33">
        <f t="shared" si="1"/>
        <v>0</v>
      </c>
      <c r="K19" s="33"/>
      <c r="L19" s="33">
        <f t="shared" si="2"/>
        <v>0</v>
      </c>
      <c r="M19" s="33">
        <f t="shared" si="3"/>
        <v>0</v>
      </c>
    </row>
    <row r="20" spans="1:14" s="4" customFormat="1" x14ac:dyDescent="0.25">
      <c r="A20" s="9"/>
      <c r="B20" s="9"/>
      <c r="C20" s="31" t="s">
        <v>51</v>
      </c>
      <c r="D20" s="32" t="s">
        <v>49</v>
      </c>
      <c r="E20" s="32">
        <v>3.9399999999999998E-2</v>
      </c>
      <c r="F20" s="33">
        <f>E20*F18</f>
        <v>6.6979999999999995</v>
      </c>
      <c r="G20" s="33"/>
      <c r="H20" s="33">
        <f t="shared" si="0"/>
        <v>0</v>
      </c>
      <c r="I20" s="33"/>
      <c r="J20" s="33">
        <f t="shared" si="1"/>
        <v>0</v>
      </c>
      <c r="K20" s="33"/>
      <c r="L20" s="33">
        <f t="shared" si="2"/>
        <v>0</v>
      </c>
      <c r="M20" s="33">
        <f t="shared" si="3"/>
        <v>0</v>
      </c>
    </row>
    <row r="21" spans="1:14" s="4" customFormat="1" ht="30" x14ac:dyDescent="0.25">
      <c r="A21" s="9"/>
      <c r="B21" s="9"/>
      <c r="C21" s="66" t="s">
        <v>103</v>
      </c>
      <c r="D21" s="65" t="s">
        <v>1</v>
      </c>
      <c r="E21" s="65"/>
      <c r="F21" s="67">
        <v>170</v>
      </c>
      <c r="G21" s="33"/>
      <c r="H21" s="33">
        <f t="shared" si="0"/>
        <v>0</v>
      </c>
      <c r="I21" s="33"/>
      <c r="J21" s="33">
        <f t="shared" si="1"/>
        <v>0</v>
      </c>
      <c r="K21" s="33"/>
      <c r="L21" s="33">
        <f t="shared" si="2"/>
        <v>0</v>
      </c>
      <c r="M21" s="33">
        <f t="shared" si="3"/>
        <v>0</v>
      </c>
      <c r="N21" s="29"/>
    </row>
    <row r="22" spans="1:14" s="29" customFormat="1" ht="15.75" x14ac:dyDescent="0.25">
      <c r="A22" s="9"/>
      <c r="B22" s="26"/>
      <c r="C22" s="42" t="s">
        <v>62</v>
      </c>
      <c r="D22" s="27" t="s">
        <v>49</v>
      </c>
      <c r="E22" s="26">
        <v>1.84E-2</v>
      </c>
      <c r="F22" s="28">
        <f>E22*F18</f>
        <v>3.1280000000000001</v>
      </c>
      <c r="G22" s="14"/>
      <c r="H22" s="14">
        <f t="shared" si="0"/>
        <v>0</v>
      </c>
      <c r="I22" s="14"/>
      <c r="J22" s="14">
        <f t="shared" si="1"/>
        <v>0</v>
      </c>
      <c r="K22" s="14"/>
      <c r="L22" s="14">
        <f t="shared" si="2"/>
        <v>0</v>
      </c>
      <c r="M22" s="14">
        <f t="shared" si="3"/>
        <v>0</v>
      </c>
    </row>
    <row r="23" spans="1:14" s="4" customFormat="1" ht="67.5" x14ac:dyDescent="0.25">
      <c r="A23" s="9">
        <v>4</v>
      </c>
      <c r="B23" s="9" t="s">
        <v>104</v>
      </c>
      <c r="C23" s="10" t="s">
        <v>105</v>
      </c>
      <c r="D23" s="11" t="s">
        <v>1</v>
      </c>
      <c r="E23" s="12"/>
      <c r="F23" s="13">
        <f>F26+F27</f>
        <v>110</v>
      </c>
      <c r="G23" s="14"/>
      <c r="H23" s="14">
        <f t="shared" si="0"/>
        <v>0</v>
      </c>
      <c r="I23" s="14"/>
      <c r="J23" s="14">
        <f t="shared" si="1"/>
        <v>0</v>
      </c>
      <c r="K23" s="14"/>
      <c r="L23" s="14">
        <f t="shared" si="2"/>
        <v>0</v>
      </c>
      <c r="M23" s="14">
        <f t="shared" si="3"/>
        <v>0</v>
      </c>
    </row>
    <row r="24" spans="1:14" s="4" customFormat="1" x14ac:dyDescent="0.25">
      <c r="A24" s="9"/>
      <c r="B24" s="9"/>
      <c r="C24" s="31" t="s">
        <v>50</v>
      </c>
      <c r="D24" s="32" t="s">
        <v>47</v>
      </c>
      <c r="E24" s="32">
        <v>0.58299999999999996</v>
      </c>
      <c r="F24" s="33">
        <f>E24*F23</f>
        <v>64.13</v>
      </c>
      <c r="G24" s="33"/>
      <c r="H24" s="33">
        <f t="shared" si="0"/>
        <v>0</v>
      </c>
      <c r="I24" s="33"/>
      <c r="J24" s="33">
        <f t="shared" si="1"/>
        <v>0</v>
      </c>
      <c r="K24" s="33"/>
      <c r="L24" s="33">
        <f t="shared" si="2"/>
        <v>0</v>
      </c>
      <c r="M24" s="33">
        <f t="shared" si="3"/>
        <v>0</v>
      </c>
    </row>
    <row r="25" spans="1:14" s="4" customFormat="1" x14ac:dyDescent="0.25">
      <c r="A25" s="9"/>
      <c r="B25" s="9"/>
      <c r="C25" s="31" t="s">
        <v>51</v>
      </c>
      <c r="D25" s="32" t="s">
        <v>49</v>
      </c>
      <c r="E25" s="32">
        <v>4.5999999999999999E-3</v>
      </c>
      <c r="F25" s="33">
        <f>E25*F23</f>
        <v>0.50600000000000001</v>
      </c>
      <c r="G25" s="33"/>
      <c r="H25" s="33">
        <f t="shared" si="0"/>
        <v>0</v>
      </c>
      <c r="I25" s="33"/>
      <c r="J25" s="33">
        <f t="shared" si="1"/>
        <v>0</v>
      </c>
      <c r="K25" s="33"/>
      <c r="L25" s="33">
        <f t="shared" si="2"/>
        <v>0</v>
      </c>
      <c r="M25" s="33">
        <f t="shared" si="3"/>
        <v>0</v>
      </c>
    </row>
    <row r="26" spans="1:14" s="29" customFormat="1" ht="30" x14ac:dyDescent="0.25">
      <c r="A26" s="9"/>
      <c r="B26" s="65"/>
      <c r="C26" s="66" t="s">
        <v>215</v>
      </c>
      <c r="D26" s="65" t="s">
        <v>1</v>
      </c>
      <c r="E26" s="65"/>
      <c r="F26" s="67">
        <v>70</v>
      </c>
      <c r="G26" s="33"/>
      <c r="H26" s="33">
        <f t="shared" si="0"/>
        <v>0</v>
      </c>
      <c r="I26" s="33"/>
      <c r="J26" s="33">
        <f t="shared" si="1"/>
        <v>0</v>
      </c>
      <c r="K26" s="33"/>
      <c r="L26" s="33">
        <f t="shared" si="2"/>
        <v>0</v>
      </c>
      <c r="M26" s="33">
        <f t="shared" si="3"/>
        <v>0</v>
      </c>
    </row>
    <row r="27" spans="1:14" s="29" customFormat="1" ht="30" x14ac:dyDescent="0.25">
      <c r="A27" s="9"/>
      <c r="B27" s="65"/>
      <c r="C27" s="66" t="s">
        <v>106</v>
      </c>
      <c r="D27" s="65" t="s">
        <v>1</v>
      </c>
      <c r="E27" s="65"/>
      <c r="F27" s="67">
        <v>40</v>
      </c>
      <c r="G27" s="33"/>
      <c r="H27" s="33">
        <f t="shared" si="0"/>
        <v>0</v>
      </c>
      <c r="I27" s="33"/>
      <c r="J27" s="33">
        <f t="shared" si="1"/>
        <v>0</v>
      </c>
      <c r="K27" s="33"/>
      <c r="L27" s="33">
        <f t="shared" si="2"/>
        <v>0</v>
      </c>
      <c r="M27" s="33">
        <f t="shared" si="3"/>
        <v>0</v>
      </c>
    </row>
    <row r="28" spans="1:14" s="29" customFormat="1" ht="15.75" x14ac:dyDescent="0.25">
      <c r="A28" s="9"/>
      <c r="B28" s="9"/>
      <c r="C28" s="42" t="s">
        <v>62</v>
      </c>
      <c r="D28" s="43" t="s">
        <v>49</v>
      </c>
      <c r="E28" s="43">
        <v>0.20799999999999999</v>
      </c>
      <c r="F28" s="46">
        <f>E28*F23</f>
        <v>22.88</v>
      </c>
      <c r="G28" s="14"/>
      <c r="H28" s="14">
        <f>F28*G28</f>
        <v>0</v>
      </c>
      <c r="I28" s="14"/>
      <c r="J28" s="14">
        <f t="shared" si="1"/>
        <v>0</v>
      </c>
      <c r="K28" s="14"/>
      <c r="L28" s="14">
        <f t="shared" si="2"/>
        <v>0</v>
      </c>
      <c r="M28" s="14">
        <f>H28+J28+L28</f>
        <v>0</v>
      </c>
    </row>
    <row r="29" spans="1:14" s="4" customFormat="1" ht="54" x14ac:dyDescent="0.25">
      <c r="A29" s="9">
        <v>5</v>
      </c>
      <c r="B29" s="9" t="s">
        <v>107</v>
      </c>
      <c r="C29" s="10" t="s">
        <v>108</v>
      </c>
      <c r="D29" s="11" t="s">
        <v>2</v>
      </c>
      <c r="E29" s="12"/>
      <c r="F29" s="13">
        <v>2</v>
      </c>
      <c r="G29" s="14"/>
      <c r="H29" s="14">
        <f t="shared" si="0"/>
        <v>0</v>
      </c>
      <c r="I29" s="14"/>
      <c r="J29" s="14">
        <f t="shared" si="1"/>
        <v>0</v>
      </c>
      <c r="K29" s="14"/>
      <c r="L29" s="14">
        <f t="shared" si="2"/>
        <v>0</v>
      </c>
      <c r="M29" s="14">
        <f t="shared" si="3"/>
        <v>0</v>
      </c>
      <c r="N29" s="62"/>
    </row>
    <row r="30" spans="1:14" s="29" customFormat="1" ht="26.25" customHeight="1" x14ac:dyDescent="0.25">
      <c r="A30" s="9"/>
      <c r="B30" s="9" t="s">
        <v>53</v>
      </c>
      <c r="C30" s="26" t="s">
        <v>46</v>
      </c>
      <c r="D30" s="27" t="s">
        <v>94</v>
      </c>
      <c r="E30" s="26">
        <v>1</v>
      </c>
      <c r="F30" s="28">
        <f>F29*E30</f>
        <v>2</v>
      </c>
      <c r="G30" s="14"/>
      <c r="H30" s="14">
        <f t="shared" si="0"/>
        <v>0</v>
      </c>
      <c r="I30" s="14"/>
      <c r="J30" s="14">
        <f t="shared" si="1"/>
        <v>0</v>
      </c>
      <c r="K30" s="14"/>
      <c r="L30" s="34">
        <f t="shared" si="2"/>
        <v>0</v>
      </c>
      <c r="M30" s="14">
        <f t="shared" ref="M30:M33" si="8">L30+J30+H30</f>
        <v>0</v>
      </c>
    </row>
    <row r="31" spans="1:14" s="29" customFormat="1" ht="15.75" x14ac:dyDescent="0.25">
      <c r="A31" s="9"/>
      <c r="B31" s="68"/>
      <c r="C31" s="26" t="s">
        <v>48</v>
      </c>
      <c r="D31" s="26" t="s">
        <v>49</v>
      </c>
      <c r="E31" s="26">
        <v>7.0000000000000007E-2</v>
      </c>
      <c r="F31" s="28">
        <f>F29*E31</f>
        <v>0.14000000000000001</v>
      </c>
      <c r="G31" s="14"/>
      <c r="H31" s="14">
        <f t="shared" si="0"/>
        <v>0</v>
      </c>
      <c r="I31" s="14"/>
      <c r="J31" s="14">
        <f t="shared" si="1"/>
        <v>0</v>
      </c>
      <c r="K31" s="14"/>
      <c r="L31" s="34">
        <f t="shared" si="2"/>
        <v>0</v>
      </c>
      <c r="M31" s="14">
        <f t="shared" si="8"/>
        <v>0</v>
      </c>
    </row>
    <row r="32" spans="1:14" s="29" customFormat="1" ht="27" x14ac:dyDescent="0.25">
      <c r="A32" s="9"/>
      <c r="B32" s="69"/>
      <c r="C32" s="70" t="s">
        <v>109</v>
      </c>
      <c r="D32" s="71" t="s">
        <v>94</v>
      </c>
      <c r="E32" s="72">
        <v>1</v>
      </c>
      <c r="F32" s="64">
        <f>F29*E32</f>
        <v>2</v>
      </c>
      <c r="G32" s="14"/>
      <c r="H32" s="14">
        <f t="shared" si="0"/>
        <v>0</v>
      </c>
      <c r="I32" s="14"/>
      <c r="J32" s="14">
        <f t="shared" si="1"/>
        <v>0</v>
      </c>
      <c r="K32" s="14"/>
      <c r="L32" s="34">
        <f t="shared" si="2"/>
        <v>0</v>
      </c>
      <c r="M32" s="14">
        <f t="shared" si="8"/>
        <v>0</v>
      </c>
    </row>
    <row r="33" spans="1:14" s="29" customFormat="1" ht="15.75" x14ac:dyDescent="0.25">
      <c r="A33" s="9"/>
      <c r="B33" s="9"/>
      <c r="C33" s="37" t="s">
        <v>57</v>
      </c>
      <c r="D33" s="37" t="s">
        <v>49</v>
      </c>
      <c r="E33" s="38">
        <v>0.37</v>
      </c>
      <c r="F33" s="39">
        <f>F29*E33</f>
        <v>0.74</v>
      </c>
      <c r="G33" s="14"/>
      <c r="H33" s="14">
        <f t="shared" si="0"/>
        <v>0</v>
      </c>
      <c r="I33" s="14"/>
      <c r="J33" s="14">
        <f t="shared" si="1"/>
        <v>0</v>
      </c>
      <c r="K33" s="14"/>
      <c r="L33" s="34">
        <f t="shared" si="2"/>
        <v>0</v>
      </c>
      <c r="M33" s="14">
        <f t="shared" si="8"/>
        <v>0</v>
      </c>
    </row>
    <row r="34" spans="1:14" s="4" customFormat="1" ht="54" x14ac:dyDescent="0.25">
      <c r="A34" s="9">
        <v>6</v>
      </c>
      <c r="B34" s="9" t="s">
        <v>110</v>
      </c>
      <c r="C34" s="10" t="s">
        <v>111</v>
      </c>
      <c r="D34" s="11" t="s">
        <v>94</v>
      </c>
      <c r="E34" s="12"/>
      <c r="F34" s="13">
        <v>2</v>
      </c>
      <c r="G34" s="14"/>
      <c r="H34" s="14">
        <f t="shared" si="0"/>
        <v>0</v>
      </c>
      <c r="I34" s="14"/>
      <c r="J34" s="14">
        <f t="shared" si="1"/>
        <v>0</v>
      </c>
      <c r="K34" s="14"/>
      <c r="L34" s="14">
        <f t="shared" si="2"/>
        <v>0</v>
      </c>
      <c r="M34" s="14">
        <f t="shared" si="3"/>
        <v>0</v>
      </c>
      <c r="N34" s="62"/>
    </row>
    <row r="35" spans="1:14" s="29" customFormat="1" ht="27" x14ac:dyDescent="0.25">
      <c r="A35" s="9"/>
      <c r="B35" s="73" t="s">
        <v>53</v>
      </c>
      <c r="C35" s="26" t="s">
        <v>46</v>
      </c>
      <c r="D35" s="27" t="s">
        <v>94</v>
      </c>
      <c r="E35" s="26">
        <v>1</v>
      </c>
      <c r="F35" s="28">
        <f>F34*E35</f>
        <v>2</v>
      </c>
      <c r="G35" s="14"/>
      <c r="H35" s="14">
        <f t="shared" si="0"/>
        <v>0</v>
      </c>
      <c r="I35" s="14"/>
      <c r="J35" s="14">
        <f t="shared" si="1"/>
        <v>0</v>
      </c>
      <c r="K35" s="14"/>
      <c r="L35" s="34">
        <f t="shared" si="2"/>
        <v>0</v>
      </c>
      <c r="M35" s="14">
        <f t="shared" ref="M35:M38" si="9">L35+J35+H35</f>
        <v>0</v>
      </c>
    </row>
    <row r="36" spans="1:14" s="29" customFormat="1" ht="15.75" x14ac:dyDescent="0.25">
      <c r="A36" s="9"/>
      <c r="B36" s="68"/>
      <c r="C36" s="26" t="s">
        <v>48</v>
      </c>
      <c r="D36" s="26" t="s">
        <v>49</v>
      </c>
      <c r="E36" s="26">
        <v>7.0000000000000007E-2</v>
      </c>
      <c r="F36" s="28">
        <f>F34*E36</f>
        <v>0.14000000000000001</v>
      </c>
      <c r="G36" s="14"/>
      <c r="H36" s="14">
        <f t="shared" si="0"/>
        <v>0</v>
      </c>
      <c r="I36" s="14"/>
      <c r="J36" s="14">
        <f t="shared" si="1"/>
        <v>0</v>
      </c>
      <c r="K36" s="14"/>
      <c r="L36" s="34">
        <f t="shared" si="2"/>
        <v>0</v>
      </c>
      <c r="M36" s="14">
        <f t="shared" si="9"/>
        <v>0</v>
      </c>
    </row>
    <row r="37" spans="1:14" s="29" customFormat="1" ht="54" x14ac:dyDescent="0.25">
      <c r="A37" s="9"/>
      <c r="B37" s="69"/>
      <c r="C37" s="74" t="s">
        <v>112</v>
      </c>
      <c r="D37" s="71" t="s">
        <v>94</v>
      </c>
      <c r="E37" s="72">
        <v>1</v>
      </c>
      <c r="F37" s="64">
        <f>F34*E37</f>
        <v>2</v>
      </c>
      <c r="G37" s="14"/>
      <c r="H37" s="14">
        <f t="shared" si="0"/>
        <v>0</v>
      </c>
      <c r="I37" s="14"/>
      <c r="J37" s="14">
        <f t="shared" si="1"/>
        <v>0</v>
      </c>
      <c r="K37" s="14"/>
      <c r="L37" s="34">
        <f t="shared" si="2"/>
        <v>0</v>
      </c>
      <c r="M37" s="14">
        <f t="shared" si="9"/>
        <v>0</v>
      </c>
    </row>
    <row r="38" spans="1:14" s="29" customFormat="1" ht="15.75" x14ac:dyDescent="0.25">
      <c r="A38" s="9"/>
      <c r="B38" s="9"/>
      <c r="C38" s="37" t="s">
        <v>57</v>
      </c>
      <c r="D38" s="37" t="s">
        <v>49</v>
      </c>
      <c r="E38" s="38">
        <v>0.37</v>
      </c>
      <c r="F38" s="39">
        <f>F34*E38</f>
        <v>0.74</v>
      </c>
      <c r="G38" s="14"/>
      <c r="H38" s="14">
        <f t="shared" si="0"/>
        <v>0</v>
      </c>
      <c r="I38" s="14"/>
      <c r="J38" s="14">
        <f t="shared" si="1"/>
        <v>0</v>
      </c>
      <c r="K38" s="14"/>
      <c r="L38" s="34">
        <f t="shared" si="2"/>
        <v>0</v>
      </c>
      <c r="M38" s="14">
        <f t="shared" si="9"/>
        <v>0</v>
      </c>
    </row>
    <row r="39" spans="1:14" s="4" customFormat="1" ht="54" x14ac:dyDescent="0.25">
      <c r="A39" s="9">
        <v>7</v>
      </c>
      <c r="B39" s="9" t="s">
        <v>113</v>
      </c>
      <c r="C39" s="10" t="s">
        <v>114</v>
      </c>
      <c r="D39" s="11" t="s">
        <v>94</v>
      </c>
      <c r="E39" s="12"/>
      <c r="F39" s="13">
        <v>2</v>
      </c>
      <c r="G39" s="14"/>
      <c r="H39" s="14">
        <f t="shared" si="0"/>
        <v>0</v>
      </c>
      <c r="I39" s="14"/>
      <c r="J39" s="14">
        <f t="shared" si="1"/>
        <v>0</v>
      </c>
      <c r="K39" s="14"/>
      <c r="L39" s="14">
        <f t="shared" si="2"/>
        <v>0</v>
      </c>
      <c r="M39" s="14">
        <f t="shared" si="3"/>
        <v>0</v>
      </c>
      <c r="N39" s="62"/>
    </row>
    <row r="40" spans="1:14" s="29" customFormat="1" ht="27" x14ac:dyDescent="0.25">
      <c r="A40" s="9"/>
      <c r="B40" s="73" t="s">
        <v>53</v>
      </c>
      <c r="C40" s="26" t="s">
        <v>46</v>
      </c>
      <c r="D40" s="27" t="s">
        <v>94</v>
      </c>
      <c r="E40" s="26">
        <v>1</v>
      </c>
      <c r="F40" s="28">
        <f>F39*E40</f>
        <v>2</v>
      </c>
      <c r="G40" s="14"/>
      <c r="H40" s="14">
        <f t="shared" si="0"/>
        <v>0</v>
      </c>
      <c r="I40" s="14"/>
      <c r="J40" s="14">
        <f t="shared" si="1"/>
        <v>0</v>
      </c>
      <c r="K40" s="14"/>
      <c r="L40" s="34">
        <f t="shared" si="2"/>
        <v>0</v>
      </c>
      <c r="M40" s="14">
        <f t="shared" ref="M40:M43" si="10">L40+J40+H40</f>
        <v>0</v>
      </c>
    </row>
    <row r="41" spans="1:14" s="29" customFormat="1" ht="15.75" x14ac:dyDescent="0.25">
      <c r="A41" s="9"/>
      <c r="B41" s="68"/>
      <c r="C41" s="26" t="s">
        <v>48</v>
      </c>
      <c r="D41" s="26" t="s">
        <v>49</v>
      </c>
      <c r="E41" s="26">
        <v>0.13</v>
      </c>
      <c r="F41" s="28">
        <f>F39*E41</f>
        <v>0.26</v>
      </c>
      <c r="G41" s="14"/>
      <c r="H41" s="14">
        <f t="shared" si="0"/>
        <v>0</v>
      </c>
      <c r="I41" s="14"/>
      <c r="J41" s="14">
        <f t="shared" si="1"/>
        <v>0</v>
      </c>
      <c r="K41" s="14"/>
      <c r="L41" s="34">
        <f t="shared" si="2"/>
        <v>0</v>
      </c>
      <c r="M41" s="14">
        <f t="shared" si="10"/>
        <v>0</v>
      </c>
    </row>
    <row r="42" spans="1:14" s="29" customFormat="1" ht="40.5" x14ac:dyDescent="0.25">
      <c r="A42" s="9"/>
      <c r="B42" s="69"/>
      <c r="C42" s="74" t="s">
        <v>115</v>
      </c>
      <c r="D42" s="71" t="s">
        <v>94</v>
      </c>
      <c r="E42" s="72">
        <v>1</v>
      </c>
      <c r="F42" s="64">
        <f>F39*E42</f>
        <v>2</v>
      </c>
      <c r="G42" s="14"/>
      <c r="H42" s="14">
        <f t="shared" si="0"/>
        <v>0</v>
      </c>
      <c r="I42" s="14"/>
      <c r="J42" s="14">
        <f t="shared" si="1"/>
        <v>0</v>
      </c>
      <c r="K42" s="14"/>
      <c r="L42" s="34">
        <f t="shared" si="2"/>
        <v>0</v>
      </c>
      <c r="M42" s="14">
        <f t="shared" si="10"/>
        <v>0</v>
      </c>
    </row>
    <row r="43" spans="1:14" s="29" customFormat="1" ht="15.75" x14ac:dyDescent="0.25">
      <c r="A43" s="9"/>
      <c r="B43" s="9"/>
      <c r="C43" s="37" t="s">
        <v>57</v>
      </c>
      <c r="D43" s="37" t="s">
        <v>49</v>
      </c>
      <c r="E43" s="38">
        <v>0.94</v>
      </c>
      <c r="F43" s="39">
        <f>F39*E43</f>
        <v>1.88</v>
      </c>
      <c r="G43" s="14"/>
      <c r="H43" s="14">
        <f t="shared" si="0"/>
        <v>0</v>
      </c>
      <c r="I43" s="14"/>
      <c r="J43" s="14">
        <f t="shared" si="1"/>
        <v>0</v>
      </c>
      <c r="K43" s="14"/>
      <c r="L43" s="34">
        <f t="shared" si="2"/>
        <v>0</v>
      </c>
      <c r="M43" s="14">
        <f t="shared" si="10"/>
        <v>0</v>
      </c>
    </row>
    <row r="44" spans="1:14" s="4" customFormat="1" ht="78.75" x14ac:dyDescent="0.25">
      <c r="A44" s="9">
        <v>8</v>
      </c>
      <c r="B44" s="9" t="s">
        <v>116</v>
      </c>
      <c r="C44" s="10" t="s">
        <v>217</v>
      </c>
      <c r="D44" s="11" t="s">
        <v>94</v>
      </c>
      <c r="E44" s="12"/>
      <c r="F44" s="13">
        <v>6</v>
      </c>
      <c r="G44" s="14"/>
      <c r="H44" s="14">
        <f t="shared" ref="H44:H59" si="11">F44*G44</f>
        <v>0</v>
      </c>
      <c r="I44" s="14"/>
      <c r="J44" s="14">
        <f t="shared" ref="J44:J48" si="12">F44*I44</f>
        <v>0</v>
      </c>
      <c r="K44" s="14"/>
      <c r="L44" s="14">
        <f t="shared" ref="L44:L48" si="13">F44*K44</f>
        <v>0</v>
      </c>
      <c r="M44" s="14">
        <f t="shared" ref="M44:M48" si="14">H44+J44+L44</f>
        <v>0</v>
      </c>
      <c r="N44" s="62"/>
    </row>
    <row r="45" spans="1:14" s="4" customFormat="1" ht="27" x14ac:dyDescent="0.25">
      <c r="A45" s="9"/>
      <c r="B45" s="9" t="s">
        <v>53</v>
      </c>
      <c r="C45" s="31" t="s">
        <v>50</v>
      </c>
      <c r="D45" s="65" t="s">
        <v>94</v>
      </c>
      <c r="E45" s="32">
        <v>1</v>
      </c>
      <c r="F45" s="33">
        <f>E45*F44</f>
        <v>6</v>
      </c>
      <c r="G45" s="33"/>
      <c r="H45" s="33">
        <f t="shared" si="11"/>
        <v>0</v>
      </c>
      <c r="I45" s="33"/>
      <c r="J45" s="33">
        <f t="shared" si="12"/>
        <v>0</v>
      </c>
      <c r="K45" s="33"/>
      <c r="L45" s="33">
        <f t="shared" si="13"/>
        <v>0</v>
      </c>
      <c r="M45" s="33">
        <f t="shared" si="14"/>
        <v>0</v>
      </c>
    </row>
    <row r="46" spans="1:14" s="4" customFormat="1" x14ac:dyDescent="0.25">
      <c r="A46" s="9"/>
      <c r="B46" s="9"/>
      <c r="C46" s="31" t="s">
        <v>51</v>
      </c>
      <c r="D46" s="32" t="s">
        <v>49</v>
      </c>
      <c r="E46" s="32">
        <v>0.05</v>
      </c>
      <c r="F46" s="33">
        <f>E46*F44</f>
        <v>0.30000000000000004</v>
      </c>
      <c r="G46" s="33"/>
      <c r="H46" s="33">
        <f t="shared" si="11"/>
        <v>0</v>
      </c>
      <c r="I46" s="33"/>
      <c r="J46" s="33">
        <f t="shared" si="12"/>
        <v>0</v>
      </c>
      <c r="K46" s="33"/>
      <c r="L46" s="33">
        <f t="shared" si="13"/>
        <v>0</v>
      </c>
      <c r="M46" s="33">
        <f t="shared" si="14"/>
        <v>0</v>
      </c>
    </row>
    <row r="47" spans="1:14" s="29" customFormat="1" ht="45" x14ac:dyDescent="0.25">
      <c r="A47" s="9"/>
      <c r="B47" s="65"/>
      <c r="C47" s="66" t="s">
        <v>117</v>
      </c>
      <c r="D47" s="65" t="s">
        <v>94</v>
      </c>
      <c r="E47" s="65"/>
      <c r="F47" s="67">
        <v>6</v>
      </c>
      <c r="G47" s="14"/>
      <c r="H47" s="33">
        <f t="shared" si="11"/>
        <v>0</v>
      </c>
      <c r="I47" s="33"/>
      <c r="J47" s="33">
        <f t="shared" si="12"/>
        <v>0</v>
      </c>
      <c r="K47" s="33"/>
      <c r="L47" s="33">
        <f t="shared" si="13"/>
        <v>0</v>
      </c>
      <c r="M47" s="33">
        <f t="shared" si="14"/>
        <v>0</v>
      </c>
    </row>
    <row r="48" spans="1:14" s="29" customFormat="1" ht="15.75" x14ac:dyDescent="0.25">
      <c r="A48" s="9"/>
      <c r="B48" s="9"/>
      <c r="C48" s="42" t="s">
        <v>62</v>
      </c>
      <c r="D48" s="43" t="s">
        <v>49</v>
      </c>
      <c r="E48" s="43">
        <v>0.28000000000000003</v>
      </c>
      <c r="F48" s="46">
        <f>E48*F44</f>
        <v>1.6800000000000002</v>
      </c>
      <c r="G48" s="14"/>
      <c r="H48" s="14">
        <f t="shared" si="11"/>
        <v>0</v>
      </c>
      <c r="I48" s="14"/>
      <c r="J48" s="14">
        <f t="shared" si="12"/>
        <v>0</v>
      </c>
      <c r="K48" s="14"/>
      <c r="L48" s="14">
        <f t="shared" si="13"/>
        <v>0</v>
      </c>
      <c r="M48" s="14">
        <f t="shared" si="14"/>
        <v>0</v>
      </c>
    </row>
    <row r="49" spans="1:14" s="4" customFormat="1" ht="78.75" x14ac:dyDescent="0.25">
      <c r="A49" s="9">
        <v>9</v>
      </c>
      <c r="B49" s="9" t="s">
        <v>218</v>
      </c>
      <c r="C49" s="10" t="s">
        <v>216</v>
      </c>
      <c r="D49" s="11" t="s">
        <v>94</v>
      </c>
      <c r="E49" s="12"/>
      <c r="F49" s="13">
        <v>3</v>
      </c>
      <c r="G49" s="14"/>
      <c r="H49" s="14">
        <f t="shared" ref="H49:H53" si="15">F49*G49</f>
        <v>0</v>
      </c>
      <c r="I49" s="14"/>
      <c r="J49" s="14">
        <f t="shared" ref="J49:J53" si="16">F49*I49</f>
        <v>0</v>
      </c>
      <c r="K49" s="14"/>
      <c r="L49" s="14">
        <f t="shared" ref="L49:L53" si="17">F49*K49</f>
        <v>0</v>
      </c>
      <c r="M49" s="14">
        <f t="shared" ref="M49:M53" si="18">H49+J49+L49</f>
        <v>0</v>
      </c>
      <c r="N49" s="62"/>
    </row>
    <row r="50" spans="1:14" s="4" customFormat="1" ht="27" x14ac:dyDescent="0.25">
      <c r="A50" s="9"/>
      <c r="B50" s="9" t="s">
        <v>53</v>
      </c>
      <c r="C50" s="31" t="s">
        <v>50</v>
      </c>
      <c r="D50" s="65" t="s">
        <v>94</v>
      </c>
      <c r="E50" s="32">
        <v>1</v>
      </c>
      <c r="F50" s="33">
        <f>E50*F49</f>
        <v>3</v>
      </c>
      <c r="G50" s="33"/>
      <c r="H50" s="33">
        <f t="shared" si="15"/>
        <v>0</v>
      </c>
      <c r="I50" s="33"/>
      <c r="J50" s="33">
        <f t="shared" si="16"/>
        <v>0</v>
      </c>
      <c r="K50" s="33"/>
      <c r="L50" s="33">
        <f t="shared" si="17"/>
        <v>0</v>
      </c>
      <c r="M50" s="33">
        <f t="shared" si="18"/>
        <v>0</v>
      </c>
    </row>
    <row r="51" spans="1:14" s="4" customFormat="1" x14ac:dyDescent="0.25">
      <c r="A51" s="9"/>
      <c r="B51" s="9"/>
      <c r="C51" s="31" t="s">
        <v>51</v>
      </c>
      <c r="D51" s="32" t="s">
        <v>49</v>
      </c>
      <c r="E51" s="32">
        <v>0.2</v>
      </c>
      <c r="F51" s="33">
        <f>E51*F49</f>
        <v>0.60000000000000009</v>
      </c>
      <c r="G51" s="33"/>
      <c r="H51" s="33">
        <f t="shared" si="15"/>
        <v>0</v>
      </c>
      <c r="I51" s="33"/>
      <c r="J51" s="33">
        <f t="shared" si="16"/>
        <v>0</v>
      </c>
      <c r="K51" s="33"/>
      <c r="L51" s="33">
        <f t="shared" si="17"/>
        <v>0</v>
      </c>
      <c r="M51" s="33">
        <f t="shared" si="18"/>
        <v>0</v>
      </c>
    </row>
    <row r="52" spans="1:14" s="29" customFormat="1" ht="45" x14ac:dyDescent="0.25">
      <c r="A52" s="9"/>
      <c r="B52" s="65"/>
      <c r="C52" s="66" t="s">
        <v>117</v>
      </c>
      <c r="D52" s="65" t="s">
        <v>94</v>
      </c>
      <c r="E52" s="65"/>
      <c r="F52" s="67">
        <v>3</v>
      </c>
      <c r="G52" s="14"/>
      <c r="H52" s="33">
        <f t="shared" si="15"/>
        <v>0</v>
      </c>
      <c r="I52" s="33"/>
      <c r="J52" s="33">
        <f t="shared" si="16"/>
        <v>0</v>
      </c>
      <c r="K52" s="33"/>
      <c r="L52" s="33">
        <f t="shared" si="17"/>
        <v>0</v>
      </c>
      <c r="M52" s="33">
        <f t="shared" si="18"/>
        <v>0</v>
      </c>
    </row>
    <row r="53" spans="1:14" s="29" customFormat="1" ht="15.75" x14ac:dyDescent="0.25">
      <c r="A53" s="9"/>
      <c r="B53" s="9"/>
      <c r="C53" s="42" t="s">
        <v>62</v>
      </c>
      <c r="D53" s="43" t="s">
        <v>49</v>
      </c>
      <c r="E53" s="43">
        <v>0.65</v>
      </c>
      <c r="F53" s="46">
        <f>E53*F49</f>
        <v>1.9500000000000002</v>
      </c>
      <c r="G53" s="14"/>
      <c r="H53" s="14">
        <f t="shared" si="15"/>
        <v>0</v>
      </c>
      <c r="I53" s="14"/>
      <c r="J53" s="14">
        <f t="shared" si="16"/>
        <v>0</v>
      </c>
      <c r="K53" s="14"/>
      <c r="L53" s="14">
        <f t="shared" si="17"/>
        <v>0</v>
      </c>
      <c r="M53" s="14">
        <f t="shared" si="18"/>
        <v>0</v>
      </c>
    </row>
    <row r="54" spans="1:14" s="29" customFormat="1" ht="94.5" x14ac:dyDescent="0.25">
      <c r="A54" s="9">
        <v>10</v>
      </c>
      <c r="B54" s="9" t="s">
        <v>118</v>
      </c>
      <c r="C54" s="75" t="s">
        <v>119</v>
      </c>
      <c r="D54" s="76" t="s">
        <v>94</v>
      </c>
      <c r="E54" s="77"/>
      <c r="F54" s="78">
        <v>2</v>
      </c>
      <c r="G54" s="14"/>
      <c r="H54" s="14">
        <v>0</v>
      </c>
      <c r="I54" s="14"/>
      <c r="J54" s="14">
        <v>0</v>
      </c>
      <c r="K54" s="14"/>
      <c r="L54" s="14">
        <v>0</v>
      </c>
      <c r="M54" s="14">
        <v>0</v>
      </c>
    </row>
    <row r="55" spans="1:14" s="4" customFormat="1" x14ac:dyDescent="0.25">
      <c r="A55" s="9"/>
      <c r="B55" s="9"/>
      <c r="C55" s="31" t="s">
        <v>50</v>
      </c>
      <c r="D55" s="32" t="s">
        <v>47</v>
      </c>
      <c r="E55" s="32">
        <v>14.2</v>
      </c>
      <c r="F55" s="33">
        <f>E55*F54</f>
        <v>28.4</v>
      </c>
      <c r="G55" s="33"/>
      <c r="H55" s="33">
        <f t="shared" ref="H55:H58" si="19">F55*G55</f>
        <v>0</v>
      </c>
      <c r="I55" s="33"/>
      <c r="J55" s="33">
        <f t="shared" ref="J55:J58" si="20">F55*I55</f>
        <v>0</v>
      </c>
      <c r="K55" s="33"/>
      <c r="L55" s="33">
        <f t="shared" ref="L55:L58" si="21">F55*K55</f>
        <v>0</v>
      </c>
      <c r="M55" s="33">
        <f t="shared" ref="M55:M58" si="22">H55+J55+L55</f>
        <v>0</v>
      </c>
    </row>
    <row r="56" spans="1:14" s="4" customFormat="1" x14ac:dyDescent="0.25">
      <c r="A56" s="9"/>
      <c r="B56" s="9"/>
      <c r="C56" s="31" t="s">
        <v>51</v>
      </c>
      <c r="D56" s="32" t="s">
        <v>49</v>
      </c>
      <c r="E56" s="32">
        <v>4.5999999999999999E-3</v>
      </c>
      <c r="F56" s="33">
        <f>E56*F54</f>
        <v>9.1999999999999998E-3</v>
      </c>
      <c r="G56" s="33"/>
      <c r="H56" s="33">
        <f t="shared" si="19"/>
        <v>0</v>
      </c>
      <c r="I56" s="33"/>
      <c r="J56" s="33">
        <f t="shared" si="20"/>
        <v>0</v>
      </c>
      <c r="K56" s="33"/>
      <c r="L56" s="33">
        <f t="shared" si="21"/>
        <v>0</v>
      </c>
      <c r="M56" s="33">
        <f t="shared" si="22"/>
        <v>0</v>
      </c>
    </row>
    <row r="57" spans="1:14" s="29" customFormat="1" ht="63" x14ac:dyDescent="0.25">
      <c r="A57" s="9"/>
      <c r="B57" s="9"/>
      <c r="C57" s="42" t="s">
        <v>120</v>
      </c>
      <c r="D57" s="63" t="s">
        <v>94</v>
      </c>
      <c r="E57" s="43"/>
      <c r="F57" s="46">
        <v>2</v>
      </c>
      <c r="G57" s="33"/>
      <c r="H57" s="33">
        <f t="shared" si="19"/>
        <v>0</v>
      </c>
      <c r="I57" s="33"/>
      <c r="J57" s="33">
        <f t="shared" si="20"/>
        <v>0</v>
      </c>
      <c r="K57" s="33"/>
      <c r="L57" s="33">
        <f t="shared" si="21"/>
        <v>0</v>
      </c>
      <c r="M57" s="33">
        <f t="shared" si="22"/>
        <v>0</v>
      </c>
    </row>
    <row r="58" spans="1:14" s="29" customFormat="1" ht="15.75" x14ac:dyDescent="0.25">
      <c r="A58" s="9"/>
      <c r="B58" s="9"/>
      <c r="C58" s="42" t="s">
        <v>62</v>
      </c>
      <c r="D58" s="43" t="s">
        <v>49</v>
      </c>
      <c r="E58" s="43">
        <v>1.42</v>
      </c>
      <c r="F58" s="46">
        <f>E58*F54</f>
        <v>2.84</v>
      </c>
      <c r="G58" s="14"/>
      <c r="H58" s="14">
        <f t="shared" si="19"/>
        <v>0</v>
      </c>
      <c r="I58" s="14"/>
      <c r="J58" s="14">
        <f t="shared" si="20"/>
        <v>0</v>
      </c>
      <c r="K58" s="14"/>
      <c r="L58" s="14">
        <f t="shared" si="21"/>
        <v>0</v>
      </c>
      <c r="M58" s="14">
        <f t="shared" si="22"/>
        <v>0</v>
      </c>
    </row>
    <row r="59" spans="1:14" s="4" customFormat="1" ht="27" x14ac:dyDescent="0.25">
      <c r="A59" s="9">
        <v>11</v>
      </c>
      <c r="B59" s="9" t="s">
        <v>53</v>
      </c>
      <c r="C59" s="10" t="s">
        <v>121</v>
      </c>
      <c r="D59" s="11" t="s">
        <v>2</v>
      </c>
      <c r="E59" s="12"/>
      <c r="F59" s="13">
        <v>2</v>
      </c>
      <c r="G59" s="14"/>
      <c r="H59" s="14">
        <f t="shared" si="11"/>
        <v>0</v>
      </c>
      <c r="I59" s="14"/>
      <c r="J59" s="14">
        <f t="shared" si="1"/>
        <v>0</v>
      </c>
      <c r="K59" s="14"/>
      <c r="L59" s="14">
        <f t="shared" si="2"/>
        <v>0</v>
      </c>
      <c r="M59" s="14">
        <f t="shared" si="3"/>
        <v>0</v>
      </c>
      <c r="N59" s="62"/>
    </row>
    <row r="60" spans="1:14" s="4" customFormat="1" ht="63" x14ac:dyDescent="0.25">
      <c r="A60" s="9">
        <v>12</v>
      </c>
      <c r="B60" s="9" t="s">
        <v>53</v>
      </c>
      <c r="C60" s="10" t="s">
        <v>122</v>
      </c>
      <c r="D60" s="11" t="s">
        <v>94</v>
      </c>
      <c r="E60" s="12"/>
      <c r="F60" s="13">
        <v>2</v>
      </c>
      <c r="G60" s="14"/>
      <c r="H60" s="14">
        <f t="shared" si="0"/>
        <v>0</v>
      </c>
      <c r="I60" s="14"/>
      <c r="J60" s="14">
        <f t="shared" si="1"/>
        <v>0</v>
      </c>
      <c r="K60" s="14"/>
      <c r="L60" s="14">
        <f t="shared" si="2"/>
        <v>0</v>
      </c>
      <c r="M60" s="14">
        <f t="shared" si="3"/>
        <v>0</v>
      </c>
      <c r="N60" s="62"/>
    </row>
    <row r="61" spans="1:14" s="4" customFormat="1" ht="67.5" x14ac:dyDescent="0.25">
      <c r="A61" s="9">
        <v>13</v>
      </c>
      <c r="B61" s="9" t="s">
        <v>123</v>
      </c>
      <c r="C61" s="10" t="s">
        <v>124</v>
      </c>
      <c r="D61" s="11" t="s">
        <v>125</v>
      </c>
      <c r="E61" s="12"/>
      <c r="F61" s="13">
        <v>1</v>
      </c>
      <c r="G61" s="14"/>
      <c r="H61" s="14">
        <f t="shared" si="0"/>
        <v>0</v>
      </c>
      <c r="I61" s="14"/>
      <c r="J61" s="14">
        <f t="shared" si="1"/>
        <v>0</v>
      </c>
      <c r="K61" s="14"/>
      <c r="L61" s="14">
        <f t="shared" si="2"/>
        <v>0</v>
      </c>
      <c r="M61" s="14">
        <f t="shared" si="3"/>
        <v>0</v>
      </c>
      <c r="N61" s="62"/>
    </row>
    <row r="62" spans="1:14" s="4" customFormat="1" x14ac:dyDescent="0.25">
      <c r="A62" s="9"/>
      <c r="B62" s="9"/>
      <c r="C62" s="31" t="s">
        <v>50</v>
      </c>
      <c r="D62" s="32" t="s">
        <v>47</v>
      </c>
      <c r="E62" s="32">
        <v>4.9800000000000004</v>
      </c>
      <c r="F62" s="33">
        <f>E62*F61</f>
        <v>4.9800000000000004</v>
      </c>
      <c r="G62" s="33"/>
      <c r="H62" s="33">
        <f t="shared" si="0"/>
        <v>0</v>
      </c>
      <c r="I62" s="33"/>
      <c r="J62" s="33">
        <f t="shared" si="1"/>
        <v>0</v>
      </c>
      <c r="K62" s="33"/>
      <c r="L62" s="33">
        <f t="shared" si="2"/>
        <v>0</v>
      </c>
      <c r="M62" s="33">
        <f t="shared" si="3"/>
        <v>0</v>
      </c>
    </row>
    <row r="63" spans="1:14" s="4" customFormat="1" x14ac:dyDescent="0.25">
      <c r="A63" s="9"/>
      <c r="B63" s="9"/>
      <c r="C63" s="31" t="s">
        <v>51</v>
      </c>
      <c r="D63" s="32" t="s">
        <v>49</v>
      </c>
      <c r="E63" s="32">
        <v>0.08</v>
      </c>
      <c r="F63" s="33">
        <f>E63*F61</f>
        <v>0.08</v>
      </c>
      <c r="G63" s="33"/>
      <c r="H63" s="33">
        <f t="shared" si="0"/>
        <v>0</v>
      </c>
      <c r="I63" s="33"/>
      <c r="J63" s="33">
        <f t="shared" si="1"/>
        <v>0</v>
      </c>
      <c r="K63" s="33"/>
      <c r="L63" s="33">
        <f t="shared" si="2"/>
        <v>0</v>
      </c>
      <c r="M63" s="33">
        <f t="shared" si="3"/>
        <v>0</v>
      </c>
    </row>
    <row r="64" spans="1:14" s="29" customFormat="1" ht="15.75" x14ac:dyDescent="0.25">
      <c r="A64" s="9"/>
      <c r="B64" s="65"/>
      <c r="C64" s="66" t="s">
        <v>126</v>
      </c>
      <c r="D64" s="65" t="s">
        <v>1</v>
      </c>
      <c r="E64" s="65">
        <v>0.4</v>
      </c>
      <c r="F64" s="67">
        <f>E64*F61</f>
        <v>0.4</v>
      </c>
      <c r="G64" s="14"/>
      <c r="H64" s="33">
        <f t="shared" si="0"/>
        <v>0</v>
      </c>
      <c r="I64" s="33"/>
      <c r="J64" s="33">
        <f t="shared" si="1"/>
        <v>0</v>
      </c>
      <c r="K64" s="33"/>
      <c r="L64" s="33">
        <f t="shared" si="2"/>
        <v>0</v>
      </c>
      <c r="M64" s="33">
        <f t="shared" si="3"/>
        <v>0</v>
      </c>
    </row>
    <row r="65" spans="1:14" s="29" customFormat="1" ht="15.75" x14ac:dyDescent="0.25">
      <c r="A65" s="9"/>
      <c r="B65" s="65"/>
      <c r="C65" s="66" t="s">
        <v>127</v>
      </c>
      <c r="D65" s="65" t="s">
        <v>2</v>
      </c>
      <c r="E65" s="65"/>
      <c r="F65" s="67"/>
      <c r="G65" s="14"/>
      <c r="H65" s="33">
        <f t="shared" si="0"/>
        <v>0</v>
      </c>
      <c r="I65" s="33"/>
      <c r="J65" s="33">
        <f t="shared" si="1"/>
        <v>0</v>
      </c>
      <c r="K65" s="33"/>
      <c r="L65" s="33">
        <f t="shared" si="2"/>
        <v>0</v>
      </c>
      <c r="M65" s="33">
        <f t="shared" si="3"/>
        <v>0</v>
      </c>
    </row>
    <row r="66" spans="1:14" s="29" customFormat="1" ht="15.75" x14ac:dyDescent="0.25">
      <c r="A66" s="9"/>
      <c r="B66" s="9"/>
      <c r="C66" s="42" t="s">
        <v>62</v>
      </c>
      <c r="D66" s="43" t="s">
        <v>49</v>
      </c>
      <c r="E66" s="43">
        <v>0.23</v>
      </c>
      <c r="F66" s="46">
        <f>E66*F61</f>
        <v>0.23</v>
      </c>
      <c r="G66" s="14"/>
      <c r="H66" s="14">
        <f t="shared" si="0"/>
        <v>0</v>
      </c>
      <c r="I66" s="14"/>
      <c r="J66" s="14">
        <f t="shared" si="1"/>
        <v>0</v>
      </c>
      <c r="K66" s="14"/>
      <c r="L66" s="14">
        <f t="shared" si="2"/>
        <v>0</v>
      </c>
      <c r="M66" s="14">
        <f t="shared" si="3"/>
        <v>0</v>
      </c>
    </row>
    <row r="67" spans="1:14" s="4" customFormat="1" ht="67.5" x14ac:dyDescent="0.25">
      <c r="A67" s="9">
        <v>23</v>
      </c>
      <c r="B67" s="9" t="s">
        <v>128</v>
      </c>
      <c r="C67" s="10" t="s">
        <v>129</v>
      </c>
      <c r="D67" s="11" t="s">
        <v>125</v>
      </c>
      <c r="E67" s="12"/>
      <c r="F67" s="13">
        <v>1</v>
      </c>
      <c r="G67" s="14"/>
      <c r="H67" s="14">
        <f t="shared" si="0"/>
        <v>0</v>
      </c>
      <c r="I67" s="14"/>
      <c r="J67" s="14">
        <f t="shared" si="1"/>
        <v>0</v>
      </c>
      <c r="K67" s="14"/>
      <c r="L67" s="14">
        <f t="shared" si="2"/>
        <v>0</v>
      </c>
      <c r="M67" s="14">
        <f t="shared" si="3"/>
        <v>0</v>
      </c>
      <c r="N67" s="62"/>
    </row>
    <row r="68" spans="1:14" s="4" customFormat="1" x14ac:dyDescent="0.25">
      <c r="A68" s="9"/>
      <c r="B68" s="9"/>
      <c r="C68" s="31" t="s">
        <v>50</v>
      </c>
      <c r="D68" s="32" t="s">
        <v>47</v>
      </c>
      <c r="E68" s="32">
        <v>16.8</v>
      </c>
      <c r="F68" s="33">
        <f>E68*F67</f>
        <v>16.8</v>
      </c>
      <c r="G68" s="33"/>
      <c r="H68" s="33">
        <f t="shared" ref="H68:H71" si="23">F68*G68</f>
        <v>0</v>
      </c>
      <c r="I68" s="33"/>
      <c r="J68" s="33">
        <f t="shared" ref="J68:J71" si="24">F68*I68</f>
        <v>0</v>
      </c>
      <c r="K68" s="33"/>
      <c r="L68" s="33">
        <f t="shared" ref="L68:L71" si="25">F68*K68</f>
        <v>0</v>
      </c>
      <c r="M68" s="33">
        <f t="shared" ref="M68:M72" si="26">H68+J68+L68</f>
        <v>0</v>
      </c>
    </row>
    <row r="69" spans="1:14" s="29" customFormat="1" ht="15.75" x14ac:dyDescent="0.25">
      <c r="A69" s="30"/>
      <c r="B69" s="65"/>
      <c r="C69" s="66" t="s">
        <v>75</v>
      </c>
      <c r="D69" s="65" t="s">
        <v>3</v>
      </c>
      <c r="E69" s="65">
        <v>0.05</v>
      </c>
      <c r="F69" s="67">
        <f>E69*F67</f>
        <v>0.05</v>
      </c>
      <c r="G69" s="14"/>
      <c r="H69" s="33">
        <f t="shared" si="23"/>
        <v>0</v>
      </c>
      <c r="I69" s="33"/>
      <c r="J69" s="33">
        <f t="shared" si="24"/>
        <v>0</v>
      </c>
      <c r="K69" s="33"/>
      <c r="L69" s="33">
        <f t="shared" si="25"/>
        <v>0</v>
      </c>
      <c r="M69" s="33">
        <f t="shared" si="26"/>
        <v>0</v>
      </c>
    </row>
    <row r="70" spans="1:14" s="29" customFormat="1" ht="15.75" x14ac:dyDescent="0.25">
      <c r="A70" s="30"/>
      <c r="B70" s="65"/>
      <c r="C70" s="66" t="s">
        <v>130</v>
      </c>
      <c r="D70" s="65" t="s">
        <v>3</v>
      </c>
      <c r="E70" s="65">
        <v>0.2</v>
      </c>
      <c r="F70" s="67">
        <f>F67*E70</f>
        <v>0.2</v>
      </c>
      <c r="G70" s="14"/>
      <c r="H70" s="33">
        <f t="shared" si="23"/>
        <v>0</v>
      </c>
      <c r="I70" s="33"/>
      <c r="J70" s="33">
        <f t="shared" si="24"/>
        <v>0</v>
      </c>
      <c r="K70" s="33"/>
      <c r="L70" s="33">
        <f t="shared" si="25"/>
        <v>0</v>
      </c>
      <c r="M70" s="33">
        <f t="shared" si="26"/>
        <v>0</v>
      </c>
    </row>
    <row r="71" spans="1:14" s="29" customFormat="1" ht="15.75" x14ac:dyDescent="0.25">
      <c r="A71" s="45"/>
      <c r="B71" s="9"/>
      <c r="C71" s="42" t="s">
        <v>62</v>
      </c>
      <c r="D71" s="43" t="s">
        <v>49</v>
      </c>
      <c r="E71" s="43">
        <v>1.07</v>
      </c>
      <c r="F71" s="46">
        <f>E71*F67</f>
        <v>1.07</v>
      </c>
      <c r="G71" s="14"/>
      <c r="H71" s="14">
        <f t="shared" si="23"/>
        <v>0</v>
      </c>
      <c r="I71" s="14"/>
      <c r="J71" s="14">
        <f t="shared" si="24"/>
        <v>0</v>
      </c>
      <c r="K71" s="14"/>
      <c r="L71" s="14">
        <f t="shared" si="25"/>
        <v>0</v>
      </c>
      <c r="M71" s="14">
        <f t="shared" si="26"/>
        <v>0</v>
      </c>
    </row>
    <row r="72" spans="1:14" s="19" customFormat="1" ht="15.75" x14ac:dyDescent="0.25">
      <c r="A72" s="15"/>
      <c r="B72" s="9"/>
      <c r="C72" s="9" t="s">
        <v>40</v>
      </c>
      <c r="D72" s="16"/>
      <c r="E72" s="15"/>
      <c r="F72" s="15"/>
      <c r="G72" s="17"/>
      <c r="H72" s="18">
        <f>SUM(H5:H71)</f>
        <v>0</v>
      </c>
      <c r="I72" s="18"/>
      <c r="J72" s="18">
        <f>SUM(J5:J71)</f>
        <v>0</v>
      </c>
      <c r="K72" s="18"/>
      <c r="L72" s="18">
        <f>SUM(L5:L71)</f>
        <v>0</v>
      </c>
      <c r="M72" s="18">
        <f t="shared" si="26"/>
        <v>0</v>
      </c>
      <c r="N72" s="79"/>
    </row>
    <row r="73" spans="1:14" s="19" customFormat="1" ht="15.75" x14ac:dyDescent="0.25">
      <c r="A73" s="15"/>
      <c r="B73" s="9"/>
      <c r="C73" s="9" t="s">
        <v>43</v>
      </c>
      <c r="D73" s="20">
        <v>0</v>
      </c>
      <c r="E73" s="15"/>
      <c r="F73" s="15"/>
      <c r="G73" s="17"/>
      <c r="H73" s="17"/>
      <c r="I73" s="17"/>
      <c r="J73" s="17"/>
      <c r="K73" s="17"/>
      <c r="L73" s="17"/>
      <c r="M73" s="21">
        <f>D73*M72</f>
        <v>0</v>
      </c>
      <c r="N73" s="79"/>
    </row>
    <row r="74" spans="1:14" s="19" customFormat="1" ht="15.75" x14ac:dyDescent="0.25">
      <c r="A74" s="22"/>
      <c r="B74" s="9"/>
      <c r="C74" s="9" t="s">
        <v>40</v>
      </c>
      <c r="D74" s="16"/>
      <c r="E74" s="22"/>
      <c r="F74" s="22"/>
      <c r="G74" s="17"/>
      <c r="H74" s="17"/>
      <c r="I74" s="17"/>
      <c r="J74" s="17"/>
      <c r="K74" s="17"/>
      <c r="L74" s="17"/>
      <c r="M74" s="21">
        <f>SUM(M72:M73)</f>
        <v>0</v>
      </c>
      <c r="N74" s="79"/>
    </row>
    <row r="75" spans="1:14" s="19" customFormat="1" ht="15.75" x14ac:dyDescent="0.25">
      <c r="A75" s="22"/>
      <c r="B75" s="9"/>
      <c r="C75" s="9" t="s">
        <v>44</v>
      </c>
      <c r="D75" s="20">
        <v>0</v>
      </c>
      <c r="E75" s="22"/>
      <c r="F75" s="22"/>
      <c r="G75" s="17"/>
      <c r="H75" s="17"/>
      <c r="I75" s="17"/>
      <c r="J75" s="17"/>
      <c r="K75" s="17"/>
      <c r="L75" s="17"/>
      <c r="M75" s="21">
        <f>D75*M74</f>
        <v>0</v>
      </c>
      <c r="N75" s="79"/>
    </row>
    <row r="76" spans="1:14" s="19" customFormat="1" ht="15.75" x14ac:dyDescent="0.25">
      <c r="A76" s="22"/>
      <c r="B76" s="22"/>
      <c r="C76" s="23" t="s">
        <v>40</v>
      </c>
      <c r="D76" s="24"/>
      <c r="E76" s="22"/>
      <c r="F76" s="22"/>
      <c r="G76" s="17"/>
      <c r="H76" s="17"/>
      <c r="I76" s="17"/>
      <c r="J76" s="17"/>
      <c r="K76" s="17"/>
      <c r="L76" s="17"/>
      <c r="M76" s="21">
        <f>SUM(M74:M75)</f>
        <v>0</v>
      </c>
      <c r="N76" s="79"/>
    </row>
    <row r="77" spans="1:14" s="19" customFormat="1" ht="15.75" x14ac:dyDescent="0.25">
      <c r="N77" s="79"/>
    </row>
    <row r="78" spans="1:14" s="19" customFormat="1" ht="15.75" x14ac:dyDescent="0.25">
      <c r="N78" s="79"/>
    </row>
    <row r="79" spans="1:14" s="19" customFormat="1" ht="15.75" x14ac:dyDescent="0.25">
      <c r="N79" s="79"/>
    </row>
  </sheetData>
  <mergeCells count="10">
    <mergeCell ref="I2:J2"/>
    <mergeCell ref="K2:L2"/>
    <mergeCell ref="A1:M1"/>
    <mergeCell ref="A2:A3"/>
    <mergeCell ref="B2:B3"/>
    <mergeCell ref="C2:C3"/>
    <mergeCell ref="D2:D3"/>
    <mergeCell ref="E2:E3"/>
    <mergeCell ref="F2:F3"/>
    <mergeCell ref="G2:H2"/>
  </mergeCells>
  <pageMargins left="0" right="0" top="0.75" bottom="0.75" header="0.3" footer="0.3"/>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topLeftCell="A28" zoomScaleSheetLayoutView="100" workbookViewId="0">
      <selection activeCell="A41" sqref="A41:XFD41"/>
    </sheetView>
  </sheetViews>
  <sheetFormatPr defaultColWidth="9.140625" defaultRowHeight="15" x14ac:dyDescent="0.25"/>
  <cols>
    <col min="1" max="1" width="4.42578125" style="50" customWidth="1"/>
    <col min="2" max="2" width="7.5703125" style="50" customWidth="1"/>
    <col min="3" max="3" width="34.42578125" style="52" customWidth="1"/>
    <col min="4" max="4" width="7.85546875" style="53" customWidth="1"/>
    <col min="5" max="5" width="7.5703125" style="53" customWidth="1"/>
    <col min="6" max="10" width="9.140625" style="50"/>
    <col min="11" max="11" width="8" style="50" customWidth="1"/>
    <col min="12" max="12" width="9.140625" style="50"/>
    <col min="13" max="13" width="9.28515625" style="50" bestFit="1" customWidth="1"/>
    <col min="14" max="16384" width="9.140625" style="50"/>
  </cols>
  <sheetData>
    <row r="1" spans="1:13" s="4" customFormat="1" ht="40.9" customHeight="1" x14ac:dyDescent="0.25">
      <c r="A1" s="172" t="s">
        <v>274</v>
      </c>
      <c r="B1" s="172"/>
      <c r="C1" s="172"/>
      <c r="D1" s="172"/>
      <c r="E1" s="172"/>
      <c r="F1" s="172"/>
      <c r="G1" s="172"/>
      <c r="H1" s="172"/>
      <c r="I1" s="172"/>
      <c r="J1" s="172"/>
      <c r="K1" s="172"/>
      <c r="L1" s="173"/>
      <c r="M1" s="173"/>
    </row>
    <row r="2" spans="1:13" s="4" customFormat="1" ht="46.15" customHeight="1" x14ac:dyDescent="0.25">
      <c r="A2" s="174" t="s">
        <v>29</v>
      </c>
      <c r="B2" s="175" t="s">
        <v>30</v>
      </c>
      <c r="C2" s="174" t="s">
        <v>31</v>
      </c>
      <c r="D2" s="174" t="s">
        <v>32</v>
      </c>
      <c r="E2" s="176" t="s">
        <v>33</v>
      </c>
      <c r="F2" s="174" t="s">
        <v>34</v>
      </c>
      <c r="G2" s="178" t="s">
        <v>35</v>
      </c>
      <c r="H2" s="178"/>
      <c r="I2" s="178" t="s">
        <v>36</v>
      </c>
      <c r="J2" s="178"/>
      <c r="K2" s="174" t="s">
        <v>37</v>
      </c>
      <c r="L2" s="174"/>
      <c r="M2" s="5" t="s">
        <v>38</v>
      </c>
    </row>
    <row r="3" spans="1:13" s="4" customFormat="1" x14ac:dyDescent="0.25">
      <c r="A3" s="174"/>
      <c r="B3" s="175"/>
      <c r="C3" s="174"/>
      <c r="D3" s="174"/>
      <c r="E3" s="176"/>
      <c r="F3" s="174"/>
      <c r="G3" s="91" t="s">
        <v>39</v>
      </c>
      <c r="H3" s="91" t="s">
        <v>40</v>
      </c>
      <c r="I3" s="91" t="s">
        <v>39</v>
      </c>
      <c r="J3" s="91" t="s">
        <v>40</v>
      </c>
      <c r="K3" s="91" t="s">
        <v>39</v>
      </c>
      <c r="L3" s="91" t="s">
        <v>41</v>
      </c>
      <c r="M3" s="5" t="s">
        <v>42</v>
      </c>
    </row>
    <row r="4" spans="1:13" s="4" customFormat="1" x14ac:dyDescent="0.25">
      <c r="A4" s="90">
        <v>1</v>
      </c>
      <c r="B4" s="90">
        <v>2</v>
      </c>
      <c r="C4" s="90">
        <v>3</v>
      </c>
      <c r="D4" s="90">
        <v>4</v>
      </c>
      <c r="E4" s="90">
        <v>5</v>
      </c>
      <c r="F4" s="90">
        <v>6</v>
      </c>
      <c r="G4" s="90">
        <v>7</v>
      </c>
      <c r="H4" s="90">
        <v>8</v>
      </c>
      <c r="I4" s="90">
        <v>9</v>
      </c>
      <c r="J4" s="90">
        <v>10</v>
      </c>
      <c r="K4" s="90">
        <v>11</v>
      </c>
      <c r="L4" s="90">
        <v>12</v>
      </c>
      <c r="M4" s="90">
        <v>13</v>
      </c>
    </row>
    <row r="5" spans="1:13" ht="28.9" customHeight="1" x14ac:dyDescent="0.25">
      <c r="A5" s="48"/>
      <c r="B5" s="92"/>
      <c r="C5" s="163" t="s">
        <v>272</v>
      </c>
      <c r="D5" s="49"/>
      <c r="E5" s="49"/>
      <c r="F5" s="48"/>
      <c r="G5" s="14"/>
      <c r="H5" s="14"/>
      <c r="I5" s="14"/>
      <c r="J5" s="14"/>
      <c r="K5" s="14"/>
      <c r="L5" s="14"/>
      <c r="M5" s="14"/>
    </row>
    <row r="6" spans="1:13" ht="144" x14ac:dyDescent="0.25">
      <c r="A6" s="92">
        <v>1</v>
      </c>
      <c r="B6" s="9" t="s">
        <v>279</v>
      </c>
      <c r="C6" s="111" t="s">
        <v>232</v>
      </c>
      <c r="D6" s="93" t="s">
        <v>233</v>
      </c>
      <c r="E6" s="93"/>
      <c r="F6" s="94">
        <v>1</v>
      </c>
      <c r="G6" s="14"/>
      <c r="H6" s="14">
        <f t="shared" ref="H6:H8" si="0">F6*G6</f>
        <v>0</v>
      </c>
      <c r="I6" s="14"/>
      <c r="J6" s="14">
        <f t="shared" ref="J6:J8" si="1">F6*I6</f>
        <v>0</v>
      </c>
      <c r="K6" s="14"/>
      <c r="L6" s="14">
        <f t="shared" ref="L6:L8" si="2">F6*K6</f>
        <v>0</v>
      </c>
      <c r="M6" s="14">
        <f t="shared" ref="M6:M34" si="3">H6+J6+L6</f>
        <v>0</v>
      </c>
    </row>
    <row r="7" spans="1:13" s="4" customFormat="1" x14ac:dyDescent="0.25">
      <c r="A7" s="102"/>
      <c r="B7" s="9"/>
      <c r="C7" s="31" t="s">
        <v>50</v>
      </c>
      <c r="D7" s="32" t="s">
        <v>47</v>
      </c>
      <c r="E7" s="32">
        <v>66.5</v>
      </c>
      <c r="F7" s="33">
        <f>E7*F6</f>
        <v>66.5</v>
      </c>
      <c r="G7" s="33"/>
      <c r="H7" s="33">
        <f t="shared" si="0"/>
        <v>0</v>
      </c>
      <c r="I7" s="33"/>
      <c r="J7" s="33">
        <f t="shared" si="1"/>
        <v>0</v>
      </c>
      <c r="K7" s="33"/>
      <c r="L7" s="33">
        <f t="shared" si="2"/>
        <v>0</v>
      </c>
      <c r="M7" s="33">
        <f t="shared" si="3"/>
        <v>0</v>
      </c>
    </row>
    <row r="8" spans="1:13" s="4" customFormat="1" x14ac:dyDescent="0.25">
      <c r="A8" s="102"/>
      <c r="B8" s="9"/>
      <c r="C8" s="31" t="s">
        <v>51</v>
      </c>
      <c r="D8" s="32" t="s">
        <v>49</v>
      </c>
      <c r="E8" s="32">
        <v>10.5</v>
      </c>
      <c r="F8" s="33">
        <f>E8*F6</f>
        <v>10.5</v>
      </c>
      <c r="G8" s="33"/>
      <c r="H8" s="33">
        <f t="shared" si="0"/>
        <v>0</v>
      </c>
      <c r="I8" s="33"/>
      <c r="J8" s="33">
        <f t="shared" si="1"/>
        <v>0</v>
      </c>
      <c r="K8" s="33"/>
      <c r="L8" s="33">
        <f t="shared" si="2"/>
        <v>0</v>
      </c>
      <c r="M8" s="33">
        <f t="shared" si="3"/>
        <v>0</v>
      </c>
    </row>
    <row r="9" spans="1:13" s="4" customFormat="1" ht="144" x14ac:dyDescent="0.25">
      <c r="A9" s="102"/>
      <c r="B9" s="101"/>
      <c r="C9" s="111" t="s">
        <v>232</v>
      </c>
      <c r="D9" s="93" t="s">
        <v>233</v>
      </c>
      <c r="E9" s="93"/>
      <c r="F9" s="94">
        <v>1</v>
      </c>
      <c r="G9" s="14"/>
      <c r="H9" s="14">
        <f t="shared" ref="H9" si="4">F9*G9</f>
        <v>0</v>
      </c>
      <c r="I9" s="14"/>
      <c r="J9" s="14">
        <f t="shared" ref="J9" si="5">F9*I9</f>
        <v>0</v>
      </c>
      <c r="K9" s="14"/>
      <c r="L9" s="14">
        <f t="shared" ref="L9" si="6">F9*K9</f>
        <v>0</v>
      </c>
      <c r="M9" s="14">
        <f t="shared" ref="M9" si="7">H9+J9+L9</f>
        <v>0</v>
      </c>
    </row>
    <row r="10" spans="1:13" s="29" customFormat="1" ht="15.75" x14ac:dyDescent="0.25">
      <c r="A10" s="103"/>
      <c r="B10" s="9"/>
      <c r="C10" s="42" t="s">
        <v>62</v>
      </c>
      <c r="D10" s="43" t="s">
        <v>49</v>
      </c>
      <c r="E10" s="43">
        <v>6.84</v>
      </c>
      <c r="F10" s="46">
        <f>E10*F6</f>
        <v>6.84</v>
      </c>
      <c r="G10" s="14"/>
      <c r="H10" s="14">
        <f>F10*G10</f>
        <v>0</v>
      </c>
      <c r="I10" s="14"/>
      <c r="J10" s="14">
        <f>F10*I10</f>
        <v>0</v>
      </c>
      <c r="K10" s="14"/>
      <c r="L10" s="14">
        <f>F10*K10</f>
        <v>0</v>
      </c>
      <c r="M10" s="14">
        <f>H10+J10+L10</f>
        <v>0</v>
      </c>
    </row>
    <row r="11" spans="1:13" s="29" customFormat="1" ht="31.5" x14ac:dyDescent="0.25">
      <c r="A11" s="103">
        <v>2</v>
      </c>
      <c r="B11" s="101" t="s">
        <v>55</v>
      </c>
      <c r="C11" s="104" t="s">
        <v>280</v>
      </c>
      <c r="D11" s="93" t="s">
        <v>233</v>
      </c>
      <c r="E11" s="43"/>
      <c r="F11" s="46">
        <f>F13+F13+F14+F15+F16+F17</f>
        <v>25</v>
      </c>
      <c r="G11" s="14"/>
      <c r="H11" s="14"/>
      <c r="I11" s="14"/>
      <c r="J11" s="14"/>
      <c r="K11" s="14"/>
      <c r="L11" s="14"/>
      <c r="M11" s="14"/>
    </row>
    <row r="12" spans="1:13" s="4" customFormat="1" ht="27" x14ac:dyDescent="0.25">
      <c r="A12" s="102"/>
      <c r="B12" s="101" t="s">
        <v>55</v>
      </c>
      <c r="C12" s="31" t="s">
        <v>50</v>
      </c>
      <c r="D12" s="93" t="s">
        <v>233</v>
      </c>
      <c r="E12" s="32">
        <v>1</v>
      </c>
      <c r="F12" s="33">
        <f>E12*F11</f>
        <v>25</v>
      </c>
      <c r="G12" s="33"/>
      <c r="H12" s="33">
        <f t="shared" ref="H12" si="8">F12*G12</f>
        <v>0</v>
      </c>
      <c r="I12" s="33"/>
      <c r="J12" s="33">
        <f t="shared" ref="J12" si="9">F12*I12</f>
        <v>0</v>
      </c>
      <c r="K12" s="33"/>
      <c r="L12" s="33">
        <f t="shared" ref="L12" si="10">F12*K12</f>
        <v>0</v>
      </c>
      <c r="M12" s="33">
        <f t="shared" ref="M12" si="11">H12+J12+L12</f>
        <v>0</v>
      </c>
    </row>
    <row r="13" spans="1:13" ht="48" x14ac:dyDescent="0.25">
      <c r="A13" s="92"/>
      <c r="B13" s="95"/>
      <c r="C13" s="112" t="s">
        <v>234</v>
      </c>
      <c r="D13" s="93" t="s">
        <v>233</v>
      </c>
      <c r="E13" s="93"/>
      <c r="F13" s="94">
        <v>4</v>
      </c>
      <c r="G13" s="14"/>
      <c r="H13" s="14">
        <f t="shared" ref="H13:H32" si="12">F13*G13</f>
        <v>0</v>
      </c>
      <c r="I13" s="14"/>
      <c r="J13" s="14">
        <f t="shared" ref="J13:J32" si="13">F13*I13</f>
        <v>0</v>
      </c>
      <c r="K13" s="14"/>
      <c r="L13" s="14">
        <f t="shared" ref="L13:L32" si="14">F13*K13</f>
        <v>0</v>
      </c>
      <c r="M13" s="14">
        <f t="shared" ref="M13:M32" si="15">H13+J13+L13</f>
        <v>0</v>
      </c>
    </row>
    <row r="14" spans="1:13" ht="48" x14ac:dyDescent="0.25">
      <c r="A14" s="92"/>
      <c r="B14" s="95"/>
      <c r="C14" s="112" t="s">
        <v>235</v>
      </c>
      <c r="D14" s="93" t="s">
        <v>233</v>
      </c>
      <c r="E14" s="93"/>
      <c r="F14" s="94">
        <v>4</v>
      </c>
      <c r="G14" s="14"/>
      <c r="H14" s="14">
        <f t="shared" si="12"/>
        <v>0</v>
      </c>
      <c r="I14" s="14"/>
      <c r="J14" s="14">
        <f t="shared" si="13"/>
        <v>0</v>
      </c>
      <c r="K14" s="14"/>
      <c r="L14" s="14">
        <f t="shared" si="14"/>
        <v>0</v>
      </c>
      <c r="M14" s="14">
        <f t="shared" si="15"/>
        <v>0</v>
      </c>
    </row>
    <row r="15" spans="1:13" ht="48" x14ac:dyDescent="0.25">
      <c r="A15" s="92"/>
      <c r="B15" s="95"/>
      <c r="C15" s="112" t="s">
        <v>236</v>
      </c>
      <c r="D15" s="93" t="s">
        <v>233</v>
      </c>
      <c r="E15" s="93"/>
      <c r="F15" s="94">
        <v>5</v>
      </c>
      <c r="G15" s="14"/>
      <c r="H15" s="14">
        <f t="shared" si="12"/>
        <v>0</v>
      </c>
      <c r="I15" s="14"/>
      <c r="J15" s="14">
        <f t="shared" si="13"/>
        <v>0</v>
      </c>
      <c r="K15" s="14"/>
      <c r="L15" s="14">
        <f t="shared" si="14"/>
        <v>0</v>
      </c>
      <c r="M15" s="14">
        <f t="shared" si="15"/>
        <v>0</v>
      </c>
    </row>
    <row r="16" spans="1:13" ht="48" x14ac:dyDescent="0.25">
      <c r="A16" s="92"/>
      <c r="B16" s="95"/>
      <c r="C16" s="112" t="s">
        <v>237</v>
      </c>
      <c r="D16" s="93" t="s">
        <v>233</v>
      </c>
      <c r="E16" s="93"/>
      <c r="F16" s="94">
        <v>7</v>
      </c>
      <c r="G16" s="14"/>
      <c r="H16" s="14">
        <f t="shared" si="12"/>
        <v>0</v>
      </c>
      <c r="I16" s="14"/>
      <c r="J16" s="14">
        <f t="shared" si="13"/>
        <v>0</v>
      </c>
      <c r="K16" s="14"/>
      <c r="L16" s="14">
        <f t="shared" si="14"/>
        <v>0</v>
      </c>
      <c r="M16" s="14">
        <f t="shared" si="15"/>
        <v>0</v>
      </c>
    </row>
    <row r="17" spans="1:13" x14ac:dyDescent="0.25">
      <c r="A17" s="92"/>
      <c r="B17" s="95"/>
      <c r="C17" s="112" t="s">
        <v>238</v>
      </c>
      <c r="D17" s="93" t="s">
        <v>233</v>
      </c>
      <c r="E17" s="93"/>
      <c r="F17" s="94">
        <v>1</v>
      </c>
      <c r="G17" s="14"/>
      <c r="H17" s="14">
        <f t="shared" si="12"/>
        <v>0</v>
      </c>
      <c r="I17" s="14"/>
      <c r="J17" s="14">
        <f t="shared" si="13"/>
        <v>0</v>
      </c>
      <c r="K17" s="14"/>
      <c r="L17" s="14">
        <f t="shared" si="14"/>
        <v>0</v>
      </c>
      <c r="M17" s="14">
        <f t="shared" si="15"/>
        <v>0</v>
      </c>
    </row>
    <row r="18" spans="1:13" ht="67.5" x14ac:dyDescent="0.25">
      <c r="A18" s="103">
        <v>3</v>
      </c>
      <c r="B18" s="9" t="s">
        <v>97</v>
      </c>
      <c r="C18" s="51" t="s">
        <v>281</v>
      </c>
      <c r="D18" s="49" t="s">
        <v>2</v>
      </c>
      <c r="E18" s="49"/>
      <c r="F18" s="94">
        <f>F21+F22</f>
        <v>4</v>
      </c>
      <c r="G18" s="14"/>
      <c r="H18" s="14">
        <f t="shared" ref="H18:H20" si="16">F18*G18</f>
        <v>0</v>
      </c>
      <c r="I18" s="14"/>
      <c r="J18" s="14">
        <f t="shared" ref="J18:J20" si="17">F18*I18</f>
        <v>0</v>
      </c>
      <c r="K18" s="14"/>
      <c r="L18" s="14">
        <f t="shared" ref="L18:L20" si="18">F18*K18</f>
        <v>0</v>
      </c>
      <c r="M18" s="14">
        <f t="shared" ref="M18:M20" si="19">H18+J18+L18</f>
        <v>0</v>
      </c>
    </row>
    <row r="19" spans="1:13" s="4" customFormat="1" x14ac:dyDescent="0.25">
      <c r="A19" s="9"/>
      <c r="B19" s="9"/>
      <c r="C19" s="31" t="s">
        <v>50</v>
      </c>
      <c r="D19" s="32" t="s">
        <v>47</v>
      </c>
      <c r="E19" s="32">
        <v>1.51</v>
      </c>
      <c r="F19" s="33">
        <f>E19*F18</f>
        <v>6.04</v>
      </c>
      <c r="G19" s="33"/>
      <c r="H19" s="33">
        <f t="shared" si="16"/>
        <v>0</v>
      </c>
      <c r="I19" s="33"/>
      <c r="J19" s="33">
        <f t="shared" si="17"/>
        <v>0</v>
      </c>
      <c r="K19" s="33"/>
      <c r="L19" s="33">
        <f t="shared" si="18"/>
        <v>0</v>
      </c>
      <c r="M19" s="33">
        <f t="shared" si="19"/>
        <v>0</v>
      </c>
    </row>
    <row r="20" spans="1:13" s="4" customFormat="1" ht="15.75" x14ac:dyDescent="0.25">
      <c r="A20" s="103"/>
      <c r="B20" s="9"/>
      <c r="C20" s="31" t="s">
        <v>51</v>
      </c>
      <c r="D20" s="32" t="s">
        <v>49</v>
      </c>
      <c r="E20" s="32">
        <v>0.13</v>
      </c>
      <c r="F20" s="33">
        <f>E20*F18</f>
        <v>0.52</v>
      </c>
      <c r="G20" s="33"/>
      <c r="H20" s="33">
        <f t="shared" si="16"/>
        <v>0</v>
      </c>
      <c r="I20" s="33"/>
      <c r="J20" s="33">
        <f t="shared" si="17"/>
        <v>0</v>
      </c>
      <c r="K20" s="33"/>
      <c r="L20" s="33">
        <f t="shared" si="18"/>
        <v>0</v>
      </c>
      <c r="M20" s="33">
        <f t="shared" si="19"/>
        <v>0</v>
      </c>
    </row>
    <row r="21" spans="1:13" ht="24" x14ac:dyDescent="0.25">
      <c r="A21" s="103"/>
      <c r="B21" s="92"/>
      <c r="C21" s="111" t="s">
        <v>239</v>
      </c>
      <c r="D21" s="93" t="s">
        <v>2</v>
      </c>
      <c r="E21" s="93"/>
      <c r="F21" s="94">
        <v>2</v>
      </c>
      <c r="G21" s="14"/>
      <c r="H21" s="14">
        <f t="shared" si="12"/>
        <v>0</v>
      </c>
      <c r="I21" s="14"/>
      <c r="J21" s="14">
        <f t="shared" si="13"/>
        <v>0</v>
      </c>
      <c r="K21" s="14"/>
      <c r="L21" s="14">
        <f t="shared" si="14"/>
        <v>0</v>
      </c>
      <c r="M21" s="14">
        <f t="shared" si="15"/>
        <v>0</v>
      </c>
    </row>
    <row r="22" spans="1:13" ht="24" x14ac:dyDescent="0.25">
      <c r="A22" s="103"/>
      <c r="B22" s="92"/>
      <c r="C22" s="111" t="s">
        <v>240</v>
      </c>
      <c r="D22" s="93" t="s">
        <v>2</v>
      </c>
      <c r="E22" s="93"/>
      <c r="F22" s="94">
        <v>2</v>
      </c>
      <c r="G22" s="14"/>
      <c r="H22" s="14">
        <f t="shared" si="12"/>
        <v>0</v>
      </c>
      <c r="I22" s="14"/>
      <c r="J22" s="14">
        <f t="shared" si="13"/>
        <v>0</v>
      </c>
      <c r="K22" s="14"/>
      <c r="L22" s="14">
        <f t="shared" si="14"/>
        <v>0</v>
      </c>
      <c r="M22" s="14">
        <f t="shared" si="15"/>
        <v>0</v>
      </c>
    </row>
    <row r="23" spans="1:13" s="29" customFormat="1" ht="15.75" x14ac:dyDescent="0.25">
      <c r="A23" s="103"/>
      <c r="B23" s="26"/>
      <c r="C23" s="42" t="s">
        <v>62</v>
      </c>
      <c r="D23" s="27" t="s">
        <v>49</v>
      </c>
      <c r="E23" s="26">
        <v>7.0000000000000007E-2</v>
      </c>
      <c r="F23" s="28">
        <f>F18*E23</f>
        <v>0.28000000000000003</v>
      </c>
      <c r="G23" s="14"/>
      <c r="H23" s="14">
        <f t="shared" si="12"/>
        <v>0</v>
      </c>
      <c r="I23" s="14"/>
      <c r="J23" s="14">
        <f t="shared" si="13"/>
        <v>0</v>
      </c>
      <c r="K23" s="14"/>
      <c r="L23" s="14">
        <f t="shared" si="14"/>
        <v>0</v>
      </c>
      <c r="M23" s="14">
        <f t="shared" si="15"/>
        <v>0</v>
      </c>
    </row>
    <row r="24" spans="1:13" ht="67.5" x14ac:dyDescent="0.25">
      <c r="A24" s="103">
        <v>4</v>
      </c>
      <c r="B24" s="9" t="s">
        <v>95</v>
      </c>
      <c r="C24" s="51" t="s">
        <v>282</v>
      </c>
      <c r="D24" s="93" t="s">
        <v>242</v>
      </c>
      <c r="E24" s="49"/>
      <c r="F24" s="49">
        <f>F27+F28+F29</f>
        <v>190</v>
      </c>
      <c r="G24" s="14"/>
      <c r="H24" s="14">
        <f t="shared" ref="H24:H26" si="20">F24*G24</f>
        <v>0</v>
      </c>
      <c r="I24" s="14"/>
      <c r="J24" s="14">
        <f t="shared" ref="J24:J26" si="21">F24*I24</f>
        <v>0</v>
      </c>
      <c r="K24" s="14"/>
      <c r="L24" s="14">
        <f t="shared" ref="L24:L26" si="22">F24*K24</f>
        <v>0</v>
      </c>
      <c r="M24" s="14">
        <f t="shared" ref="M24:M26" si="23">H24+J24+L24</f>
        <v>0</v>
      </c>
    </row>
    <row r="25" spans="1:13" s="4" customFormat="1" x14ac:dyDescent="0.25">
      <c r="A25" s="9"/>
      <c r="B25" s="9"/>
      <c r="C25" s="31" t="s">
        <v>50</v>
      </c>
      <c r="D25" s="32" t="s">
        <v>47</v>
      </c>
      <c r="E25" s="32">
        <v>0.66300000000000003</v>
      </c>
      <c r="F25" s="33">
        <f>E25*F24</f>
        <v>125.97000000000001</v>
      </c>
      <c r="G25" s="33"/>
      <c r="H25" s="33">
        <f t="shared" si="20"/>
        <v>0</v>
      </c>
      <c r="I25" s="33"/>
      <c r="J25" s="33">
        <f t="shared" si="21"/>
        <v>0</v>
      </c>
      <c r="K25" s="33"/>
      <c r="L25" s="33">
        <f t="shared" si="22"/>
        <v>0</v>
      </c>
      <c r="M25" s="33">
        <f t="shared" si="23"/>
        <v>0</v>
      </c>
    </row>
    <row r="26" spans="1:13" s="4" customFormat="1" x14ac:dyDescent="0.25">
      <c r="A26" s="9"/>
      <c r="B26" s="9"/>
      <c r="C26" s="31" t="s">
        <v>51</v>
      </c>
      <c r="D26" s="32" t="s">
        <v>49</v>
      </c>
      <c r="E26" s="32">
        <v>4.5999999999999999E-2</v>
      </c>
      <c r="F26" s="33">
        <f>E26*F24</f>
        <v>8.74</v>
      </c>
      <c r="G26" s="33"/>
      <c r="H26" s="33">
        <f t="shared" si="20"/>
        <v>0</v>
      </c>
      <c r="I26" s="33"/>
      <c r="J26" s="33">
        <f t="shared" si="21"/>
        <v>0</v>
      </c>
      <c r="K26" s="33"/>
      <c r="L26" s="33">
        <f t="shared" si="22"/>
        <v>0</v>
      </c>
      <c r="M26" s="33">
        <f t="shared" si="23"/>
        <v>0</v>
      </c>
    </row>
    <row r="27" spans="1:13" ht="15.75" x14ac:dyDescent="0.25">
      <c r="A27" s="103"/>
      <c r="B27" s="92"/>
      <c r="C27" s="111" t="s">
        <v>241</v>
      </c>
      <c r="D27" s="93" t="s">
        <v>242</v>
      </c>
      <c r="E27" s="93"/>
      <c r="F27" s="94">
        <v>20</v>
      </c>
      <c r="G27" s="14"/>
      <c r="H27" s="14">
        <f t="shared" si="12"/>
        <v>0</v>
      </c>
      <c r="I27" s="14"/>
      <c r="J27" s="14">
        <f t="shared" si="13"/>
        <v>0</v>
      </c>
      <c r="K27" s="14"/>
      <c r="L27" s="14">
        <f t="shared" si="14"/>
        <v>0</v>
      </c>
      <c r="M27" s="14">
        <f t="shared" si="15"/>
        <v>0</v>
      </c>
    </row>
    <row r="28" spans="1:13" ht="15.75" x14ac:dyDescent="0.25">
      <c r="A28" s="103"/>
      <c r="B28" s="92"/>
      <c r="C28" s="111" t="s">
        <v>243</v>
      </c>
      <c r="D28" s="93" t="s">
        <v>242</v>
      </c>
      <c r="E28" s="93"/>
      <c r="F28" s="94">
        <v>50</v>
      </c>
      <c r="G28" s="14"/>
      <c r="H28" s="14">
        <f t="shared" si="12"/>
        <v>0</v>
      </c>
      <c r="I28" s="14"/>
      <c r="J28" s="14">
        <f t="shared" si="13"/>
        <v>0</v>
      </c>
      <c r="K28" s="14"/>
      <c r="L28" s="14">
        <f t="shared" si="14"/>
        <v>0</v>
      </c>
      <c r="M28" s="14">
        <f t="shared" si="15"/>
        <v>0</v>
      </c>
    </row>
    <row r="29" spans="1:13" ht="15.75" x14ac:dyDescent="0.25">
      <c r="A29" s="103"/>
      <c r="B29" s="92"/>
      <c r="C29" s="111" t="s">
        <v>244</v>
      </c>
      <c r="D29" s="93" t="s">
        <v>242</v>
      </c>
      <c r="E29" s="93"/>
      <c r="F29" s="94">
        <v>120</v>
      </c>
      <c r="G29" s="14"/>
      <c r="H29" s="14">
        <f t="shared" si="12"/>
        <v>0</v>
      </c>
      <c r="I29" s="14"/>
      <c r="J29" s="14">
        <f t="shared" si="13"/>
        <v>0</v>
      </c>
      <c r="K29" s="14"/>
      <c r="L29" s="14">
        <f t="shared" si="14"/>
        <v>0</v>
      </c>
      <c r="M29" s="14">
        <f t="shared" si="15"/>
        <v>0</v>
      </c>
    </row>
    <row r="30" spans="1:13" s="29" customFormat="1" ht="15.75" x14ac:dyDescent="0.25">
      <c r="A30" s="9"/>
      <c r="B30" s="26"/>
      <c r="C30" s="42" t="s">
        <v>62</v>
      </c>
      <c r="D30" s="27" t="s">
        <v>49</v>
      </c>
      <c r="E30" s="26">
        <v>2.8000000000000001E-2</v>
      </c>
      <c r="F30" s="28">
        <f>F24*E30</f>
        <v>5.32</v>
      </c>
      <c r="G30" s="14"/>
      <c r="H30" s="14">
        <f>F30*G30</f>
        <v>0</v>
      </c>
      <c r="I30" s="14"/>
      <c r="J30" s="14">
        <f>F30*I30</f>
        <v>0</v>
      </c>
      <c r="K30" s="14"/>
      <c r="L30" s="14">
        <f>F30*K30</f>
        <v>0</v>
      </c>
      <c r="M30" s="14">
        <f>H30+J30+L30</f>
        <v>0</v>
      </c>
    </row>
    <row r="31" spans="1:13" ht="27" x14ac:dyDescent="0.25">
      <c r="A31" s="103">
        <v>5</v>
      </c>
      <c r="B31" s="101" t="s">
        <v>55</v>
      </c>
      <c r="C31" s="111" t="s">
        <v>245</v>
      </c>
      <c r="D31" s="93" t="s">
        <v>94</v>
      </c>
      <c r="E31" s="93"/>
      <c r="F31" s="94">
        <v>1</v>
      </c>
      <c r="G31" s="14"/>
      <c r="H31" s="14">
        <f t="shared" si="12"/>
        <v>0</v>
      </c>
      <c r="I31" s="14"/>
      <c r="J31" s="14">
        <f t="shared" si="13"/>
        <v>0</v>
      </c>
      <c r="K31" s="14"/>
      <c r="L31" s="14">
        <f t="shared" si="14"/>
        <v>0</v>
      </c>
      <c r="M31" s="14">
        <f t="shared" si="15"/>
        <v>0</v>
      </c>
    </row>
    <row r="32" spans="1:13" ht="27" x14ac:dyDescent="0.25">
      <c r="A32" s="103">
        <v>6</v>
      </c>
      <c r="B32" s="101" t="s">
        <v>55</v>
      </c>
      <c r="C32" s="111" t="s">
        <v>246</v>
      </c>
      <c r="D32" s="93" t="s">
        <v>233</v>
      </c>
      <c r="E32" s="93"/>
      <c r="F32" s="94">
        <v>1</v>
      </c>
      <c r="G32" s="14"/>
      <c r="H32" s="14">
        <f t="shared" si="12"/>
        <v>0</v>
      </c>
      <c r="I32" s="14"/>
      <c r="J32" s="14">
        <f t="shared" si="13"/>
        <v>0</v>
      </c>
      <c r="K32" s="14"/>
      <c r="L32" s="14">
        <f t="shared" si="14"/>
        <v>0</v>
      </c>
      <c r="M32" s="14">
        <f t="shared" si="15"/>
        <v>0</v>
      </c>
    </row>
    <row r="33" spans="1:13" s="19" customFormat="1" ht="15.75" x14ac:dyDescent="0.25">
      <c r="A33" s="15"/>
      <c r="B33" s="92"/>
      <c r="C33" s="9" t="s">
        <v>40</v>
      </c>
      <c r="D33" s="16"/>
      <c r="E33" s="15"/>
      <c r="F33" s="15"/>
      <c r="G33" s="17"/>
      <c r="H33" s="18">
        <f>SUM(H5:H32)</f>
        <v>0</v>
      </c>
      <c r="I33" s="18"/>
      <c r="J33" s="18">
        <f>SUM(J5:J32)</f>
        <v>0</v>
      </c>
      <c r="K33" s="18"/>
      <c r="L33" s="18">
        <f>SUM(L5:L32)</f>
        <v>0</v>
      </c>
      <c r="M33" s="18">
        <f t="shared" si="3"/>
        <v>0</v>
      </c>
    </row>
    <row r="34" spans="1:13" s="19" customFormat="1" ht="15.75" x14ac:dyDescent="0.25">
      <c r="A34" s="15"/>
      <c r="B34" s="92"/>
      <c r="C34" s="9" t="s">
        <v>269</v>
      </c>
      <c r="D34" s="16"/>
      <c r="E34" s="15"/>
      <c r="F34" s="15"/>
      <c r="G34" s="17"/>
      <c r="H34" s="18">
        <f>H9</f>
        <v>0</v>
      </c>
      <c r="I34" s="18"/>
      <c r="J34" s="18">
        <f>J7</f>
        <v>0</v>
      </c>
      <c r="K34" s="18"/>
      <c r="L34" s="18"/>
      <c r="M34" s="18">
        <f t="shared" si="3"/>
        <v>0</v>
      </c>
    </row>
    <row r="35" spans="1:13" s="19" customFormat="1" ht="27" x14ac:dyDescent="0.25">
      <c r="A35" s="15"/>
      <c r="B35" s="92"/>
      <c r="C35" s="9" t="s">
        <v>270</v>
      </c>
      <c r="D35" s="20">
        <v>0</v>
      </c>
      <c r="E35" s="15"/>
      <c r="F35" s="15"/>
      <c r="G35" s="17"/>
      <c r="H35" s="18"/>
      <c r="I35" s="18"/>
      <c r="J35" s="18"/>
      <c r="K35" s="18"/>
      <c r="L35" s="18"/>
      <c r="M35" s="18">
        <f>J34*D35</f>
        <v>0</v>
      </c>
    </row>
    <row r="36" spans="1:13" s="19" customFormat="1" ht="15.75" x14ac:dyDescent="0.25">
      <c r="A36" s="15"/>
      <c r="B36" s="92"/>
      <c r="C36" s="9" t="s">
        <v>43</v>
      </c>
      <c r="D36" s="20">
        <v>0</v>
      </c>
      <c r="E36" s="15"/>
      <c r="F36" s="15"/>
      <c r="G36" s="17"/>
      <c r="H36" s="17"/>
      <c r="I36" s="17"/>
      <c r="J36" s="17"/>
      <c r="K36" s="17"/>
      <c r="L36" s="17"/>
      <c r="M36" s="21">
        <f>(M33-M34)*D36</f>
        <v>0</v>
      </c>
    </row>
    <row r="37" spans="1:13" s="19" customFormat="1" ht="15.75" x14ac:dyDescent="0.25">
      <c r="A37" s="22"/>
      <c r="B37" s="9"/>
      <c r="C37" s="9" t="s">
        <v>40</v>
      </c>
      <c r="D37" s="16"/>
      <c r="E37" s="22"/>
      <c r="F37" s="22"/>
      <c r="G37" s="17"/>
      <c r="H37" s="17"/>
      <c r="I37" s="17"/>
      <c r="J37" s="17"/>
      <c r="K37" s="17"/>
      <c r="L37" s="17"/>
      <c r="M37" s="21">
        <f>M33+M35+M36</f>
        <v>0</v>
      </c>
    </row>
    <row r="38" spans="1:13" s="19" customFormat="1" ht="33" customHeight="1" x14ac:dyDescent="0.25">
      <c r="A38" s="22"/>
      <c r="B38" s="9"/>
      <c r="C38" s="9" t="s">
        <v>271</v>
      </c>
      <c r="D38" s="20">
        <v>0</v>
      </c>
      <c r="E38" s="22"/>
      <c r="F38" s="22"/>
      <c r="G38" s="17"/>
      <c r="H38" s="17"/>
      <c r="I38" s="17"/>
      <c r="J38" s="17"/>
      <c r="K38" s="17"/>
      <c r="L38" s="17"/>
      <c r="M38" s="21">
        <f>(M37-H34)*D38</f>
        <v>0</v>
      </c>
    </row>
    <row r="39" spans="1:13" s="19" customFormat="1" ht="15.75" x14ac:dyDescent="0.25">
      <c r="A39" s="22"/>
      <c r="B39" s="22"/>
      <c r="C39" s="23" t="s">
        <v>40</v>
      </c>
      <c r="D39" s="24"/>
      <c r="E39" s="22"/>
      <c r="F39" s="22"/>
      <c r="G39" s="17"/>
      <c r="H39" s="17"/>
      <c r="I39" s="17"/>
      <c r="J39" s="17"/>
      <c r="K39" s="17"/>
      <c r="L39" s="17"/>
      <c r="M39" s="21">
        <f>SUM(M37:M38)</f>
        <v>0</v>
      </c>
    </row>
    <row r="40" spans="1:13" s="19" customFormat="1" ht="15.75" x14ac:dyDescent="0.25"/>
    <row r="41" spans="1:13" s="19" customFormat="1" ht="15.75" x14ac:dyDescent="0.25"/>
    <row r="42" spans="1:13" s="19" customFormat="1" ht="15.75" x14ac:dyDescent="0.25"/>
  </sheetData>
  <mergeCells count="10">
    <mergeCell ref="G2:H2"/>
    <mergeCell ref="I2:J2"/>
    <mergeCell ref="K2:L2"/>
    <mergeCell ref="A1:M1"/>
    <mergeCell ref="A2:A3"/>
    <mergeCell ref="B2:B3"/>
    <mergeCell ref="C2:C3"/>
    <mergeCell ref="D2:D3"/>
    <mergeCell ref="E2:E3"/>
    <mergeCell ref="F2:F3"/>
  </mergeCells>
  <pageMargins left="0" right="0" top="0.75" bottom="0.75" header="0.3" footer="0.3"/>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view="pageBreakPreview" topLeftCell="A55" zoomScaleSheetLayoutView="100" workbookViewId="0">
      <selection activeCell="A69" sqref="A69:XFD69"/>
    </sheetView>
  </sheetViews>
  <sheetFormatPr defaultColWidth="9.140625" defaultRowHeight="15" x14ac:dyDescent="0.25"/>
  <cols>
    <col min="1" max="1" width="4.42578125" style="50" customWidth="1"/>
    <col min="2" max="2" width="7.5703125" style="161" customWidth="1"/>
    <col min="3" max="3" width="34.42578125" style="52" customWidth="1"/>
    <col min="4" max="4" width="7.85546875" style="53" customWidth="1"/>
    <col min="5" max="5" width="7.5703125" style="53" customWidth="1"/>
    <col min="6" max="6" width="9.28515625" style="50" bestFit="1" customWidth="1"/>
    <col min="7" max="7" width="9.140625" style="50"/>
    <col min="8" max="8" width="10.28515625" style="50" bestFit="1" customWidth="1"/>
    <col min="9" max="9" width="9.28515625" style="50" bestFit="1" customWidth="1"/>
    <col min="10" max="10" width="9.5703125" style="50" bestFit="1" customWidth="1"/>
    <col min="11" max="11" width="8" style="50" customWidth="1"/>
    <col min="12" max="12" width="9.28515625" style="50" bestFit="1" customWidth="1"/>
    <col min="13" max="13" width="10.28515625" style="50" bestFit="1" customWidth="1"/>
    <col min="14" max="15" width="9.140625" style="113"/>
    <col min="16" max="16384" width="9.140625" style="50"/>
  </cols>
  <sheetData>
    <row r="1" spans="1:15" s="4" customFormat="1" ht="46.15" customHeight="1" x14ac:dyDescent="0.25">
      <c r="A1" s="172" t="s">
        <v>131</v>
      </c>
      <c r="B1" s="172"/>
      <c r="C1" s="172"/>
      <c r="D1" s="172"/>
      <c r="E1" s="172"/>
      <c r="F1" s="172"/>
      <c r="G1" s="172"/>
      <c r="H1" s="172"/>
      <c r="I1" s="172"/>
      <c r="J1" s="172"/>
      <c r="K1" s="172"/>
      <c r="L1" s="173"/>
      <c r="M1" s="173"/>
      <c r="N1" s="96"/>
      <c r="O1" s="96"/>
    </row>
    <row r="2" spans="1:15" s="4" customFormat="1" ht="46.15" customHeight="1" x14ac:dyDescent="0.25">
      <c r="A2" s="174" t="s">
        <v>29</v>
      </c>
      <c r="B2" s="175" t="s">
        <v>30</v>
      </c>
      <c r="C2" s="174" t="s">
        <v>31</v>
      </c>
      <c r="D2" s="174" t="s">
        <v>32</v>
      </c>
      <c r="E2" s="176" t="s">
        <v>33</v>
      </c>
      <c r="F2" s="174" t="s">
        <v>34</v>
      </c>
      <c r="G2" s="178" t="s">
        <v>35</v>
      </c>
      <c r="H2" s="178"/>
      <c r="I2" s="178" t="s">
        <v>36</v>
      </c>
      <c r="J2" s="178"/>
      <c r="K2" s="174" t="s">
        <v>37</v>
      </c>
      <c r="L2" s="174"/>
      <c r="M2" s="5" t="s">
        <v>38</v>
      </c>
      <c r="N2" s="96"/>
      <c r="O2" s="96"/>
    </row>
    <row r="3" spans="1:15" s="4" customFormat="1" x14ac:dyDescent="0.25">
      <c r="A3" s="174"/>
      <c r="B3" s="175"/>
      <c r="C3" s="174"/>
      <c r="D3" s="174"/>
      <c r="E3" s="176"/>
      <c r="F3" s="174"/>
      <c r="G3" s="91" t="s">
        <v>39</v>
      </c>
      <c r="H3" s="91" t="s">
        <v>40</v>
      </c>
      <c r="I3" s="91" t="s">
        <v>39</v>
      </c>
      <c r="J3" s="91" t="s">
        <v>40</v>
      </c>
      <c r="K3" s="91" t="s">
        <v>39</v>
      </c>
      <c r="L3" s="91" t="s">
        <v>41</v>
      </c>
      <c r="M3" s="5" t="s">
        <v>42</v>
      </c>
      <c r="N3" s="96"/>
      <c r="O3" s="96"/>
    </row>
    <row r="4" spans="1:15" s="4" customFormat="1" x14ac:dyDescent="0.25">
      <c r="A4" s="90">
        <v>1</v>
      </c>
      <c r="B4" s="100">
        <v>2</v>
      </c>
      <c r="C4" s="90">
        <v>3</v>
      </c>
      <c r="D4" s="90">
        <v>4</v>
      </c>
      <c r="E4" s="90">
        <v>5</v>
      </c>
      <c r="F4" s="90">
        <v>6</v>
      </c>
      <c r="G4" s="90">
        <v>7</v>
      </c>
      <c r="H4" s="90">
        <v>8</v>
      </c>
      <c r="I4" s="90">
        <v>9</v>
      </c>
      <c r="J4" s="90">
        <v>10</v>
      </c>
      <c r="K4" s="90">
        <v>11</v>
      </c>
      <c r="L4" s="90">
        <v>12</v>
      </c>
      <c r="M4" s="90">
        <v>13</v>
      </c>
      <c r="N4" s="96"/>
      <c r="O4" s="96"/>
    </row>
    <row r="5" spans="1:15" ht="30.6" customHeight="1" x14ac:dyDescent="0.25">
      <c r="A5" s="92"/>
      <c r="B5" s="155"/>
      <c r="C5" s="163" t="s">
        <v>247</v>
      </c>
      <c r="D5" s="93"/>
      <c r="E5" s="93"/>
      <c r="F5" s="94"/>
      <c r="G5" s="14"/>
      <c r="H5" s="14"/>
      <c r="I5" s="14"/>
      <c r="J5" s="14"/>
      <c r="K5" s="14"/>
      <c r="L5" s="14"/>
      <c r="M5" s="14"/>
    </row>
    <row r="6" spans="1:15" ht="134.44999999999999" customHeight="1" x14ac:dyDescent="0.25">
      <c r="A6" s="102">
        <v>1</v>
      </c>
      <c r="B6" s="149" t="s">
        <v>283</v>
      </c>
      <c r="C6" s="114" t="s">
        <v>248</v>
      </c>
      <c r="D6" s="93" t="s">
        <v>0</v>
      </c>
      <c r="E6" s="93"/>
      <c r="F6" s="94">
        <v>70</v>
      </c>
      <c r="G6" s="14"/>
      <c r="H6" s="14">
        <f t="shared" ref="H6:H60" si="0">F6*G6</f>
        <v>0</v>
      </c>
      <c r="I6" s="14"/>
      <c r="J6" s="14">
        <f t="shared" ref="J6:J60" si="1">F6*I6</f>
        <v>0</v>
      </c>
      <c r="K6" s="14"/>
      <c r="L6" s="14">
        <f t="shared" ref="L6:L60" si="2">F6*K6</f>
        <v>0</v>
      </c>
      <c r="M6" s="14">
        <f t="shared" ref="M6:M62" si="3">H6+J6+L6</f>
        <v>0</v>
      </c>
    </row>
    <row r="7" spans="1:15" s="106" customFormat="1" ht="16.5" x14ac:dyDescent="0.3">
      <c r="A7" s="107"/>
      <c r="B7" s="156"/>
      <c r="C7" s="107" t="s">
        <v>284</v>
      </c>
      <c r="D7" s="107" t="s">
        <v>47</v>
      </c>
      <c r="E7" s="108">
        <v>1.54</v>
      </c>
      <c r="F7" s="109">
        <f>F6*E7</f>
        <v>107.8</v>
      </c>
      <c r="G7" s="109"/>
      <c r="H7" s="109">
        <v>0</v>
      </c>
      <c r="I7" s="109"/>
      <c r="J7" s="109">
        <f>F7*I7</f>
        <v>0</v>
      </c>
      <c r="K7" s="109"/>
      <c r="L7" s="109">
        <v>0</v>
      </c>
      <c r="M7" s="109">
        <f>H7+J7+L7</f>
        <v>0</v>
      </c>
    </row>
    <row r="8" spans="1:15" s="106" customFormat="1" ht="16.5" x14ac:dyDescent="0.3">
      <c r="A8" s="107"/>
      <c r="B8" s="157"/>
      <c r="C8" s="107" t="s">
        <v>51</v>
      </c>
      <c r="D8" s="107" t="s">
        <v>49</v>
      </c>
      <c r="E8" s="108">
        <v>3.73E-2</v>
      </c>
      <c r="F8" s="109">
        <f>F6*E8</f>
        <v>2.6109999999999998</v>
      </c>
      <c r="G8" s="109"/>
      <c r="H8" s="109">
        <v>0</v>
      </c>
      <c r="I8" s="109"/>
      <c r="J8" s="109">
        <v>0</v>
      </c>
      <c r="K8" s="109"/>
      <c r="L8" s="109">
        <f>F8*K8</f>
        <v>0</v>
      </c>
      <c r="M8" s="109">
        <f t="shared" ref="M8:M9" si="4">H8+J8+L8</f>
        <v>0</v>
      </c>
    </row>
    <row r="9" spans="1:15" s="106" customFormat="1" ht="132" x14ac:dyDescent="0.3">
      <c r="A9" s="105"/>
      <c r="B9" s="158"/>
      <c r="C9" s="150" t="s">
        <v>248</v>
      </c>
      <c r="D9" s="151" t="s">
        <v>0</v>
      </c>
      <c r="E9" s="152"/>
      <c r="F9" s="153">
        <v>70</v>
      </c>
      <c r="G9" s="154"/>
      <c r="H9" s="154">
        <f t="shared" ref="H9" si="5">F9*G9</f>
        <v>0</v>
      </c>
      <c r="I9" s="154"/>
      <c r="J9" s="154">
        <f t="shared" ref="J9" si="6">F9*I9</f>
        <v>0</v>
      </c>
      <c r="K9" s="154"/>
      <c r="L9" s="154">
        <f t="shared" ref="L9" si="7">F9*K9</f>
        <v>0</v>
      </c>
      <c r="M9" s="154">
        <f t="shared" si="4"/>
        <v>0</v>
      </c>
    </row>
    <row r="10" spans="1:15" s="29" customFormat="1" ht="15.75" x14ac:dyDescent="0.25">
      <c r="A10" s="103"/>
      <c r="B10" s="149"/>
      <c r="C10" s="42" t="s">
        <v>62</v>
      </c>
      <c r="D10" s="43" t="s">
        <v>49</v>
      </c>
      <c r="E10" s="43">
        <v>0.12</v>
      </c>
      <c r="F10" s="46">
        <f>E10*F6</f>
        <v>8.4</v>
      </c>
      <c r="G10" s="14"/>
      <c r="H10" s="14">
        <f>F10*G10</f>
        <v>0</v>
      </c>
      <c r="I10" s="14"/>
      <c r="J10" s="14">
        <f>F10*I10</f>
        <v>0</v>
      </c>
      <c r="K10" s="14"/>
      <c r="L10" s="14">
        <f>F10*K10</f>
        <v>0</v>
      </c>
      <c r="M10" s="14">
        <f>H10+J10+L10</f>
        <v>0</v>
      </c>
    </row>
    <row r="11" spans="1:15" ht="51" customHeight="1" x14ac:dyDescent="0.25">
      <c r="A11" s="102">
        <v>2</v>
      </c>
      <c r="B11" s="149" t="s">
        <v>285</v>
      </c>
      <c r="C11" s="114" t="s">
        <v>249</v>
      </c>
      <c r="D11" s="93" t="s">
        <v>0</v>
      </c>
      <c r="E11" s="93"/>
      <c r="F11" s="94">
        <v>70</v>
      </c>
      <c r="G11" s="14"/>
      <c r="H11" s="14">
        <f t="shared" si="0"/>
        <v>0</v>
      </c>
      <c r="I11" s="14"/>
      <c r="J11" s="14">
        <f t="shared" si="1"/>
        <v>0</v>
      </c>
      <c r="K11" s="14"/>
      <c r="L11" s="14">
        <f t="shared" si="2"/>
        <v>0</v>
      </c>
      <c r="M11" s="14">
        <f t="shared" si="3"/>
        <v>0</v>
      </c>
    </row>
    <row r="12" spans="1:15" s="106" customFormat="1" ht="16.5" x14ac:dyDescent="0.3">
      <c r="A12" s="107"/>
      <c r="B12" s="149"/>
      <c r="C12" s="107" t="s">
        <v>284</v>
      </c>
      <c r="D12" s="107" t="s">
        <v>47</v>
      </c>
      <c r="E12" s="108">
        <v>0.32</v>
      </c>
      <c r="F12" s="109">
        <f>F11*E12</f>
        <v>22.400000000000002</v>
      </c>
      <c r="G12" s="109"/>
      <c r="H12" s="109">
        <v>0</v>
      </c>
      <c r="I12" s="109"/>
      <c r="J12" s="109">
        <f>F12*I12</f>
        <v>0</v>
      </c>
      <c r="K12" s="109"/>
      <c r="L12" s="109">
        <v>0</v>
      </c>
      <c r="M12" s="109">
        <f>J12</f>
        <v>0</v>
      </c>
    </row>
    <row r="13" spans="1:15" s="106" customFormat="1" ht="16.5" x14ac:dyDescent="0.3">
      <c r="A13" s="107"/>
      <c r="B13" s="149"/>
      <c r="C13" s="107" t="s">
        <v>51</v>
      </c>
      <c r="D13" s="107" t="s">
        <v>49</v>
      </c>
      <c r="E13" s="110">
        <v>6.9999999999999999E-4</v>
      </c>
      <c r="F13" s="109">
        <f>F11*E13</f>
        <v>4.9000000000000002E-2</v>
      </c>
      <c r="G13" s="109"/>
      <c r="H13" s="109">
        <v>0</v>
      </c>
      <c r="I13" s="109"/>
      <c r="J13" s="109">
        <f>F13*I13</f>
        <v>0</v>
      </c>
      <c r="K13" s="109"/>
      <c r="L13" s="109">
        <f>F13*K13</f>
        <v>0</v>
      </c>
      <c r="M13" s="109">
        <f>L13</f>
        <v>0</v>
      </c>
    </row>
    <row r="14" spans="1:15" s="106" customFormat="1" ht="25.5" x14ac:dyDescent="0.3">
      <c r="A14" s="107"/>
      <c r="B14" s="149"/>
      <c r="C14" s="115" t="s">
        <v>249</v>
      </c>
      <c r="D14" s="92" t="s">
        <v>0</v>
      </c>
      <c r="E14" s="93"/>
      <c r="F14" s="94">
        <v>70</v>
      </c>
      <c r="G14" s="14"/>
      <c r="H14" s="14">
        <f t="shared" ref="H14" si="8">F14*G14</f>
        <v>0</v>
      </c>
      <c r="I14" s="14"/>
      <c r="J14" s="14">
        <f t="shared" ref="J14" si="9">F14*I14</f>
        <v>0</v>
      </c>
      <c r="K14" s="14"/>
      <c r="L14" s="14">
        <f t="shared" ref="L14" si="10">F14*K14</f>
        <v>0</v>
      </c>
      <c r="M14" s="14">
        <f t="shared" ref="M14" si="11">H14+J14+L14</f>
        <v>0</v>
      </c>
    </row>
    <row r="15" spans="1:15" s="29" customFormat="1" ht="15.75" x14ac:dyDescent="0.25">
      <c r="A15" s="103"/>
      <c r="B15" s="149"/>
      <c r="C15" s="42" t="s">
        <v>62</v>
      </c>
      <c r="D15" s="43" t="s">
        <v>49</v>
      </c>
      <c r="E15" s="43">
        <v>0.47</v>
      </c>
      <c r="F15" s="46">
        <f>F11*E15</f>
        <v>32.9</v>
      </c>
      <c r="G15" s="14"/>
      <c r="H15" s="14">
        <f>F15*G15</f>
        <v>0</v>
      </c>
      <c r="I15" s="14"/>
      <c r="J15" s="14">
        <f>F15*I15</f>
        <v>0</v>
      </c>
      <c r="K15" s="14"/>
      <c r="L15" s="14">
        <f>F15*K15</f>
        <v>0</v>
      </c>
      <c r="M15" s="14">
        <f>H15+J15+L15</f>
        <v>0</v>
      </c>
    </row>
    <row r="16" spans="1:15" ht="36" x14ac:dyDescent="0.25">
      <c r="A16" s="102">
        <v>3</v>
      </c>
      <c r="B16" s="149" t="s">
        <v>53</v>
      </c>
      <c r="C16" s="114" t="s">
        <v>250</v>
      </c>
      <c r="D16" s="93" t="s">
        <v>267</v>
      </c>
      <c r="E16" s="93"/>
      <c r="F16" s="94">
        <v>1</v>
      </c>
      <c r="G16" s="14"/>
      <c r="H16" s="14">
        <f t="shared" si="0"/>
        <v>0</v>
      </c>
      <c r="I16" s="14"/>
      <c r="J16" s="14">
        <f t="shared" si="1"/>
        <v>0</v>
      </c>
      <c r="K16" s="14"/>
      <c r="L16" s="14">
        <f t="shared" si="2"/>
        <v>0</v>
      </c>
      <c r="M16" s="14">
        <f t="shared" si="3"/>
        <v>0</v>
      </c>
    </row>
    <row r="17" spans="1:13" ht="33.75" x14ac:dyDescent="0.25">
      <c r="A17" s="102">
        <v>4</v>
      </c>
      <c r="B17" s="149" t="s">
        <v>286</v>
      </c>
      <c r="C17" s="114" t="s">
        <v>251</v>
      </c>
      <c r="D17" s="93" t="s">
        <v>233</v>
      </c>
      <c r="E17" s="93"/>
      <c r="F17" s="94">
        <v>1</v>
      </c>
      <c r="G17" s="14"/>
      <c r="H17" s="14">
        <f t="shared" si="0"/>
        <v>0</v>
      </c>
      <c r="I17" s="14"/>
      <c r="J17" s="14">
        <f t="shared" si="1"/>
        <v>0</v>
      </c>
      <c r="K17" s="14"/>
      <c r="L17" s="14">
        <f t="shared" si="2"/>
        <v>0</v>
      </c>
      <c r="M17" s="14">
        <f t="shared" si="3"/>
        <v>0</v>
      </c>
    </row>
    <row r="18" spans="1:13" s="106" customFormat="1" ht="16.5" x14ac:dyDescent="0.3">
      <c r="A18" s="107"/>
      <c r="B18" s="149"/>
      <c r="C18" s="107" t="s">
        <v>284</v>
      </c>
      <c r="D18" s="107" t="s">
        <v>47</v>
      </c>
      <c r="E18" s="108">
        <v>1.3</v>
      </c>
      <c r="F18" s="109">
        <f>F17*E18</f>
        <v>1.3</v>
      </c>
      <c r="G18" s="109"/>
      <c r="H18" s="109">
        <v>0</v>
      </c>
      <c r="I18" s="109"/>
      <c r="J18" s="109">
        <f>F18*I18</f>
        <v>0</v>
      </c>
      <c r="K18" s="109"/>
      <c r="L18" s="109">
        <v>0</v>
      </c>
      <c r="M18" s="109">
        <f>J18</f>
        <v>0</v>
      </c>
    </row>
    <row r="19" spans="1:13" s="106" customFormat="1" ht="16.5" x14ac:dyDescent="0.3">
      <c r="A19" s="107"/>
      <c r="B19" s="149"/>
      <c r="C19" s="107" t="s">
        <v>51</v>
      </c>
      <c r="D19" s="107" t="s">
        <v>49</v>
      </c>
      <c r="E19" s="110">
        <v>0.1</v>
      </c>
      <c r="F19" s="109">
        <f>F17*E19</f>
        <v>0.1</v>
      </c>
      <c r="G19" s="109"/>
      <c r="H19" s="109">
        <v>0</v>
      </c>
      <c r="I19" s="109"/>
      <c r="J19" s="109">
        <f>F19*I19</f>
        <v>0</v>
      </c>
      <c r="K19" s="109"/>
      <c r="L19" s="109">
        <f>F19*K19</f>
        <v>0</v>
      </c>
      <c r="M19" s="109">
        <f>L19</f>
        <v>0</v>
      </c>
    </row>
    <row r="20" spans="1:13" s="106" customFormat="1" ht="16.5" x14ac:dyDescent="0.3">
      <c r="A20" s="107"/>
      <c r="B20" s="149"/>
      <c r="C20" s="114" t="s">
        <v>251</v>
      </c>
      <c r="D20" s="93" t="s">
        <v>233</v>
      </c>
      <c r="E20" s="93"/>
      <c r="F20" s="94">
        <v>1</v>
      </c>
      <c r="G20" s="14"/>
      <c r="H20" s="14">
        <f t="shared" ref="H20" si="12">F20*G20</f>
        <v>0</v>
      </c>
      <c r="I20" s="14"/>
      <c r="J20" s="14">
        <f t="shared" ref="J20" si="13">F20*I20</f>
        <v>0</v>
      </c>
      <c r="K20" s="14"/>
      <c r="L20" s="14">
        <f t="shared" ref="L20" si="14">F20*K20</f>
        <v>0</v>
      </c>
      <c r="M20" s="14">
        <f t="shared" ref="M20" si="15">H20+J20+L20</f>
        <v>0</v>
      </c>
    </row>
    <row r="21" spans="1:13" s="29" customFormat="1" ht="15.75" x14ac:dyDescent="0.25">
      <c r="A21" s="103"/>
      <c r="B21" s="149"/>
      <c r="C21" s="42" t="s">
        <v>62</v>
      </c>
      <c r="D21" s="43" t="s">
        <v>49</v>
      </c>
      <c r="E21" s="43">
        <v>0.9</v>
      </c>
      <c r="F21" s="46">
        <f>F17*E21</f>
        <v>0.9</v>
      </c>
      <c r="G21" s="14"/>
      <c r="H21" s="14">
        <f>F21*G21</f>
        <v>0</v>
      </c>
      <c r="I21" s="14"/>
      <c r="J21" s="14">
        <f>F21*I21</f>
        <v>0</v>
      </c>
      <c r="K21" s="14"/>
      <c r="L21" s="14">
        <f>F21*K21</f>
        <v>0</v>
      </c>
      <c r="M21" s="14">
        <f>H21+J21+L21</f>
        <v>0</v>
      </c>
    </row>
    <row r="22" spans="1:13" ht="33.75" x14ac:dyDescent="0.25">
      <c r="A22" s="102">
        <v>5</v>
      </c>
      <c r="B22" s="149" t="s">
        <v>287</v>
      </c>
      <c r="C22" s="114" t="s">
        <v>252</v>
      </c>
      <c r="D22" s="93" t="s">
        <v>233</v>
      </c>
      <c r="E22" s="93"/>
      <c r="F22" s="94">
        <v>1</v>
      </c>
      <c r="G22" s="14"/>
      <c r="H22" s="14">
        <f t="shared" si="0"/>
        <v>0</v>
      </c>
      <c r="I22" s="14"/>
      <c r="J22" s="14">
        <f t="shared" si="1"/>
        <v>0</v>
      </c>
      <c r="K22" s="14"/>
      <c r="L22" s="14">
        <f t="shared" si="2"/>
        <v>0</v>
      </c>
      <c r="M22" s="14">
        <f t="shared" si="3"/>
        <v>0</v>
      </c>
    </row>
    <row r="23" spans="1:13" s="106" customFormat="1" ht="16.5" x14ac:dyDescent="0.3">
      <c r="A23" s="107"/>
      <c r="B23" s="149"/>
      <c r="C23" s="107" t="s">
        <v>284</v>
      </c>
      <c r="D23" s="107" t="s">
        <v>47</v>
      </c>
      <c r="E23" s="108">
        <v>5.12</v>
      </c>
      <c r="F23" s="109">
        <f>F22*E23</f>
        <v>5.12</v>
      </c>
      <c r="G23" s="109"/>
      <c r="H23" s="109">
        <v>0</v>
      </c>
      <c r="I23" s="109"/>
      <c r="J23" s="109">
        <f>F23*I23</f>
        <v>0</v>
      </c>
      <c r="K23" s="109"/>
      <c r="L23" s="109">
        <v>0</v>
      </c>
      <c r="M23" s="109">
        <f>J23</f>
        <v>0</v>
      </c>
    </row>
    <row r="24" spans="1:13" s="106" customFormat="1" ht="16.5" x14ac:dyDescent="0.3">
      <c r="A24" s="107"/>
      <c r="B24" s="149"/>
      <c r="C24" s="107" t="s">
        <v>51</v>
      </c>
      <c r="D24" s="107" t="s">
        <v>49</v>
      </c>
      <c r="E24" s="110">
        <v>0.1</v>
      </c>
      <c r="F24" s="109">
        <f>F22*E24</f>
        <v>0.1</v>
      </c>
      <c r="G24" s="109"/>
      <c r="H24" s="109">
        <v>0</v>
      </c>
      <c r="I24" s="109"/>
      <c r="J24" s="109">
        <f>F24*I24</f>
        <v>0</v>
      </c>
      <c r="K24" s="109"/>
      <c r="L24" s="109">
        <f>F24*K24</f>
        <v>0</v>
      </c>
      <c r="M24" s="109">
        <f>L24</f>
        <v>0</v>
      </c>
    </row>
    <row r="25" spans="1:13" s="106" customFormat="1" ht="24" x14ac:dyDescent="0.3">
      <c r="A25" s="107"/>
      <c r="B25" s="149"/>
      <c r="C25" s="114" t="s">
        <v>252</v>
      </c>
      <c r="D25" s="93" t="s">
        <v>233</v>
      </c>
      <c r="E25" s="93"/>
      <c r="F25" s="94">
        <v>1</v>
      </c>
      <c r="G25" s="14"/>
      <c r="H25" s="14">
        <f t="shared" ref="H25" si="16">F25*G25</f>
        <v>0</v>
      </c>
      <c r="I25" s="14"/>
      <c r="J25" s="14">
        <f t="shared" ref="J25" si="17">F25*I25</f>
        <v>0</v>
      </c>
      <c r="K25" s="14"/>
      <c r="L25" s="14">
        <f t="shared" ref="L25" si="18">F25*K25</f>
        <v>0</v>
      </c>
      <c r="M25" s="14">
        <f t="shared" ref="M25" si="19">H25+J25+L25</f>
        <v>0</v>
      </c>
    </row>
    <row r="26" spans="1:13" s="29" customFormat="1" ht="15.75" x14ac:dyDescent="0.25">
      <c r="A26" s="103"/>
      <c r="B26" s="149"/>
      <c r="C26" s="42" t="s">
        <v>62</v>
      </c>
      <c r="D26" s="43" t="s">
        <v>49</v>
      </c>
      <c r="E26" s="43">
        <v>0.9</v>
      </c>
      <c r="F26" s="46">
        <f>F22*E26</f>
        <v>0.9</v>
      </c>
      <c r="G26" s="14"/>
      <c r="H26" s="14">
        <f>F26*G26</f>
        <v>0</v>
      </c>
      <c r="I26" s="14"/>
      <c r="J26" s="14">
        <f>F26*I26</f>
        <v>0</v>
      </c>
      <c r="K26" s="14"/>
      <c r="L26" s="14">
        <f>F26*K26</f>
        <v>0</v>
      </c>
      <c r="M26" s="14">
        <f>H26+J26+L26</f>
        <v>0</v>
      </c>
    </row>
    <row r="27" spans="1:13" s="29" customFormat="1" ht="33.75" x14ac:dyDescent="0.25">
      <c r="A27" s="103">
        <v>6</v>
      </c>
      <c r="B27" s="149" t="s">
        <v>290</v>
      </c>
      <c r="C27" s="42" t="s">
        <v>289</v>
      </c>
      <c r="D27" s="93" t="s">
        <v>233</v>
      </c>
      <c r="E27" s="43"/>
      <c r="F27" s="46">
        <f>F30+F31</f>
        <v>2</v>
      </c>
      <c r="G27" s="14"/>
      <c r="H27" s="14">
        <f t="shared" ref="H27" si="20">F27*G27</f>
        <v>0</v>
      </c>
      <c r="I27" s="14"/>
      <c r="J27" s="14">
        <f t="shared" ref="J27" si="21">F27*I27</f>
        <v>0</v>
      </c>
      <c r="K27" s="14"/>
      <c r="L27" s="14">
        <f t="shared" ref="L27:L28" si="22">F27*K27</f>
        <v>0</v>
      </c>
      <c r="M27" s="14">
        <f t="shared" ref="M27" si="23">H27+J27+L27</f>
        <v>0</v>
      </c>
    </row>
    <row r="28" spans="1:13" s="106" customFormat="1" ht="16.5" x14ac:dyDescent="0.3">
      <c r="A28" s="107"/>
      <c r="B28" s="149"/>
      <c r="C28" s="107" t="s">
        <v>284</v>
      </c>
      <c r="D28" s="107" t="s">
        <v>47</v>
      </c>
      <c r="E28" s="108">
        <v>5.94</v>
      </c>
      <c r="F28" s="109">
        <f>F27*E28</f>
        <v>11.88</v>
      </c>
      <c r="G28" s="109"/>
      <c r="H28" s="109">
        <v>0</v>
      </c>
      <c r="I28" s="109"/>
      <c r="J28" s="109">
        <f>F28*I28</f>
        <v>0</v>
      </c>
      <c r="K28" s="109"/>
      <c r="L28" s="109">
        <f t="shared" si="22"/>
        <v>0</v>
      </c>
      <c r="M28" s="109">
        <f>J28</f>
        <v>0</v>
      </c>
    </row>
    <row r="29" spans="1:13" s="106" customFormat="1" ht="16.5" x14ac:dyDescent="0.3">
      <c r="A29" s="107"/>
      <c r="B29" s="149"/>
      <c r="C29" s="107" t="s">
        <v>51</v>
      </c>
      <c r="D29" s="107" t="s">
        <v>49</v>
      </c>
      <c r="E29" s="110">
        <v>0.12</v>
      </c>
      <c r="F29" s="109">
        <f>F27*E29</f>
        <v>0.24</v>
      </c>
      <c r="G29" s="109"/>
      <c r="H29" s="109">
        <v>0</v>
      </c>
      <c r="I29" s="109"/>
      <c r="J29" s="109">
        <f>F29*I29</f>
        <v>0</v>
      </c>
      <c r="K29" s="109"/>
      <c r="L29" s="109">
        <f>F29*K29</f>
        <v>0</v>
      </c>
      <c r="M29" s="109">
        <f>L29</f>
        <v>0</v>
      </c>
    </row>
    <row r="30" spans="1:13" ht="36" x14ac:dyDescent="0.25">
      <c r="A30" s="102"/>
      <c r="B30" s="149"/>
      <c r="C30" s="116" t="s">
        <v>253</v>
      </c>
      <c r="D30" s="93" t="s">
        <v>233</v>
      </c>
      <c r="E30" s="93"/>
      <c r="F30" s="94">
        <v>1</v>
      </c>
      <c r="G30" s="14"/>
      <c r="H30" s="14">
        <f t="shared" si="0"/>
        <v>0</v>
      </c>
      <c r="I30" s="14"/>
      <c r="J30" s="14">
        <f t="shared" si="1"/>
        <v>0</v>
      </c>
      <c r="K30" s="14"/>
      <c r="L30" s="14">
        <f t="shared" si="2"/>
        <v>0</v>
      </c>
      <c r="M30" s="14">
        <f t="shared" si="3"/>
        <v>0</v>
      </c>
    </row>
    <row r="31" spans="1:13" ht="36" x14ac:dyDescent="0.25">
      <c r="A31" s="102"/>
      <c r="B31" s="149"/>
      <c r="C31" s="116" t="s">
        <v>254</v>
      </c>
      <c r="D31" s="93" t="s">
        <v>233</v>
      </c>
      <c r="E31" s="93"/>
      <c r="F31" s="94">
        <v>1</v>
      </c>
      <c r="G31" s="14"/>
      <c r="H31" s="14">
        <f t="shared" si="0"/>
        <v>0</v>
      </c>
      <c r="I31" s="14"/>
      <c r="J31" s="14">
        <f t="shared" si="1"/>
        <v>0</v>
      </c>
      <c r="K31" s="14"/>
      <c r="L31" s="14">
        <f t="shared" si="2"/>
        <v>0</v>
      </c>
      <c r="M31" s="14">
        <f t="shared" si="3"/>
        <v>0</v>
      </c>
    </row>
    <row r="32" spans="1:13" s="29" customFormat="1" ht="15.75" x14ac:dyDescent="0.25">
      <c r="A32" s="103"/>
      <c r="B32" s="149"/>
      <c r="C32" s="42" t="s">
        <v>62</v>
      </c>
      <c r="D32" s="43" t="s">
        <v>49</v>
      </c>
      <c r="E32" s="43">
        <v>1.1399999999999999</v>
      </c>
      <c r="F32" s="46">
        <f>F27*E32</f>
        <v>2.2799999999999998</v>
      </c>
      <c r="G32" s="14"/>
      <c r="H32" s="14">
        <f>F32*G32</f>
        <v>0</v>
      </c>
      <c r="I32" s="14"/>
      <c r="J32" s="14">
        <f>F32*I32</f>
        <v>0</v>
      </c>
      <c r="K32" s="14"/>
      <c r="L32" s="14">
        <f>F32*K32</f>
        <v>0</v>
      </c>
      <c r="M32" s="14">
        <f>H32+J32+L32</f>
        <v>0</v>
      </c>
    </row>
    <row r="33" spans="1:13" ht="72" x14ac:dyDescent="0.25">
      <c r="A33" s="102">
        <v>7</v>
      </c>
      <c r="B33" s="149" t="s">
        <v>291</v>
      </c>
      <c r="C33" s="116" t="s">
        <v>255</v>
      </c>
      <c r="D33" s="93" t="s">
        <v>233</v>
      </c>
      <c r="E33" s="93"/>
      <c r="F33" s="94">
        <v>1</v>
      </c>
      <c r="G33" s="14"/>
      <c r="H33" s="14">
        <f t="shared" si="0"/>
        <v>0</v>
      </c>
      <c r="I33" s="14"/>
      <c r="J33" s="14">
        <f t="shared" si="1"/>
        <v>0</v>
      </c>
      <c r="K33" s="14"/>
      <c r="L33" s="14">
        <f t="shared" si="2"/>
        <v>0</v>
      </c>
      <c r="M33" s="14">
        <f t="shared" si="3"/>
        <v>0</v>
      </c>
    </row>
    <row r="34" spans="1:13" s="106" customFormat="1" ht="16.5" x14ac:dyDescent="0.3">
      <c r="A34" s="107"/>
      <c r="B34" s="149"/>
      <c r="C34" s="107" t="s">
        <v>284</v>
      </c>
      <c r="D34" s="107" t="s">
        <v>47</v>
      </c>
      <c r="E34" s="108">
        <v>49.9</v>
      </c>
      <c r="F34" s="109">
        <f>F33*E34</f>
        <v>49.9</v>
      </c>
      <c r="G34" s="109"/>
      <c r="H34" s="109">
        <v>0</v>
      </c>
      <c r="I34" s="109"/>
      <c r="J34" s="109">
        <f>F34*I34</f>
        <v>0</v>
      </c>
      <c r="K34" s="109"/>
      <c r="L34" s="109">
        <v>0</v>
      </c>
      <c r="M34" s="109">
        <f>J34</f>
        <v>0</v>
      </c>
    </row>
    <row r="35" spans="1:13" s="106" customFormat="1" ht="16.5" x14ac:dyDescent="0.3">
      <c r="A35" s="107"/>
      <c r="B35" s="149"/>
      <c r="C35" s="107" t="s">
        <v>51</v>
      </c>
      <c r="D35" s="107" t="s">
        <v>49</v>
      </c>
      <c r="E35" s="110">
        <v>4.99</v>
      </c>
      <c r="F35" s="109">
        <f>F33*E35</f>
        <v>4.99</v>
      </c>
      <c r="G35" s="109"/>
      <c r="H35" s="109">
        <v>0</v>
      </c>
      <c r="I35" s="109"/>
      <c r="J35" s="109">
        <f>F35*I35</f>
        <v>0</v>
      </c>
      <c r="K35" s="109"/>
      <c r="L35" s="109">
        <f>F35*K35</f>
        <v>0</v>
      </c>
      <c r="M35" s="109">
        <f>L35</f>
        <v>0</v>
      </c>
    </row>
    <row r="36" spans="1:13" s="106" customFormat="1" ht="72" x14ac:dyDescent="0.3">
      <c r="A36" s="107"/>
      <c r="B36" s="149"/>
      <c r="C36" s="116" t="s">
        <v>255</v>
      </c>
      <c r="D36" s="93" t="s">
        <v>233</v>
      </c>
      <c r="E36" s="93"/>
      <c r="F36" s="94">
        <v>1</v>
      </c>
      <c r="G36" s="14"/>
      <c r="H36" s="14">
        <f t="shared" ref="H36" si="24">F36*G36</f>
        <v>0</v>
      </c>
      <c r="I36" s="14"/>
      <c r="J36" s="14">
        <f t="shared" ref="J36" si="25">F36*I36</f>
        <v>0</v>
      </c>
      <c r="K36" s="14"/>
      <c r="L36" s="14">
        <f t="shared" ref="L36" si="26">F36*K36</f>
        <v>0</v>
      </c>
      <c r="M36" s="14">
        <f t="shared" ref="M36" si="27">H36+J36+L36</f>
        <v>0</v>
      </c>
    </row>
    <row r="37" spans="1:13" s="29" customFormat="1" ht="15.75" x14ac:dyDescent="0.25">
      <c r="A37" s="103"/>
      <c r="B37" s="149"/>
      <c r="C37" s="42" t="s">
        <v>62</v>
      </c>
      <c r="D37" s="43" t="s">
        <v>49</v>
      </c>
      <c r="E37" s="43">
        <v>12.7</v>
      </c>
      <c r="F37" s="46">
        <f>F33*E37</f>
        <v>12.7</v>
      </c>
      <c r="G37" s="14"/>
      <c r="H37" s="14">
        <f>F37*G37</f>
        <v>0</v>
      </c>
      <c r="I37" s="14"/>
      <c r="J37" s="14">
        <f>F37*I37</f>
        <v>0</v>
      </c>
      <c r="K37" s="14"/>
      <c r="L37" s="14">
        <f>F37*K37</f>
        <v>0</v>
      </c>
      <c r="M37" s="14">
        <f>H37+J37+L37</f>
        <v>0</v>
      </c>
    </row>
    <row r="38" spans="1:13" s="29" customFormat="1" ht="47.25" x14ac:dyDescent="0.25">
      <c r="A38" s="103">
        <v>8</v>
      </c>
      <c r="B38" s="149" t="s">
        <v>293</v>
      </c>
      <c r="C38" s="42" t="s">
        <v>292</v>
      </c>
      <c r="D38" s="43" t="s">
        <v>267</v>
      </c>
      <c r="E38" s="43"/>
      <c r="F38" s="46">
        <f>F41+F42+F43+F44+F45+F46</f>
        <v>22</v>
      </c>
      <c r="G38" s="14"/>
      <c r="H38" s="14">
        <f t="shared" ref="H38" si="28">F38*G38</f>
        <v>0</v>
      </c>
      <c r="I38" s="14"/>
      <c r="J38" s="14">
        <f t="shared" ref="J38" si="29">F38*I38</f>
        <v>0</v>
      </c>
      <c r="K38" s="14"/>
      <c r="L38" s="14">
        <f t="shared" ref="L38:L39" si="30">F38*K38</f>
        <v>0</v>
      </c>
      <c r="M38" s="14">
        <f t="shared" ref="M38" si="31">H38+J38+L38</f>
        <v>0</v>
      </c>
    </row>
    <row r="39" spans="1:13" s="106" customFormat="1" ht="16.5" x14ac:dyDescent="0.3">
      <c r="A39" s="107"/>
      <c r="B39" s="149"/>
      <c r="C39" s="107" t="s">
        <v>284</v>
      </c>
      <c r="D39" s="107" t="s">
        <v>47</v>
      </c>
      <c r="E39" s="108">
        <v>1.34</v>
      </c>
      <c r="F39" s="109">
        <f>F38*E39</f>
        <v>29.48</v>
      </c>
      <c r="G39" s="109"/>
      <c r="H39" s="109">
        <v>0</v>
      </c>
      <c r="I39" s="109"/>
      <c r="J39" s="109">
        <f>F39*I39</f>
        <v>0</v>
      </c>
      <c r="K39" s="109"/>
      <c r="L39" s="109">
        <f t="shared" si="30"/>
        <v>0</v>
      </c>
      <c r="M39" s="109">
        <f>J39</f>
        <v>0</v>
      </c>
    </row>
    <row r="40" spans="1:13" s="106" customFormat="1" ht="16.5" x14ac:dyDescent="0.3">
      <c r="A40" s="107"/>
      <c r="B40" s="149"/>
      <c r="C40" s="107" t="s">
        <v>51</v>
      </c>
      <c r="D40" s="107" t="s">
        <v>49</v>
      </c>
      <c r="E40" s="110">
        <v>0.05</v>
      </c>
      <c r="F40" s="109">
        <f>F38*E40</f>
        <v>1.1000000000000001</v>
      </c>
      <c r="G40" s="109"/>
      <c r="H40" s="109">
        <v>0</v>
      </c>
      <c r="I40" s="109"/>
      <c r="J40" s="109">
        <f>F40*I40</f>
        <v>0</v>
      </c>
      <c r="K40" s="109"/>
      <c r="L40" s="109">
        <f>F40*K40</f>
        <v>0</v>
      </c>
      <c r="M40" s="109">
        <f>L40</f>
        <v>0</v>
      </c>
    </row>
    <row r="41" spans="1:13" ht="24" x14ac:dyDescent="0.25">
      <c r="A41" s="102"/>
      <c r="B41" s="149"/>
      <c r="C41" s="114" t="s">
        <v>256</v>
      </c>
      <c r="D41" s="93" t="s">
        <v>233</v>
      </c>
      <c r="E41" s="93"/>
      <c r="F41" s="94">
        <v>2</v>
      </c>
      <c r="G41" s="14"/>
      <c r="H41" s="14">
        <f t="shared" si="0"/>
        <v>0</v>
      </c>
      <c r="I41" s="14"/>
      <c r="J41" s="14">
        <f t="shared" si="1"/>
        <v>0</v>
      </c>
      <c r="K41" s="14"/>
      <c r="L41" s="14">
        <f t="shared" si="2"/>
        <v>0</v>
      </c>
      <c r="M41" s="14">
        <f t="shared" si="3"/>
        <v>0</v>
      </c>
    </row>
    <row r="42" spans="1:13" ht="29.25" customHeight="1" x14ac:dyDescent="0.25">
      <c r="A42" s="102"/>
      <c r="B42" s="149"/>
      <c r="C42" s="114" t="s">
        <v>257</v>
      </c>
      <c r="D42" s="93" t="s">
        <v>233</v>
      </c>
      <c r="E42" s="93"/>
      <c r="F42" s="94">
        <v>4</v>
      </c>
      <c r="G42" s="14"/>
      <c r="H42" s="14">
        <f t="shared" si="0"/>
        <v>0</v>
      </c>
      <c r="I42" s="14"/>
      <c r="J42" s="14">
        <f t="shared" si="1"/>
        <v>0</v>
      </c>
      <c r="K42" s="14"/>
      <c r="L42" s="14">
        <f t="shared" si="2"/>
        <v>0</v>
      </c>
      <c r="M42" s="14">
        <f t="shared" si="3"/>
        <v>0</v>
      </c>
    </row>
    <row r="43" spans="1:13" ht="33.75" customHeight="1" x14ac:dyDescent="0.25">
      <c r="A43" s="102"/>
      <c r="B43" s="149"/>
      <c r="C43" s="114" t="s">
        <v>258</v>
      </c>
      <c r="D43" s="93" t="s">
        <v>233</v>
      </c>
      <c r="E43" s="93"/>
      <c r="F43" s="94">
        <v>12</v>
      </c>
      <c r="G43" s="14"/>
      <c r="H43" s="14">
        <f t="shared" si="0"/>
        <v>0</v>
      </c>
      <c r="I43" s="14"/>
      <c r="J43" s="14">
        <f t="shared" si="1"/>
        <v>0</v>
      </c>
      <c r="K43" s="14"/>
      <c r="L43" s="14">
        <f t="shared" si="2"/>
        <v>0</v>
      </c>
      <c r="M43" s="14">
        <f t="shared" si="3"/>
        <v>0</v>
      </c>
    </row>
    <row r="44" spans="1:13" x14ac:dyDescent="0.25">
      <c r="A44" s="102"/>
      <c r="B44" s="149"/>
      <c r="C44" s="114" t="s">
        <v>259</v>
      </c>
      <c r="D44" s="93" t="s">
        <v>233</v>
      </c>
      <c r="E44" s="93"/>
      <c r="F44" s="94">
        <v>2</v>
      </c>
      <c r="G44" s="14"/>
      <c r="H44" s="14">
        <f t="shared" si="0"/>
        <v>0</v>
      </c>
      <c r="I44" s="14"/>
      <c r="J44" s="14">
        <f t="shared" si="1"/>
        <v>0</v>
      </c>
      <c r="K44" s="14"/>
      <c r="L44" s="14">
        <f t="shared" si="2"/>
        <v>0</v>
      </c>
      <c r="M44" s="14">
        <f t="shared" si="3"/>
        <v>0</v>
      </c>
    </row>
    <row r="45" spans="1:13" x14ac:dyDescent="0.25">
      <c r="A45" s="102"/>
      <c r="B45" s="149"/>
      <c r="C45" s="114" t="s">
        <v>260</v>
      </c>
      <c r="D45" s="93" t="s">
        <v>233</v>
      </c>
      <c r="E45" s="93"/>
      <c r="F45" s="94">
        <v>1</v>
      </c>
      <c r="G45" s="14"/>
      <c r="H45" s="14">
        <f t="shared" si="0"/>
        <v>0</v>
      </c>
      <c r="I45" s="14"/>
      <c r="J45" s="14">
        <f t="shared" si="1"/>
        <v>0</v>
      </c>
      <c r="K45" s="14"/>
      <c r="L45" s="14">
        <f t="shared" si="2"/>
        <v>0</v>
      </c>
      <c r="M45" s="14">
        <f t="shared" si="3"/>
        <v>0</v>
      </c>
    </row>
    <row r="46" spans="1:13" ht="54.75" customHeight="1" x14ac:dyDescent="0.25">
      <c r="A46" s="102"/>
      <c r="B46" s="149"/>
      <c r="C46" s="114" t="s">
        <v>261</v>
      </c>
      <c r="D46" s="93" t="s">
        <v>233</v>
      </c>
      <c r="E46" s="93"/>
      <c r="F46" s="94">
        <v>1</v>
      </c>
      <c r="G46" s="14"/>
      <c r="H46" s="14">
        <f t="shared" si="0"/>
        <v>0</v>
      </c>
      <c r="I46" s="14"/>
      <c r="J46" s="14">
        <f t="shared" si="1"/>
        <v>0</v>
      </c>
      <c r="K46" s="14"/>
      <c r="L46" s="14">
        <f t="shared" si="2"/>
        <v>0</v>
      </c>
      <c r="M46" s="14">
        <f t="shared" si="3"/>
        <v>0</v>
      </c>
    </row>
    <row r="47" spans="1:13" s="29" customFormat="1" ht="15.75" x14ac:dyDescent="0.25">
      <c r="A47" s="103"/>
      <c r="B47" s="149"/>
      <c r="C47" s="42" t="s">
        <v>62</v>
      </c>
      <c r="D47" s="43" t="s">
        <v>49</v>
      </c>
      <c r="E47" s="43">
        <v>0.16</v>
      </c>
      <c r="F47" s="46">
        <f>F38*E47</f>
        <v>3.52</v>
      </c>
      <c r="G47" s="14"/>
      <c r="H47" s="14">
        <f>F47*G47</f>
        <v>0</v>
      </c>
      <c r="I47" s="14"/>
      <c r="J47" s="14">
        <f>F47*I47</f>
        <v>0</v>
      </c>
      <c r="K47" s="14"/>
      <c r="L47" s="14">
        <f>F47*K47</f>
        <v>0</v>
      </c>
      <c r="M47" s="14">
        <f>H47+J47+L47</f>
        <v>0</v>
      </c>
    </row>
    <row r="48" spans="1:13" ht="44.25" customHeight="1" x14ac:dyDescent="0.25">
      <c r="A48" s="102">
        <v>9</v>
      </c>
      <c r="B48" s="149" t="s">
        <v>53</v>
      </c>
      <c r="C48" s="114" t="s">
        <v>262</v>
      </c>
      <c r="D48" s="93" t="s">
        <v>233</v>
      </c>
      <c r="E48" s="93"/>
      <c r="F48" s="94">
        <v>1</v>
      </c>
      <c r="G48" s="14"/>
      <c r="H48" s="14">
        <f t="shared" si="0"/>
        <v>0</v>
      </c>
      <c r="I48" s="14"/>
      <c r="J48" s="14">
        <f t="shared" si="1"/>
        <v>0</v>
      </c>
      <c r="K48" s="14"/>
      <c r="L48" s="14">
        <f t="shared" si="2"/>
        <v>0</v>
      </c>
      <c r="M48" s="14">
        <f t="shared" si="3"/>
        <v>0</v>
      </c>
    </row>
    <row r="49" spans="1:15" ht="36" x14ac:dyDescent="0.25">
      <c r="A49" s="102">
        <v>10</v>
      </c>
      <c r="B49" s="149" t="s">
        <v>288</v>
      </c>
      <c r="C49" s="114" t="s">
        <v>263</v>
      </c>
      <c r="D49" s="93" t="s">
        <v>233</v>
      </c>
      <c r="E49" s="93"/>
      <c r="F49" s="94">
        <v>1</v>
      </c>
      <c r="G49" s="14"/>
      <c r="H49" s="14">
        <f t="shared" si="0"/>
        <v>0</v>
      </c>
      <c r="I49" s="14"/>
      <c r="J49" s="14">
        <f t="shared" si="1"/>
        <v>0</v>
      </c>
      <c r="K49" s="14"/>
      <c r="L49" s="14">
        <f t="shared" si="2"/>
        <v>0</v>
      </c>
      <c r="M49" s="14">
        <f t="shared" si="3"/>
        <v>0</v>
      </c>
    </row>
    <row r="50" spans="1:15" s="106" customFormat="1" ht="16.5" x14ac:dyDescent="0.3">
      <c r="A50" s="107"/>
      <c r="B50" s="149"/>
      <c r="C50" s="107" t="s">
        <v>284</v>
      </c>
      <c r="D50" s="107" t="s">
        <v>47</v>
      </c>
      <c r="E50" s="108">
        <v>4.45</v>
      </c>
      <c r="F50" s="109">
        <f>F49*E50</f>
        <v>4.45</v>
      </c>
      <c r="G50" s="109"/>
      <c r="H50" s="109">
        <v>0</v>
      </c>
      <c r="I50" s="109"/>
      <c r="J50" s="109">
        <f>F50*I50</f>
        <v>0</v>
      </c>
      <c r="K50" s="109"/>
      <c r="L50" s="109">
        <v>0</v>
      </c>
      <c r="M50" s="109">
        <f>J50</f>
        <v>0</v>
      </c>
    </row>
    <row r="51" spans="1:15" s="106" customFormat="1" ht="16.5" x14ac:dyDescent="0.3">
      <c r="A51" s="107"/>
      <c r="B51" s="149"/>
      <c r="C51" s="107" t="s">
        <v>51</v>
      </c>
      <c r="D51" s="107" t="s">
        <v>49</v>
      </c>
      <c r="E51" s="110">
        <v>0.1</v>
      </c>
      <c r="F51" s="109">
        <f>F49*E51</f>
        <v>0.1</v>
      </c>
      <c r="G51" s="109"/>
      <c r="H51" s="109">
        <v>0</v>
      </c>
      <c r="I51" s="109"/>
      <c r="J51" s="109">
        <f>F51*I51</f>
        <v>0</v>
      </c>
      <c r="K51" s="109"/>
      <c r="L51" s="109">
        <f>F51*K51</f>
        <v>0</v>
      </c>
      <c r="M51" s="109">
        <f>L51</f>
        <v>0</v>
      </c>
    </row>
    <row r="52" spans="1:15" ht="36" x14ac:dyDescent="0.25">
      <c r="A52" s="102"/>
      <c r="B52" s="149"/>
      <c r="C52" s="114" t="s">
        <v>263</v>
      </c>
      <c r="D52" s="93" t="s">
        <v>233</v>
      </c>
      <c r="E52" s="93"/>
      <c r="F52" s="94">
        <v>1</v>
      </c>
      <c r="G52" s="14"/>
      <c r="H52" s="14">
        <f t="shared" ref="H52" si="32">F52*G52</f>
        <v>0</v>
      </c>
      <c r="I52" s="14"/>
      <c r="J52" s="14">
        <f t="shared" ref="J52" si="33">F52*I52</f>
        <v>0</v>
      </c>
      <c r="K52" s="14"/>
      <c r="L52" s="14">
        <f t="shared" ref="L52" si="34">F52*K52</f>
        <v>0</v>
      </c>
      <c r="M52" s="14">
        <f t="shared" ref="M52" si="35">H52+J52+L52</f>
        <v>0</v>
      </c>
    </row>
    <row r="53" spans="1:15" s="29" customFormat="1" ht="15.75" x14ac:dyDescent="0.25">
      <c r="A53" s="103"/>
      <c r="B53" s="149"/>
      <c r="C53" s="42" t="s">
        <v>62</v>
      </c>
      <c r="D53" s="43" t="s">
        <v>49</v>
      </c>
      <c r="E53" s="43">
        <v>0.54</v>
      </c>
      <c r="F53" s="46">
        <f>F44*E53</f>
        <v>1.08</v>
      </c>
      <c r="G53" s="14"/>
      <c r="H53" s="14">
        <f>F53*G53</f>
        <v>0</v>
      </c>
      <c r="I53" s="14"/>
      <c r="J53" s="14">
        <f>F53*I53</f>
        <v>0</v>
      </c>
      <c r="K53" s="14"/>
      <c r="L53" s="14">
        <f>F53*K53</f>
        <v>0</v>
      </c>
      <c r="M53" s="14">
        <f>H53+J53+L53</f>
        <v>0</v>
      </c>
    </row>
    <row r="54" spans="1:15" ht="33.75" x14ac:dyDescent="0.25">
      <c r="A54" s="102">
        <v>11</v>
      </c>
      <c r="B54" s="149" t="s">
        <v>294</v>
      </c>
      <c r="C54" s="114" t="s">
        <v>264</v>
      </c>
      <c r="D54" s="93" t="s">
        <v>265</v>
      </c>
      <c r="E54" s="93"/>
      <c r="F54" s="94">
        <v>2</v>
      </c>
      <c r="G54" s="14"/>
      <c r="H54" s="14">
        <f t="shared" si="0"/>
        <v>0</v>
      </c>
      <c r="I54" s="14"/>
      <c r="J54" s="14">
        <f t="shared" si="1"/>
        <v>0</v>
      </c>
      <c r="K54" s="14"/>
      <c r="L54" s="14">
        <f t="shared" si="2"/>
        <v>0</v>
      </c>
      <c r="M54" s="14">
        <f t="shared" si="3"/>
        <v>0</v>
      </c>
    </row>
    <row r="55" spans="1:15" s="106" customFormat="1" ht="16.5" x14ac:dyDescent="0.3">
      <c r="A55" s="107"/>
      <c r="B55" s="149"/>
      <c r="C55" s="107" t="s">
        <v>284</v>
      </c>
      <c r="D55" s="107" t="s">
        <v>47</v>
      </c>
      <c r="E55" s="108">
        <v>1.4</v>
      </c>
      <c r="F55" s="109">
        <f>F54*E55</f>
        <v>2.8</v>
      </c>
      <c r="G55" s="109"/>
      <c r="H55" s="109">
        <v>0</v>
      </c>
      <c r="I55" s="109"/>
      <c r="J55" s="109">
        <f>F55*I55</f>
        <v>0</v>
      </c>
      <c r="K55" s="109"/>
      <c r="L55" s="109">
        <v>0</v>
      </c>
      <c r="M55" s="109">
        <f>J55</f>
        <v>0</v>
      </c>
    </row>
    <row r="56" spans="1:15" s="106" customFormat="1" ht="16.5" x14ac:dyDescent="0.3">
      <c r="A56" s="107"/>
      <c r="B56" s="149"/>
      <c r="C56" s="107" t="s">
        <v>51</v>
      </c>
      <c r="D56" s="107" t="s">
        <v>49</v>
      </c>
      <c r="E56" s="110">
        <v>0.68300000000000005</v>
      </c>
      <c r="F56" s="109">
        <f>F54*E56</f>
        <v>1.3660000000000001</v>
      </c>
      <c r="G56" s="109"/>
      <c r="H56" s="109">
        <v>0</v>
      </c>
      <c r="I56" s="109"/>
      <c r="J56" s="109">
        <f>F56*I56</f>
        <v>0</v>
      </c>
      <c r="K56" s="109"/>
      <c r="L56" s="109">
        <f>F56*K56</f>
        <v>0</v>
      </c>
      <c r="M56" s="109">
        <f>L56</f>
        <v>0</v>
      </c>
    </row>
    <row r="57" spans="1:15" ht="33.75" x14ac:dyDescent="0.25">
      <c r="A57" s="102">
        <v>12</v>
      </c>
      <c r="B57" s="149" t="s">
        <v>295</v>
      </c>
      <c r="C57" s="114" t="s">
        <v>266</v>
      </c>
      <c r="D57" s="93" t="s">
        <v>265</v>
      </c>
      <c r="E57" s="93"/>
      <c r="F57" s="94">
        <v>1</v>
      </c>
      <c r="G57" s="14"/>
      <c r="H57" s="14">
        <f t="shared" si="0"/>
        <v>0</v>
      </c>
      <c r="I57" s="14"/>
      <c r="J57" s="14">
        <f t="shared" si="1"/>
        <v>0</v>
      </c>
      <c r="K57" s="14"/>
      <c r="L57" s="14">
        <f t="shared" si="2"/>
        <v>0</v>
      </c>
      <c r="M57" s="14">
        <f t="shared" si="3"/>
        <v>0</v>
      </c>
    </row>
    <row r="58" spans="1:15" s="106" customFormat="1" ht="16.5" x14ac:dyDescent="0.3">
      <c r="A58" s="107"/>
      <c r="B58" s="149"/>
      <c r="C58" s="107" t="s">
        <v>284</v>
      </c>
      <c r="D58" s="107" t="s">
        <v>47</v>
      </c>
      <c r="E58" s="108">
        <v>1.002</v>
      </c>
      <c r="F58" s="109">
        <f>F57*E58</f>
        <v>1.002</v>
      </c>
      <c r="G58" s="109"/>
      <c r="H58" s="109">
        <v>0</v>
      </c>
      <c r="I58" s="109"/>
      <c r="J58" s="109">
        <f>F58*I58</f>
        <v>0</v>
      </c>
      <c r="K58" s="109"/>
      <c r="L58" s="109">
        <v>0</v>
      </c>
      <c r="M58" s="109">
        <f>J58</f>
        <v>0</v>
      </c>
    </row>
    <row r="59" spans="1:15" s="106" customFormat="1" ht="16.5" x14ac:dyDescent="0.3">
      <c r="A59" s="107"/>
      <c r="B59" s="149"/>
      <c r="C59" s="107" t="s">
        <v>51</v>
      </c>
      <c r="D59" s="107" t="s">
        <v>49</v>
      </c>
      <c r="E59" s="110">
        <v>0.49340000000000001</v>
      </c>
      <c r="F59" s="109">
        <f>F57*E59</f>
        <v>0.49340000000000001</v>
      </c>
      <c r="G59" s="109"/>
      <c r="H59" s="109">
        <v>0</v>
      </c>
      <c r="I59" s="109"/>
      <c r="J59" s="109">
        <f>F59*I59</f>
        <v>0</v>
      </c>
      <c r="K59" s="109"/>
      <c r="L59" s="109">
        <f>F59*K59</f>
        <v>0</v>
      </c>
      <c r="M59" s="109">
        <f>L59</f>
        <v>0</v>
      </c>
    </row>
    <row r="60" spans="1:15" ht="22.5" x14ac:dyDescent="0.25">
      <c r="A60" s="102">
        <v>13</v>
      </c>
      <c r="B60" s="149" t="s">
        <v>53</v>
      </c>
      <c r="C60" s="114" t="s">
        <v>268</v>
      </c>
      <c r="D60" s="93" t="s">
        <v>267</v>
      </c>
      <c r="E60" s="93"/>
      <c r="F60" s="94">
        <v>1</v>
      </c>
      <c r="G60" s="14"/>
      <c r="H60" s="14">
        <f t="shared" si="0"/>
        <v>0</v>
      </c>
      <c r="I60" s="14"/>
      <c r="J60" s="14">
        <f t="shared" si="1"/>
        <v>0</v>
      </c>
      <c r="K60" s="14"/>
      <c r="L60" s="14">
        <f t="shared" si="2"/>
        <v>0</v>
      </c>
      <c r="M60" s="14">
        <f t="shared" si="3"/>
        <v>0</v>
      </c>
    </row>
    <row r="61" spans="1:15" s="99" customFormat="1" ht="15.75" x14ac:dyDescent="0.25">
      <c r="A61" s="15"/>
      <c r="B61" s="149"/>
      <c r="C61" s="9" t="s">
        <v>40</v>
      </c>
      <c r="D61" s="16"/>
      <c r="E61" s="15"/>
      <c r="F61" s="15"/>
      <c r="G61" s="97"/>
      <c r="H61" s="18">
        <f>SUM(H5:H60)</f>
        <v>0</v>
      </c>
      <c r="I61" s="18"/>
      <c r="J61" s="18">
        <f>SUM(J5:J60)</f>
        <v>0</v>
      </c>
      <c r="K61" s="18"/>
      <c r="L61" s="18">
        <f>SUM(L5:L60)</f>
        <v>0</v>
      </c>
      <c r="M61" s="18">
        <f t="shared" si="3"/>
        <v>0</v>
      </c>
      <c r="N61" s="98"/>
      <c r="O61" s="98"/>
    </row>
    <row r="62" spans="1:15" s="99" customFormat="1" ht="15.75" x14ac:dyDescent="0.25">
      <c r="A62" s="15"/>
      <c r="B62" s="155"/>
      <c r="C62" s="9" t="s">
        <v>269</v>
      </c>
      <c r="D62" s="16"/>
      <c r="E62" s="15"/>
      <c r="F62" s="15"/>
      <c r="G62" s="97"/>
      <c r="H62" s="18">
        <f>H25+H30+H31+H36</f>
        <v>0</v>
      </c>
      <c r="I62" s="18"/>
      <c r="J62" s="18">
        <f>J23+J28+J34</f>
        <v>0</v>
      </c>
      <c r="K62" s="18"/>
      <c r="L62" s="18"/>
      <c r="M62" s="18">
        <f t="shared" si="3"/>
        <v>0</v>
      </c>
      <c r="N62" s="98"/>
      <c r="O62" s="98"/>
    </row>
    <row r="63" spans="1:15" s="99" customFormat="1" ht="27" x14ac:dyDescent="0.25">
      <c r="A63" s="15"/>
      <c r="B63" s="155"/>
      <c r="C63" s="9" t="s">
        <v>270</v>
      </c>
      <c r="D63" s="20">
        <v>0</v>
      </c>
      <c r="E63" s="15"/>
      <c r="F63" s="15"/>
      <c r="G63" s="97"/>
      <c r="H63" s="18"/>
      <c r="I63" s="18"/>
      <c r="J63" s="18"/>
      <c r="K63" s="18"/>
      <c r="L63" s="18"/>
      <c r="M63" s="18">
        <f>J62*D63</f>
        <v>0</v>
      </c>
      <c r="N63" s="98"/>
      <c r="O63" s="98"/>
    </row>
    <row r="64" spans="1:15" s="99" customFormat="1" ht="15.75" x14ac:dyDescent="0.25">
      <c r="A64" s="15"/>
      <c r="B64" s="155"/>
      <c r="C64" s="9" t="s">
        <v>43</v>
      </c>
      <c r="D64" s="20">
        <v>0</v>
      </c>
      <c r="E64" s="15"/>
      <c r="F64" s="15"/>
      <c r="G64" s="97"/>
      <c r="H64" s="97"/>
      <c r="I64" s="97"/>
      <c r="J64" s="97"/>
      <c r="K64" s="97"/>
      <c r="L64" s="97"/>
      <c r="M64" s="21">
        <f>(M61-M62)*D64</f>
        <v>0</v>
      </c>
      <c r="N64" s="98"/>
      <c r="O64" s="98"/>
    </row>
    <row r="65" spans="1:15" s="99" customFormat="1" ht="15.75" x14ac:dyDescent="0.25">
      <c r="A65" s="15"/>
      <c r="B65" s="149"/>
      <c r="C65" s="9" t="s">
        <v>40</v>
      </c>
      <c r="D65" s="16"/>
      <c r="E65" s="15"/>
      <c r="F65" s="15"/>
      <c r="G65" s="97"/>
      <c r="H65" s="97"/>
      <c r="I65" s="97"/>
      <c r="J65" s="97"/>
      <c r="K65" s="97"/>
      <c r="L65" s="97"/>
      <c r="M65" s="21">
        <f>M61+M63+M64</f>
        <v>0</v>
      </c>
      <c r="N65" s="98"/>
      <c r="O65" s="98"/>
    </row>
    <row r="66" spans="1:15" s="99" customFormat="1" ht="31.9" customHeight="1" x14ac:dyDescent="0.25">
      <c r="A66" s="15"/>
      <c r="B66" s="149"/>
      <c r="C66" s="9" t="s">
        <v>271</v>
      </c>
      <c r="D66" s="20">
        <v>0</v>
      </c>
      <c r="E66" s="15"/>
      <c r="F66" s="15"/>
      <c r="G66" s="97"/>
      <c r="H66" s="97"/>
      <c r="I66" s="97"/>
      <c r="J66" s="97"/>
      <c r="K66" s="97"/>
      <c r="L66" s="97"/>
      <c r="M66" s="21">
        <f>(M65-H62)*D66</f>
        <v>0</v>
      </c>
      <c r="N66" s="98"/>
      <c r="O66" s="98"/>
    </row>
    <row r="67" spans="1:15" s="99" customFormat="1" ht="15.75" x14ac:dyDescent="0.25">
      <c r="A67" s="15"/>
      <c r="B67" s="159"/>
      <c r="C67" s="23" t="s">
        <v>40</v>
      </c>
      <c r="D67" s="24"/>
      <c r="E67" s="15"/>
      <c r="F67" s="15"/>
      <c r="G67" s="97"/>
      <c r="H67" s="97"/>
      <c r="I67" s="97"/>
      <c r="J67" s="97"/>
      <c r="K67" s="97"/>
      <c r="L67" s="97"/>
      <c r="M67" s="21">
        <f>SUM(M65:M66)</f>
        <v>0</v>
      </c>
      <c r="N67" s="98"/>
      <c r="O67" s="98"/>
    </row>
    <row r="68" spans="1:15" s="99" customFormat="1" ht="15.75" x14ac:dyDescent="0.25">
      <c r="B68" s="160"/>
      <c r="M68" s="165"/>
      <c r="N68" s="98"/>
      <c r="O68" s="98"/>
    </row>
    <row r="69" spans="1:15" s="99" customFormat="1" ht="15.75" x14ac:dyDescent="0.25">
      <c r="B69" s="160"/>
      <c r="N69" s="98"/>
      <c r="O69" s="98"/>
    </row>
    <row r="70" spans="1:15" s="99" customFormat="1" ht="15.75" x14ac:dyDescent="0.25">
      <c r="B70" s="160"/>
      <c r="N70" s="98"/>
      <c r="O70" s="98"/>
    </row>
  </sheetData>
  <mergeCells count="10">
    <mergeCell ref="G2:H2"/>
    <mergeCell ref="I2:J2"/>
    <mergeCell ref="K2:L2"/>
    <mergeCell ref="A1:M1"/>
    <mergeCell ref="A2:A3"/>
    <mergeCell ref="B2:B3"/>
    <mergeCell ref="C2:C3"/>
    <mergeCell ref="D2:D3"/>
    <mergeCell ref="E2:E3"/>
    <mergeCell ref="F2:F3"/>
  </mergeCells>
  <pageMargins left="0.7" right="0.7" top="0.75" bottom="0.75" header="0.3" footer="0.3"/>
  <pageSetup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view="pageBreakPreview" zoomScaleSheetLayoutView="100" workbookViewId="0">
      <selection activeCell="A69" sqref="A69:XFD69"/>
    </sheetView>
  </sheetViews>
  <sheetFormatPr defaultColWidth="9.140625" defaultRowHeight="15" x14ac:dyDescent="0.25"/>
  <cols>
    <col min="1" max="1" width="5.28515625" style="50" customWidth="1"/>
    <col min="2" max="2" width="7.5703125" style="50" customWidth="1"/>
    <col min="3" max="3" width="34.42578125" style="52" customWidth="1"/>
    <col min="4" max="4" width="7.85546875" style="53" customWidth="1"/>
    <col min="5" max="5" width="7.5703125" style="53" customWidth="1"/>
    <col min="6" max="10" width="9.140625" style="50"/>
    <col min="11" max="11" width="8" style="50" customWidth="1"/>
    <col min="12" max="12" width="9.140625" style="50"/>
    <col min="13" max="13" width="9.5703125" style="50" customWidth="1"/>
    <col min="14" max="16384" width="9.140625" style="50"/>
  </cols>
  <sheetData>
    <row r="1" spans="1:14" s="4" customFormat="1" ht="46.15" customHeight="1" x14ac:dyDescent="0.25">
      <c r="A1" s="172" t="s">
        <v>162</v>
      </c>
      <c r="B1" s="172"/>
      <c r="C1" s="172"/>
      <c r="D1" s="172"/>
      <c r="E1" s="172"/>
      <c r="F1" s="172"/>
      <c r="G1" s="172"/>
      <c r="H1" s="172"/>
      <c r="I1" s="172"/>
      <c r="J1" s="172"/>
      <c r="K1" s="172"/>
      <c r="L1" s="173"/>
      <c r="M1" s="173"/>
      <c r="N1" s="62"/>
    </row>
    <row r="2" spans="1:14" s="4" customFormat="1" ht="46.15" customHeight="1" x14ac:dyDescent="0.25">
      <c r="A2" s="174" t="s">
        <v>29</v>
      </c>
      <c r="B2" s="175" t="s">
        <v>30</v>
      </c>
      <c r="C2" s="174" t="s">
        <v>31</v>
      </c>
      <c r="D2" s="174" t="s">
        <v>32</v>
      </c>
      <c r="E2" s="176" t="s">
        <v>33</v>
      </c>
      <c r="F2" s="174" t="s">
        <v>34</v>
      </c>
      <c r="G2" s="178" t="s">
        <v>35</v>
      </c>
      <c r="H2" s="178"/>
      <c r="I2" s="178" t="s">
        <v>36</v>
      </c>
      <c r="J2" s="178"/>
      <c r="K2" s="174" t="s">
        <v>37</v>
      </c>
      <c r="L2" s="174"/>
      <c r="M2" s="5" t="s">
        <v>38</v>
      </c>
      <c r="N2" s="62"/>
    </row>
    <row r="3" spans="1:14" s="4" customFormat="1" x14ac:dyDescent="0.25">
      <c r="A3" s="174"/>
      <c r="B3" s="175"/>
      <c r="C3" s="174"/>
      <c r="D3" s="174"/>
      <c r="E3" s="176"/>
      <c r="F3" s="174"/>
      <c r="G3" s="57" t="s">
        <v>39</v>
      </c>
      <c r="H3" s="57" t="s">
        <v>40</v>
      </c>
      <c r="I3" s="57" t="s">
        <v>39</v>
      </c>
      <c r="J3" s="57" t="s">
        <v>40</v>
      </c>
      <c r="K3" s="57" t="s">
        <v>39</v>
      </c>
      <c r="L3" s="57" t="s">
        <v>41</v>
      </c>
      <c r="M3" s="5" t="s">
        <v>42</v>
      </c>
      <c r="N3" s="62"/>
    </row>
    <row r="4" spans="1:14" s="4" customFormat="1" x14ac:dyDescent="0.25">
      <c r="A4" s="56">
        <v>1</v>
      </c>
      <c r="B4" s="56">
        <v>2</v>
      </c>
      <c r="C4" s="56">
        <v>3</v>
      </c>
      <c r="D4" s="56">
        <v>4</v>
      </c>
      <c r="E4" s="56">
        <v>5</v>
      </c>
      <c r="F4" s="56">
        <v>6</v>
      </c>
      <c r="G4" s="56">
        <v>7</v>
      </c>
      <c r="H4" s="56">
        <v>8</v>
      </c>
      <c r="I4" s="56">
        <v>9</v>
      </c>
      <c r="J4" s="56">
        <v>10</v>
      </c>
      <c r="K4" s="56">
        <v>11</v>
      </c>
      <c r="L4" s="56">
        <v>12</v>
      </c>
      <c r="M4" s="56">
        <v>13</v>
      </c>
      <c r="N4" s="62"/>
    </row>
    <row r="5" spans="1:14" s="4" customFormat="1" ht="27" customHeight="1" x14ac:dyDescent="0.25">
      <c r="A5" s="100"/>
      <c r="B5" s="100"/>
      <c r="C5" s="162" t="s">
        <v>134</v>
      </c>
      <c r="D5" s="100"/>
      <c r="E5" s="100"/>
      <c r="F5" s="100"/>
      <c r="G5" s="100"/>
      <c r="H5" s="100"/>
      <c r="I5" s="100"/>
      <c r="J5" s="100"/>
      <c r="K5" s="100"/>
      <c r="L5" s="100"/>
      <c r="M5" s="100"/>
      <c r="N5" s="62"/>
    </row>
    <row r="6" spans="1:14" s="4" customFormat="1" ht="31.5" x14ac:dyDescent="0.25">
      <c r="A6" s="9">
        <v>1</v>
      </c>
      <c r="B6" s="9" t="s">
        <v>135</v>
      </c>
      <c r="C6" s="10" t="s">
        <v>136</v>
      </c>
      <c r="D6" s="11" t="s">
        <v>2</v>
      </c>
      <c r="E6" s="12"/>
      <c r="F6" s="13">
        <v>1</v>
      </c>
      <c r="G6" s="14"/>
      <c r="H6" s="14">
        <v>0</v>
      </c>
      <c r="I6" s="14"/>
      <c r="J6" s="14">
        <v>0</v>
      </c>
      <c r="K6" s="14"/>
      <c r="L6" s="14">
        <v>0</v>
      </c>
      <c r="M6" s="14">
        <v>0</v>
      </c>
    </row>
    <row r="7" spans="1:14" s="29" customFormat="1" ht="15.75" x14ac:dyDescent="0.25">
      <c r="A7" s="45"/>
      <c r="B7" s="26"/>
      <c r="C7" s="26" t="s">
        <v>46</v>
      </c>
      <c r="D7" s="27" t="s">
        <v>47</v>
      </c>
      <c r="E7" s="26">
        <v>3.37</v>
      </c>
      <c r="F7" s="28">
        <f>F6*E7</f>
        <v>3.37</v>
      </c>
      <c r="G7" s="14"/>
      <c r="H7" s="14">
        <f t="shared" ref="H7:H25" si="0">F7*G7</f>
        <v>0</v>
      </c>
      <c r="I7" s="14"/>
      <c r="J7" s="14">
        <f t="shared" ref="J7:J24" si="1">F7*I7</f>
        <v>0</v>
      </c>
      <c r="K7" s="14"/>
      <c r="L7" s="14">
        <f t="shared" ref="L7:L24" si="2">F7*K7</f>
        <v>0</v>
      </c>
      <c r="M7" s="14">
        <f t="shared" ref="M7:M25" si="3">H7+J7+L7</f>
        <v>0</v>
      </c>
    </row>
    <row r="8" spans="1:14" s="29" customFormat="1" ht="15.75" x14ac:dyDescent="0.25">
      <c r="A8" s="45"/>
      <c r="B8" s="26"/>
      <c r="C8" s="26" t="s">
        <v>48</v>
      </c>
      <c r="D8" s="26" t="s">
        <v>49</v>
      </c>
      <c r="E8" s="26">
        <v>9.5000000000000001E-2</v>
      </c>
      <c r="F8" s="28">
        <f>F6*E8</f>
        <v>9.5000000000000001E-2</v>
      </c>
      <c r="G8" s="14"/>
      <c r="H8" s="14">
        <f t="shared" si="0"/>
        <v>0</v>
      </c>
      <c r="I8" s="14"/>
      <c r="J8" s="14">
        <f t="shared" si="1"/>
        <v>0</v>
      </c>
      <c r="K8" s="14"/>
      <c r="L8" s="14">
        <f t="shared" si="2"/>
        <v>0</v>
      </c>
      <c r="M8" s="14">
        <f t="shared" si="3"/>
        <v>0</v>
      </c>
    </row>
    <row r="9" spans="1:14" s="4" customFormat="1" ht="30" x14ac:dyDescent="0.25">
      <c r="A9" s="80"/>
      <c r="B9" s="80"/>
      <c r="C9" s="81" t="s">
        <v>137</v>
      </c>
      <c r="D9" s="82" t="s">
        <v>2</v>
      </c>
      <c r="E9" s="82"/>
      <c r="F9" s="83">
        <v>1</v>
      </c>
      <c r="G9" s="14"/>
      <c r="H9" s="14">
        <f t="shared" si="0"/>
        <v>0</v>
      </c>
      <c r="I9" s="14"/>
      <c r="J9" s="14">
        <f t="shared" si="1"/>
        <v>0</v>
      </c>
      <c r="K9" s="14"/>
      <c r="L9" s="14">
        <f t="shared" si="2"/>
        <v>0</v>
      </c>
      <c r="M9" s="14">
        <f t="shared" si="3"/>
        <v>0</v>
      </c>
    </row>
    <row r="10" spans="1:14" s="29" customFormat="1" ht="15.75" x14ac:dyDescent="0.25">
      <c r="A10" s="45"/>
      <c r="B10" s="9"/>
      <c r="C10" s="42" t="s">
        <v>62</v>
      </c>
      <c r="D10" s="43" t="s">
        <v>49</v>
      </c>
      <c r="E10" s="43">
        <v>0.98499999999999999</v>
      </c>
      <c r="F10" s="46">
        <f>E10*F6</f>
        <v>0.98499999999999999</v>
      </c>
      <c r="G10" s="14"/>
      <c r="H10" s="14">
        <f t="shared" si="0"/>
        <v>0</v>
      </c>
      <c r="I10" s="14"/>
      <c r="J10" s="14">
        <f t="shared" si="1"/>
        <v>0</v>
      </c>
      <c r="K10" s="14"/>
      <c r="L10" s="14">
        <f t="shared" si="2"/>
        <v>0</v>
      </c>
      <c r="M10" s="14">
        <f t="shared" si="3"/>
        <v>0</v>
      </c>
    </row>
    <row r="11" spans="1:14" s="4" customFormat="1" ht="31.5" x14ac:dyDescent="0.25">
      <c r="A11" s="9">
        <v>2</v>
      </c>
      <c r="B11" s="9" t="s">
        <v>229</v>
      </c>
      <c r="C11" s="10" t="s">
        <v>228</v>
      </c>
      <c r="D11" s="11" t="s">
        <v>3</v>
      </c>
      <c r="E11" s="12"/>
      <c r="F11" s="13">
        <v>1.5</v>
      </c>
      <c r="G11" s="14"/>
      <c r="H11" s="14">
        <v>0</v>
      </c>
      <c r="I11" s="14"/>
      <c r="J11" s="14">
        <v>0</v>
      </c>
      <c r="K11" s="14"/>
      <c r="L11" s="14">
        <v>0</v>
      </c>
      <c r="M11" s="14">
        <v>0</v>
      </c>
    </row>
    <row r="12" spans="1:14" s="29" customFormat="1" ht="15.75" x14ac:dyDescent="0.25">
      <c r="A12" s="45"/>
      <c r="B12" s="26"/>
      <c r="C12" s="26" t="s">
        <v>46</v>
      </c>
      <c r="D12" s="27">
        <v>2.78</v>
      </c>
      <c r="E12" s="26">
        <v>3.37</v>
      </c>
      <c r="F12" s="28">
        <f>F11*E12</f>
        <v>5.0549999999999997</v>
      </c>
      <c r="G12" s="14"/>
      <c r="H12" s="14">
        <f t="shared" ref="H12" si="4">F12*G12</f>
        <v>0</v>
      </c>
      <c r="I12" s="14"/>
      <c r="J12" s="14">
        <f t="shared" ref="J12" si="5">F12*I12</f>
        <v>0</v>
      </c>
      <c r="K12" s="14"/>
      <c r="L12" s="14">
        <f t="shared" ref="L12" si="6">F12*K12</f>
        <v>0</v>
      </c>
      <c r="M12" s="14">
        <f t="shared" ref="M12" si="7">H12+J12+L12</f>
        <v>0</v>
      </c>
    </row>
    <row r="13" spans="1:14" s="1" customFormat="1" ht="31.5" x14ac:dyDescent="0.25">
      <c r="A13" s="9">
        <v>3</v>
      </c>
      <c r="B13" s="9" t="s">
        <v>230</v>
      </c>
      <c r="C13" s="10" t="s">
        <v>231</v>
      </c>
      <c r="D13" s="11" t="s">
        <v>3</v>
      </c>
      <c r="E13" s="8"/>
      <c r="F13" s="6">
        <v>1.3</v>
      </c>
      <c r="G13" s="14"/>
      <c r="H13" s="14">
        <f t="shared" ref="H13:H15" si="8">F13*G13</f>
        <v>0</v>
      </c>
      <c r="I13" s="14"/>
      <c r="J13" s="14">
        <f t="shared" ref="J13:J15" si="9">F13*I13</f>
        <v>0</v>
      </c>
      <c r="K13" s="14"/>
      <c r="L13" s="14">
        <f t="shared" ref="L13:L15" si="10">F13*K13</f>
        <v>0</v>
      </c>
      <c r="M13" s="14">
        <f t="shared" ref="M13:M15" si="11">H13+J13+L13</f>
        <v>0</v>
      </c>
    </row>
    <row r="14" spans="1:14" s="29" customFormat="1" ht="15.75" x14ac:dyDescent="0.25">
      <c r="A14" s="45"/>
      <c r="B14" s="26"/>
      <c r="C14" s="26" t="s">
        <v>46</v>
      </c>
      <c r="D14" s="27">
        <v>2.78</v>
      </c>
      <c r="E14" s="26">
        <v>1.21</v>
      </c>
      <c r="F14" s="28">
        <f>F13*E14</f>
        <v>1.573</v>
      </c>
      <c r="G14" s="14"/>
      <c r="H14" s="14">
        <f t="shared" si="8"/>
        <v>0</v>
      </c>
      <c r="I14" s="14"/>
      <c r="J14" s="14">
        <f t="shared" si="9"/>
        <v>0</v>
      </c>
      <c r="K14" s="14"/>
      <c r="L14" s="14">
        <f t="shared" si="10"/>
        <v>0</v>
      </c>
      <c r="M14" s="14">
        <f t="shared" si="11"/>
        <v>0</v>
      </c>
    </row>
    <row r="15" spans="1:14" s="1" customFormat="1" x14ac:dyDescent="0.25">
      <c r="A15" s="9"/>
      <c r="B15" s="9"/>
      <c r="C15" s="7"/>
      <c r="D15" s="8"/>
      <c r="E15" s="8"/>
      <c r="F15" s="6"/>
      <c r="G15" s="14"/>
      <c r="H15" s="14">
        <f t="shared" si="8"/>
        <v>0</v>
      </c>
      <c r="I15" s="14"/>
      <c r="J15" s="14">
        <f t="shared" si="9"/>
        <v>0</v>
      </c>
      <c r="K15" s="14"/>
      <c r="L15" s="14">
        <f t="shared" si="10"/>
        <v>0</v>
      </c>
      <c r="M15" s="14">
        <f t="shared" si="11"/>
        <v>0</v>
      </c>
    </row>
    <row r="16" spans="1:14" s="4" customFormat="1" ht="15.75" x14ac:dyDescent="0.25">
      <c r="A16" s="9">
        <v>4</v>
      </c>
      <c r="B16" s="9" t="s">
        <v>138</v>
      </c>
      <c r="C16" s="10" t="s">
        <v>139</v>
      </c>
      <c r="D16" s="11" t="s">
        <v>2</v>
      </c>
      <c r="E16" s="12"/>
      <c r="F16" s="13"/>
      <c r="G16" s="14"/>
      <c r="H16" s="14">
        <f t="shared" si="0"/>
        <v>0</v>
      </c>
      <c r="I16" s="14"/>
      <c r="J16" s="14">
        <f t="shared" si="1"/>
        <v>0</v>
      </c>
      <c r="K16" s="14"/>
      <c r="L16" s="14">
        <f t="shared" si="2"/>
        <v>0</v>
      </c>
      <c r="M16" s="14">
        <f t="shared" si="3"/>
        <v>0</v>
      </c>
    </row>
    <row r="17" spans="1:13" s="29" customFormat="1" ht="15.75" x14ac:dyDescent="0.25">
      <c r="A17" s="45"/>
      <c r="B17" s="26"/>
      <c r="C17" s="26" t="s">
        <v>46</v>
      </c>
      <c r="D17" s="27" t="s">
        <v>47</v>
      </c>
      <c r="E17" s="26">
        <v>1</v>
      </c>
      <c r="F17" s="28">
        <f>F16*E17</f>
        <v>0</v>
      </c>
      <c r="G17" s="14"/>
      <c r="H17" s="14">
        <f t="shared" si="0"/>
        <v>0</v>
      </c>
      <c r="I17" s="14"/>
      <c r="J17" s="14">
        <f t="shared" si="1"/>
        <v>0</v>
      </c>
      <c r="K17" s="14"/>
      <c r="L17" s="14">
        <f t="shared" si="2"/>
        <v>0</v>
      </c>
      <c r="M17" s="14">
        <f t="shared" si="3"/>
        <v>0</v>
      </c>
    </row>
    <row r="18" spans="1:13" s="29" customFormat="1" ht="15.75" x14ac:dyDescent="0.25">
      <c r="A18" s="45"/>
      <c r="B18" s="26"/>
      <c r="C18" s="26" t="s">
        <v>48</v>
      </c>
      <c r="D18" s="26" t="s">
        <v>49</v>
      </c>
      <c r="E18" s="26">
        <v>0.05</v>
      </c>
      <c r="F18" s="28">
        <f>F16*E18</f>
        <v>0</v>
      </c>
      <c r="G18" s="14"/>
      <c r="H18" s="14">
        <f t="shared" si="0"/>
        <v>0</v>
      </c>
      <c r="I18" s="14"/>
      <c r="J18" s="14">
        <f t="shared" si="1"/>
        <v>0</v>
      </c>
      <c r="K18" s="14"/>
      <c r="L18" s="14">
        <f t="shared" si="2"/>
        <v>0</v>
      </c>
      <c r="M18" s="14">
        <f t="shared" si="3"/>
        <v>0</v>
      </c>
    </row>
    <row r="19" spans="1:13" s="29" customFormat="1" ht="15.75" x14ac:dyDescent="0.25">
      <c r="A19" s="80"/>
      <c r="B19" s="80"/>
      <c r="C19" s="81" t="s">
        <v>140</v>
      </c>
      <c r="D19" s="82" t="s">
        <v>2</v>
      </c>
      <c r="E19" s="82"/>
      <c r="F19" s="28">
        <v>1</v>
      </c>
      <c r="G19" s="14"/>
      <c r="H19" s="14">
        <f t="shared" si="0"/>
        <v>0</v>
      </c>
      <c r="I19" s="14"/>
      <c r="J19" s="14">
        <f t="shared" si="1"/>
        <v>0</v>
      </c>
      <c r="K19" s="14"/>
      <c r="L19" s="14">
        <f t="shared" si="2"/>
        <v>0</v>
      </c>
      <c r="M19" s="14">
        <f t="shared" si="3"/>
        <v>0</v>
      </c>
    </row>
    <row r="20" spans="1:13" s="29" customFormat="1" ht="15.75" x14ac:dyDescent="0.25">
      <c r="A20" s="80"/>
      <c r="B20" s="80"/>
      <c r="C20" s="81" t="s">
        <v>221</v>
      </c>
      <c r="D20" s="82" t="s">
        <v>2</v>
      </c>
      <c r="E20" s="82"/>
      <c r="F20" s="28">
        <v>2</v>
      </c>
      <c r="G20" s="14"/>
      <c r="H20" s="14">
        <f t="shared" ref="H20" si="12">F20*G20</f>
        <v>0</v>
      </c>
      <c r="I20" s="14"/>
      <c r="J20" s="14">
        <f t="shared" ref="J20" si="13">F20*I20</f>
        <v>0</v>
      </c>
      <c r="K20" s="14"/>
      <c r="L20" s="14">
        <f t="shared" ref="L20" si="14">F20*K20</f>
        <v>0</v>
      </c>
      <c r="M20" s="14">
        <f t="shared" ref="M20" si="15">H20+J20+L20</f>
        <v>0</v>
      </c>
    </row>
    <row r="21" spans="1:13" s="29" customFormat="1" ht="15.75" x14ac:dyDescent="0.25">
      <c r="A21" s="80"/>
      <c r="B21" s="80"/>
      <c r="C21" s="81" t="s">
        <v>222</v>
      </c>
      <c r="D21" s="82" t="s">
        <v>2</v>
      </c>
      <c r="E21" s="82"/>
      <c r="F21" s="28">
        <v>2</v>
      </c>
      <c r="G21" s="14"/>
      <c r="H21" s="14">
        <f t="shared" si="0"/>
        <v>0</v>
      </c>
      <c r="I21" s="14"/>
      <c r="J21" s="14">
        <f t="shared" si="1"/>
        <v>0</v>
      </c>
      <c r="K21" s="14"/>
      <c r="L21" s="14">
        <f t="shared" si="2"/>
        <v>0</v>
      </c>
      <c r="M21" s="14">
        <f t="shared" si="3"/>
        <v>0</v>
      </c>
    </row>
    <row r="22" spans="1:13" s="29" customFormat="1" ht="30" x14ac:dyDescent="0.25">
      <c r="A22" s="80"/>
      <c r="B22" s="80"/>
      <c r="C22" s="81" t="s">
        <v>227</v>
      </c>
      <c r="D22" s="82" t="s">
        <v>2</v>
      </c>
      <c r="E22" s="82"/>
      <c r="F22" s="28">
        <v>3</v>
      </c>
      <c r="G22" s="14"/>
      <c r="H22" s="14">
        <f t="shared" ref="H22" si="16">F22*G22</f>
        <v>0</v>
      </c>
      <c r="I22" s="14"/>
      <c r="J22" s="14">
        <f t="shared" ref="J22" si="17">F22*I22</f>
        <v>0</v>
      </c>
      <c r="K22" s="14"/>
      <c r="L22" s="14">
        <f t="shared" ref="L22" si="18">F22*K22</f>
        <v>0</v>
      </c>
      <c r="M22" s="14">
        <f t="shared" ref="M22" si="19">H22+J22+L22</f>
        <v>0</v>
      </c>
    </row>
    <row r="23" spans="1:13" s="29" customFormat="1" ht="30" x14ac:dyDescent="0.25">
      <c r="A23" s="80"/>
      <c r="B23" s="80"/>
      <c r="C23" s="81" t="s">
        <v>223</v>
      </c>
      <c r="D23" s="82" t="s">
        <v>2</v>
      </c>
      <c r="E23" s="82"/>
      <c r="F23" s="28">
        <v>3</v>
      </c>
      <c r="G23" s="14"/>
      <c r="H23" s="14">
        <f t="shared" si="0"/>
        <v>0</v>
      </c>
      <c r="I23" s="14"/>
      <c r="J23" s="14">
        <f t="shared" si="1"/>
        <v>0</v>
      </c>
      <c r="K23" s="14"/>
      <c r="L23" s="14">
        <f t="shared" si="2"/>
        <v>0</v>
      </c>
      <c r="M23" s="14">
        <f t="shared" si="3"/>
        <v>0</v>
      </c>
    </row>
    <row r="24" spans="1:13" s="29" customFormat="1" ht="15.75" x14ac:dyDescent="0.25">
      <c r="A24" s="45"/>
      <c r="B24" s="9"/>
      <c r="C24" s="42" t="s">
        <v>62</v>
      </c>
      <c r="D24" s="43" t="s">
        <v>49</v>
      </c>
      <c r="E24" s="43">
        <v>1.07</v>
      </c>
      <c r="F24" s="46">
        <f>E24*F16</f>
        <v>0</v>
      </c>
      <c r="G24" s="14"/>
      <c r="H24" s="14">
        <f t="shared" si="0"/>
        <v>0</v>
      </c>
      <c r="I24" s="14"/>
      <c r="J24" s="14">
        <f t="shared" si="1"/>
        <v>0</v>
      </c>
      <c r="K24" s="14"/>
      <c r="L24" s="14">
        <f t="shared" si="2"/>
        <v>0</v>
      </c>
      <c r="M24" s="14">
        <f t="shared" si="3"/>
        <v>0</v>
      </c>
    </row>
    <row r="25" spans="1:13" s="4" customFormat="1" ht="15.75" x14ac:dyDescent="0.25">
      <c r="A25" s="9">
        <v>5</v>
      </c>
      <c r="B25" s="9" t="s">
        <v>141</v>
      </c>
      <c r="C25" s="10" t="s">
        <v>142</v>
      </c>
      <c r="D25" s="11" t="s">
        <v>1</v>
      </c>
      <c r="E25" s="12"/>
      <c r="F25" s="13">
        <f>F28+F29+F30+F31+F32</f>
        <v>655</v>
      </c>
      <c r="G25" s="14"/>
      <c r="H25" s="14">
        <f t="shared" si="0"/>
        <v>0</v>
      </c>
      <c r="I25" s="14"/>
      <c r="J25" s="14">
        <f t="shared" ref="J25:J51" si="20">F25*I25</f>
        <v>0</v>
      </c>
      <c r="K25" s="14"/>
      <c r="L25" s="14">
        <f t="shared" ref="L25:L51" si="21">F25*K25</f>
        <v>0</v>
      </c>
      <c r="M25" s="14">
        <f t="shared" si="3"/>
        <v>0</v>
      </c>
    </row>
    <row r="26" spans="1:13" s="29" customFormat="1" ht="15.75" x14ac:dyDescent="0.25">
      <c r="A26" s="45"/>
      <c r="B26" s="26"/>
      <c r="C26" s="26" t="s">
        <v>46</v>
      </c>
      <c r="D26" s="27" t="s">
        <v>47</v>
      </c>
      <c r="E26" s="26">
        <v>0.41</v>
      </c>
      <c r="F26" s="28">
        <f>F25*E26</f>
        <v>268.55</v>
      </c>
      <c r="G26" s="14"/>
      <c r="H26" s="14">
        <f t="shared" ref="H26:H36" si="22">F26*G26</f>
        <v>0</v>
      </c>
      <c r="I26" s="14"/>
      <c r="J26" s="14">
        <f t="shared" si="20"/>
        <v>0</v>
      </c>
      <c r="K26" s="14"/>
      <c r="L26" s="14">
        <f t="shared" si="21"/>
        <v>0</v>
      </c>
      <c r="M26" s="14">
        <f t="shared" ref="M26:M36" si="23">H26+J26+L26</f>
        <v>0</v>
      </c>
    </row>
    <row r="27" spans="1:13" s="29" customFormat="1" ht="15.75" x14ac:dyDescent="0.25">
      <c r="A27" s="45"/>
      <c r="B27" s="26"/>
      <c r="C27" s="26" t="s">
        <v>48</v>
      </c>
      <c r="D27" s="26" t="s">
        <v>49</v>
      </c>
      <c r="E27" s="26">
        <v>0.22800000000000001</v>
      </c>
      <c r="F27" s="28">
        <f>F25*E27</f>
        <v>149.34</v>
      </c>
      <c r="G27" s="14"/>
      <c r="H27" s="14">
        <f t="shared" si="22"/>
        <v>0</v>
      </c>
      <c r="I27" s="14"/>
      <c r="J27" s="14">
        <f t="shared" si="20"/>
        <v>0</v>
      </c>
      <c r="K27" s="14"/>
      <c r="L27" s="14">
        <f t="shared" si="21"/>
        <v>0</v>
      </c>
      <c r="M27" s="14">
        <f t="shared" si="23"/>
        <v>0</v>
      </c>
    </row>
    <row r="28" spans="1:13" s="4" customFormat="1" x14ac:dyDescent="0.25">
      <c r="A28" s="80"/>
      <c r="B28" s="80"/>
      <c r="C28" s="81" t="s">
        <v>143</v>
      </c>
      <c r="D28" s="82" t="s">
        <v>144</v>
      </c>
      <c r="E28" s="82"/>
      <c r="F28" s="83">
        <v>280</v>
      </c>
      <c r="G28" s="14"/>
      <c r="H28" s="33">
        <f t="shared" si="22"/>
        <v>0</v>
      </c>
      <c r="I28" s="33"/>
      <c r="J28" s="33">
        <f t="shared" si="20"/>
        <v>0</v>
      </c>
      <c r="K28" s="33"/>
      <c r="L28" s="33">
        <f t="shared" si="21"/>
        <v>0</v>
      </c>
      <c r="M28" s="33">
        <f t="shared" si="23"/>
        <v>0</v>
      </c>
    </row>
    <row r="29" spans="1:13" s="4" customFormat="1" x14ac:dyDescent="0.25">
      <c r="A29" s="80"/>
      <c r="B29" s="80"/>
      <c r="C29" s="81" t="s">
        <v>145</v>
      </c>
      <c r="D29" s="82" t="s">
        <v>144</v>
      </c>
      <c r="E29" s="82"/>
      <c r="F29" s="83">
        <v>180</v>
      </c>
      <c r="G29" s="14"/>
      <c r="H29" s="33">
        <f t="shared" si="22"/>
        <v>0</v>
      </c>
      <c r="I29" s="33"/>
      <c r="J29" s="33">
        <f t="shared" si="20"/>
        <v>0</v>
      </c>
      <c r="K29" s="33"/>
      <c r="L29" s="33">
        <f t="shared" si="21"/>
        <v>0</v>
      </c>
      <c r="M29" s="33">
        <f t="shared" si="23"/>
        <v>0</v>
      </c>
    </row>
    <row r="30" spans="1:13" x14ac:dyDescent="0.25">
      <c r="A30" s="48"/>
      <c r="B30" s="48"/>
      <c r="C30" s="81" t="s">
        <v>146</v>
      </c>
      <c r="D30" s="82" t="s">
        <v>144</v>
      </c>
      <c r="E30" s="49"/>
      <c r="F30" s="83">
        <v>120</v>
      </c>
      <c r="G30" s="14"/>
      <c r="H30" s="14">
        <f t="shared" si="22"/>
        <v>0</v>
      </c>
      <c r="I30" s="14"/>
      <c r="J30" s="14">
        <f t="shared" si="20"/>
        <v>0</v>
      </c>
      <c r="K30" s="14"/>
      <c r="L30" s="14">
        <f t="shared" si="21"/>
        <v>0</v>
      </c>
      <c r="M30" s="14">
        <f t="shared" si="23"/>
        <v>0</v>
      </c>
    </row>
    <row r="31" spans="1:13" x14ac:dyDescent="0.25">
      <c r="A31" s="48"/>
      <c r="B31" s="48"/>
      <c r="C31" s="81" t="s">
        <v>219</v>
      </c>
      <c r="D31" s="82" t="s">
        <v>144</v>
      </c>
      <c r="E31" s="49"/>
      <c r="F31" s="83">
        <v>50</v>
      </c>
      <c r="G31" s="14"/>
      <c r="H31" s="14">
        <f t="shared" si="22"/>
        <v>0</v>
      </c>
      <c r="I31" s="14"/>
      <c r="J31" s="14">
        <f t="shared" si="20"/>
        <v>0</v>
      </c>
      <c r="K31" s="14"/>
      <c r="L31" s="14">
        <f t="shared" si="21"/>
        <v>0</v>
      </c>
      <c r="M31" s="14">
        <f t="shared" si="23"/>
        <v>0</v>
      </c>
    </row>
    <row r="32" spans="1:13" x14ac:dyDescent="0.25">
      <c r="A32" s="48"/>
      <c r="B32" s="48"/>
      <c r="C32" s="81" t="s">
        <v>220</v>
      </c>
      <c r="D32" s="82" t="s">
        <v>144</v>
      </c>
      <c r="E32" s="49"/>
      <c r="F32" s="83">
        <v>25</v>
      </c>
      <c r="G32" s="14"/>
      <c r="H32" s="14">
        <f t="shared" si="22"/>
        <v>0</v>
      </c>
      <c r="I32" s="14"/>
      <c r="J32" s="14">
        <f t="shared" si="20"/>
        <v>0</v>
      </c>
      <c r="K32" s="14"/>
      <c r="L32" s="14">
        <f t="shared" si="21"/>
        <v>0</v>
      </c>
      <c r="M32" s="14">
        <f t="shared" si="23"/>
        <v>0</v>
      </c>
    </row>
    <row r="33" spans="1:13" s="29" customFormat="1" ht="15.75" x14ac:dyDescent="0.25">
      <c r="A33" s="45"/>
      <c r="B33" s="9"/>
      <c r="C33" s="42" t="s">
        <v>62</v>
      </c>
      <c r="D33" s="43" t="s">
        <v>49</v>
      </c>
      <c r="E33" s="43">
        <v>0.14599999999999999</v>
      </c>
      <c r="F33" s="46">
        <f>F25*E33</f>
        <v>95.63</v>
      </c>
      <c r="G33" s="14"/>
      <c r="H33" s="14">
        <f t="shared" si="22"/>
        <v>0</v>
      </c>
      <c r="I33" s="14"/>
      <c r="J33" s="14">
        <f t="shared" si="20"/>
        <v>0</v>
      </c>
      <c r="K33" s="14"/>
      <c r="L33" s="14">
        <f t="shared" si="21"/>
        <v>0</v>
      </c>
      <c r="M33" s="14">
        <f t="shared" si="23"/>
        <v>0</v>
      </c>
    </row>
    <row r="34" spans="1:13" s="4" customFormat="1" ht="15.75" x14ac:dyDescent="0.25">
      <c r="A34" s="9">
        <v>6</v>
      </c>
      <c r="B34" s="9" t="s">
        <v>147</v>
      </c>
      <c r="C34" s="10" t="s">
        <v>148</v>
      </c>
      <c r="D34" s="11" t="s">
        <v>2</v>
      </c>
      <c r="E34" s="12"/>
      <c r="F34" s="13">
        <f>F37+F38+F39</f>
        <v>42</v>
      </c>
      <c r="G34" s="14"/>
      <c r="H34" s="14">
        <f t="shared" si="22"/>
        <v>0</v>
      </c>
      <c r="I34" s="14"/>
      <c r="J34" s="14">
        <f t="shared" si="20"/>
        <v>0</v>
      </c>
      <c r="K34" s="14"/>
      <c r="L34" s="14">
        <f t="shared" si="21"/>
        <v>0</v>
      </c>
      <c r="M34" s="14">
        <f t="shared" si="23"/>
        <v>0</v>
      </c>
    </row>
    <row r="35" spans="1:13" s="29" customFormat="1" ht="15.75" x14ac:dyDescent="0.25">
      <c r="A35" s="9"/>
      <c r="B35" s="26"/>
      <c r="C35" s="27" t="s">
        <v>46</v>
      </c>
      <c r="D35" s="27" t="s">
        <v>47</v>
      </c>
      <c r="E35" s="26">
        <v>0.97</v>
      </c>
      <c r="F35" s="28">
        <f>F34*E35</f>
        <v>40.74</v>
      </c>
      <c r="G35" s="14"/>
      <c r="H35" s="14">
        <f t="shared" si="22"/>
        <v>0</v>
      </c>
      <c r="I35" s="14"/>
      <c r="J35" s="14">
        <f t="shared" si="20"/>
        <v>0</v>
      </c>
      <c r="K35" s="14"/>
      <c r="L35" s="14">
        <f t="shared" si="21"/>
        <v>0</v>
      </c>
      <c r="M35" s="14">
        <f t="shared" si="23"/>
        <v>0</v>
      </c>
    </row>
    <row r="36" spans="1:13" s="29" customFormat="1" ht="15.75" x14ac:dyDescent="0.25">
      <c r="A36" s="9"/>
      <c r="B36" s="26"/>
      <c r="C36" s="27" t="s">
        <v>48</v>
      </c>
      <c r="D36" s="26" t="s">
        <v>49</v>
      </c>
      <c r="E36" s="26">
        <v>0.34899999999999998</v>
      </c>
      <c r="F36" s="28">
        <f>F34*E36</f>
        <v>14.657999999999999</v>
      </c>
      <c r="G36" s="14"/>
      <c r="H36" s="14">
        <f t="shared" si="22"/>
        <v>0</v>
      </c>
      <c r="I36" s="14"/>
      <c r="J36" s="14">
        <f t="shared" si="20"/>
        <v>0</v>
      </c>
      <c r="K36" s="14"/>
      <c r="L36" s="14">
        <f t="shared" si="21"/>
        <v>0</v>
      </c>
      <c r="M36" s="14">
        <f t="shared" si="23"/>
        <v>0</v>
      </c>
    </row>
    <row r="37" spans="1:13" s="29" customFormat="1" ht="27" x14ac:dyDescent="0.25">
      <c r="A37" s="9"/>
      <c r="B37" s="26"/>
      <c r="C37" s="27" t="s">
        <v>160</v>
      </c>
      <c r="D37" s="26" t="s">
        <v>2</v>
      </c>
      <c r="E37" s="26"/>
      <c r="F37" s="84">
        <v>36</v>
      </c>
      <c r="G37" s="14"/>
      <c r="H37" s="14">
        <f t="shared" ref="H37:H51" si="24">F37*G37</f>
        <v>0</v>
      </c>
      <c r="I37" s="14"/>
      <c r="J37" s="14">
        <f t="shared" si="20"/>
        <v>0</v>
      </c>
      <c r="K37" s="14"/>
      <c r="L37" s="14">
        <f t="shared" si="21"/>
        <v>0</v>
      </c>
      <c r="M37" s="14">
        <f t="shared" ref="M37:M51" si="25">H37+J37+L37</f>
        <v>0</v>
      </c>
    </row>
    <row r="38" spans="1:13" s="29" customFormat="1" ht="27" x14ac:dyDescent="0.25">
      <c r="A38" s="9"/>
      <c r="B38" s="26"/>
      <c r="C38" s="27" t="s">
        <v>161</v>
      </c>
      <c r="D38" s="26" t="s">
        <v>2</v>
      </c>
      <c r="E38" s="26"/>
      <c r="F38" s="28">
        <v>4</v>
      </c>
      <c r="G38" s="14"/>
      <c r="H38" s="14">
        <f t="shared" si="24"/>
        <v>0</v>
      </c>
      <c r="I38" s="14"/>
      <c r="J38" s="14">
        <f t="shared" si="20"/>
        <v>0</v>
      </c>
      <c r="K38" s="14"/>
      <c r="L38" s="14">
        <f t="shared" si="21"/>
        <v>0</v>
      </c>
      <c r="M38" s="14">
        <f t="shared" si="25"/>
        <v>0</v>
      </c>
    </row>
    <row r="39" spans="1:13" x14ac:dyDescent="0.25">
      <c r="A39" s="48"/>
      <c r="B39" s="48"/>
      <c r="C39" s="51" t="s">
        <v>149</v>
      </c>
      <c r="D39" s="49" t="s">
        <v>2</v>
      </c>
      <c r="E39" s="49"/>
      <c r="F39" s="28">
        <v>2</v>
      </c>
      <c r="G39" s="14"/>
      <c r="H39" s="14">
        <f t="shared" si="24"/>
        <v>0</v>
      </c>
      <c r="I39" s="14"/>
      <c r="J39" s="14">
        <f t="shared" si="20"/>
        <v>0</v>
      </c>
      <c r="K39" s="14"/>
      <c r="L39" s="14">
        <f t="shared" si="21"/>
        <v>0</v>
      </c>
      <c r="M39" s="14">
        <f t="shared" si="25"/>
        <v>0</v>
      </c>
    </row>
    <row r="40" spans="1:13" s="29" customFormat="1" ht="15.75" x14ac:dyDescent="0.25">
      <c r="A40" s="9"/>
      <c r="B40" s="26"/>
      <c r="C40" s="27" t="s">
        <v>58</v>
      </c>
      <c r="D40" s="26" t="s">
        <v>13</v>
      </c>
      <c r="E40" s="26">
        <v>0.38200000000000001</v>
      </c>
      <c r="F40" s="28">
        <f>F34*E40</f>
        <v>16.044</v>
      </c>
      <c r="G40" s="14"/>
      <c r="H40" s="14">
        <f t="shared" si="24"/>
        <v>0</v>
      </c>
      <c r="I40" s="14"/>
      <c r="J40" s="14">
        <f t="shared" si="20"/>
        <v>0</v>
      </c>
      <c r="K40" s="14"/>
      <c r="L40" s="14">
        <f t="shared" si="21"/>
        <v>0</v>
      </c>
      <c r="M40" s="14">
        <f t="shared" si="25"/>
        <v>0</v>
      </c>
    </row>
    <row r="41" spans="1:13" s="4" customFormat="1" ht="31.5" x14ac:dyDescent="0.25">
      <c r="A41" s="9">
        <v>7</v>
      </c>
      <c r="B41" s="9" t="s">
        <v>150</v>
      </c>
      <c r="C41" s="10" t="s">
        <v>151</v>
      </c>
      <c r="D41" s="11" t="s">
        <v>2</v>
      </c>
      <c r="E41" s="12"/>
      <c r="F41" s="13">
        <v>40</v>
      </c>
      <c r="G41" s="14"/>
      <c r="H41" s="14">
        <f t="shared" si="24"/>
        <v>0</v>
      </c>
      <c r="I41" s="14"/>
      <c r="J41" s="14">
        <f t="shared" si="20"/>
        <v>0</v>
      </c>
      <c r="K41" s="14"/>
      <c r="L41" s="14">
        <f t="shared" si="21"/>
        <v>0</v>
      </c>
      <c r="M41" s="14">
        <f t="shared" si="25"/>
        <v>0</v>
      </c>
    </row>
    <row r="42" spans="1:13" s="29" customFormat="1" ht="15.75" x14ac:dyDescent="0.25">
      <c r="A42" s="9"/>
      <c r="B42" s="9"/>
      <c r="C42" s="27" t="s">
        <v>46</v>
      </c>
      <c r="D42" s="27" t="s">
        <v>47</v>
      </c>
      <c r="E42" s="26">
        <v>0.22</v>
      </c>
      <c r="F42" s="28">
        <f>F41*E42</f>
        <v>8.8000000000000007</v>
      </c>
      <c r="G42" s="14"/>
      <c r="H42" s="14">
        <f t="shared" si="24"/>
        <v>0</v>
      </c>
      <c r="I42" s="14"/>
      <c r="J42" s="14">
        <f t="shared" si="20"/>
        <v>0</v>
      </c>
      <c r="K42" s="14"/>
      <c r="L42" s="14">
        <f t="shared" si="21"/>
        <v>0</v>
      </c>
      <c r="M42" s="14">
        <f t="shared" si="25"/>
        <v>0</v>
      </c>
    </row>
    <row r="43" spans="1:13" s="29" customFormat="1" ht="15.75" x14ac:dyDescent="0.25">
      <c r="A43" s="9"/>
      <c r="B43" s="9"/>
      <c r="C43" s="27" t="s">
        <v>48</v>
      </c>
      <c r="D43" s="26" t="s">
        <v>49</v>
      </c>
      <c r="E43" s="26">
        <v>8.2799999999999999E-2</v>
      </c>
      <c r="F43" s="28">
        <f>F41*E43</f>
        <v>3.3119999999999998</v>
      </c>
      <c r="G43" s="14"/>
      <c r="H43" s="14">
        <f t="shared" si="24"/>
        <v>0</v>
      </c>
      <c r="I43" s="14"/>
      <c r="J43" s="14">
        <f t="shared" si="20"/>
        <v>0</v>
      </c>
      <c r="K43" s="14"/>
      <c r="L43" s="14">
        <f t="shared" si="21"/>
        <v>0</v>
      </c>
      <c r="M43" s="14">
        <f t="shared" si="25"/>
        <v>0</v>
      </c>
    </row>
    <row r="44" spans="1:13" s="29" customFormat="1" ht="15.75" x14ac:dyDescent="0.25">
      <c r="A44" s="9"/>
      <c r="B44" s="26"/>
      <c r="C44" s="27" t="s">
        <v>152</v>
      </c>
      <c r="D44" s="26" t="s">
        <v>2</v>
      </c>
      <c r="E44" s="26">
        <v>1</v>
      </c>
      <c r="F44" s="28">
        <f>F41*E44</f>
        <v>40</v>
      </c>
      <c r="G44" s="14"/>
      <c r="H44" s="14">
        <f t="shared" si="24"/>
        <v>0</v>
      </c>
      <c r="I44" s="14"/>
      <c r="J44" s="14">
        <f t="shared" si="20"/>
        <v>0</v>
      </c>
      <c r="K44" s="14"/>
      <c r="L44" s="14">
        <f t="shared" si="21"/>
        <v>0</v>
      </c>
      <c r="M44" s="14">
        <f t="shared" si="25"/>
        <v>0</v>
      </c>
    </row>
    <row r="45" spans="1:13" s="29" customFormat="1" ht="15.75" x14ac:dyDescent="0.25">
      <c r="A45" s="9"/>
      <c r="B45" s="26"/>
      <c r="C45" s="27" t="s">
        <v>58</v>
      </c>
      <c r="D45" s="26" t="s">
        <v>13</v>
      </c>
      <c r="E45" s="26">
        <v>0.67100000000000004</v>
      </c>
      <c r="F45" s="28">
        <f>F41*E45</f>
        <v>26.840000000000003</v>
      </c>
      <c r="G45" s="14"/>
      <c r="H45" s="14">
        <f t="shared" si="24"/>
        <v>0</v>
      </c>
      <c r="I45" s="14"/>
      <c r="J45" s="14">
        <f t="shared" si="20"/>
        <v>0</v>
      </c>
      <c r="K45" s="14"/>
      <c r="L45" s="14">
        <f t="shared" si="21"/>
        <v>0</v>
      </c>
      <c r="M45" s="14">
        <f t="shared" si="25"/>
        <v>0</v>
      </c>
    </row>
    <row r="46" spans="1:13" s="4" customFormat="1" ht="15.75" x14ac:dyDescent="0.25">
      <c r="A46" s="9">
        <v>8</v>
      </c>
      <c r="B46" s="9" t="s">
        <v>153</v>
      </c>
      <c r="C46" s="10" t="s">
        <v>154</v>
      </c>
      <c r="D46" s="11" t="s">
        <v>2</v>
      </c>
      <c r="E46" s="12"/>
      <c r="F46" s="13">
        <v>20</v>
      </c>
      <c r="G46" s="14"/>
      <c r="H46" s="14">
        <f t="shared" si="24"/>
        <v>0</v>
      </c>
      <c r="I46" s="14"/>
      <c r="J46" s="14">
        <f t="shared" si="20"/>
        <v>0</v>
      </c>
      <c r="K46" s="14"/>
      <c r="L46" s="14">
        <f t="shared" si="21"/>
        <v>0</v>
      </c>
      <c r="M46" s="14">
        <f t="shared" si="25"/>
        <v>0</v>
      </c>
    </row>
    <row r="47" spans="1:13" s="29" customFormat="1" ht="15.75" x14ac:dyDescent="0.25">
      <c r="A47" s="9"/>
      <c r="B47" s="9"/>
      <c r="C47" s="27" t="s">
        <v>46</v>
      </c>
      <c r="D47" s="27" t="s">
        <v>47</v>
      </c>
      <c r="E47" s="26">
        <v>0.2</v>
      </c>
      <c r="F47" s="28">
        <f>F46*E47</f>
        <v>4</v>
      </c>
      <c r="G47" s="14"/>
      <c r="H47" s="14">
        <f t="shared" si="24"/>
        <v>0</v>
      </c>
      <c r="I47" s="14"/>
      <c r="J47" s="14">
        <f t="shared" si="20"/>
        <v>0</v>
      </c>
      <c r="K47" s="14"/>
      <c r="L47" s="14">
        <f t="shared" si="21"/>
        <v>0</v>
      </c>
      <c r="M47" s="14">
        <f t="shared" si="25"/>
        <v>0</v>
      </c>
    </row>
    <row r="48" spans="1:13" s="29" customFormat="1" ht="15.75" x14ac:dyDescent="0.25">
      <c r="A48" s="9"/>
      <c r="B48" s="9"/>
      <c r="C48" s="27" t="s">
        <v>48</v>
      </c>
      <c r="D48" s="26" t="s">
        <v>49</v>
      </c>
      <c r="E48" s="26">
        <v>8.2799999999999999E-2</v>
      </c>
      <c r="F48" s="28">
        <f>F46*E48</f>
        <v>1.6559999999999999</v>
      </c>
      <c r="G48" s="14"/>
      <c r="H48" s="14">
        <f t="shared" si="24"/>
        <v>0</v>
      </c>
      <c r="I48" s="14"/>
      <c r="J48" s="14">
        <f t="shared" si="20"/>
        <v>0</v>
      </c>
      <c r="K48" s="14"/>
      <c r="L48" s="14">
        <f t="shared" si="21"/>
        <v>0</v>
      </c>
      <c r="M48" s="14">
        <f t="shared" si="25"/>
        <v>0</v>
      </c>
    </row>
    <row r="49" spans="1:14" s="29" customFormat="1" ht="15.75" x14ac:dyDescent="0.25">
      <c r="A49" s="9"/>
      <c r="B49" s="26"/>
      <c r="C49" s="27" t="s">
        <v>155</v>
      </c>
      <c r="D49" s="26" t="s">
        <v>2</v>
      </c>
      <c r="E49" s="26"/>
      <c r="F49" s="28">
        <v>20</v>
      </c>
      <c r="G49" s="14"/>
      <c r="H49" s="14">
        <f t="shared" si="24"/>
        <v>0</v>
      </c>
      <c r="I49" s="14"/>
      <c r="J49" s="14">
        <f t="shared" si="20"/>
        <v>0</v>
      </c>
      <c r="K49" s="14"/>
      <c r="L49" s="14">
        <f t="shared" si="21"/>
        <v>0</v>
      </c>
      <c r="M49" s="14">
        <f t="shared" si="25"/>
        <v>0</v>
      </c>
    </row>
    <row r="50" spans="1:14" s="29" customFormat="1" ht="15.75" x14ac:dyDescent="0.25">
      <c r="A50" s="9"/>
      <c r="B50" s="26"/>
      <c r="C50" s="27" t="s">
        <v>58</v>
      </c>
      <c r="D50" s="26" t="s">
        <v>13</v>
      </c>
      <c r="E50" s="26">
        <v>8.2500000000000004E-2</v>
      </c>
      <c r="F50" s="28">
        <f>F46*E50</f>
        <v>1.6500000000000001</v>
      </c>
      <c r="G50" s="14"/>
      <c r="H50" s="14">
        <f t="shared" si="24"/>
        <v>0</v>
      </c>
      <c r="I50" s="14"/>
      <c r="J50" s="14">
        <f t="shared" si="20"/>
        <v>0</v>
      </c>
      <c r="K50" s="14"/>
      <c r="L50" s="14">
        <f t="shared" si="21"/>
        <v>0</v>
      </c>
      <c r="M50" s="14">
        <f t="shared" si="25"/>
        <v>0</v>
      </c>
    </row>
    <row r="51" spans="1:14" s="4" customFormat="1" ht="15.75" x14ac:dyDescent="0.25">
      <c r="A51" s="9"/>
      <c r="B51" s="9"/>
      <c r="C51" s="10"/>
      <c r="D51" s="11"/>
      <c r="E51" s="12"/>
      <c r="F51" s="13"/>
      <c r="G51" s="14"/>
      <c r="H51" s="14">
        <f t="shared" si="24"/>
        <v>0</v>
      </c>
      <c r="I51" s="14"/>
      <c r="J51" s="14">
        <f t="shared" si="20"/>
        <v>0</v>
      </c>
      <c r="K51" s="14"/>
      <c r="L51" s="14">
        <f t="shared" si="21"/>
        <v>0</v>
      </c>
      <c r="M51" s="14">
        <f t="shared" si="25"/>
        <v>0</v>
      </c>
    </row>
    <row r="52" spans="1:14" s="4" customFormat="1" ht="31.5" x14ac:dyDescent="0.25">
      <c r="A52" s="9">
        <v>9</v>
      </c>
      <c r="B52" s="9" t="s">
        <v>156</v>
      </c>
      <c r="C52" s="10" t="s">
        <v>157</v>
      </c>
      <c r="D52" s="11" t="s">
        <v>2</v>
      </c>
      <c r="E52" s="12"/>
      <c r="F52" s="13">
        <v>30</v>
      </c>
      <c r="G52" s="14"/>
      <c r="H52" s="14">
        <f>F52*G52</f>
        <v>0</v>
      </c>
      <c r="I52" s="14"/>
      <c r="J52" s="14">
        <f>F52*I52</f>
        <v>0</v>
      </c>
      <c r="K52" s="14"/>
      <c r="L52" s="14">
        <f>F52*K52</f>
        <v>0</v>
      </c>
      <c r="M52" s="14">
        <f>H52+J52+L52</f>
        <v>0</v>
      </c>
    </row>
    <row r="53" spans="1:14" s="29" customFormat="1" ht="15.75" x14ac:dyDescent="0.25">
      <c r="A53" s="45"/>
      <c r="B53" s="26"/>
      <c r="C53" s="26" t="s">
        <v>46</v>
      </c>
      <c r="D53" s="27" t="s">
        <v>47</v>
      </c>
      <c r="E53" s="26">
        <v>1.35</v>
      </c>
      <c r="F53" s="28">
        <f>F52*E53</f>
        <v>40.5</v>
      </c>
      <c r="G53" s="14"/>
      <c r="H53" s="14">
        <f t="shared" ref="H53:H62" si="26">F53*G53</f>
        <v>0</v>
      </c>
      <c r="I53" s="14"/>
      <c r="J53" s="14">
        <f t="shared" ref="J53:J62" si="27">F53*I53</f>
        <v>0</v>
      </c>
      <c r="K53" s="14"/>
      <c r="L53" s="14">
        <f t="shared" ref="L53:L62" si="28">F53*K53</f>
        <v>0</v>
      </c>
      <c r="M53" s="14">
        <f t="shared" ref="M53:M63" si="29">H53+J53+L53</f>
        <v>0</v>
      </c>
    </row>
    <row r="54" spans="1:14" s="29" customFormat="1" ht="15.75" x14ac:dyDescent="0.25">
      <c r="A54" s="45"/>
      <c r="B54" s="26"/>
      <c r="C54" s="26" t="s">
        <v>48</v>
      </c>
      <c r="D54" s="26" t="s">
        <v>49</v>
      </c>
      <c r="E54" s="26">
        <v>3.1E-2</v>
      </c>
      <c r="F54" s="28">
        <f>F52*E54</f>
        <v>0.92999999999999994</v>
      </c>
      <c r="G54" s="14"/>
      <c r="H54" s="14">
        <f t="shared" si="26"/>
        <v>0</v>
      </c>
      <c r="I54" s="14"/>
      <c r="J54" s="14">
        <f t="shared" si="27"/>
        <v>0</v>
      </c>
      <c r="K54" s="14"/>
      <c r="L54" s="14">
        <f t="shared" si="28"/>
        <v>0</v>
      </c>
      <c r="M54" s="14">
        <f t="shared" si="29"/>
        <v>0</v>
      </c>
    </row>
    <row r="55" spans="1:14" s="4" customFormat="1" ht="30" x14ac:dyDescent="0.25">
      <c r="A55" s="80"/>
      <c r="B55" s="80"/>
      <c r="C55" s="81" t="s">
        <v>157</v>
      </c>
      <c r="D55" s="82" t="s">
        <v>2</v>
      </c>
      <c r="E55" s="82"/>
      <c r="F55" s="83">
        <v>30</v>
      </c>
      <c r="G55" s="33"/>
      <c r="H55" s="33">
        <f t="shared" si="26"/>
        <v>0</v>
      </c>
      <c r="I55" s="33"/>
      <c r="J55" s="33">
        <f t="shared" si="27"/>
        <v>0</v>
      </c>
      <c r="K55" s="33"/>
      <c r="L55" s="33">
        <f t="shared" si="28"/>
        <v>0</v>
      </c>
      <c r="M55" s="33">
        <f t="shared" si="29"/>
        <v>0</v>
      </c>
    </row>
    <row r="56" spans="1:14" s="29" customFormat="1" ht="15.75" x14ac:dyDescent="0.25">
      <c r="A56" s="45"/>
      <c r="B56" s="9"/>
      <c r="C56" s="42" t="s">
        <v>62</v>
      </c>
      <c r="D56" s="43" t="s">
        <v>49</v>
      </c>
      <c r="E56" s="43">
        <v>0.29099999999999998</v>
      </c>
      <c r="F56" s="46">
        <f>F52*E56</f>
        <v>8.7299999999999986</v>
      </c>
      <c r="G56" s="14"/>
      <c r="H56" s="14">
        <f t="shared" si="26"/>
        <v>0</v>
      </c>
      <c r="I56" s="14"/>
      <c r="J56" s="14">
        <f t="shared" si="27"/>
        <v>0</v>
      </c>
      <c r="K56" s="14"/>
      <c r="L56" s="14">
        <f t="shared" si="28"/>
        <v>0</v>
      </c>
      <c r="M56" s="14">
        <f t="shared" si="29"/>
        <v>0</v>
      </c>
    </row>
    <row r="57" spans="1:14" s="4" customFormat="1" ht="15.75" x14ac:dyDescent="0.25">
      <c r="A57" s="9">
        <v>10</v>
      </c>
      <c r="B57" s="9" t="s">
        <v>158</v>
      </c>
      <c r="C57" s="10" t="s">
        <v>224</v>
      </c>
      <c r="D57" s="11" t="s">
        <v>1</v>
      </c>
      <c r="E57" s="12"/>
      <c r="F57" s="13">
        <f>F60+F61</f>
        <v>275</v>
      </c>
      <c r="G57" s="14"/>
      <c r="H57" s="14">
        <f t="shared" si="26"/>
        <v>0</v>
      </c>
      <c r="I57" s="14"/>
      <c r="J57" s="14">
        <f t="shared" si="27"/>
        <v>0</v>
      </c>
      <c r="K57" s="14"/>
      <c r="L57" s="14">
        <f t="shared" si="28"/>
        <v>0</v>
      </c>
      <c r="M57" s="14">
        <f t="shared" si="29"/>
        <v>0</v>
      </c>
    </row>
    <row r="58" spans="1:14" s="29" customFormat="1" ht="15.75" x14ac:dyDescent="0.25">
      <c r="A58" s="45"/>
      <c r="B58" s="26"/>
      <c r="C58" s="26" t="s">
        <v>46</v>
      </c>
      <c r="D58" s="27" t="s">
        <v>47</v>
      </c>
      <c r="E58" s="26">
        <v>0.15</v>
      </c>
      <c r="F58" s="28">
        <f>F57*E58</f>
        <v>41.25</v>
      </c>
      <c r="G58" s="14"/>
      <c r="H58" s="14">
        <f t="shared" si="26"/>
        <v>0</v>
      </c>
      <c r="I58" s="14"/>
      <c r="J58" s="14">
        <f t="shared" si="27"/>
        <v>0</v>
      </c>
      <c r="K58" s="14"/>
      <c r="L58" s="14">
        <f t="shared" si="28"/>
        <v>0</v>
      </c>
      <c r="M58" s="14">
        <f t="shared" si="29"/>
        <v>0</v>
      </c>
    </row>
    <row r="59" spans="1:14" s="29" customFormat="1" ht="15.75" x14ac:dyDescent="0.25">
      <c r="A59" s="45"/>
      <c r="B59" s="26"/>
      <c r="C59" s="26" t="s">
        <v>48</v>
      </c>
      <c r="D59" s="26" t="s">
        <v>49</v>
      </c>
      <c r="E59" s="26">
        <v>1.6999999999999999E-3</v>
      </c>
      <c r="F59" s="28">
        <f>F57*E59</f>
        <v>0.46749999999999997</v>
      </c>
      <c r="G59" s="14"/>
      <c r="H59" s="14">
        <f t="shared" si="26"/>
        <v>0</v>
      </c>
      <c r="I59" s="14"/>
      <c r="J59" s="14">
        <f t="shared" si="27"/>
        <v>0</v>
      </c>
      <c r="K59" s="14"/>
      <c r="L59" s="14">
        <f t="shared" si="28"/>
        <v>0</v>
      </c>
      <c r="M59" s="14">
        <f t="shared" si="29"/>
        <v>0</v>
      </c>
    </row>
    <row r="60" spans="1:14" s="4" customFormat="1" x14ac:dyDescent="0.25">
      <c r="A60" s="30"/>
      <c r="B60" s="9"/>
      <c r="C60" s="81" t="s">
        <v>226</v>
      </c>
      <c r="D60" s="82" t="s">
        <v>1</v>
      </c>
      <c r="E60" s="83"/>
      <c r="F60" s="83">
        <v>250</v>
      </c>
      <c r="G60" s="33"/>
      <c r="H60" s="33">
        <f t="shared" si="26"/>
        <v>0</v>
      </c>
      <c r="I60" s="33"/>
      <c r="J60" s="33">
        <f t="shared" si="27"/>
        <v>0</v>
      </c>
      <c r="K60" s="33"/>
      <c r="L60" s="33">
        <f t="shared" si="28"/>
        <v>0</v>
      </c>
      <c r="M60" s="33">
        <f t="shared" si="29"/>
        <v>0</v>
      </c>
    </row>
    <row r="61" spans="1:14" s="4" customFormat="1" x14ac:dyDescent="0.25">
      <c r="A61" s="30"/>
      <c r="B61" s="9"/>
      <c r="C61" s="81" t="s">
        <v>225</v>
      </c>
      <c r="D61" s="82" t="s">
        <v>1</v>
      </c>
      <c r="E61" s="83"/>
      <c r="F61" s="83">
        <v>25</v>
      </c>
      <c r="G61" s="33"/>
      <c r="H61" s="33">
        <f t="shared" ref="H61" si="30">F61*G61</f>
        <v>0</v>
      </c>
      <c r="I61" s="33"/>
      <c r="J61" s="33">
        <f t="shared" ref="J61" si="31">F61*I61</f>
        <v>0</v>
      </c>
      <c r="K61" s="33"/>
      <c r="L61" s="33">
        <f t="shared" ref="L61" si="32">F61*K61</f>
        <v>0</v>
      </c>
      <c r="M61" s="33">
        <f t="shared" ref="M61" si="33">H61+J61+L61</f>
        <v>0</v>
      </c>
    </row>
    <row r="62" spans="1:14" s="29" customFormat="1" ht="15.75" x14ac:dyDescent="0.25">
      <c r="A62" s="45"/>
      <c r="B62" s="9"/>
      <c r="C62" s="42" t="s">
        <v>62</v>
      </c>
      <c r="D62" s="43" t="s">
        <v>49</v>
      </c>
      <c r="E62" s="43">
        <v>1.15E-2</v>
      </c>
      <c r="F62" s="46">
        <f>E62*F57</f>
        <v>3.1625000000000001</v>
      </c>
      <c r="G62" s="14"/>
      <c r="H62" s="14">
        <f t="shared" si="26"/>
        <v>0</v>
      </c>
      <c r="I62" s="14"/>
      <c r="J62" s="14">
        <f t="shared" si="27"/>
        <v>0</v>
      </c>
      <c r="K62" s="14"/>
      <c r="L62" s="14">
        <f t="shared" si="28"/>
        <v>0</v>
      </c>
      <c r="M62" s="14">
        <f t="shared" si="29"/>
        <v>0</v>
      </c>
    </row>
    <row r="63" spans="1:14" s="19" customFormat="1" ht="15.75" x14ac:dyDescent="0.25">
      <c r="A63" s="15"/>
      <c r="B63" s="9"/>
      <c r="C63" s="9" t="s">
        <v>40</v>
      </c>
      <c r="D63" s="16"/>
      <c r="E63" s="15"/>
      <c r="F63" s="15"/>
      <c r="G63" s="17"/>
      <c r="H63" s="18">
        <f>SUM(H6:H62)</f>
        <v>0</v>
      </c>
      <c r="I63" s="18"/>
      <c r="J63" s="18">
        <f>SUM(J6:J62)</f>
        <v>0</v>
      </c>
      <c r="K63" s="18"/>
      <c r="L63" s="18">
        <f>SUM(L6:L62)</f>
        <v>0</v>
      </c>
      <c r="M63" s="18">
        <f t="shared" si="29"/>
        <v>0</v>
      </c>
      <c r="N63" s="79"/>
    </row>
    <row r="64" spans="1:14" s="19" customFormat="1" ht="27" x14ac:dyDescent="0.25">
      <c r="A64" s="15"/>
      <c r="B64" s="9"/>
      <c r="C64" s="9" t="s">
        <v>159</v>
      </c>
      <c r="D64" s="20">
        <v>0</v>
      </c>
      <c r="E64" s="15"/>
      <c r="F64" s="15"/>
      <c r="G64" s="17"/>
      <c r="H64" s="17"/>
      <c r="I64" s="17"/>
      <c r="J64" s="17"/>
      <c r="K64" s="17"/>
      <c r="L64" s="17"/>
      <c r="M64" s="21">
        <f>J63*D64</f>
        <v>0</v>
      </c>
      <c r="N64" s="79"/>
    </row>
    <row r="65" spans="1:14" s="19" customFormat="1" ht="15.75" x14ac:dyDescent="0.25">
      <c r="A65" s="22"/>
      <c r="B65" s="9"/>
      <c r="C65" s="9" t="s">
        <v>40</v>
      </c>
      <c r="D65" s="16"/>
      <c r="E65" s="22"/>
      <c r="F65" s="22"/>
      <c r="G65" s="17"/>
      <c r="H65" s="17"/>
      <c r="I65" s="17"/>
      <c r="J65" s="17"/>
      <c r="K65" s="17"/>
      <c r="L65" s="17"/>
      <c r="M65" s="21">
        <f>SUM(M63:M64)</f>
        <v>0</v>
      </c>
      <c r="N65" s="79"/>
    </row>
    <row r="66" spans="1:14" s="19" customFormat="1" ht="15.75" x14ac:dyDescent="0.25">
      <c r="A66" s="22"/>
      <c r="B66" s="9"/>
      <c r="C66" s="9" t="s">
        <v>44</v>
      </c>
      <c r="D66" s="20">
        <v>0</v>
      </c>
      <c r="E66" s="22"/>
      <c r="F66" s="22"/>
      <c r="G66" s="17"/>
      <c r="H66" s="17"/>
      <c r="I66" s="17"/>
      <c r="J66" s="17"/>
      <c r="K66" s="17"/>
      <c r="L66" s="17"/>
      <c r="M66" s="21">
        <f>D66*M65</f>
        <v>0</v>
      </c>
      <c r="N66" s="79"/>
    </row>
    <row r="67" spans="1:14" s="19" customFormat="1" ht="15.75" x14ac:dyDescent="0.25">
      <c r="A67" s="22"/>
      <c r="B67" s="22"/>
      <c r="C67" s="23" t="s">
        <v>40</v>
      </c>
      <c r="D67" s="24"/>
      <c r="E67" s="22"/>
      <c r="F67" s="22"/>
      <c r="G67" s="17"/>
      <c r="H67" s="17"/>
      <c r="I67" s="17"/>
      <c r="J67" s="17"/>
      <c r="K67" s="17"/>
      <c r="L67" s="17"/>
      <c r="M67" s="21">
        <f>SUM(M65:M66)</f>
        <v>0</v>
      </c>
      <c r="N67" s="79"/>
    </row>
    <row r="68" spans="1:14" s="19" customFormat="1" ht="15.75" x14ac:dyDescent="0.25">
      <c r="N68" s="79"/>
    </row>
    <row r="69" spans="1:14" s="19" customFormat="1" ht="15.75" x14ac:dyDescent="0.25">
      <c r="N69" s="79"/>
    </row>
    <row r="70" spans="1:14" s="19" customFormat="1" ht="15.75" x14ac:dyDescent="0.25">
      <c r="N70" s="79"/>
    </row>
  </sheetData>
  <mergeCells count="10">
    <mergeCell ref="I2:J2"/>
    <mergeCell ref="K2:L2"/>
    <mergeCell ref="A1:M1"/>
    <mergeCell ref="A2:A3"/>
    <mergeCell ref="B2:B3"/>
    <mergeCell ref="C2:C3"/>
    <mergeCell ref="D2:D3"/>
    <mergeCell ref="E2:E3"/>
    <mergeCell ref="F2:F3"/>
    <mergeCell ref="G2:H2"/>
  </mergeCells>
  <pageMargins left="0" right="0"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ნაერთი</vt:lpstr>
      <vt:lpstr>სარემონტო</vt:lpstr>
      <vt:lpstr>წყალ-კანალ</vt:lpstr>
      <vt:lpstr>გათბობა</vt:lpstr>
      <vt:lpstr>ვენტილაცია</vt:lpstr>
      <vt:lpstr>ელ.მონტაჟი</vt:lpstr>
      <vt:lpstr>ვენტილაცია!Print_Area</vt:lpstr>
      <vt:lpstr>ნაერთი!Print_Area</vt:lpstr>
      <vt:lpstr>სარემონტო!Print_Area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dc:creator>
  <cp:lastModifiedBy>Hewlett-Packard Company</cp:lastModifiedBy>
  <cp:lastPrinted>2022-05-05T06:38:43Z</cp:lastPrinted>
  <dcterms:created xsi:type="dcterms:W3CDTF">2021-03-01T17:33:09Z</dcterms:created>
  <dcterms:modified xsi:type="dcterms:W3CDTF">2022-05-11T12:46:54Z</dcterms:modified>
</cp:coreProperties>
</file>