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firstSheet="1" activeTab="1"/>
  </bookViews>
  <sheets>
    <sheet name="gare kan." sheetId="1" state="hidden" r:id="rId1"/>
    <sheet name="grafiki" sheetId="2" r:id="rId2"/>
  </sheets>
  <definedNames/>
  <calcPr fullCalcOnLoad="1"/>
</workbook>
</file>

<file path=xl/sharedStrings.xml><?xml version="1.0" encoding="utf-8"?>
<sst xmlns="http://schemas.openxmlformats.org/spreadsheetml/2006/main" count="331" uniqueCount="148">
  <si>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</si>
  <si>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</si>
  <si>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</si>
  <si>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</si>
  <si>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</si>
  <si>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</si>
  <si>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</si>
  <si>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</si>
  <si>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</si>
  <si>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</si>
  <si>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</si>
  <si>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</si>
  <si>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</si>
  <si>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</si>
  <si>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</si>
  <si>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</si>
  <si>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</si>
  <si>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</si>
  <si>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</si>
  <si>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</si>
  <si>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</si>
  <si>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</si>
  <si>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</si>
  <si>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</si>
  <si>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</si>
  <si>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</si>
  <si>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</si>
  <si>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</si>
  <si>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</si>
  <si>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</si>
  <si>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</si>
  <si>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</si>
  <si>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</si>
  <si>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</si>
  <si>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</si>
  <si>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</si>
  <si>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</si>
  <si>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</si>
  <si>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</si>
  <si>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</si>
  <si>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</si>
  <si>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</si>
  <si>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</si>
  <si>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</si>
  <si>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</si>
  <si>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</si>
  <si>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</si>
  <si>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</si>
  <si>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</si>
  <si>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</si>
  <si>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</si>
  <si>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</si>
  <si>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</si>
  <si>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</si>
  <si>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</si>
  <si>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</si>
  <si>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</si>
  <si>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</si>
  <si>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</si>
  <si>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</si>
  <si>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</si>
  <si>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</si>
  <si>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</si>
  <si>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</si>
  <si>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</si>
  <si>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</si>
  <si>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</si>
  <si>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</si>
  <si>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</si>
  <si>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</si>
  <si>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</si>
  <si>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</si>
  <si>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</si>
  <si>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</si>
  <si>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</si>
  <si>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</si>
  <si>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</si>
  <si>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</si>
  <si>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</si>
  <si>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</si>
  <si>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</si>
  <si>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</si>
  <si>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</si>
  <si>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</si>
  <si>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</si>
  <si>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</si>
  <si>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</si>
  <si>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</si>
  <si>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</si>
  <si>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</si>
  <si>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</si>
  <si>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</si>
  <si>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</si>
  <si>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</si>
  <si>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</si>
  <si>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</si>
  <si>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</si>
  <si>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</si>
  <si>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</si>
  <si>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</si>
  <si>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</si>
  <si>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</si>
  <si>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</si>
  <si>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</si>
  <si>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</si>
  <si>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</si>
  <si>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</si>
  <si>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</si>
  <si>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</si>
  <si>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</si>
  <si>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</si>
  <si>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</si>
  <si>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</si>
  <si>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</si>
  <si>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</si>
  <si>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</si>
  <si>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</si>
  <si>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</si>
  <si>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</si>
  <si>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</si>
  <si>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</si>
  <si>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</si>
  <si>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</si>
  <si>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</si>
  <si>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</si>
  <si>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</si>
  <si>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</si>
  <si>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</si>
  <si>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</si>
  <si>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</si>
  <si>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</si>
  <si>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სამუშაოს დასახელება</t>
  </si>
  <si>
    <t xml:space="preserve">ქ. დმანისში არსებული მონომენტის რეაბილიტაციაზე        </t>
  </si>
  <si>
    <t xml:space="preserve">სადემონტაჟო სამუშაოები </t>
  </si>
  <si>
    <t>საყრდენი კედლების, ბორდიურის, გამწვანების, შშმ პანდუსის მოწყობა</t>
  </si>
  <si>
    <t>მონომენტის და სკვერის  განათება</t>
  </si>
  <si>
    <t>კიბის და ტერიტორიის მოპირკეთება, ბოწკინტების მოწყობა</t>
  </si>
  <si>
    <t xml:space="preserve">საყრდენი კედლების და მონომენტის მოპირკეთება, სკამები, სანაგვვე ურნების, მხატვრული წარწერის მოწყობა </t>
  </si>
  <si>
    <t>კალენდარული გრაფიკი</t>
  </si>
  <si>
    <t>I თვე</t>
  </si>
  <si>
    <t>II თვე</t>
  </si>
  <si>
    <t>III თვე</t>
  </si>
  <si>
    <t>I</t>
  </si>
  <si>
    <t>II</t>
  </si>
  <si>
    <t>III</t>
  </si>
  <si>
    <t>IV</t>
  </si>
  <si>
    <t>დანართი N6</t>
  </si>
  <si>
    <t>სამუშაოს წარმოების გრაფიკი (90 კალენდარული დღე)</t>
  </si>
</sst>
</file>

<file path=xl/styles.xml><?xml version="1.0" encoding="utf-8"?>
<styleSheet xmlns="http://schemas.openxmlformats.org/spreadsheetml/2006/main">
  <numFmts count="43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"/>
    <numFmt numFmtId="191" formatCode="0.000"/>
    <numFmt numFmtId="192" formatCode="0.0000"/>
    <numFmt numFmtId="193" formatCode="0.00000"/>
    <numFmt numFmtId="194" formatCode="0.0000000"/>
    <numFmt numFmtId="195" formatCode="0.000000"/>
    <numFmt numFmtId="196" formatCode="0.000%"/>
    <numFmt numFmtId="197" formatCode="#,##0.00000000"/>
    <numFmt numFmtId="198" formatCode="#,##0.0"/>
  </numFmts>
  <fonts count="59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0"/>
      <name val="Arial"/>
      <family val="2"/>
    </font>
    <font>
      <b/>
      <sz val="10"/>
      <name val="AcadMtavr"/>
      <family val="0"/>
    </font>
    <font>
      <b/>
      <i/>
      <sz val="10"/>
      <name val="LitNusx"/>
      <family val="2"/>
    </font>
    <font>
      <sz val="12"/>
      <name val="GEO-LitNusx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15" fillId="0" borderId="0" xfId="0" applyFont="1" applyAlignment="1">
      <alignment/>
    </xf>
    <xf numFmtId="190" fontId="3" fillId="0" borderId="10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Alignment="1">
      <alignment horizontal="center"/>
    </xf>
    <xf numFmtId="190" fontId="14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58" fillId="7" borderId="10" xfId="56" applyFont="1" applyFill="1" applyBorder="1" applyAlignment="1">
      <alignment horizontal="center" vertical="center"/>
      <protection/>
    </xf>
    <xf numFmtId="0" fontId="58" fillId="7" borderId="10" xfId="56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" fillId="7" borderId="10" xfId="0" applyNumberFormat="1" applyFont="1" applyFill="1" applyBorder="1" applyAlignment="1">
      <alignment horizontal="center" vertical="center" wrapText="1"/>
    </xf>
    <xf numFmtId="0" fontId="3" fillId="7" borderId="10" xfId="0" applyNumberFormat="1" applyFont="1" applyFill="1" applyBorder="1" applyAlignment="1">
      <alignment horizontal="center" vertical="center" wrapText="1"/>
    </xf>
    <xf numFmtId="0" fontId="1" fillId="7" borderId="10" xfId="0" applyNumberFormat="1" applyFont="1" applyFill="1" applyBorder="1" applyAlignment="1">
      <alignment horizontal="center" vertical="center" wrapText="1"/>
    </xf>
    <xf numFmtId="0" fontId="3" fillId="7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 3" xfId="55"/>
    <cellStyle name="Normal 5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42" t="s">
        <v>56</v>
      </c>
      <c r="B1" s="42"/>
      <c r="C1" s="42"/>
      <c r="D1" s="42"/>
      <c r="E1" s="42"/>
      <c r="F1" s="42"/>
      <c r="G1" s="42"/>
      <c r="H1" s="42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43" t="s">
        <v>111</v>
      </c>
      <c r="B3" s="43"/>
      <c r="C3" s="43"/>
      <c r="D3" s="43"/>
      <c r="E3" s="43"/>
      <c r="F3" s="43"/>
      <c r="G3" s="43"/>
      <c r="H3" s="43"/>
    </row>
    <row r="4" spans="1:8" ht="17.25" customHeight="1">
      <c r="A4" s="44" t="s">
        <v>102</v>
      </c>
      <c r="B4" s="44"/>
      <c r="C4" s="44"/>
      <c r="D4" s="44"/>
      <c r="E4" s="44"/>
      <c r="F4" s="44"/>
      <c r="G4" s="44"/>
      <c r="H4" s="44"/>
    </row>
    <row r="5" spans="1:8" ht="15.75" hidden="1">
      <c r="A5" s="27"/>
      <c r="B5" s="27"/>
      <c r="C5" s="27"/>
      <c r="D5" s="27"/>
      <c r="E5" s="27"/>
      <c r="F5" s="27"/>
      <c r="G5" s="27"/>
      <c r="H5" s="27"/>
    </row>
    <row r="6" spans="1:8" ht="15" hidden="1">
      <c r="A6" s="45"/>
      <c r="B6" s="45"/>
      <c r="C6" s="45"/>
      <c r="D6" s="45"/>
      <c r="E6" s="45"/>
      <c r="F6" s="45"/>
      <c r="G6" s="45"/>
      <c r="H6" s="45"/>
    </row>
    <row r="7" spans="1:8" ht="15.75">
      <c r="A7" s="41" t="s">
        <v>74</v>
      </c>
      <c r="B7" s="41"/>
      <c r="C7" s="41"/>
      <c r="D7" s="41"/>
      <c r="E7" s="34" t="e">
        <f>H132</f>
        <v>#REF!</v>
      </c>
      <c r="F7" s="27" t="s">
        <v>0</v>
      </c>
      <c r="G7" s="25"/>
      <c r="H7" s="25"/>
    </row>
    <row r="8" spans="1:8" ht="15.75">
      <c r="A8" s="41" t="s">
        <v>75</v>
      </c>
      <c r="B8" s="41"/>
      <c r="C8" s="41"/>
      <c r="D8" s="41"/>
      <c r="E8" s="34" t="e">
        <f>H125</f>
        <v>#REF!</v>
      </c>
      <c r="F8" s="27" t="s">
        <v>0</v>
      </c>
      <c r="G8" s="25"/>
      <c r="H8" s="25"/>
    </row>
    <row r="9" spans="1:8" ht="15.75">
      <c r="A9" s="48" t="s">
        <v>76</v>
      </c>
      <c r="B9" s="48"/>
      <c r="C9" s="48"/>
      <c r="D9" s="48"/>
      <c r="E9" s="34" t="e">
        <f>E8/4.6</f>
        <v>#REF!</v>
      </c>
      <c r="F9" s="30" t="s">
        <v>35</v>
      </c>
      <c r="G9" s="29"/>
      <c r="H9" s="29"/>
    </row>
    <row r="10" spans="1:8" ht="15">
      <c r="A10" s="49" t="s">
        <v>112</v>
      </c>
      <c r="B10" s="49"/>
      <c r="C10" s="49"/>
      <c r="D10" s="49"/>
      <c r="E10" s="49"/>
      <c r="F10" s="49"/>
      <c r="G10" s="49"/>
      <c r="H10" s="49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50" t="s">
        <v>1</v>
      </c>
      <c r="B12" s="51" t="s">
        <v>19</v>
      </c>
      <c r="C12" s="52" t="s">
        <v>20</v>
      </c>
      <c r="D12" s="53" t="s">
        <v>8</v>
      </c>
      <c r="E12" s="54" t="s">
        <v>16</v>
      </c>
      <c r="F12" s="54"/>
      <c r="G12" s="55" t="s">
        <v>2</v>
      </c>
      <c r="H12" s="55"/>
    </row>
    <row r="13" spans="1:8" ht="48">
      <c r="A13" s="50"/>
      <c r="B13" s="51"/>
      <c r="C13" s="52"/>
      <c r="D13" s="53"/>
      <c r="E13" s="7" t="s">
        <v>8</v>
      </c>
      <c r="F13" s="7" t="s">
        <v>18</v>
      </c>
      <c r="G13" s="7" t="s">
        <v>17</v>
      </c>
      <c r="H13" s="18" t="s">
        <v>9</v>
      </c>
    </row>
    <row r="14" spans="1:8" ht="12.75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17" t="s">
        <v>15</v>
      </c>
      <c r="G14" s="3" t="s">
        <v>3</v>
      </c>
      <c r="H14" s="19">
        <v>8</v>
      </c>
    </row>
    <row r="15" spans="1:8" s="14" customFormat="1" ht="49.5" customHeight="1">
      <c r="A15" s="3" t="s">
        <v>10</v>
      </c>
      <c r="B15" s="3" t="s">
        <v>89</v>
      </c>
      <c r="C15" s="5" t="s">
        <v>113</v>
      </c>
      <c r="D15" s="3" t="s">
        <v>47</v>
      </c>
      <c r="E15" s="12"/>
      <c r="F15" s="17">
        <v>30</v>
      </c>
      <c r="G15" s="12"/>
      <c r="H15" s="33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37</v>
      </c>
      <c r="C16" s="16" t="s">
        <v>88</v>
      </c>
      <c r="D16" s="4" t="s">
        <v>48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4.25">
      <c r="A17" s="10">
        <f t="shared" si="0"/>
        <v>1.2000000000000002</v>
      </c>
      <c r="B17" s="4"/>
      <c r="C17" s="16" t="s">
        <v>90</v>
      </c>
      <c r="D17" s="4" t="s">
        <v>0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106</v>
      </c>
      <c r="D18" s="4" t="s">
        <v>47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4.25">
      <c r="A19" s="10">
        <f t="shared" si="0"/>
        <v>1.4000000000000004</v>
      </c>
      <c r="B19" s="4"/>
      <c r="C19" s="16" t="s">
        <v>83</v>
      </c>
      <c r="D19" s="4" t="s">
        <v>49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4.25">
      <c r="A20" s="10">
        <f t="shared" si="0"/>
        <v>1.5000000000000004</v>
      </c>
      <c r="B20" s="4"/>
      <c r="C20" s="16" t="s">
        <v>84</v>
      </c>
      <c r="D20" s="4" t="s">
        <v>49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4.25">
      <c r="A21" s="10">
        <f t="shared" si="0"/>
        <v>1.6000000000000005</v>
      </c>
      <c r="B21" s="4"/>
      <c r="C21" s="16" t="s">
        <v>36</v>
      </c>
      <c r="D21" s="4" t="s">
        <v>0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11</v>
      </c>
      <c r="B22" s="3" t="s">
        <v>89</v>
      </c>
      <c r="C22" s="5" t="s">
        <v>103</v>
      </c>
      <c r="D22" s="3" t="s">
        <v>47</v>
      </c>
      <c r="E22" s="12"/>
      <c r="F22" s="17">
        <v>24</v>
      </c>
      <c r="G22" s="12"/>
      <c r="H22" s="33">
        <f>H23+H24++H25+H26++H27++H28</f>
        <v>120.92035840000001</v>
      </c>
    </row>
    <row r="23" spans="1:8" ht="14.25">
      <c r="A23" s="10">
        <f aca="true" t="shared" si="2" ref="A23:A28">A22+0.1</f>
        <v>2.1</v>
      </c>
      <c r="B23" s="4" t="s">
        <v>37</v>
      </c>
      <c r="C23" s="16" t="s">
        <v>88</v>
      </c>
      <c r="D23" s="4" t="s">
        <v>48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4.25">
      <c r="A24" s="10">
        <f t="shared" si="2"/>
        <v>2.2</v>
      </c>
      <c r="B24" s="4"/>
      <c r="C24" s="16" t="s">
        <v>90</v>
      </c>
      <c r="D24" s="4" t="s">
        <v>0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57</v>
      </c>
      <c r="D25" s="4" t="s">
        <v>47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4.25">
      <c r="A26" s="10">
        <f t="shared" si="2"/>
        <v>2.4000000000000004</v>
      </c>
      <c r="B26" s="4"/>
      <c r="C26" s="16" t="s">
        <v>58</v>
      </c>
      <c r="D26" s="4" t="s">
        <v>49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4.25">
      <c r="A27" s="10">
        <f t="shared" si="2"/>
        <v>2.5000000000000004</v>
      </c>
      <c r="B27" s="4"/>
      <c r="C27" s="16" t="s">
        <v>59</v>
      </c>
      <c r="D27" s="4" t="s">
        <v>49</v>
      </c>
      <c r="E27" s="10"/>
      <c r="F27" s="10">
        <v>4</v>
      </c>
      <c r="G27" s="8">
        <v>8.5</v>
      </c>
      <c r="H27" s="21">
        <f t="shared" si="3"/>
        <v>34</v>
      </c>
    </row>
    <row r="28" spans="1:8" ht="14.25">
      <c r="A28" s="10">
        <f t="shared" si="2"/>
        <v>2.6000000000000005</v>
      </c>
      <c r="B28" s="4"/>
      <c r="C28" s="16" t="s">
        <v>36</v>
      </c>
      <c r="D28" s="4" t="s">
        <v>0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12</v>
      </c>
      <c r="B29" s="3" t="s">
        <v>89</v>
      </c>
      <c r="C29" s="5" t="s">
        <v>80</v>
      </c>
      <c r="D29" s="3" t="s">
        <v>47</v>
      </c>
      <c r="E29" s="12"/>
      <c r="F29" s="17">
        <v>32</v>
      </c>
      <c r="G29" s="12"/>
      <c r="H29" s="33">
        <f>H30+H31++H32++H33++H34++H35</f>
        <v>106.03781120000001</v>
      </c>
    </row>
    <row r="30" spans="1:8" ht="14.25">
      <c r="A30" s="10">
        <f aca="true" t="shared" si="4" ref="A30:A35">A29+0.1</f>
        <v>3.1</v>
      </c>
      <c r="B30" s="4" t="s">
        <v>37</v>
      </c>
      <c r="C30" s="16" t="s">
        <v>88</v>
      </c>
      <c r="D30" s="4" t="s">
        <v>48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4.25">
      <c r="A31" s="10">
        <f t="shared" si="4"/>
        <v>3.2</v>
      </c>
      <c r="B31" s="4"/>
      <c r="C31" s="16" t="s">
        <v>90</v>
      </c>
      <c r="D31" s="4" t="s">
        <v>0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4.25">
      <c r="A32" s="10">
        <f t="shared" si="4"/>
        <v>3.3000000000000003</v>
      </c>
      <c r="B32" s="4"/>
      <c r="C32" s="16" t="s">
        <v>60</v>
      </c>
      <c r="D32" s="4" t="s">
        <v>47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4.25">
      <c r="A33" s="10">
        <f t="shared" si="4"/>
        <v>3.4000000000000004</v>
      </c>
      <c r="B33" s="4"/>
      <c r="C33" s="16" t="s">
        <v>61</v>
      </c>
      <c r="D33" s="4" t="s">
        <v>49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4.25">
      <c r="A34" s="10">
        <f t="shared" si="4"/>
        <v>3.5000000000000004</v>
      </c>
      <c r="B34" s="4"/>
      <c r="C34" s="16" t="s">
        <v>62</v>
      </c>
      <c r="D34" s="4" t="s">
        <v>49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4.25">
      <c r="A35" s="10">
        <f t="shared" si="4"/>
        <v>3.6000000000000005</v>
      </c>
      <c r="B35" s="4"/>
      <c r="C35" s="16" t="s">
        <v>36</v>
      </c>
      <c r="D35" s="4" t="s">
        <v>0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13</v>
      </c>
      <c r="B36" s="3" t="s">
        <v>114</v>
      </c>
      <c r="C36" s="5" t="s">
        <v>116</v>
      </c>
      <c r="D36" s="3" t="s">
        <v>21</v>
      </c>
      <c r="E36" s="12"/>
      <c r="F36" s="17">
        <v>1</v>
      </c>
      <c r="G36" s="12"/>
      <c r="H36" s="33">
        <f>H37++H38++H39++H40</f>
        <v>20.748</v>
      </c>
    </row>
    <row r="37" spans="1:8" ht="14.25">
      <c r="A37" s="10">
        <f>A36+0.1</f>
        <v>4.1</v>
      </c>
      <c r="B37" s="4"/>
      <c r="C37" s="16" t="s">
        <v>86</v>
      </c>
      <c r="D37" s="4" t="s">
        <v>48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4.25">
      <c r="A38" s="10">
        <f>A37+0.1</f>
        <v>4.199999999999999</v>
      </c>
      <c r="B38" s="4"/>
      <c r="C38" s="16" t="s">
        <v>43</v>
      </c>
      <c r="D38" s="4" t="s">
        <v>38</v>
      </c>
      <c r="E38" s="8">
        <v>0.03</v>
      </c>
      <c r="F38" s="9">
        <f>E38*F36</f>
        <v>0.03</v>
      </c>
      <c r="G38" s="8">
        <v>3.2</v>
      </c>
      <c r="H38" s="36">
        <f>F38*G38</f>
        <v>0.096</v>
      </c>
    </row>
    <row r="39" spans="1:8" ht="14.25">
      <c r="A39" s="10">
        <f>A38+0.1</f>
        <v>4.299999999999999</v>
      </c>
      <c r="B39" s="4"/>
      <c r="C39" s="16" t="s">
        <v>115</v>
      </c>
      <c r="D39" s="4" t="s">
        <v>47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4.25">
      <c r="A40" s="10">
        <f>A39+0.1</f>
        <v>4.399999999999999</v>
      </c>
      <c r="B40" s="4"/>
      <c r="C40" s="16" t="s">
        <v>36</v>
      </c>
      <c r="D40" s="4" t="s">
        <v>0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14</v>
      </c>
      <c r="B41" s="3" t="s">
        <v>114</v>
      </c>
      <c r="C41" s="5" t="s">
        <v>117</v>
      </c>
      <c r="D41" s="3" t="s">
        <v>21</v>
      </c>
      <c r="E41" s="12"/>
      <c r="F41" s="17">
        <v>1</v>
      </c>
      <c r="G41" s="12"/>
      <c r="H41" s="33">
        <f>H42+H43+H44++H45</f>
        <v>38.748</v>
      </c>
    </row>
    <row r="42" spans="1:8" ht="14.25">
      <c r="A42" s="10">
        <f>A41+0.1</f>
        <v>5.1</v>
      </c>
      <c r="B42" s="4"/>
      <c r="C42" s="16" t="s">
        <v>86</v>
      </c>
      <c r="D42" s="4" t="s">
        <v>48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4.25">
      <c r="A43" s="10">
        <f>A42+0.1</f>
        <v>5.199999999999999</v>
      </c>
      <c r="B43" s="4"/>
      <c r="C43" s="16" t="s">
        <v>43</v>
      </c>
      <c r="D43" s="4" t="s">
        <v>38</v>
      </c>
      <c r="E43" s="8">
        <v>0.03</v>
      </c>
      <c r="F43" s="9">
        <f>E43*F41</f>
        <v>0.03</v>
      </c>
      <c r="G43" s="8">
        <v>3.2</v>
      </c>
      <c r="H43" s="36">
        <f>F43*G43</f>
        <v>0.096</v>
      </c>
    </row>
    <row r="44" spans="1:8" ht="14.25">
      <c r="A44" s="10">
        <f>A43+0.1</f>
        <v>5.299999999999999</v>
      </c>
      <c r="B44" s="4"/>
      <c r="C44" s="16" t="s">
        <v>117</v>
      </c>
      <c r="D44" s="4" t="s">
        <v>47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4.25">
      <c r="A45" s="10">
        <f>A44+0.1</f>
        <v>5.399999999999999</v>
      </c>
      <c r="B45" s="4"/>
      <c r="C45" s="16" t="s">
        <v>36</v>
      </c>
      <c r="D45" s="4" t="s">
        <v>0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15</v>
      </c>
      <c r="B46" s="3" t="s">
        <v>114</v>
      </c>
      <c r="C46" s="5" t="s">
        <v>93</v>
      </c>
      <c r="D46" s="3" t="s">
        <v>21</v>
      </c>
      <c r="E46" s="12"/>
      <c r="F46" s="17">
        <v>1</v>
      </c>
      <c r="G46" s="12"/>
      <c r="H46" s="33">
        <f>H47+H48++H49++H50</f>
        <v>20.748</v>
      </c>
    </row>
    <row r="47" spans="1:8" ht="14.25">
      <c r="A47" s="10">
        <f>A46+0.1</f>
        <v>6.1</v>
      </c>
      <c r="B47" s="4"/>
      <c r="C47" s="16" t="s">
        <v>86</v>
      </c>
      <c r="D47" s="4" t="s">
        <v>48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4.25">
      <c r="A48" s="10">
        <f>A47+0.1</f>
        <v>6.199999999999999</v>
      </c>
      <c r="B48" s="4"/>
      <c r="C48" s="16" t="s">
        <v>43</v>
      </c>
      <c r="D48" s="4" t="s">
        <v>38</v>
      </c>
      <c r="E48" s="8">
        <v>0.03</v>
      </c>
      <c r="F48" s="9">
        <f>E48*F46</f>
        <v>0.03</v>
      </c>
      <c r="G48" s="8">
        <v>3.2</v>
      </c>
      <c r="H48" s="36">
        <f>F48*G48</f>
        <v>0.096</v>
      </c>
    </row>
    <row r="49" spans="1:8" ht="14.25">
      <c r="A49" s="10">
        <f>A48+0.1</f>
        <v>6.299999999999999</v>
      </c>
      <c r="B49" s="4"/>
      <c r="C49" s="16" t="s">
        <v>93</v>
      </c>
      <c r="D49" s="4" t="s">
        <v>47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4.25">
      <c r="A50" s="10">
        <f>A49+0.1</f>
        <v>6.399999999999999</v>
      </c>
      <c r="B50" s="4"/>
      <c r="C50" s="16" t="s">
        <v>36</v>
      </c>
      <c r="D50" s="4" t="s">
        <v>0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38.25">
      <c r="A51" s="3" t="s">
        <v>3</v>
      </c>
      <c r="B51" s="3" t="s">
        <v>63</v>
      </c>
      <c r="C51" s="5" t="s">
        <v>64</v>
      </c>
      <c r="D51" s="3" t="s">
        <v>47</v>
      </c>
      <c r="E51" s="12"/>
      <c r="F51" s="17">
        <v>86</v>
      </c>
      <c r="G51" s="12"/>
      <c r="H51" s="33">
        <f>H52+H53</f>
        <v>35.514559999999996</v>
      </c>
      <c r="I51" s="32"/>
    </row>
    <row r="52" spans="1:8" ht="18" customHeight="1">
      <c r="A52" s="10">
        <f>A51+0.1</f>
        <v>7.1</v>
      </c>
      <c r="B52" s="4"/>
      <c r="C52" s="16" t="s">
        <v>85</v>
      </c>
      <c r="D52" s="4" t="s">
        <v>48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36</v>
      </c>
      <c r="D53" s="4" t="s">
        <v>0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4</v>
      </c>
      <c r="B54" s="3" t="s">
        <v>91</v>
      </c>
      <c r="C54" s="5" t="s">
        <v>120</v>
      </c>
      <c r="D54" s="3" t="s">
        <v>69</v>
      </c>
      <c r="E54" s="12"/>
      <c r="F54" s="17">
        <v>1</v>
      </c>
      <c r="G54" s="12"/>
      <c r="H54" s="33">
        <f>H55+H56++H57++H58++H59</f>
        <v>566.3100000000001</v>
      </c>
    </row>
    <row r="55" spans="1:8" ht="12.75">
      <c r="A55" s="10">
        <f>A54+0.1</f>
        <v>8.1</v>
      </c>
      <c r="B55" s="4"/>
      <c r="C55" s="31" t="s">
        <v>92</v>
      </c>
      <c r="D55" s="4" t="s">
        <v>48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1" t="s">
        <v>82</v>
      </c>
      <c r="D56" s="4" t="s">
        <v>0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2.75">
      <c r="A57" s="10">
        <f>A56+0.1</f>
        <v>8.299999999999999</v>
      </c>
      <c r="B57" s="4"/>
      <c r="C57" s="22" t="s">
        <v>118</v>
      </c>
      <c r="D57" s="4" t="s">
        <v>40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2.75">
      <c r="A58" s="10">
        <f>A57+0.1</f>
        <v>8.399999999999999</v>
      </c>
      <c r="B58" s="4"/>
      <c r="C58" s="22" t="s">
        <v>119</v>
      </c>
      <c r="D58" s="4" t="s">
        <v>21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1" t="s">
        <v>36</v>
      </c>
      <c r="D59" s="4" t="s">
        <v>0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5</v>
      </c>
      <c r="B60" s="3" t="s">
        <v>34</v>
      </c>
      <c r="C60" s="5" t="s">
        <v>72</v>
      </c>
      <c r="D60" s="3" t="s">
        <v>21</v>
      </c>
      <c r="E60" s="17"/>
      <c r="F60" s="17">
        <v>10</v>
      </c>
      <c r="G60" s="17"/>
      <c r="H60" s="33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41</v>
      </c>
      <c r="D61" s="4" t="s">
        <v>35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42</v>
      </c>
      <c r="D62" s="4" t="s">
        <v>0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28" t="s">
        <v>65</v>
      </c>
      <c r="D63" s="4"/>
      <c r="E63" s="8"/>
      <c r="F63" s="10"/>
      <c r="G63" s="8"/>
      <c r="H63" s="21"/>
    </row>
    <row r="64" spans="1:8" s="14" customFormat="1" ht="45" customHeight="1">
      <c r="A64" s="3" t="s">
        <v>6</v>
      </c>
      <c r="B64" s="3" t="s">
        <v>66</v>
      </c>
      <c r="C64" s="5" t="s">
        <v>67</v>
      </c>
      <c r="D64" s="3" t="s">
        <v>47</v>
      </c>
      <c r="E64" s="12"/>
      <c r="F64" s="17">
        <v>22</v>
      </c>
      <c r="G64" s="12"/>
      <c r="H64" s="33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77</v>
      </c>
      <c r="D65" s="4" t="s">
        <v>48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4.25">
      <c r="A66" s="10">
        <f>A65+0.1</f>
        <v>10.2</v>
      </c>
      <c r="B66" s="4"/>
      <c r="C66" s="16" t="s">
        <v>78</v>
      </c>
      <c r="D66" s="4" t="s">
        <v>0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4.25">
      <c r="A67" s="10">
        <f>A66+0.1</f>
        <v>10.299999999999999</v>
      </c>
      <c r="B67" s="4"/>
      <c r="C67" s="16" t="s">
        <v>87</v>
      </c>
      <c r="D67" s="4" t="s">
        <v>39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4.25">
      <c r="A68" s="10">
        <f>A67+0.1</f>
        <v>10.399999999999999</v>
      </c>
      <c r="B68" s="4"/>
      <c r="C68" s="16" t="s">
        <v>68</v>
      </c>
      <c r="D68" s="4" t="s">
        <v>49</v>
      </c>
      <c r="E68" s="8"/>
      <c r="F68" s="10">
        <v>14</v>
      </c>
      <c r="G68" s="8">
        <v>5</v>
      </c>
      <c r="H68" s="21">
        <f>F68*G68</f>
        <v>70</v>
      </c>
    </row>
    <row r="69" spans="1:8" ht="14.25">
      <c r="A69" s="10">
        <f>A68+0.1</f>
        <v>10.499999999999998</v>
      </c>
      <c r="B69" s="3"/>
      <c r="C69" s="16" t="s">
        <v>36</v>
      </c>
      <c r="D69" s="4" t="s">
        <v>0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44</v>
      </c>
      <c r="B70" s="3" t="s">
        <v>50</v>
      </c>
      <c r="C70" s="5" t="s">
        <v>51</v>
      </c>
      <c r="D70" s="3" t="s">
        <v>47</v>
      </c>
      <c r="E70" s="12"/>
      <c r="F70" s="17">
        <v>20</v>
      </c>
      <c r="G70" s="12"/>
      <c r="H70" s="33">
        <f>H71+H72++H73+H74+H75</f>
        <v>224.448</v>
      </c>
    </row>
    <row r="71" spans="1:8" ht="14.25">
      <c r="A71" s="10">
        <f>A70+0.1</f>
        <v>11.1</v>
      </c>
      <c r="B71" s="4"/>
      <c r="C71" s="16" t="s">
        <v>52</v>
      </c>
      <c r="D71" s="4" t="s">
        <v>48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4.25">
      <c r="A72" s="10">
        <f>A71+0.1</f>
        <v>11.2</v>
      </c>
      <c r="B72" s="4"/>
      <c r="C72" s="16" t="s">
        <v>53</v>
      </c>
      <c r="D72" s="4" t="s">
        <v>0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54</v>
      </c>
      <c r="D73" s="4" t="s">
        <v>39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4.25">
      <c r="A74" s="10">
        <f>A73+0.1</f>
        <v>11.399999999999999</v>
      </c>
      <c r="B74" s="4"/>
      <c r="C74" s="16" t="s">
        <v>55</v>
      </c>
      <c r="D74" s="4" t="s">
        <v>49</v>
      </c>
      <c r="E74" s="8"/>
      <c r="F74" s="10">
        <v>20</v>
      </c>
      <c r="G74" s="8">
        <v>3.5</v>
      </c>
      <c r="H74" s="21">
        <f>F74*G74</f>
        <v>70</v>
      </c>
    </row>
    <row r="75" spans="1:8" ht="14.25">
      <c r="A75" s="10">
        <f>A74+0.1</f>
        <v>11.499999999999998</v>
      </c>
      <c r="B75" s="4"/>
      <c r="C75" s="16" t="s">
        <v>36</v>
      </c>
      <c r="D75" s="4" t="s">
        <v>0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22</v>
      </c>
      <c r="B76" s="3" t="s">
        <v>96</v>
      </c>
      <c r="C76" s="5" t="s">
        <v>121</v>
      </c>
      <c r="D76" s="3" t="s">
        <v>69</v>
      </c>
      <c r="E76" s="12"/>
      <c r="F76" s="17">
        <v>4</v>
      </c>
      <c r="G76" s="12"/>
      <c r="H76" s="33">
        <f>H77++H78++H79++H80</f>
        <v>537.2479999999999</v>
      </c>
    </row>
    <row r="77" spans="1:8" ht="14.25">
      <c r="A77" s="10">
        <f>A76+0.1</f>
        <v>12.1</v>
      </c>
      <c r="B77" s="4"/>
      <c r="C77" s="16" t="s">
        <v>94</v>
      </c>
      <c r="D77" s="4" t="s">
        <v>48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4.25">
      <c r="A78" s="10">
        <f>A77+0.1</f>
        <v>12.2</v>
      </c>
      <c r="B78" s="4"/>
      <c r="C78" s="16" t="s">
        <v>95</v>
      </c>
      <c r="D78" s="4" t="s">
        <v>0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4.25">
      <c r="A79" s="10">
        <f>A78+0.1</f>
        <v>12.299999999999999</v>
      </c>
      <c r="B79" s="4"/>
      <c r="C79" s="16" t="s">
        <v>122</v>
      </c>
      <c r="D79" s="4" t="s">
        <v>40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4.25">
      <c r="A80" s="10">
        <f>A79+0.1</f>
        <v>12.399999999999999</v>
      </c>
      <c r="B80" s="4"/>
      <c r="C80" s="16" t="s">
        <v>36</v>
      </c>
      <c r="D80" s="4" t="s">
        <v>0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23</v>
      </c>
      <c r="B81" s="3" t="s">
        <v>97</v>
      </c>
      <c r="C81" s="5" t="s">
        <v>123</v>
      </c>
      <c r="D81" s="3" t="s">
        <v>69</v>
      </c>
      <c r="E81" s="12"/>
      <c r="F81" s="17">
        <v>4</v>
      </c>
      <c r="G81" s="12"/>
      <c r="H81" s="33">
        <f>H82+H83+H84+H85++H86++H87</f>
        <v>762.24</v>
      </c>
    </row>
    <row r="82" spans="1:8" ht="14.25">
      <c r="A82" s="10">
        <f aca="true" t="shared" si="6" ref="A82:A87">A81+0.1</f>
        <v>13.1</v>
      </c>
      <c r="B82" s="4"/>
      <c r="C82" s="16" t="s">
        <v>98</v>
      </c>
      <c r="D82" s="4" t="s">
        <v>48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99</v>
      </c>
      <c r="D83" s="4" t="s">
        <v>0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124</v>
      </c>
      <c r="D84" s="4" t="s">
        <v>40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81</v>
      </c>
      <c r="D85" s="4" t="s">
        <v>21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70</v>
      </c>
      <c r="D86" s="4" t="s">
        <v>21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4.25">
      <c r="A87" s="10">
        <f t="shared" si="6"/>
        <v>13.599999999999998</v>
      </c>
      <c r="B87" s="4"/>
      <c r="C87" s="16" t="s">
        <v>36</v>
      </c>
      <c r="D87" s="4" t="s">
        <v>0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24</v>
      </c>
      <c r="B88" s="3" t="s">
        <v>96</v>
      </c>
      <c r="C88" s="5" t="s">
        <v>125</v>
      </c>
      <c r="D88" s="3" t="s">
        <v>69</v>
      </c>
      <c r="E88" s="12"/>
      <c r="F88" s="17">
        <v>1</v>
      </c>
      <c r="G88" s="12"/>
      <c r="H88" s="33">
        <f>H89++H90++H91++H92</f>
        <v>154.31199999999998</v>
      </c>
    </row>
    <row r="89" spans="1:8" ht="14.25">
      <c r="A89" s="10">
        <f>A88+0.1</f>
        <v>14.1</v>
      </c>
      <c r="B89" s="4"/>
      <c r="C89" s="16" t="s">
        <v>94</v>
      </c>
      <c r="D89" s="4" t="s">
        <v>48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4.25">
      <c r="A90" s="10">
        <f>A89+0.1</f>
        <v>14.2</v>
      </c>
      <c r="B90" s="4"/>
      <c r="C90" s="16" t="s">
        <v>95</v>
      </c>
      <c r="D90" s="4" t="s">
        <v>0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4.25">
      <c r="A91" s="10">
        <f>A90+0.1</f>
        <v>14.299999999999999</v>
      </c>
      <c r="B91" s="4"/>
      <c r="C91" s="16" t="s">
        <v>108</v>
      </c>
      <c r="D91" s="4" t="s">
        <v>40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4.25">
      <c r="A92" s="10">
        <f>A91+0.1</f>
        <v>14.399999999999999</v>
      </c>
      <c r="B92" s="4"/>
      <c r="C92" s="16" t="s">
        <v>36</v>
      </c>
      <c r="D92" s="4" t="s">
        <v>0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45</v>
      </c>
      <c r="B93" s="3" t="s">
        <v>97</v>
      </c>
      <c r="C93" s="5" t="s">
        <v>126</v>
      </c>
      <c r="D93" s="3" t="s">
        <v>69</v>
      </c>
      <c r="E93" s="12"/>
      <c r="F93" s="17">
        <v>2</v>
      </c>
      <c r="G93" s="12"/>
      <c r="H93" s="33">
        <f>H94+H95+H96+H97++H98++H99</f>
        <v>401.12</v>
      </c>
    </row>
    <row r="94" spans="1:8" ht="14.25">
      <c r="A94" s="10">
        <f aca="true" t="shared" si="8" ref="A94:A99">A93+0.1</f>
        <v>15.1</v>
      </c>
      <c r="B94" s="4"/>
      <c r="C94" s="16" t="s">
        <v>98</v>
      </c>
      <c r="D94" s="4" t="s">
        <v>48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99</v>
      </c>
      <c r="D95" s="4" t="s">
        <v>0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128</v>
      </c>
      <c r="D96" s="4" t="s">
        <v>40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81</v>
      </c>
      <c r="D97" s="4" t="s">
        <v>21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70</v>
      </c>
      <c r="D98" s="4" t="s">
        <v>21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4.25">
      <c r="A99" s="10">
        <f t="shared" si="8"/>
        <v>15.599999999999998</v>
      </c>
      <c r="B99" s="4"/>
      <c r="C99" s="16" t="s">
        <v>36</v>
      </c>
      <c r="D99" s="4" t="s">
        <v>0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27</v>
      </c>
      <c r="B100" s="3" t="s">
        <v>97</v>
      </c>
      <c r="C100" s="5" t="s">
        <v>127</v>
      </c>
      <c r="D100" s="3" t="s">
        <v>69</v>
      </c>
      <c r="E100" s="12"/>
      <c r="F100" s="17">
        <v>1</v>
      </c>
      <c r="G100" s="12"/>
      <c r="H100" s="33">
        <f>H101+H102++H103++H104++H105</f>
        <v>152.56</v>
      </c>
    </row>
    <row r="101" spans="1:8" ht="14.25">
      <c r="A101" s="10">
        <f>A100+0.1</f>
        <v>16.1</v>
      </c>
      <c r="B101" s="4"/>
      <c r="C101" s="16" t="s">
        <v>98</v>
      </c>
      <c r="D101" s="4" t="s">
        <v>48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99</v>
      </c>
      <c r="D102" s="4" t="s">
        <v>0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127</v>
      </c>
      <c r="D103" s="4" t="s">
        <v>40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81</v>
      </c>
      <c r="D104" s="4" t="s">
        <v>21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4.25">
      <c r="A105" s="10">
        <f>A104+0.1</f>
        <v>16.500000000000007</v>
      </c>
      <c r="B105" s="4"/>
      <c r="C105" s="16" t="s">
        <v>36</v>
      </c>
      <c r="D105" s="4" t="s">
        <v>0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28</v>
      </c>
      <c r="B106" s="3" t="s">
        <v>71</v>
      </c>
      <c r="C106" s="5" t="s">
        <v>100</v>
      </c>
      <c r="D106" s="3" t="s">
        <v>49</v>
      </c>
      <c r="E106" s="12"/>
      <c r="F106" s="17">
        <v>7</v>
      </c>
      <c r="G106" s="12"/>
      <c r="H106" s="33">
        <f>H107+H108+H109+H110</f>
        <v>125.013</v>
      </c>
    </row>
    <row r="107" spans="1:8" ht="14.25">
      <c r="A107" s="10">
        <f>A106+0.1</f>
        <v>17.1</v>
      </c>
      <c r="B107" s="4"/>
      <c r="C107" s="16" t="s">
        <v>79</v>
      </c>
      <c r="D107" s="4" t="s">
        <v>48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4.25">
      <c r="A108" s="10">
        <f>A107+0.1</f>
        <v>17.200000000000003</v>
      </c>
      <c r="B108" s="4"/>
      <c r="C108" s="16" t="s">
        <v>46</v>
      </c>
      <c r="D108" s="4" t="s">
        <v>0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101</v>
      </c>
      <c r="D109" s="4" t="s">
        <v>49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4.25">
      <c r="A110" s="10">
        <f>A109+0.1</f>
        <v>17.400000000000006</v>
      </c>
      <c r="B110" s="4"/>
      <c r="C110" s="16" t="s">
        <v>36</v>
      </c>
      <c r="D110" s="4" t="s">
        <v>0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29</v>
      </c>
      <c r="B111" s="3" t="s">
        <v>71</v>
      </c>
      <c r="C111" s="5" t="s">
        <v>129</v>
      </c>
      <c r="D111" s="3" t="s">
        <v>49</v>
      </c>
      <c r="E111" s="12"/>
      <c r="F111" s="17">
        <v>2</v>
      </c>
      <c r="G111" s="12"/>
      <c r="H111" s="33">
        <f>H112+H113+H114+H115</f>
        <v>154.65120000000002</v>
      </c>
    </row>
    <row r="112" spans="1:8" ht="14.25">
      <c r="A112" s="10">
        <f>A111+0.1</f>
        <v>18.1</v>
      </c>
      <c r="B112" s="4"/>
      <c r="C112" s="16" t="s">
        <v>130</v>
      </c>
      <c r="D112" s="4" t="s">
        <v>48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4.25">
      <c r="A113" s="10">
        <f>A112+0.1</f>
        <v>18.200000000000003</v>
      </c>
      <c r="B113" s="4"/>
      <c r="C113" s="16" t="s">
        <v>46</v>
      </c>
      <c r="D113" s="4" t="s">
        <v>0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129</v>
      </c>
      <c r="D114" s="4" t="s">
        <v>49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4.25">
      <c r="A115" s="10">
        <f>A114+0.1</f>
        <v>18.400000000000006</v>
      </c>
      <c r="B115" s="4"/>
      <c r="C115" s="16" t="s">
        <v>36</v>
      </c>
      <c r="D115" s="4" t="s">
        <v>0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30</v>
      </c>
      <c r="B116" s="3" t="s">
        <v>71</v>
      </c>
      <c r="C116" s="5" t="s">
        <v>110</v>
      </c>
      <c r="D116" s="3" t="s">
        <v>49</v>
      </c>
      <c r="E116" s="12"/>
      <c r="F116" s="17">
        <v>3</v>
      </c>
      <c r="G116" s="12"/>
      <c r="H116" s="33">
        <f>H117+H118+H119+H120</f>
        <v>908.577</v>
      </c>
    </row>
    <row r="117" spans="1:8" ht="14.25">
      <c r="A117" s="10">
        <f>A116+0.1</f>
        <v>19.1</v>
      </c>
      <c r="B117" s="4"/>
      <c r="C117" s="16" t="s">
        <v>79</v>
      </c>
      <c r="D117" s="4" t="s">
        <v>48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4.25">
      <c r="A118" s="10">
        <f>A117+0.1</f>
        <v>19.200000000000003</v>
      </c>
      <c r="B118" s="4"/>
      <c r="C118" s="16" t="s">
        <v>46</v>
      </c>
      <c r="D118" s="4" t="s">
        <v>0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109</v>
      </c>
      <c r="D119" s="4" t="s">
        <v>49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4.25">
      <c r="A120" s="10">
        <f>A119+0.1</f>
        <v>19.400000000000006</v>
      </c>
      <c r="B120" s="4"/>
      <c r="C120" s="16" t="s">
        <v>36</v>
      </c>
      <c r="D120" s="4" t="s">
        <v>0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31</v>
      </c>
      <c r="B121" s="3" t="s">
        <v>34</v>
      </c>
      <c r="C121" s="5" t="s">
        <v>72</v>
      </c>
      <c r="D121" s="3" t="s">
        <v>21</v>
      </c>
      <c r="E121" s="17"/>
      <c r="F121" s="17">
        <v>8</v>
      </c>
      <c r="G121" s="17"/>
      <c r="H121" s="33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41</v>
      </c>
      <c r="D122" s="4" t="s">
        <v>35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42</v>
      </c>
      <c r="D123" s="4" t="s">
        <v>0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2.75">
      <c r="A124" s="3"/>
      <c r="B124" s="4"/>
      <c r="C124" s="3" t="s">
        <v>25</v>
      </c>
      <c r="D124" s="3" t="s">
        <v>0</v>
      </c>
      <c r="E124" s="12"/>
      <c r="F124" s="12"/>
      <c r="G124" s="15"/>
      <c r="H124" s="33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26</v>
      </c>
      <c r="D125" s="3" t="s">
        <v>0</v>
      </c>
      <c r="E125" s="12"/>
      <c r="F125" s="12"/>
      <c r="G125" s="12"/>
      <c r="H125" s="33" t="e">
        <f>H122+#REF!+#REF!+H117+H112+H107+H82+H77+#REF!+H71+H65+#REF!+#REF!+H52+H30+H23+H16</f>
        <v>#REF!</v>
      </c>
      <c r="I125" s="35"/>
      <c r="J125" s="14"/>
    </row>
    <row r="126" spans="1:10" ht="27.75" customHeight="1">
      <c r="A126" s="3"/>
      <c r="B126" s="4"/>
      <c r="C126" s="3" t="s">
        <v>32</v>
      </c>
      <c r="D126" s="3" t="s">
        <v>0</v>
      </c>
      <c r="E126" s="12"/>
      <c r="F126" s="12"/>
      <c r="G126" s="12"/>
      <c r="H126" s="33" t="e">
        <f>H124-H125</f>
        <v>#REF!</v>
      </c>
      <c r="I126" s="14"/>
      <c r="J126" s="14"/>
    </row>
    <row r="127" spans="1:10" ht="15">
      <c r="A127" s="3"/>
      <c r="B127" s="4"/>
      <c r="C127" s="5" t="s">
        <v>107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</v>
      </c>
      <c r="D128" s="3" t="s">
        <v>0</v>
      </c>
      <c r="E128" s="12"/>
      <c r="F128" s="12"/>
      <c r="G128" s="12"/>
      <c r="H128" s="3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104</v>
      </c>
      <c r="D129" s="3" t="s">
        <v>0</v>
      </c>
      <c r="E129" s="12"/>
      <c r="F129" s="12"/>
      <c r="G129" s="12"/>
      <c r="H129" s="3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</v>
      </c>
      <c r="D130" s="3" t="s">
        <v>0</v>
      </c>
      <c r="E130" s="12"/>
      <c r="F130" s="12"/>
      <c r="G130" s="12"/>
      <c r="H130" s="3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105</v>
      </c>
      <c r="D131" s="3" t="s">
        <v>0</v>
      </c>
      <c r="E131" s="12"/>
      <c r="F131" s="12"/>
      <c r="G131" s="12"/>
      <c r="H131" s="33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33</v>
      </c>
      <c r="D132" s="3" t="s">
        <v>0</v>
      </c>
      <c r="E132" s="8"/>
      <c r="F132" s="8"/>
      <c r="G132" s="20"/>
      <c r="H132" s="33" t="e">
        <f>H130+H131</f>
        <v>#REF!</v>
      </c>
    </row>
    <row r="135" spans="1:7" ht="15">
      <c r="A135" s="26"/>
      <c r="B135" s="26"/>
      <c r="C135" s="26"/>
      <c r="D135" s="26"/>
      <c r="E135" s="26"/>
      <c r="F135" s="26"/>
      <c r="G135" s="26"/>
    </row>
    <row r="136" spans="1:9" ht="15" customHeight="1">
      <c r="A136" s="46" t="s">
        <v>73</v>
      </c>
      <c r="B136" s="46"/>
      <c r="C136" s="46"/>
      <c r="D136" s="46"/>
      <c r="E136" s="46"/>
      <c r="F136" s="46"/>
      <c r="G136" s="46"/>
      <c r="H136" s="46"/>
      <c r="I136" s="23"/>
    </row>
    <row r="139" spans="3:10" ht="15" customHeight="1">
      <c r="C139" s="47"/>
      <c r="D139" s="47"/>
      <c r="E139" s="47"/>
      <c r="F139" s="47"/>
      <c r="G139" s="47"/>
      <c r="H139" s="47"/>
      <c r="I139" s="47"/>
      <c r="J139" s="47"/>
    </row>
  </sheetData>
  <sheetProtection/>
  <mergeCells count="16"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  <mergeCell ref="A7:D7"/>
    <mergeCell ref="A8:D8"/>
    <mergeCell ref="A1:H1"/>
    <mergeCell ref="A3:H3"/>
    <mergeCell ref="A4:H4"/>
    <mergeCell ref="A6:H6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selection activeCell="C4" sqref="C4:N4"/>
    </sheetView>
  </sheetViews>
  <sheetFormatPr defaultColWidth="9.00390625" defaultRowHeight="12.75"/>
  <cols>
    <col min="1" max="1" width="3.00390625" style="0" customWidth="1"/>
    <col min="2" max="2" width="40.00390625" style="0" customWidth="1"/>
  </cols>
  <sheetData>
    <row r="1" spans="1:14" ht="20.25" customHeight="1">
      <c r="A1" s="58" t="s">
        <v>147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21" customHeight="1">
      <c r="A2" s="57" t="s">
        <v>132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9.5" customHeight="1">
      <c r="A3" s="40"/>
      <c r="B3" s="40"/>
      <c r="M3" s="67" t="s">
        <v>146</v>
      </c>
      <c r="N3" s="67"/>
    </row>
    <row r="4" spans="1:14" ht="24" customHeight="1">
      <c r="A4" s="63" t="s">
        <v>1</v>
      </c>
      <c r="B4" s="64" t="s">
        <v>131</v>
      </c>
      <c r="C4" s="59" t="s">
        <v>138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33.75" customHeight="1">
      <c r="A5" s="63"/>
      <c r="B5" s="64"/>
      <c r="C5" s="59" t="s">
        <v>139</v>
      </c>
      <c r="D5" s="59"/>
      <c r="E5" s="59"/>
      <c r="F5" s="59"/>
      <c r="G5" s="59" t="s">
        <v>140</v>
      </c>
      <c r="H5" s="59"/>
      <c r="I5" s="59"/>
      <c r="J5" s="59"/>
      <c r="K5" s="59" t="s">
        <v>141</v>
      </c>
      <c r="L5" s="59"/>
      <c r="M5" s="59"/>
      <c r="N5" s="59"/>
    </row>
    <row r="6" spans="1:14" ht="33.75" customHeight="1">
      <c r="A6" s="65"/>
      <c r="B6" s="66"/>
      <c r="C6" s="60" t="s">
        <v>142</v>
      </c>
      <c r="D6" s="60" t="s">
        <v>143</v>
      </c>
      <c r="E6" s="60" t="s">
        <v>144</v>
      </c>
      <c r="F6" s="60" t="s">
        <v>145</v>
      </c>
      <c r="G6" s="60" t="s">
        <v>142</v>
      </c>
      <c r="H6" s="60" t="s">
        <v>143</v>
      </c>
      <c r="I6" s="60" t="s">
        <v>144</v>
      </c>
      <c r="J6" s="60" t="s">
        <v>145</v>
      </c>
      <c r="K6" s="60" t="s">
        <v>142</v>
      </c>
      <c r="L6" s="60" t="s">
        <v>143</v>
      </c>
      <c r="M6" s="60" t="s">
        <v>144</v>
      </c>
      <c r="N6" s="60" t="s">
        <v>145</v>
      </c>
    </row>
    <row r="7" spans="1:14" ht="48.75" customHeight="1">
      <c r="A7" s="39">
        <v>1</v>
      </c>
      <c r="B7" s="38" t="s">
        <v>133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53.25" customHeight="1">
      <c r="A8" s="39">
        <v>2</v>
      </c>
      <c r="B8" s="38" t="s">
        <v>134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51" customHeight="1">
      <c r="A9" s="39">
        <v>3</v>
      </c>
      <c r="B9" s="38" t="s">
        <v>136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s="14" customFormat="1" ht="56.25" customHeight="1">
      <c r="A10" s="39">
        <v>4</v>
      </c>
      <c r="B10" s="38" t="s">
        <v>137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s="14" customFormat="1" ht="51" customHeight="1">
      <c r="A11" s="39">
        <v>5</v>
      </c>
      <c r="B11" s="38" t="s">
        <v>135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2" ht="12.75">
      <c r="A12" s="37"/>
      <c r="B12" s="37"/>
    </row>
    <row r="13" spans="1:2" ht="12.75">
      <c r="A13" s="37"/>
      <c r="B13" s="37"/>
    </row>
    <row r="14" spans="1:2" ht="21.75" customHeight="1">
      <c r="A14" s="56"/>
      <c r="B14" s="56"/>
    </row>
    <row r="15" spans="1:2" ht="12.75">
      <c r="A15" s="37"/>
      <c r="B15" s="37"/>
    </row>
    <row r="16" spans="1:2" ht="15">
      <c r="A16" s="56"/>
      <c r="B16" s="56"/>
    </row>
    <row r="17" spans="1:2" ht="12.75">
      <c r="A17" s="37"/>
      <c r="B17" s="37"/>
    </row>
    <row r="18" spans="1:2" ht="15">
      <c r="A18" s="56"/>
      <c r="B18" s="56"/>
    </row>
    <row r="19" spans="1:2" ht="12.75">
      <c r="A19" s="37"/>
      <c r="B19" s="37"/>
    </row>
    <row r="20" spans="1:2" ht="12.75">
      <c r="A20" s="37"/>
      <c r="B20" s="37"/>
    </row>
    <row r="21" spans="1:2" ht="12.75">
      <c r="A21" s="37"/>
      <c r="B21" s="37"/>
    </row>
    <row r="22" spans="1:2" ht="12.75">
      <c r="A22" s="37"/>
      <c r="B22" s="37"/>
    </row>
    <row r="23" spans="1:2" ht="12.75">
      <c r="A23" s="37"/>
      <c r="B23" s="37"/>
    </row>
    <row r="24" spans="1:2" ht="12.75">
      <c r="A24" s="37"/>
      <c r="B24" s="37"/>
    </row>
    <row r="25" spans="1:2" ht="12.75">
      <c r="A25" s="37"/>
      <c r="B25" s="37"/>
    </row>
    <row r="26" spans="1:2" ht="12.75">
      <c r="A26" s="37"/>
      <c r="B26" s="37"/>
    </row>
    <row r="27" spans="1:2" ht="12.75">
      <c r="A27" s="37"/>
      <c r="B27" s="37"/>
    </row>
    <row r="28" spans="1:2" ht="12.75">
      <c r="A28" s="37"/>
      <c r="B28" s="37"/>
    </row>
    <row r="29" spans="1:2" ht="12.75">
      <c r="A29" s="37"/>
      <c r="B29" s="37"/>
    </row>
    <row r="30" spans="1:2" ht="12.75">
      <c r="A30" s="37"/>
      <c r="B30" s="37"/>
    </row>
    <row r="31" spans="1:2" ht="12.75">
      <c r="A31" s="37"/>
      <c r="B31" s="37"/>
    </row>
    <row r="32" spans="1:2" ht="12.75">
      <c r="A32" s="37"/>
      <c r="B32" s="37"/>
    </row>
    <row r="33" spans="1:2" ht="12.75">
      <c r="A33" s="37"/>
      <c r="B33" s="37"/>
    </row>
    <row r="34" spans="1:2" ht="12.75">
      <c r="A34" s="37"/>
      <c r="B34" s="37"/>
    </row>
    <row r="35" spans="1:2" ht="12.75">
      <c r="A35" s="37"/>
      <c r="B35" s="37"/>
    </row>
    <row r="36" spans="1:2" ht="12.75">
      <c r="A36" s="37"/>
      <c r="B36" s="37"/>
    </row>
    <row r="37" spans="1:2" ht="12.75">
      <c r="A37" s="37"/>
      <c r="B37" s="37"/>
    </row>
    <row r="38" spans="1:2" ht="12.75">
      <c r="A38" s="37"/>
      <c r="B38" s="37"/>
    </row>
    <row r="39" spans="1:2" ht="12.75">
      <c r="A39" s="37"/>
      <c r="B39" s="37"/>
    </row>
    <row r="40" spans="1:2" ht="12.75">
      <c r="A40" s="37"/>
      <c r="B40" s="37"/>
    </row>
    <row r="41" spans="1:2" ht="12.75">
      <c r="A41" s="37"/>
      <c r="B41" s="37"/>
    </row>
    <row r="42" spans="1:2" ht="12.75">
      <c r="A42" s="37"/>
      <c r="B42" s="37"/>
    </row>
    <row r="43" spans="1:2" ht="12.75">
      <c r="A43" s="37"/>
      <c r="B43" s="37"/>
    </row>
    <row r="44" spans="1:2" ht="12.75">
      <c r="A44" s="37"/>
      <c r="B44" s="37"/>
    </row>
    <row r="45" spans="1:2" ht="12.75">
      <c r="A45" s="37"/>
      <c r="B45" s="37"/>
    </row>
    <row r="46" spans="1:2" ht="12.75">
      <c r="A46" s="37"/>
      <c r="B46" s="37"/>
    </row>
    <row r="47" spans="1:2" ht="12.75">
      <c r="A47" s="37"/>
      <c r="B47" s="37"/>
    </row>
    <row r="48" spans="1:2" ht="12.75">
      <c r="A48" s="37"/>
      <c r="B48" s="37"/>
    </row>
    <row r="49" spans="1:2" ht="12.75">
      <c r="A49" s="37"/>
      <c r="B49" s="37"/>
    </row>
    <row r="50" spans="1:2" ht="12.75">
      <c r="A50" s="37"/>
      <c r="B50" s="37"/>
    </row>
    <row r="51" spans="1:2" ht="12.75">
      <c r="A51" s="37"/>
      <c r="B51" s="37"/>
    </row>
    <row r="52" spans="1:2" ht="12.75">
      <c r="A52" s="37"/>
      <c r="B52" s="37"/>
    </row>
    <row r="53" spans="1:2" ht="12.75">
      <c r="A53" s="37"/>
      <c r="B53" s="37"/>
    </row>
    <row r="54" spans="1:2" ht="12.75">
      <c r="A54" s="37"/>
      <c r="B54" s="37"/>
    </row>
    <row r="55" spans="1:2" ht="12.75">
      <c r="A55" s="37"/>
      <c r="B55" s="37"/>
    </row>
    <row r="56" spans="1:2" ht="12.75">
      <c r="A56" s="37"/>
      <c r="B56" s="37"/>
    </row>
    <row r="57" spans="1:2" ht="12.75">
      <c r="A57" s="37"/>
      <c r="B57" s="37"/>
    </row>
    <row r="58" spans="1:2" ht="12.75">
      <c r="A58" s="37"/>
      <c r="B58" s="37"/>
    </row>
    <row r="59" spans="1:2" ht="12.75">
      <c r="A59" s="37"/>
      <c r="B59" s="37"/>
    </row>
    <row r="60" spans="1:2" ht="12.75">
      <c r="A60" s="37"/>
      <c r="B60" s="37"/>
    </row>
    <row r="61" spans="1:2" ht="12.75">
      <c r="A61" s="37"/>
      <c r="B61" s="37"/>
    </row>
    <row r="62" spans="1:2" ht="12.75">
      <c r="A62" s="37"/>
      <c r="B62" s="37"/>
    </row>
    <row r="63" spans="1:2" ht="12.75">
      <c r="A63" s="37"/>
      <c r="B63" s="37"/>
    </row>
    <row r="64" spans="1:2" ht="12.75">
      <c r="A64" s="37"/>
      <c r="B64" s="37"/>
    </row>
    <row r="65" spans="1:2" ht="12.75">
      <c r="A65" s="37"/>
      <c r="B65" s="37"/>
    </row>
    <row r="66" spans="1:2" ht="12.75">
      <c r="A66" s="37"/>
      <c r="B66" s="37"/>
    </row>
    <row r="67" spans="1:2" ht="12.75">
      <c r="A67" s="37"/>
      <c r="B67" s="37"/>
    </row>
    <row r="68" spans="1:2" ht="12.75">
      <c r="A68" s="37"/>
      <c r="B68" s="37"/>
    </row>
    <row r="69" spans="1:2" ht="12.75">
      <c r="A69" s="37"/>
      <c r="B69" s="37"/>
    </row>
    <row r="70" spans="1:2" ht="12.75">
      <c r="A70" s="37"/>
      <c r="B70" s="37"/>
    </row>
    <row r="71" spans="1:2" ht="12.75">
      <c r="A71" s="37"/>
      <c r="B71" s="37"/>
    </row>
  </sheetData>
  <sheetProtection/>
  <mergeCells count="12">
    <mergeCell ref="M3:N3"/>
    <mergeCell ref="C4:N4"/>
    <mergeCell ref="C5:F5"/>
    <mergeCell ref="G5:J5"/>
    <mergeCell ref="K5:N5"/>
    <mergeCell ref="A18:B18"/>
    <mergeCell ref="A14:B14"/>
    <mergeCell ref="A16:B16"/>
    <mergeCell ref="A4:A5"/>
    <mergeCell ref="B4:B5"/>
    <mergeCell ref="A1:N1"/>
    <mergeCell ref="A2:N2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User</cp:lastModifiedBy>
  <cp:lastPrinted>2022-04-26T11:23:46Z</cp:lastPrinted>
  <dcterms:created xsi:type="dcterms:W3CDTF">2005-10-04T05:52:32Z</dcterms:created>
  <dcterms:modified xsi:type="dcterms:W3CDTF">2022-04-26T12:12:12Z</dcterms:modified>
  <cp:category/>
  <cp:version/>
  <cp:contentType/>
  <cp:contentStatus/>
</cp:coreProperties>
</file>