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ioane\"/>
    </mc:Choice>
  </mc:AlternateContent>
  <xr:revisionPtr revIDLastSave="0" documentId="8_{DD100D60-CFE4-456C-8212-676C4AA8E9A7}" xr6:coauthVersionLast="36" xr6:coauthVersionMax="36" xr10:uidLastSave="{00000000-0000-0000-0000-000000000000}"/>
  <bookViews>
    <workbookView xWindow="0" yWindow="0" windowWidth="23040" windowHeight="7332" tabRatio="609" xr2:uid="{00000000-000D-0000-FFFF-FFFF00000000}"/>
  </bookViews>
  <sheets>
    <sheet name="ნაკრები ხარჯთაღრიცხვა" sheetId="47" r:id="rId1"/>
    <sheet name="ტომაშე" sheetId="52" r:id="rId2"/>
    <sheet name="კობალთა" sheetId="68" r:id="rId3"/>
    <sheet name="დარჩი" sheetId="71" r:id="rId4"/>
    <sheet name="შუბანი " sheetId="72" r:id="rId5"/>
    <sheet name="იაზოღლები" sheetId="73" r:id="rId6"/>
    <sheet name="წელათი " sheetId="74" r:id="rId7"/>
  </sheets>
  <calcPr calcId="191029"/>
</workbook>
</file>

<file path=xl/calcChain.xml><?xml version="1.0" encoding="utf-8"?>
<calcChain xmlns="http://schemas.openxmlformats.org/spreadsheetml/2006/main">
  <c r="F20" i="74" l="1"/>
  <c r="F19" i="74"/>
  <c r="F18" i="74"/>
  <c r="F17" i="74"/>
  <c r="F16" i="74"/>
  <c r="F14" i="74"/>
  <c r="F13" i="74"/>
  <c r="F12" i="74"/>
  <c r="F20" i="73" l="1"/>
  <c r="F19" i="73"/>
  <c r="F18" i="73"/>
  <c r="F17" i="73"/>
  <c r="F16" i="73"/>
  <c r="F14" i="73"/>
  <c r="F13" i="73"/>
  <c r="F12" i="73"/>
  <c r="F20" i="72"/>
  <c r="F19" i="72"/>
  <c r="F18" i="72"/>
  <c r="F17" i="72"/>
  <c r="F16" i="72"/>
  <c r="F14" i="72"/>
  <c r="F13" i="72"/>
  <c r="F12" i="72"/>
  <c r="F20" i="71"/>
  <c r="F19" i="71"/>
  <c r="F18" i="71"/>
  <c r="F17" i="71"/>
  <c r="F16" i="71"/>
  <c r="F14" i="71"/>
  <c r="F13" i="71"/>
  <c r="F12" i="71"/>
  <c r="F20" i="68"/>
  <c r="F19" i="68"/>
  <c r="F18" i="68"/>
  <c r="F17" i="68"/>
  <c r="F16" i="68"/>
  <c r="F14" i="68"/>
  <c r="F13" i="68"/>
  <c r="F12" i="68"/>
  <c r="H11" i="47" l="1"/>
  <c r="F19" i="52"/>
  <c r="F18" i="52"/>
  <c r="F17" i="52"/>
  <c r="F16" i="52"/>
  <c r="F15" i="52"/>
  <c r="F13" i="52"/>
  <c r="F12" i="52"/>
  <c r="F11" i="52"/>
  <c r="E4" i="74" l="1"/>
  <c r="D11" i="47"/>
  <c r="E4" i="71" l="1"/>
  <c r="D8" i="47"/>
  <c r="H8" i="47" s="1"/>
  <c r="E4" i="73"/>
  <c r="D10" i="47"/>
  <c r="H10" i="47" s="1"/>
  <c r="E4" i="68"/>
  <c r="D7" i="47"/>
  <c r="E4" i="72"/>
  <c r="D9" i="47"/>
  <c r="H9" i="47" s="1"/>
  <c r="D6" i="47"/>
  <c r="D12" i="47" l="1"/>
  <c r="H7" i="47"/>
  <c r="H6" i="47"/>
  <c r="E4" i="52"/>
  <c r="H12" i="47" l="1"/>
  <c r="H13" i="47" s="1"/>
  <c r="H14" i="47" s="1"/>
  <c r="D13" i="47"/>
  <c r="D14" i="47" s="1"/>
</calcChain>
</file>

<file path=xl/sharedStrings.xml><?xml version="1.0" encoding="utf-8"?>
<sst xmlns="http://schemas.openxmlformats.org/spreadsheetml/2006/main" count="297" uniqueCount="79">
  <si>
    <t>1</t>
  </si>
  <si>
    <t>ლარი</t>
  </si>
  <si>
    <t>სახარჯთაღრიცხვო ანგარიში</t>
  </si>
  <si>
    <t xml:space="preserve"> სახარჯთარრიცხვო ღირებულება, ლარი</t>
  </si>
  <si>
    <t>სამშენებლო სამუშაოები</t>
  </si>
  <si>
    <t>სამონტაჟო სამუშაოები</t>
  </si>
  <si>
    <t>ავეჯი დაინვენტარი</t>
  </si>
  <si>
    <t>სხვა ხარჯები</t>
  </si>
  <si>
    <t>საერთო სახარჯთაღრიცხვო ღირებულება</t>
  </si>
  <si>
    <t xml:space="preserve">ჯამი: </t>
  </si>
  <si>
    <t>დ.ღ.გ. 18%</t>
  </si>
  <si>
    <t>სულ ხარჯთაღრიცხვით</t>
  </si>
  <si>
    <t>სახარჯთაღრიცხვო ღირებულება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</si>
  <si>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</si>
  <si>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</si>
  <si>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</si>
  <si>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</si>
  <si>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ზომის ერთეულზე</t>
  </si>
  <si>
    <t>საპროექტო მონაცემი</t>
  </si>
  <si>
    <t>ჯამი:</t>
  </si>
  <si>
    <t>გეგმიური დაგროვება</t>
  </si>
  <si>
    <t>ზედნადები ხარჯები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</si>
  <si>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</si>
  <si>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</si>
  <si>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</si>
  <si>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ლოკალ.ხარჯ. N1</t>
  </si>
  <si>
    <t>ლოკალურ-რესურსული ხარჯთაღრიცხვა № 1</t>
  </si>
  <si>
    <t>ლოკალ.ხარჯ. N2</t>
  </si>
  <si>
    <t>ლოკალ.ხარჯ. N3</t>
  </si>
  <si>
    <t xml:space="preserve">ს.ნ და წ IV-2-82წ ტ-1 1-116-16: 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</si>
  <si>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</si>
  <si>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</si>
  <si>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</si>
  <si>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</si>
  <si>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</si>
  <si>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მისად</t>
  </si>
  <si>
    <t>ბულდოზერი  79კვტ (108 ცხ. ძ)</t>
  </si>
  <si>
    <t>ს.ნ.და წ. 6-1-2 მისად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</si>
  <si>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</si>
  <si>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</si>
  <si>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</si>
  <si>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</si>
  <si>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</si>
  <si>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</si>
  <si>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</si>
  <si>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</si>
  <si>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  მასალები</t>
  </si>
  <si>
    <t>ლოკალ.ხარჯ. N4</t>
  </si>
  <si>
    <t>ლოკალ.ხარჯ. N5</t>
  </si>
  <si>
    <t>ლოკალ.ხარჯ. N6</t>
  </si>
  <si>
    <t>სოფელ დარჩიძეებში ბაბელეთის უბანში გზის დასხმა რეაბილიტაცია, 
ბეტონის საფარის მოწყობა</t>
  </si>
  <si>
    <t>სოფელ დარჩიძეებში ბაბელეთის  უბანში გზის დასხმა</t>
  </si>
  <si>
    <t>სოფელ შუბანში ემზარ და რიზო ფუტკარაძეების სახლებთან მისასვლელი გზების  დასხმა რეაბილიტაცია, 
ბეტონის საფარის მოწყობა</t>
  </si>
  <si>
    <t>სოფელ შუბანი იაზოღლების უბანში   გზის დასხმა რეაბილიტაცია, 
ბეტონის საფარის მოწყობა</t>
  </si>
  <si>
    <t>სოფელ შუბანში იაზოღლების   გზის დასხმა</t>
  </si>
  <si>
    <t>სოფელ წელათში რევაზ ვაშაყმაძის მიმართილებით  20 კუბი და ქვეშამაყვალეთის მიმართულებით 40 კუბი   გზის დასხმა რეაბილიტაცია, 
ბეტონის საფარის მოწყობა</t>
  </si>
  <si>
    <t xml:space="preserve">სოფელ წელათში რევაზ ვაშაყმაძის მიმართილებით  20 კუბი და ქვეშამაყვალეთის მიმართულებით 40 კუბი   გზის დასხმა რეაბილიტაცია, </t>
  </si>
  <si>
    <t>2</t>
  </si>
  <si>
    <t>3</t>
  </si>
  <si>
    <t>4</t>
  </si>
  <si>
    <t>5</t>
  </si>
  <si>
    <t>6</t>
  </si>
  <si>
    <t>შედგენილია: 2021 წლის IV კვარტლის დონეზე</t>
  </si>
  <si>
    <t>შედგენილია: 2021 წლის I V კვარტლის დონეზე</t>
  </si>
  <si>
    <t>შედგენილია: 2021 წლის IV  კვარტლის დონეზე</t>
  </si>
  <si>
    <t xml:space="preserve"> ერთეულის  ფასი</t>
  </si>
  <si>
    <t>ჯამი</t>
  </si>
  <si>
    <t>ერთეულის  ფასი</t>
  </si>
  <si>
    <t>ლოკალურ-რესურსული ხარჯთაღრიცხვა № 2</t>
  </si>
  <si>
    <t>სოფელ კობალთაში გზის დასხმა რეაბილიტაცია, 
ბეტონის საფარის მოწყობა</t>
  </si>
  <si>
    <t>სოფელ კობალთაში  გზის დასხმა</t>
  </si>
  <si>
    <t>ლოკალურ-რესურსული ხარჯთაღრიცხვა № 3</t>
  </si>
  <si>
    <t>ლოკალურ-რესურსული ხარჯთაღრიცხვა № 4</t>
  </si>
  <si>
    <t>ლოკალურ-რესურსული ხარჯთაღრიცხვა № 5</t>
  </si>
  <si>
    <t>ლოკალურ-რესურსული ხარჯთაღრიცხვა № 6</t>
  </si>
  <si>
    <t>სოფელ ტომაშეთში გზაზე
ბეტონის საფარის მოწყობა</t>
  </si>
  <si>
    <t xml:space="preserve"> მშენებლობის   ღირებულების ნაკრები სახარჯთაღრიცხვო ანგარიში </t>
  </si>
  <si>
    <t>სოფელ ტომაშეთში გზაზე ბეტონის საფარის მოწყობა</t>
  </si>
  <si>
    <t>შუბნის  ადმინისტრაციული ერთეულის სოფლებში გზებზე ბეტონის საფარის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</si>
</sst>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19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/>
    <xf numFmtId="0" fontId="9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9" fontId="17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21"/>
  <sheetViews>
    <sheetView tabSelected="1" zoomScale="115" zoomScaleNormal="115" zoomScaleSheetLayoutView="130" workbookViewId="0">
      <selection activeCell="J4" sqref="J4"/>
    </sheetView>
  </sheetViews>
  <sheetFormatPr defaultRowHeight="13.2"/>
  <cols>
    <col min="1" max="1" width="5" customWidth="1"/>
    <col min="2" max="2" width="18.33203125" customWidth="1"/>
    <col min="3" max="3" width="38.6640625" customWidth="1"/>
    <col min="4" max="4" width="12.33203125" customWidth="1"/>
    <col min="5" max="5" width="13.44140625" customWidth="1"/>
    <col min="6" max="6" width="11.88671875" customWidth="1"/>
    <col min="7" max="7" width="11.5546875" customWidth="1"/>
    <col min="8" max="8" width="17" customWidth="1"/>
    <col min="11" max="11" width="9.5546875" bestFit="1" customWidth="1"/>
  </cols>
  <sheetData>
    <row r="1" spans="1:15" ht="22.2" customHeight="1">
      <c r="A1" s="57" t="s">
        <v>22</v>
      </c>
      <c r="B1" s="57"/>
      <c r="C1" s="57"/>
      <c r="D1" s="57"/>
      <c r="E1" s="57"/>
      <c r="F1" s="57"/>
      <c r="G1" s="57"/>
      <c r="H1" s="57"/>
    </row>
    <row r="2" spans="1:15" ht="29.25" customHeight="1">
      <c r="A2" s="58" t="s">
        <v>78</v>
      </c>
      <c r="B2" s="58"/>
      <c r="C2" s="58"/>
      <c r="D2" s="58"/>
      <c r="E2" s="58"/>
      <c r="F2" s="58"/>
      <c r="G2" s="58"/>
      <c r="H2" s="58"/>
    </row>
    <row r="3" spans="1:15" ht="24.6" customHeight="1">
      <c r="A3" s="57" t="s">
        <v>76</v>
      </c>
      <c r="B3" s="57"/>
      <c r="C3" s="57"/>
      <c r="D3" s="57"/>
      <c r="E3" s="57"/>
      <c r="F3" s="57"/>
      <c r="G3" s="57"/>
      <c r="H3" s="57"/>
    </row>
    <row r="4" spans="1:15" ht="21" customHeight="1">
      <c r="A4" s="61" t="s">
        <v>23</v>
      </c>
      <c r="B4" s="59" t="s">
        <v>2</v>
      </c>
      <c r="C4" s="59" t="s">
        <v>24</v>
      </c>
      <c r="D4" s="59" t="s">
        <v>3</v>
      </c>
      <c r="E4" s="59"/>
      <c r="F4" s="59"/>
      <c r="G4" s="59"/>
      <c r="H4" s="59"/>
    </row>
    <row r="5" spans="1:15" ht="42.75" customHeight="1">
      <c r="A5" s="61"/>
      <c r="B5" s="59"/>
      <c r="C5" s="59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15" ht="45.75" customHeight="1">
      <c r="A6" s="12" t="s">
        <v>0</v>
      </c>
      <c r="B6" s="11" t="s">
        <v>25</v>
      </c>
      <c r="C6" s="11" t="s">
        <v>75</v>
      </c>
      <c r="D6" s="13">
        <f>ტომაშე!H24</f>
        <v>0</v>
      </c>
      <c r="E6" s="13"/>
      <c r="F6" s="14"/>
      <c r="G6" s="13"/>
      <c r="H6" s="13">
        <f>ტომაშე!H24</f>
        <v>0</v>
      </c>
      <c r="K6" s="51"/>
    </row>
    <row r="7" spans="1:15" ht="35.25" customHeight="1">
      <c r="A7" s="12" t="s">
        <v>57</v>
      </c>
      <c r="B7" s="11" t="s">
        <v>27</v>
      </c>
      <c r="C7" s="11" t="s">
        <v>70</v>
      </c>
      <c r="D7" s="13">
        <f>კობალთა!H25</f>
        <v>0</v>
      </c>
      <c r="E7" s="13"/>
      <c r="F7" s="14"/>
      <c r="G7" s="13"/>
      <c r="H7" s="13">
        <f t="shared" ref="H7:H10" si="0">D7</f>
        <v>0</v>
      </c>
      <c r="K7" s="51"/>
    </row>
    <row r="8" spans="1:15" ht="35.25" customHeight="1">
      <c r="A8" s="12" t="s">
        <v>58</v>
      </c>
      <c r="B8" s="11" t="s">
        <v>28</v>
      </c>
      <c r="C8" s="11" t="s">
        <v>51</v>
      </c>
      <c r="D8" s="13">
        <f>დარჩი!H25</f>
        <v>0</v>
      </c>
      <c r="E8" s="13"/>
      <c r="F8" s="14"/>
      <c r="G8" s="13"/>
      <c r="H8" s="13">
        <f t="shared" si="0"/>
        <v>0</v>
      </c>
      <c r="K8" s="51"/>
    </row>
    <row r="9" spans="1:15" ht="79.5" customHeight="1">
      <c r="A9" s="12" t="s">
        <v>59</v>
      </c>
      <c r="B9" s="11" t="s">
        <v>47</v>
      </c>
      <c r="C9" s="11" t="s">
        <v>52</v>
      </c>
      <c r="D9" s="13">
        <f>'შუბანი '!H25</f>
        <v>0</v>
      </c>
      <c r="E9" s="13"/>
      <c r="F9" s="14"/>
      <c r="G9" s="13"/>
      <c r="H9" s="13">
        <f t="shared" si="0"/>
        <v>0</v>
      </c>
      <c r="K9" s="51"/>
    </row>
    <row r="10" spans="1:15" ht="40.5" customHeight="1">
      <c r="A10" s="12" t="s">
        <v>60</v>
      </c>
      <c r="B10" s="11" t="s">
        <v>48</v>
      </c>
      <c r="C10" s="11" t="s">
        <v>54</v>
      </c>
      <c r="D10" s="13">
        <f>იაზოღლები!H25</f>
        <v>0</v>
      </c>
      <c r="E10" s="13"/>
      <c r="F10" s="14"/>
      <c r="G10" s="13"/>
      <c r="H10" s="13">
        <f t="shared" si="0"/>
        <v>0</v>
      </c>
      <c r="K10" s="51"/>
      <c r="O10" s="51"/>
    </row>
    <row r="11" spans="1:15" ht="62.25" customHeight="1">
      <c r="A11" s="12" t="s">
        <v>61</v>
      </c>
      <c r="B11" s="11" t="s">
        <v>49</v>
      </c>
      <c r="C11" s="11" t="s">
        <v>56</v>
      </c>
      <c r="D11" s="13">
        <f>'წელათი '!H25</f>
        <v>0</v>
      </c>
      <c r="E11" s="13"/>
      <c r="F11" s="14"/>
      <c r="G11" s="13"/>
      <c r="H11" s="13">
        <f>'წელათი '!H25</f>
        <v>0</v>
      </c>
      <c r="K11" s="51"/>
      <c r="O11" s="51"/>
    </row>
    <row r="12" spans="1:15" ht="18" customHeight="1">
      <c r="A12" s="12"/>
      <c r="B12" s="10"/>
      <c r="C12" s="11" t="s">
        <v>9</v>
      </c>
      <c r="D12" s="13">
        <f>SUM(D6:D11)</f>
        <v>0</v>
      </c>
      <c r="E12" s="16"/>
      <c r="F12" s="13"/>
      <c r="G12" s="13"/>
      <c r="H12" s="13">
        <f>SUM(H6:H11)</f>
        <v>0</v>
      </c>
      <c r="I12" s="7"/>
    </row>
    <row r="13" spans="1:15" ht="16.5" customHeight="1">
      <c r="A13" s="9"/>
      <c r="B13" s="10"/>
      <c r="C13" s="10" t="s">
        <v>10</v>
      </c>
      <c r="D13" s="16">
        <f>D12*18%</f>
        <v>0</v>
      </c>
      <c r="E13" s="13"/>
      <c r="F13" s="16"/>
      <c r="G13" s="16"/>
      <c r="H13" s="16">
        <f>H12*18%</f>
        <v>0</v>
      </c>
      <c r="I13" s="6"/>
    </row>
    <row r="14" spans="1:15" ht="18" customHeight="1">
      <c r="A14" s="9"/>
      <c r="B14" s="10"/>
      <c r="C14" s="11" t="s">
        <v>11</v>
      </c>
      <c r="D14" s="13">
        <f>D13+D12</f>
        <v>0</v>
      </c>
      <c r="E14" s="22"/>
      <c r="F14" s="13"/>
      <c r="G14" s="13"/>
      <c r="H14" s="13">
        <f>H13+H12</f>
        <v>0</v>
      </c>
      <c r="I14" s="6"/>
    </row>
    <row r="15" spans="1:15" ht="18" customHeight="1">
      <c r="A15" s="17"/>
      <c r="B15" s="18"/>
      <c r="C15" s="19"/>
      <c r="D15" s="20"/>
      <c r="E15" s="20"/>
      <c r="F15" s="20"/>
      <c r="G15" s="20"/>
      <c r="H15" s="20"/>
      <c r="I15" s="6"/>
    </row>
    <row r="16" spans="1:15" ht="18" customHeight="1">
      <c r="A16" s="17"/>
      <c r="B16" s="18"/>
      <c r="C16" s="19"/>
      <c r="D16" s="20"/>
      <c r="E16" s="20"/>
      <c r="F16" s="20"/>
      <c r="G16" s="20"/>
      <c r="H16" s="20"/>
      <c r="I16" s="6"/>
    </row>
    <row r="17" spans="1:9" ht="18" customHeight="1">
      <c r="A17" s="17"/>
      <c r="B17" s="18"/>
      <c r="C17" s="19"/>
      <c r="D17" s="21"/>
      <c r="E17" s="21"/>
      <c r="F17" s="21"/>
      <c r="G17" s="21"/>
      <c r="H17" s="21"/>
      <c r="I17" s="6"/>
    </row>
    <row r="18" spans="1:9" ht="16.2">
      <c r="A18" s="60"/>
      <c r="B18" s="60"/>
      <c r="C18" s="60"/>
      <c r="D18" s="60"/>
      <c r="E18" s="60"/>
      <c r="F18" s="60"/>
      <c r="G18" s="60"/>
      <c r="H18" s="60"/>
    </row>
    <row r="19" spans="1:9" ht="16.2">
      <c r="A19" s="60"/>
      <c r="B19" s="60"/>
      <c r="C19" s="60"/>
      <c r="D19" s="60"/>
      <c r="E19" s="60"/>
      <c r="F19" s="60"/>
      <c r="G19" s="60"/>
      <c r="H19" s="60"/>
    </row>
    <row r="20" spans="1:9">
      <c r="A20" s="2"/>
      <c r="B20" s="3"/>
      <c r="C20" s="4"/>
      <c r="D20" s="5"/>
      <c r="E20" s="5"/>
      <c r="F20" s="5"/>
      <c r="G20" s="5"/>
      <c r="H20" s="5"/>
    </row>
    <row r="21" spans="1:9">
      <c r="A21" s="2"/>
      <c r="B21" s="3"/>
      <c r="C21" s="4"/>
      <c r="D21" s="5"/>
      <c r="E21" s="5"/>
      <c r="F21" s="5"/>
      <c r="G21" s="5"/>
      <c r="H21" s="5"/>
    </row>
  </sheetData>
  <mergeCells count="9">
    <mergeCell ref="A1:H1"/>
    <mergeCell ref="A2:H2"/>
    <mergeCell ref="D4:H4"/>
    <mergeCell ref="A18:H18"/>
    <mergeCell ref="A19:H19"/>
    <mergeCell ref="A3:H3"/>
    <mergeCell ref="A4:A5"/>
    <mergeCell ref="B4:B5"/>
    <mergeCell ref="C4:C5"/>
  </mergeCells>
  <pageMargins left="0.75" right="0.75" top="0.54" bottom="0.59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7"/>
  <sheetViews>
    <sheetView zoomScaleNormal="100" zoomScaleSheetLayoutView="115" workbookViewId="0">
      <selection activeCell="K8" sqref="K8"/>
    </sheetView>
  </sheetViews>
  <sheetFormatPr defaultColWidth="9.109375" defaultRowHeight="16.2"/>
  <cols>
    <col min="1" max="1" width="5" style="1" customWidth="1"/>
    <col min="2" max="2" width="10.33203125" style="1" customWidth="1"/>
    <col min="3" max="3" width="35.5546875" style="1" customWidth="1"/>
    <col min="4" max="4" width="9.109375" style="1"/>
    <col min="5" max="5" width="8.44140625" style="1" customWidth="1"/>
    <col min="6" max="6" width="9.6640625" style="1" customWidth="1"/>
    <col min="7" max="7" width="9.33203125" style="1" customWidth="1"/>
    <col min="8" max="8" width="12" style="1" customWidth="1"/>
    <col min="9" max="16384" width="9.109375" style="1"/>
  </cols>
  <sheetData>
    <row r="1" spans="1:8" customFormat="1" ht="29.25" customHeight="1">
      <c r="A1" s="62" t="s">
        <v>26</v>
      </c>
      <c r="B1" s="62"/>
      <c r="C1" s="62"/>
      <c r="D1" s="62"/>
      <c r="E1" s="62"/>
      <c r="F1" s="62"/>
      <c r="G1" s="62"/>
      <c r="H1" s="62"/>
    </row>
    <row r="2" spans="1:8" customFormat="1" ht="36.75" customHeight="1">
      <c r="A2" s="58" t="s">
        <v>77</v>
      </c>
      <c r="B2" s="58"/>
      <c r="C2" s="58"/>
      <c r="D2" s="58"/>
      <c r="E2" s="58"/>
      <c r="F2" s="58"/>
      <c r="G2" s="58"/>
      <c r="H2" s="58"/>
    </row>
    <row r="3" spans="1:8" customFormat="1" ht="18" customHeight="1">
      <c r="A3" s="62" t="s">
        <v>4</v>
      </c>
      <c r="B3" s="62"/>
      <c r="C3" s="62"/>
      <c r="D3" s="62"/>
      <c r="E3" s="62"/>
      <c r="F3" s="62"/>
      <c r="G3" s="62"/>
      <c r="H3" s="62"/>
    </row>
    <row r="4" spans="1:8" customFormat="1">
      <c r="A4" s="63" t="s">
        <v>12</v>
      </c>
      <c r="B4" s="63"/>
      <c r="C4" s="63"/>
      <c r="D4" s="63"/>
      <c r="E4" s="64">
        <f>H24</f>
        <v>0</v>
      </c>
      <c r="F4" s="64"/>
      <c r="G4" s="29" t="s">
        <v>1</v>
      </c>
      <c r="H4" s="23"/>
    </row>
    <row r="5" spans="1:8" customFormat="1" ht="18.75" customHeight="1">
      <c r="A5" s="66" t="s">
        <v>62</v>
      </c>
      <c r="B5" s="66"/>
      <c r="C5" s="66"/>
      <c r="D5" s="66"/>
      <c r="E5" s="66"/>
      <c r="F5" s="66"/>
      <c r="G5" s="66"/>
      <c r="H5" s="66"/>
    </row>
    <row r="6" spans="1:8" customFormat="1" ht="12" customHeight="1">
      <c r="A6" s="24"/>
      <c r="B6" s="24"/>
      <c r="C6" s="24"/>
      <c r="D6" s="24"/>
      <c r="E6" s="24"/>
      <c r="F6" s="24"/>
      <c r="G6" s="24"/>
      <c r="H6" s="24"/>
    </row>
    <row r="7" spans="1:8" ht="31.5" customHeight="1">
      <c r="A7" s="67" t="s">
        <v>23</v>
      </c>
      <c r="B7" s="68"/>
      <c r="C7" s="67" t="s">
        <v>14</v>
      </c>
      <c r="D7" s="70" t="s">
        <v>15</v>
      </c>
      <c r="E7" s="67" t="s">
        <v>16</v>
      </c>
      <c r="F7" s="67"/>
      <c r="G7" s="67"/>
      <c r="H7" s="67"/>
    </row>
    <row r="8" spans="1:8" ht="73.5" customHeight="1">
      <c r="A8" s="67"/>
      <c r="B8" s="69"/>
      <c r="C8" s="67"/>
      <c r="D8" s="70"/>
      <c r="E8" s="31" t="s">
        <v>17</v>
      </c>
      <c r="F8" s="31" t="s">
        <v>18</v>
      </c>
      <c r="G8" s="31" t="s">
        <v>65</v>
      </c>
      <c r="H8" s="31" t="s">
        <v>66</v>
      </c>
    </row>
    <row r="9" spans="1:8" ht="1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customFormat="1" ht="61.5" customHeight="1">
      <c r="A10" s="12" t="s">
        <v>0</v>
      </c>
      <c r="B10" s="32" t="s">
        <v>29</v>
      </c>
      <c r="C10" s="33" t="s">
        <v>30</v>
      </c>
      <c r="D10" s="34" t="s">
        <v>31</v>
      </c>
      <c r="E10" s="35"/>
      <c r="F10" s="36">
        <v>900</v>
      </c>
      <c r="G10" s="35"/>
      <c r="H10" s="45"/>
    </row>
    <row r="11" spans="1:8" customFormat="1" ht="21.75" customHeight="1">
      <c r="A11" s="12"/>
      <c r="B11" s="37"/>
      <c r="C11" s="38" t="s">
        <v>32</v>
      </c>
      <c r="D11" s="38" t="s">
        <v>13</v>
      </c>
      <c r="E11" s="39">
        <v>0.186</v>
      </c>
      <c r="F11" s="40">
        <f>E11*F10</f>
        <v>167.4</v>
      </c>
      <c r="G11" s="39"/>
      <c r="H11" s="46"/>
    </row>
    <row r="12" spans="1:8">
      <c r="A12" s="26">
        <v>2</v>
      </c>
      <c r="B12" s="41"/>
      <c r="C12" s="38" t="s">
        <v>33</v>
      </c>
      <c r="D12" s="38" t="s">
        <v>34</v>
      </c>
      <c r="E12" s="42">
        <v>4.7999999999999996E-3</v>
      </c>
      <c r="F12" s="40">
        <f>E12*F10</f>
        <v>4.3199999999999994</v>
      </c>
      <c r="G12" s="39"/>
      <c r="H12" s="46"/>
    </row>
    <row r="13" spans="1:8">
      <c r="A13" s="15"/>
      <c r="B13" s="37" t="s">
        <v>35</v>
      </c>
      <c r="C13" s="38" t="s">
        <v>36</v>
      </c>
      <c r="D13" s="38" t="s">
        <v>34</v>
      </c>
      <c r="E13" s="43">
        <v>9.3999999999999997E-4</v>
      </c>
      <c r="F13" s="40">
        <f>E13*F10</f>
        <v>0.84599999999999997</v>
      </c>
      <c r="G13" s="39"/>
      <c r="H13" s="46"/>
    </row>
    <row r="14" spans="1:8" ht="92.25" customHeight="1">
      <c r="A14" s="15"/>
      <c r="B14" s="35" t="s">
        <v>37</v>
      </c>
      <c r="C14" s="33" t="s">
        <v>38</v>
      </c>
      <c r="D14" s="44" t="s">
        <v>39</v>
      </c>
      <c r="E14" s="35"/>
      <c r="F14" s="36">
        <v>90</v>
      </c>
      <c r="G14" s="45"/>
      <c r="H14" s="45"/>
    </row>
    <row r="15" spans="1:8" ht="17.25" customHeight="1">
      <c r="A15" s="15"/>
      <c r="B15" s="39"/>
      <c r="C15" s="37" t="s">
        <v>40</v>
      </c>
      <c r="D15" s="37" t="s">
        <v>13</v>
      </c>
      <c r="E15" s="39">
        <v>4.5</v>
      </c>
      <c r="F15" s="39">
        <f>E15*F14</f>
        <v>405</v>
      </c>
      <c r="G15" s="46"/>
      <c r="H15" s="46"/>
    </row>
    <row r="16" spans="1:8" ht="18" customHeight="1">
      <c r="A16" s="15"/>
      <c r="B16" s="39"/>
      <c r="C16" s="37" t="s">
        <v>41</v>
      </c>
      <c r="D16" s="47" t="s">
        <v>1</v>
      </c>
      <c r="E16" s="39">
        <v>0.37</v>
      </c>
      <c r="F16" s="46">
        <f>E16*F14</f>
        <v>33.299999999999997</v>
      </c>
      <c r="G16" s="46"/>
      <c r="H16" s="46"/>
    </row>
    <row r="17" spans="1:11" ht="18.75" customHeight="1">
      <c r="A17" s="11"/>
      <c r="B17" s="39"/>
      <c r="C17" s="39" t="s">
        <v>42</v>
      </c>
      <c r="D17" s="39" t="s">
        <v>43</v>
      </c>
      <c r="E17" s="39">
        <v>1.02</v>
      </c>
      <c r="F17" s="46">
        <f>E17*F14</f>
        <v>91.8</v>
      </c>
      <c r="G17" s="40"/>
      <c r="H17" s="46"/>
    </row>
    <row r="18" spans="1:11" ht="20.25" customHeight="1">
      <c r="A18" s="15"/>
      <c r="B18" s="48" t="s">
        <v>35</v>
      </c>
      <c r="C18" s="39" t="s">
        <v>44</v>
      </c>
      <c r="D18" s="49" t="s">
        <v>45</v>
      </c>
      <c r="E18" s="50">
        <v>0.01</v>
      </c>
      <c r="F18" s="42">
        <f>E18*F14</f>
        <v>0.9</v>
      </c>
      <c r="G18" s="46"/>
      <c r="H18" s="46"/>
    </row>
    <row r="19" spans="1:11" ht="15.75" customHeight="1">
      <c r="A19" s="15"/>
      <c r="B19" s="39"/>
      <c r="C19" s="39" t="s">
        <v>46</v>
      </c>
      <c r="D19" s="39" t="s">
        <v>1</v>
      </c>
      <c r="E19" s="39">
        <v>0.28000000000000003</v>
      </c>
      <c r="F19" s="46">
        <f>E19*F14</f>
        <v>25.200000000000003</v>
      </c>
      <c r="G19" s="46"/>
      <c r="H19" s="46"/>
    </row>
    <row r="20" spans="1:11">
      <c r="A20" s="25"/>
      <c r="B20" s="10"/>
      <c r="C20" s="11" t="s">
        <v>19</v>
      </c>
      <c r="D20" s="11"/>
      <c r="E20" s="11"/>
      <c r="F20" s="11"/>
      <c r="G20" s="11"/>
      <c r="H20" s="13"/>
      <c r="J20" s="54"/>
      <c r="K20" s="54"/>
    </row>
    <row r="21" spans="1:11">
      <c r="A21" s="25"/>
      <c r="B21" s="16"/>
      <c r="C21" s="10" t="s">
        <v>21</v>
      </c>
      <c r="D21" s="28">
        <v>0.1</v>
      </c>
      <c r="E21" s="13"/>
      <c r="F21" s="11"/>
      <c r="G21" s="10"/>
      <c r="H21" s="16"/>
    </row>
    <row r="22" spans="1:11" ht="18" customHeight="1">
      <c r="A22" s="10"/>
      <c r="B22" s="10"/>
      <c r="C22" s="10" t="s">
        <v>19</v>
      </c>
      <c r="D22" s="10"/>
      <c r="E22" s="11"/>
      <c r="F22" s="11"/>
      <c r="G22" s="10"/>
      <c r="H22" s="16"/>
    </row>
    <row r="23" spans="1:11">
      <c r="A23" s="10"/>
      <c r="B23" s="10"/>
      <c r="C23" s="10" t="s">
        <v>20</v>
      </c>
      <c r="D23" s="28">
        <v>0.08</v>
      </c>
      <c r="E23" s="11"/>
      <c r="F23" s="11"/>
      <c r="G23" s="10"/>
      <c r="H23" s="16"/>
    </row>
    <row r="24" spans="1:11">
      <c r="A24" s="10"/>
      <c r="B24" s="10"/>
      <c r="C24" s="10" t="s">
        <v>19</v>
      </c>
      <c r="D24" s="10"/>
      <c r="E24" s="11"/>
      <c r="F24" s="11"/>
      <c r="G24" s="10"/>
      <c r="H24" s="13"/>
    </row>
    <row r="25" spans="1:11">
      <c r="A25" s="30"/>
      <c r="B25" s="30"/>
      <c r="C25" s="30"/>
      <c r="D25" s="30"/>
      <c r="E25" s="30"/>
      <c r="F25" s="30"/>
      <c r="G25" s="30"/>
      <c r="H25" s="30"/>
    </row>
    <row r="26" spans="1:11">
      <c r="A26" s="30"/>
      <c r="B26" s="30"/>
      <c r="C26" s="30"/>
      <c r="D26" s="30"/>
      <c r="E26" s="30"/>
      <c r="F26" s="30"/>
      <c r="G26" s="30"/>
      <c r="H26" s="30"/>
    </row>
    <row r="27" spans="1:11">
      <c r="A27" s="30"/>
      <c r="B27" s="65"/>
      <c r="C27" s="65"/>
      <c r="D27" s="30"/>
      <c r="E27" s="30"/>
      <c r="F27" s="65"/>
      <c r="G27" s="65"/>
      <c r="H27" s="65"/>
    </row>
  </sheetData>
  <mergeCells count="14">
    <mergeCell ref="B27:C27"/>
    <mergeCell ref="F27:H27"/>
    <mergeCell ref="A5:H5"/>
    <mergeCell ref="A7:A8"/>
    <mergeCell ref="B7:B8"/>
    <mergeCell ref="C7:C8"/>
    <mergeCell ref="D7:D8"/>
    <mergeCell ref="E7:F7"/>
    <mergeCell ref="G7:H7"/>
    <mergeCell ref="A1:H1"/>
    <mergeCell ref="A2:H2"/>
    <mergeCell ref="A3:H3"/>
    <mergeCell ref="A4:D4"/>
    <mergeCell ref="E4:F4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28"/>
  <sheetViews>
    <sheetView zoomScaleNormal="100" zoomScaleSheetLayoutView="115" workbookViewId="0">
      <selection activeCell="L33" sqref="L33"/>
    </sheetView>
  </sheetViews>
  <sheetFormatPr defaultColWidth="9.109375" defaultRowHeight="16.2"/>
  <cols>
    <col min="1" max="1" width="5" style="1" customWidth="1"/>
    <col min="2" max="2" width="10.33203125" style="1" customWidth="1"/>
    <col min="3" max="3" width="35.5546875" style="1" customWidth="1"/>
    <col min="4" max="4" width="9.109375" style="1"/>
    <col min="5" max="5" width="8.44140625" style="1" customWidth="1"/>
    <col min="6" max="6" width="9.6640625" style="1" customWidth="1"/>
    <col min="7" max="7" width="9.33203125" style="1" customWidth="1"/>
    <col min="8" max="8" width="12" style="1" customWidth="1"/>
    <col min="9" max="16384" width="9.109375" style="1"/>
  </cols>
  <sheetData>
    <row r="1" spans="1:8" customFormat="1" ht="29.25" customHeight="1">
      <c r="A1" s="62" t="s">
        <v>68</v>
      </c>
      <c r="B1" s="62"/>
      <c r="C1" s="62"/>
      <c r="D1" s="62"/>
      <c r="E1" s="62"/>
      <c r="F1" s="62"/>
      <c r="G1" s="62"/>
      <c r="H1" s="62"/>
    </row>
    <row r="2" spans="1:8" customFormat="1" ht="36.75" customHeight="1">
      <c r="A2" s="58" t="s">
        <v>69</v>
      </c>
      <c r="B2" s="58"/>
      <c r="C2" s="58"/>
      <c r="D2" s="58"/>
      <c r="E2" s="58"/>
      <c r="F2" s="58"/>
      <c r="G2" s="58"/>
      <c r="H2" s="58"/>
    </row>
    <row r="3" spans="1:8" customFormat="1" ht="18" customHeight="1">
      <c r="A3" s="62" t="s">
        <v>4</v>
      </c>
      <c r="B3" s="62"/>
      <c r="C3" s="62"/>
      <c r="D3" s="62"/>
      <c r="E3" s="62"/>
      <c r="F3" s="62"/>
      <c r="G3" s="62"/>
      <c r="H3" s="62"/>
    </row>
    <row r="4" spans="1:8" customFormat="1">
      <c r="A4" s="63" t="s">
        <v>12</v>
      </c>
      <c r="B4" s="63"/>
      <c r="C4" s="63"/>
      <c r="D4" s="63"/>
      <c r="E4" s="64">
        <f>H25</f>
        <v>0</v>
      </c>
      <c r="F4" s="64"/>
      <c r="G4" s="29" t="s">
        <v>1</v>
      </c>
      <c r="H4" s="23"/>
    </row>
    <row r="5" spans="1:8" customFormat="1">
      <c r="A5" s="63"/>
      <c r="B5" s="63"/>
      <c r="C5" s="63"/>
      <c r="D5" s="63"/>
      <c r="E5" s="64"/>
      <c r="F5" s="64"/>
      <c r="G5" s="29"/>
      <c r="H5" s="23"/>
    </row>
    <row r="6" spans="1:8" customFormat="1" ht="18.75" customHeight="1">
      <c r="A6" s="66" t="s">
        <v>63</v>
      </c>
      <c r="B6" s="66"/>
      <c r="C6" s="66"/>
      <c r="D6" s="66"/>
      <c r="E6" s="66"/>
      <c r="F6" s="66"/>
      <c r="G6" s="66"/>
      <c r="H6" s="66"/>
    </row>
    <row r="7" spans="1:8" customFormat="1" ht="12" customHeight="1">
      <c r="A7" s="24"/>
      <c r="B7" s="24"/>
      <c r="C7" s="24"/>
      <c r="D7" s="24"/>
      <c r="E7" s="24"/>
      <c r="F7" s="24"/>
      <c r="G7" s="24"/>
      <c r="H7" s="24"/>
    </row>
    <row r="8" spans="1:8" ht="31.5" customHeight="1">
      <c r="A8" s="67" t="s">
        <v>23</v>
      </c>
      <c r="B8" s="68"/>
      <c r="C8" s="67" t="s">
        <v>14</v>
      </c>
      <c r="D8" s="70" t="s">
        <v>15</v>
      </c>
      <c r="E8" s="67" t="s">
        <v>16</v>
      </c>
      <c r="F8" s="67"/>
      <c r="G8" s="67"/>
      <c r="H8" s="67"/>
    </row>
    <row r="9" spans="1:8" ht="73.5" customHeight="1">
      <c r="A9" s="67"/>
      <c r="B9" s="69"/>
      <c r="C9" s="67"/>
      <c r="D9" s="70"/>
      <c r="E9" s="53" t="s">
        <v>17</v>
      </c>
      <c r="F9" s="53" t="s">
        <v>18</v>
      </c>
      <c r="G9" s="53" t="s">
        <v>67</v>
      </c>
      <c r="H9" s="53" t="s">
        <v>66</v>
      </c>
    </row>
    <row r="10" spans="1:8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customFormat="1" ht="61.5" customHeight="1">
      <c r="A11" s="12" t="s">
        <v>0</v>
      </c>
      <c r="B11" s="32" t="s">
        <v>29</v>
      </c>
      <c r="C11" s="33" t="s">
        <v>30</v>
      </c>
      <c r="D11" s="34" t="s">
        <v>31</v>
      </c>
      <c r="E11" s="35"/>
      <c r="F11" s="36">
        <v>400</v>
      </c>
      <c r="G11" s="35"/>
      <c r="H11" s="45"/>
    </row>
    <row r="12" spans="1:8" customFormat="1" ht="21.75" customHeight="1">
      <c r="A12" s="12"/>
      <c r="B12" s="37"/>
      <c r="C12" s="38" t="s">
        <v>32</v>
      </c>
      <c r="D12" s="38" t="s">
        <v>13</v>
      </c>
      <c r="E12" s="39">
        <v>0.186</v>
      </c>
      <c r="F12" s="40">
        <f>E12*F11</f>
        <v>74.400000000000006</v>
      </c>
      <c r="G12" s="39"/>
      <c r="H12" s="46"/>
    </row>
    <row r="13" spans="1:8">
      <c r="A13" s="26">
        <v>2</v>
      </c>
      <c r="B13" s="41"/>
      <c r="C13" s="38" t="s">
        <v>33</v>
      </c>
      <c r="D13" s="38" t="s">
        <v>34</v>
      </c>
      <c r="E13" s="42">
        <v>4.7999999999999996E-3</v>
      </c>
      <c r="F13" s="40">
        <f>E13*F11</f>
        <v>1.92</v>
      </c>
      <c r="G13" s="39"/>
      <c r="H13" s="46"/>
    </row>
    <row r="14" spans="1:8">
      <c r="A14" s="15"/>
      <c r="B14" s="37" t="s">
        <v>35</v>
      </c>
      <c r="C14" s="38" t="s">
        <v>36</v>
      </c>
      <c r="D14" s="38" t="s">
        <v>34</v>
      </c>
      <c r="E14" s="43">
        <v>9.3999999999999997E-4</v>
      </c>
      <c r="F14" s="40">
        <f>E14*F11</f>
        <v>0.376</v>
      </c>
      <c r="G14" s="39"/>
      <c r="H14" s="46"/>
    </row>
    <row r="15" spans="1:8" ht="92.25" customHeight="1">
      <c r="A15" s="15"/>
      <c r="B15" s="35" t="s">
        <v>37</v>
      </c>
      <c r="C15" s="33" t="s">
        <v>38</v>
      </c>
      <c r="D15" s="44" t="s">
        <v>39</v>
      </c>
      <c r="E15" s="35"/>
      <c r="F15" s="36">
        <v>40</v>
      </c>
      <c r="G15" s="45"/>
      <c r="H15" s="45"/>
    </row>
    <row r="16" spans="1:8" ht="17.25" customHeight="1">
      <c r="A16" s="15"/>
      <c r="B16" s="39"/>
      <c r="C16" s="37" t="s">
        <v>40</v>
      </c>
      <c r="D16" s="37" t="s">
        <v>13</v>
      </c>
      <c r="E16" s="39">
        <v>4.5</v>
      </c>
      <c r="F16" s="39">
        <f>E16*F15</f>
        <v>180</v>
      </c>
      <c r="G16" s="46"/>
      <c r="H16" s="46"/>
    </row>
    <row r="17" spans="1:10" ht="18" customHeight="1">
      <c r="A17" s="15"/>
      <c r="B17" s="39"/>
      <c r="C17" s="37" t="s">
        <v>41</v>
      </c>
      <c r="D17" s="47" t="s">
        <v>1</v>
      </c>
      <c r="E17" s="39">
        <v>0.37</v>
      </c>
      <c r="F17" s="46">
        <f>E17*F15</f>
        <v>14.8</v>
      </c>
      <c r="G17" s="46"/>
      <c r="H17" s="46"/>
    </row>
    <row r="18" spans="1:10" ht="18.75" customHeight="1">
      <c r="A18" s="11"/>
      <c r="B18" s="39"/>
      <c r="C18" s="39" t="s">
        <v>42</v>
      </c>
      <c r="D18" s="39" t="s">
        <v>43</v>
      </c>
      <c r="E18" s="39">
        <v>1.02</v>
      </c>
      <c r="F18" s="46">
        <f>E18*F15</f>
        <v>40.799999999999997</v>
      </c>
      <c r="G18" s="40"/>
      <c r="H18" s="46"/>
    </row>
    <row r="19" spans="1:10" ht="20.25" customHeight="1">
      <c r="A19" s="15"/>
      <c r="B19" s="48" t="s">
        <v>35</v>
      </c>
      <c r="C19" s="39" t="s">
        <v>44</v>
      </c>
      <c r="D19" s="49" t="s">
        <v>45</v>
      </c>
      <c r="E19" s="50">
        <v>0.01</v>
      </c>
      <c r="F19" s="42">
        <f>E19*F15</f>
        <v>0.4</v>
      </c>
      <c r="G19" s="46"/>
      <c r="H19" s="46"/>
    </row>
    <row r="20" spans="1:10" ht="15.75" customHeight="1">
      <c r="A20" s="15"/>
      <c r="B20" s="39"/>
      <c r="C20" s="39" t="s">
        <v>46</v>
      </c>
      <c r="D20" s="39" t="s">
        <v>1</v>
      </c>
      <c r="E20" s="39">
        <v>0.28000000000000003</v>
      </c>
      <c r="F20" s="46">
        <f>E20*F15</f>
        <v>11.200000000000001</v>
      </c>
      <c r="G20" s="46"/>
      <c r="H20" s="46"/>
    </row>
    <row r="21" spans="1:10">
      <c r="A21" s="25"/>
      <c r="B21" s="10"/>
      <c r="C21" s="11" t="s">
        <v>19</v>
      </c>
      <c r="D21" s="11"/>
      <c r="E21" s="11"/>
      <c r="F21" s="11"/>
      <c r="G21" s="11"/>
      <c r="H21" s="13"/>
      <c r="J21" s="54"/>
    </row>
    <row r="22" spans="1:10">
      <c r="A22" s="25"/>
      <c r="B22" s="16"/>
      <c r="C22" s="10" t="s">
        <v>21</v>
      </c>
      <c r="D22" s="28">
        <v>0.1</v>
      </c>
      <c r="E22" s="13"/>
      <c r="F22" s="11"/>
      <c r="G22" s="10"/>
      <c r="H22" s="16"/>
    </row>
    <row r="23" spans="1:10" ht="18" customHeight="1">
      <c r="A23" s="10"/>
      <c r="B23" s="10"/>
      <c r="C23" s="10" t="s">
        <v>19</v>
      </c>
      <c r="D23" s="10"/>
      <c r="E23" s="11"/>
      <c r="F23" s="11"/>
      <c r="G23" s="10"/>
      <c r="H23" s="16"/>
    </row>
    <row r="24" spans="1:10">
      <c r="A24" s="10"/>
      <c r="B24" s="10"/>
      <c r="C24" s="10" t="s">
        <v>20</v>
      </c>
      <c r="D24" s="28">
        <v>0.08</v>
      </c>
      <c r="E24" s="11"/>
      <c r="F24" s="11"/>
      <c r="G24" s="10"/>
      <c r="H24" s="16"/>
    </row>
    <row r="25" spans="1:10">
      <c r="A25" s="10"/>
      <c r="B25" s="10"/>
      <c r="C25" s="10" t="s">
        <v>19</v>
      </c>
      <c r="D25" s="10"/>
      <c r="E25" s="11"/>
      <c r="F25" s="11"/>
      <c r="G25" s="10"/>
      <c r="H25" s="13"/>
    </row>
    <row r="26" spans="1:10">
      <c r="A26" s="52"/>
      <c r="B26" s="52"/>
      <c r="C26" s="52"/>
      <c r="D26" s="52"/>
      <c r="E26" s="52"/>
      <c r="F26" s="52"/>
      <c r="G26" s="52"/>
      <c r="H26" s="52"/>
    </row>
    <row r="27" spans="1:10">
      <c r="A27" s="52"/>
      <c r="B27" s="52"/>
      <c r="C27" s="52"/>
      <c r="D27" s="52"/>
      <c r="E27" s="52"/>
      <c r="F27" s="52"/>
      <c r="G27" s="52"/>
      <c r="H27" s="52"/>
    </row>
    <row r="28" spans="1:10">
      <c r="A28" s="52"/>
      <c r="B28" s="65"/>
      <c r="C28" s="65"/>
      <c r="D28" s="52"/>
      <c r="E28" s="52"/>
      <c r="F28" s="65"/>
      <c r="G28" s="65"/>
      <c r="H28" s="65"/>
    </row>
  </sheetData>
  <mergeCells count="16">
    <mergeCell ref="A5:D5"/>
    <mergeCell ref="E5:F5"/>
    <mergeCell ref="A1:H1"/>
    <mergeCell ref="A2:H2"/>
    <mergeCell ref="A3:H3"/>
    <mergeCell ref="A4:D4"/>
    <mergeCell ref="E4:F4"/>
    <mergeCell ref="B28:C28"/>
    <mergeCell ref="F28:H28"/>
    <mergeCell ref="A6:H6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28"/>
  <sheetViews>
    <sheetView zoomScaleNormal="100" zoomScaleSheetLayoutView="115" workbookViewId="0">
      <selection activeCell="H35" sqref="H35"/>
    </sheetView>
  </sheetViews>
  <sheetFormatPr defaultColWidth="9.109375" defaultRowHeight="16.2"/>
  <cols>
    <col min="1" max="1" width="5" style="1" customWidth="1"/>
    <col min="2" max="2" width="10.33203125" style="1" customWidth="1"/>
    <col min="3" max="3" width="35.5546875" style="1" customWidth="1"/>
    <col min="4" max="4" width="9.109375" style="1"/>
    <col min="5" max="5" width="8.44140625" style="1" customWidth="1"/>
    <col min="6" max="6" width="9.6640625" style="1" customWidth="1"/>
    <col min="7" max="7" width="9.33203125" style="1" customWidth="1"/>
    <col min="8" max="8" width="12" style="1" customWidth="1"/>
    <col min="9" max="16384" width="9.109375" style="1"/>
  </cols>
  <sheetData>
    <row r="1" spans="1:8" customFormat="1" ht="29.25" customHeight="1">
      <c r="A1" s="62" t="s">
        <v>71</v>
      </c>
      <c r="B1" s="62"/>
      <c r="C1" s="62"/>
      <c r="D1" s="62"/>
      <c r="E1" s="62"/>
      <c r="F1" s="62"/>
      <c r="G1" s="62"/>
      <c r="H1" s="62"/>
    </row>
    <row r="2" spans="1:8" customFormat="1" ht="36.75" customHeight="1">
      <c r="A2" s="58" t="s">
        <v>50</v>
      </c>
      <c r="B2" s="58"/>
      <c r="C2" s="58"/>
      <c r="D2" s="58"/>
      <c r="E2" s="58"/>
      <c r="F2" s="58"/>
      <c r="G2" s="58"/>
      <c r="H2" s="58"/>
    </row>
    <row r="3" spans="1:8" customFormat="1" ht="18" customHeight="1">
      <c r="A3" s="62" t="s">
        <v>4</v>
      </c>
      <c r="B3" s="62"/>
      <c r="C3" s="62"/>
      <c r="D3" s="62"/>
      <c r="E3" s="62"/>
      <c r="F3" s="62"/>
      <c r="G3" s="62"/>
      <c r="H3" s="62"/>
    </row>
    <row r="4" spans="1:8" customFormat="1">
      <c r="A4" s="63" t="s">
        <v>12</v>
      </c>
      <c r="B4" s="63"/>
      <c r="C4" s="63"/>
      <c r="D4" s="63"/>
      <c r="E4" s="64">
        <f>H25</f>
        <v>0</v>
      </c>
      <c r="F4" s="64"/>
      <c r="G4" s="29" t="s">
        <v>1</v>
      </c>
      <c r="H4" s="23"/>
    </row>
    <row r="5" spans="1:8" customFormat="1">
      <c r="A5" s="63"/>
      <c r="B5" s="63"/>
      <c r="C5" s="63"/>
      <c r="D5" s="63"/>
      <c r="E5" s="64"/>
      <c r="F5" s="64"/>
      <c r="G5" s="29"/>
      <c r="H5" s="23"/>
    </row>
    <row r="6" spans="1:8" customFormat="1" ht="18.75" customHeight="1">
      <c r="A6" s="66" t="s">
        <v>62</v>
      </c>
      <c r="B6" s="66"/>
      <c r="C6" s="66"/>
      <c r="D6" s="66"/>
      <c r="E6" s="66"/>
      <c r="F6" s="66"/>
      <c r="G6" s="66"/>
      <c r="H6" s="66"/>
    </row>
    <row r="7" spans="1:8" customFormat="1" ht="12" customHeight="1">
      <c r="A7" s="24"/>
      <c r="B7" s="24"/>
      <c r="C7" s="24"/>
      <c r="D7" s="24"/>
      <c r="E7" s="24"/>
      <c r="F7" s="24"/>
      <c r="G7" s="24"/>
      <c r="H7" s="24"/>
    </row>
    <row r="8" spans="1:8" ht="31.5" customHeight="1">
      <c r="A8" s="67" t="s">
        <v>23</v>
      </c>
      <c r="B8" s="68"/>
      <c r="C8" s="67" t="s">
        <v>14</v>
      </c>
      <c r="D8" s="70" t="s">
        <v>15</v>
      </c>
      <c r="E8" s="67" t="s">
        <v>16</v>
      </c>
      <c r="F8" s="67"/>
      <c r="G8" s="67"/>
      <c r="H8" s="67"/>
    </row>
    <row r="9" spans="1:8" ht="73.5" customHeight="1">
      <c r="A9" s="67"/>
      <c r="B9" s="69"/>
      <c r="C9" s="67"/>
      <c r="D9" s="70"/>
      <c r="E9" s="53" t="s">
        <v>17</v>
      </c>
      <c r="F9" s="53" t="s">
        <v>18</v>
      </c>
      <c r="G9" s="53" t="s">
        <v>67</v>
      </c>
      <c r="H9" s="53" t="s">
        <v>66</v>
      </c>
    </row>
    <row r="10" spans="1:8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customFormat="1" ht="61.5" customHeight="1">
      <c r="A11" s="12" t="s">
        <v>0</v>
      </c>
      <c r="B11" s="32" t="s">
        <v>29</v>
      </c>
      <c r="C11" s="33" t="s">
        <v>30</v>
      </c>
      <c r="D11" s="34" t="s">
        <v>31</v>
      </c>
      <c r="E11" s="35"/>
      <c r="F11" s="36">
        <v>270</v>
      </c>
      <c r="G11" s="35"/>
      <c r="H11" s="45"/>
    </row>
    <row r="12" spans="1:8" customFormat="1" ht="21.75" customHeight="1">
      <c r="A12" s="12"/>
      <c r="B12" s="37"/>
      <c r="C12" s="38" t="s">
        <v>32</v>
      </c>
      <c r="D12" s="38" t="s">
        <v>13</v>
      </c>
      <c r="E12" s="39">
        <v>0.186</v>
      </c>
      <c r="F12" s="40">
        <f>E12*F11</f>
        <v>50.22</v>
      </c>
      <c r="G12" s="39"/>
      <c r="H12" s="46"/>
    </row>
    <row r="13" spans="1:8">
      <c r="A13" s="26">
        <v>2</v>
      </c>
      <c r="B13" s="41"/>
      <c r="C13" s="38" t="s">
        <v>33</v>
      </c>
      <c r="D13" s="38" t="s">
        <v>34</v>
      </c>
      <c r="E13" s="42">
        <v>4.7999999999999996E-3</v>
      </c>
      <c r="F13" s="40">
        <f>E13*F11</f>
        <v>1.2959999999999998</v>
      </c>
      <c r="G13" s="39"/>
      <c r="H13" s="46"/>
    </row>
    <row r="14" spans="1:8">
      <c r="A14" s="15"/>
      <c r="B14" s="37" t="s">
        <v>35</v>
      </c>
      <c r="C14" s="38" t="s">
        <v>36</v>
      </c>
      <c r="D14" s="38" t="s">
        <v>34</v>
      </c>
      <c r="E14" s="43">
        <v>9.3999999999999997E-4</v>
      </c>
      <c r="F14" s="40">
        <f>E14*F11</f>
        <v>0.25379999999999997</v>
      </c>
      <c r="G14" s="39"/>
      <c r="H14" s="46"/>
    </row>
    <row r="15" spans="1:8" ht="92.25" customHeight="1">
      <c r="A15" s="15"/>
      <c r="B15" s="35" t="s">
        <v>37</v>
      </c>
      <c r="C15" s="33" t="s">
        <v>38</v>
      </c>
      <c r="D15" s="44" t="s">
        <v>39</v>
      </c>
      <c r="E15" s="35"/>
      <c r="F15" s="36">
        <v>27</v>
      </c>
      <c r="G15" s="45"/>
      <c r="H15" s="45"/>
    </row>
    <row r="16" spans="1:8" ht="17.25" customHeight="1">
      <c r="A16" s="15"/>
      <c r="B16" s="39"/>
      <c r="C16" s="37" t="s">
        <v>40</v>
      </c>
      <c r="D16" s="37" t="s">
        <v>13</v>
      </c>
      <c r="E16" s="39">
        <v>4.5</v>
      </c>
      <c r="F16" s="39">
        <f>E16*F15</f>
        <v>121.5</v>
      </c>
      <c r="G16" s="46"/>
      <c r="H16" s="46"/>
    </row>
    <row r="17" spans="1:10" ht="18" customHeight="1">
      <c r="A17" s="15"/>
      <c r="B17" s="39"/>
      <c r="C17" s="37" t="s">
        <v>41</v>
      </c>
      <c r="D17" s="47" t="s">
        <v>1</v>
      </c>
      <c r="E17" s="39">
        <v>0.37</v>
      </c>
      <c r="F17" s="46">
        <f>E17*F15</f>
        <v>9.99</v>
      </c>
      <c r="G17" s="46"/>
      <c r="H17" s="46"/>
    </row>
    <row r="18" spans="1:10" ht="18.75" customHeight="1">
      <c r="A18" s="11"/>
      <c r="B18" s="39"/>
      <c r="C18" s="39" t="s">
        <v>42</v>
      </c>
      <c r="D18" s="39" t="s">
        <v>43</v>
      </c>
      <c r="E18" s="39">
        <v>1.02</v>
      </c>
      <c r="F18" s="46">
        <f>E18*F15</f>
        <v>27.54</v>
      </c>
      <c r="G18" s="40"/>
      <c r="H18" s="46"/>
    </row>
    <row r="19" spans="1:10" ht="20.25" customHeight="1">
      <c r="A19" s="15"/>
      <c r="B19" s="48" t="s">
        <v>35</v>
      </c>
      <c r="C19" s="39" t="s">
        <v>44</v>
      </c>
      <c r="D19" s="49" t="s">
        <v>45</v>
      </c>
      <c r="E19" s="50">
        <v>0.01</v>
      </c>
      <c r="F19" s="42">
        <f>E19*F15</f>
        <v>0.27</v>
      </c>
      <c r="G19" s="46"/>
      <c r="H19" s="46"/>
    </row>
    <row r="20" spans="1:10" ht="15.75" customHeight="1">
      <c r="A20" s="15"/>
      <c r="B20" s="39"/>
      <c r="C20" s="39" t="s">
        <v>46</v>
      </c>
      <c r="D20" s="39" t="s">
        <v>1</v>
      </c>
      <c r="E20" s="39">
        <v>0.28000000000000003</v>
      </c>
      <c r="F20" s="46">
        <f>E20*F15</f>
        <v>7.5600000000000005</v>
      </c>
      <c r="G20" s="46"/>
      <c r="H20" s="46"/>
    </row>
    <row r="21" spans="1:10">
      <c r="A21" s="25"/>
      <c r="B21" s="10"/>
      <c r="C21" s="11" t="s">
        <v>19</v>
      </c>
      <c r="D21" s="11"/>
      <c r="E21" s="11"/>
      <c r="F21" s="11"/>
      <c r="G21" s="11"/>
      <c r="H21" s="13"/>
      <c r="J21" s="54"/>
    </row>
    <row r="22" spans="1:10">
      <c r="A22" s="25"/>
      <c r="B22" s="16"/>
      <c r="C22" s="10" t="s">
        <v>21</v>
      </c>
      <c r="D22" s="28">
        <v>0.1</v>
      </c>
      <c r="E22" s="13"/>
      <c r="F22" s="11"/>
      <c r="G22" s="10"/>
      <c r="H22" s="16"/>
    </row>
    <row r="23" spans="1:10" ht="18" customHeight="1">
      <c r="A23" s="10"/>
      <c r="B23" s="10"/>
      <c r="C23" s="10" t="s">
        <v>19</v>
      </c>
      <c r="D23" s="10"/>
      <c r="E23" s="11"/>
      <c r="F23" s="11"/>
      <c r="G23" s="10"/>
      <c r="H23" s="16"/>
    </row>
    <row r="24" spans="1:10">
      <c r="A24" s="10"/>
      <c r="B24" s="10"/>
      <c r="C24" s="10" t="s">
        <v>20</v>
      </c>
      <c r="D24" s="28">
        <v>0.08</v>
      </c>
      <c r="E24" s="11"/>
      <c r="F24" s="11"/>
      <c r="G24" s="10"/>
      <c r="H24" s="16"/>
    </row>
    <row r="25" spans="1:10">
      <c r="A25" s="10"/>
      <c r="B25" s="10"/>
      <c r="C25" s="10" t="s">
        <v>19</v>
      </c>
      <c r="D25" s="10"/>
      <c r="E25" s="11"/>
      <c r="F25" s="11"/>
      <c r="G25" s="10"/>
      <c r="H25" s="13"/>
    </row>
    <row r="26" spans="1:10">
      <c r="A26" s="52"/>
      <c r="B26" s="52"/>
      <c r="C26" s="52"/>
      <c r="D26" s="52"/>
      <c r="E26" s="52"/>
      <c r="F26" s="52"/>
      <c r="G26" s="52"/>
      <c r="H26" s="52"/>
    </row>
    <row r="27" spans="1:10">
      <c r="A27" s="52"/>
      <c r="B27" s="52"/>
      <c r="C27" s="52"/>
      <c r="D27" s="52"/>
      <c r="E27" s="52"/>
      <c r="F27" s="52"/>
      <c r="G27" s="52"/>
      <c r="H27" s="52"/>
    </row>
    <row r="28" spans="1:10">
      <c r="A28" s="52"/>
      <c r="B28" s="65"/>
      <c r="C28" s="65"/>
      <c r="D28" s="52"/>
      <c r="E28" s="52"/>
      <c r="F28" s="65"/>
      <c r="G28" s="65"/>
      <c r="H28" s="65"/>
    </row>
  </sheetData>
  <mergeCells count="16">
    <mergeCell ref="A5:D5"/>
    <mergeCell ref="E5:F5"/>
    <mergeCell ref="A1:H1"/>
    <mergeCell ref="A2:H2"/>
    <mergeCell ref="A3:H3"/>
    <mergeCell ref="A4:D4"/>
    <mergeCell ref="E4:F4"/>
    <mergeCell ref="B28:C28"/>
    <mergeCell ref="F28:H28"/>
    <mergeCell ref="A6:H6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28"/>
  <sheetViews>
    <sheetView zoomScaleNormal="100" zoomScaleSheetLayoutView="115" workbookViewId="0">
      <selection activeCell="K37" sqref="K37"/>
    </sheetView>
  </sheetViews>
  <sheetFormatPr defaultColWidth="9.109375" defaultRowHeight="16.2"/>
  <cols>
    <col min="1" max="1" width="5" style="1" customWidth="1"/>
    <col min="2" max="2" width="10.33203125" style="1" customWidth="1"/>
    <col min="3" max="3" width="35.5546875" style="1" customWidth="1"/>
    <col min="4" max="4" width="9.109375" style="1"/>
    <col min="5" max="5" width="8.44140625" style="1" customWidth="1"/>
    <col min="6" max="6" width="9.6640625" style="1" customWidth="1"/>
    <col min="7" max="7" width="9.33203125" style="1" customWidth="1"/>
    <col min="8" max="8" width="12" style="1" customWidth="1"/>
    <col min="9" max="16384" width="9.109375" style="1"/>
  </cols>
  <sheetData>
    <row r="1" spans="1:8" customFormat="1" ht="29.25" customHeight="1">
      <c r="A1" s="62" t="s">
        <v>72</v>
      </c>
      <c r="B1" s="62"/>
      <c r="C1" s="62"/>
      <c r="D1" s="62"/>
      <c r="E1" s="62"/>
      <c r="F1" s="62"/>
      <c r="G1" s="62"/>
      <c r="H1" s="62"/>
    </row>
    <row r="2" spans="1:8" customFormat="1" ht="36.75" customHeight="1">
      <c r="A2" s="58" t="s">
        <v>52</v>
      </c>
      <c r="B2" s="58"/>
      <c r="C2" s="58"/>
      <c r="D2" s="58"/>
      <c r="E2" s="58"/>
      <c r="F2" s="58"/>
      <c r="G2" s="58"/>
      <c r="H2" s="58"/>
    </row>
    <row r="3" spans="1:8" customFormat="1" ht="18" customHeight="1">
      <c r="A3" s="62" t="s">
        <v>4</v>
      </c>
      <c r="B3" s="62"/>
      <c r="C3" s="62"/>
      <c r="D3" s="62"/>
      <c r="E3" s="62"/>
      <c r="F3" s="62"/>
      <c r="G3" s="62"/>
      <c r="H3" s="62"/>
    </row>
    <row r="4" spans="1:8" customFormat="1">
      <c r="A4" s="63" t="s">
        <v>12</v>
      </c>
      <c r="B4" s="63"/>
      <c r="C4" s="63"/>
      <c r="D4" s="63"/>
      <c r="E4" s="64">
        <f>H25</f>
        <v>0</v>
      </c>
      <c r="F4" s="64"/>
      <c r="G4" s="29" t="s">
        <v>1</v>
      </c>
      <c r="H4" s="23"/>
    </row>
    <row r="5" spans="1:8" customFormat="1">
      <c r="A5" s="63"/>
      <c r="B5" s="63"/>
      <c r="C5" s="63"/>
      <c r="D5" s="63"/>
      <c r="E5" s="64"/>
      <c r="F5" s="64"/>
      <c r="G5" s="29"/>
      <c r="H5" s="23"/>
    </row>
    <row r="6" spans="1:8" customFormat="1" ht="18.75" customHeight="1">
      <c r="A6" s="66" t="s">
        <v>64</v>
      </c>
      <c r="B6" s="66"/>
      <c r="C6" s="66"/>
      <c r="D6" s="66"/>
      <c r="E6" s="66"/>
      <c r="F6" s="66"/>
      <c r="G6" s="66"/>
      <c r="H6" s="66"/>
    </row>
    <row r="7" spans="1:8" customFormat="1" ht="12" customHeight="1">
      <c r="A7" s="24"/>
      <c r="B7" s="24"/>
      <c r="C7" s="24"/>
      <c r="D7" s="24"/>
      <c r="E7" s="24"/>
      <c r="F7" s="24"/>
      <c r="G7" s="24"/>
      <c r="H7" s="24"/>
    </row>
    <row r="8" spans="1:8" ht="31.5" customHeight="1">
      <c r="A8" s="67" t="s">
        <v>23</v>
      </c>
      <c r="B8" s="68"/>
      <c r="C8" s="67" t="s">
        <v>14</v>
      </c>
      <c r="D8" s="70" t="s">
        <v>15</v>
      </c>
      <c r="E8" s="67" t="s">
        <v>16</v>
      </c>
      <c r="F8" s="67"/>
      <c r="G8" s="67"/>
      <c r="H8" s="67"/>
    </row>
    <row r="9" spans="1:8" ht="73.5" customHeight="1">
      <c r="A9" s="67"/>
      <c r="B9" s="69"/>
      <c r="C9" s="67"/>
      <c r="D9" s="70"/>
      <c r="E9" s="53" t="s">
        <v>17</v>
      </c>
      <c r="F9" s="53" t="s">
        <v>18</v>
      </c>
      <c r="G9" s="53" t="s">
        <v>67</v>
      </c>
      <c r="H9" s="53" t="s">
        <v>66</v>
      </c>
    </row>
    <row r="10" spans="1:8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customFormat="1" ht="61.5" customHeight="1">
      <c r="A11" s="12" t="s">
        <v>0</v>
      </c>
      <c r="B11" s="32" t="s">
        <v>29</v>
      </c>
      <c r="C11" s="33" t="s">
        <v>30</v>
      </c>
      <c r="D11" s="34" t="s">
        <v>31</v>
      </c>
      <c r="E11" s="35"/>
      <c r="F11" s="36">
        <v>400</v>
      </c>
      <c r="G11" s="35"/>
      <c r="H11" s="45"/>
    </row>
    <row r="12" spans="1:8" customFormat="1" ht="21.75" customHeight="1">
      <c r="A12" s="12"/>
      <c r="B12" s="37"/>
      <c r="C12" s="38" t="s">
        <v>32</v>
      </c>
      <c r="D12" s="38" t="s">
        <v>13</v>
      </c>
      <c r="E12" s="39">
        <v>0.186</v>
      </c>
      <c r="F12" s="40">
        <f>E12*F11</f>
        <v>74.400000000000006</v>
      </c>
      <c r="G12" s="39"/>
      <c r="H12" s="46"/>
    </row>
    <row r="13" spans="1:8">
      <c r="A13" s="26">
        <v>2</v>
      </c>
      <c r="B13" s="41"/>
      <c r="C13" s="38" t="s">
        <v>33</v>
      </c>
      <c r="D13" s="38" t="s">
        <v>34</v>
      </c>
      <c r="E13" s="42">
        <v>4.7999999999999996E-3</v>
      </c>
      <c r="F13" s="40">
        <f>E13*F11</f>
        <v>1.92</v>
      </c>
      <c r="G13" s="39"/>
      <c r="H13" s="46"/>
    </row>
    <row r="14" spans="1:8">
      <c r="A14" s="15"/>
      <c r="B14" s="37" t="s">
        <v>35</v>
      </c>
      <c r="C14" s="38" t="s">
        <v>36</v>
      </c>
      <c r="D14" s="38" t="s">
        <v>34</v>
      </c>
      <c r="E14" s="43">
        <v>9.3999999999999997E-4</v>
      </c>
      <c r="F14" s="40">
        <f>E14*F11</f>
        <v>0.376</v>
      </c>
      <c r="G14" s="39"/>
      <c r="H14" s="46"/>
    </row>
    <row r="15" spans="1:8" ht="92.25" customHeight="1">
      <c r="A15" s="15"/>
      <c r="B15" s="35" t="s">
        <v>37</v>
      </c>
      <c r="C15" s="33" t="s">
        <v>38</v>
      </c>
      <c r="D15" s="44" t="s">
        <v>39</v>
      </c>
      <c r="E15" s="35"/>
      <c r="F15" s="36">
        <v>40</v>
      </c>
      <c r="G15" s="45"/>
      <c r="H15" s="45"/>
    </row>
    <row r="16" spans="1:8" ht="17.25" customHeight="1">
      <c r="A16" s="15"/>
      <c r="B16" s="39"/>
      <c r="C16" s="37" t="s">
        <v>40</v>
      </c>
      <c r="D16" s="37" t="s">
        <v>13</v>
      </c>
      <c r="E16" s="39">
        <v>4.5</v>
      </c>
      <c r="F16" s="39">
        <f>E16*F15</f>
        <v>180</v>
      </c>
      <c r="G16" s="46"/>
      <c r="H16" s="46"/>
    </row>
    <row r="17" spans="1:10" ht="18" customHeight="1">
      <c r="A17" s="15"/>
      <c r="B17" s="39"/>
      <c r="C17" s="37" t="s">
        <v>41</v>
      </c>
      <c r="D17" s="47" t="s">
        <v>1</v>
      </c>
      <c r="E17" s="39">
        <v>0.37</v>
      </c>
      <c r="F17" s="46">
        <f>E17*F15</f>
        <v>14.8</v>
      </c>
      <c r="G17" s="46"/>
      <c r="H17" s="46"/>
    </row>
    <row r="18" spans="1:10" ht="18.75" customHeight="1">
      <c r="A18" s="11"/>
      <c r="B18" s="39"/>
      <c r="C18" s="39" t="s">
        <v>42</v>
      </c>
      <c r="D18" s="39" t="s">
        <v>43</v>
      </c>
      <c r="E18" s="39">
        <v>1.02</v>
      </c>
      <c r="F18" s="46">
        <f>E18*F15</f>
        <v>40.799999999999997</v>
      </c>
      <c r="G18" s="40"/>
      <c r="H18" s="46"/>
    </row>
    <row r="19" spans="1:10" ht="20.25" customHeight="1">
      <c r="A19" s="15"/>
      <c r="B19" s="48" t="s">
        <v>35</v>
      </c>
      <c r="C19" s="39" t="s">
        <v>44</v>
      </c>
      <c r="D19" s="49" t="s">
        <v>45</v>
      </c>
      <c r="E19" s="50">
        <v>0.01</v>
      </c>
      <c r="F19" s="42">
        <f>E19*F15</f>
        <v>0.4</v>
      </c>
      <c r="G19" s="46"/>
      <c r="H19" s="46"/>
    </row>
    <row r="20" spans="1:10" ht="15.75" customHeight="1">
      <c r="A20" s="15"/>
      <c r="B20" s="39"/>
      <c r="C20" s="39" t="s">
        <v>46</v>
      </c>
      <c r="D20" s="39" t="s">
        <v>1</v>
      </c>
      <c r="E20" s="39">
        <v>0.28000000000000003</v>
      </c>
      <c r="F20" s="46">
        <f>E20*F15</f>
        <v>11.200000000000001</v>
      </c>
      <c r="G20" s="46"/>
      <c r="H20" s="46"/>
    </row>
    <row r="21" spans="1:10">
      <c r="A21" s="25"/>
      <c r="B21" s="10"/>
      <c r="C21" s="11" t="s">
        <v>19</v>
      </c>
      <c r="D21" s="11"/>
      <c r="E21" s="11"/>
      <c r="F21" s="11"/>
      <c r="G21" s="11"/>
      <c r="H21" s="13"/>
      <c r="J21" s="54"/>
    </row>
    <row r="22" spans="1:10">
      <c r="A22" s="25"/>
      <c r="B22" s="16"/>
      <c r="C22" s="10" t="s">
        <v>21</v>
      </c>
      <c r="D22" s="28">
        <v>0.1</v>
      </c>
      <c r="E22" s="13"/>
      <c r="F22" s="11"/>
      <c r="G22" s="10"/>
      <c r="H22" s="16"/>
    </row>
    <row r="23" spans="1:10" ht="18" customHeight="1">
      <c r="A23" s="10"/>
      <c r="B23" s="10"/>
      <c r="C23" s="10" t="s">
        <v>19</v>
      </c>
      <c r="D23" s="10"/>
      <c r="E23" s="11"/>
      <c r="F23" s="11"/>
      <c r="G23" s="10"/>
      <c r="H23" s="16"/>
    </row>
    <row r="24" spans="1:10">
      <c r="A24" s="10"/>
      <c r="B24" s="10"/>
      <c r="C24" s="10" t="s">
        <v>20</v>
      </c>
      <c r="D24" s="28">
        <v>0.08</v>
      </c>
      <c r="E24" s="11"/>
      <c r="F24" s="11"/>
      <c r="G24" s="10"/>
      <c r="H24" s="16"/>
    </row>
    <row r="25" spans="1:10">
      <c r="A25" s="10"/>
      <c r="B25" s="10"/>
      <c r="C25" s="10" t="s">
        <v>19</v>
      </c>
      <c r="D25" s="10"/>
      <c r="E25" s="11"/>
      <c r="F25" s="11"/>
      <c r="G25" s="10"/>
      <c r="H25" s="13"/>
    </row>
    <row r="26" spans="1:10">
      <c r="A26" s="52"/>
      <c r="B26" s="52"/>
      <c r="C26" s="52"/>
      <c r="D26" s="52"/>
      <c r="E26" s="52"/>
      <c r="F26" s="52"/>
      <c r="G26" s="52"/>
      <c r="H26" s="52"/>
    </row>
    <row r="27" spans="1:10">
      <c r="A27" s="52"/>
      <c r="B27" s="52"/>
      <c r="C27" s="52"/>
      <c r="D27" s="52"/>
      <c r="E27" s="52"/>
      <c r="F27" s="52"/>
      <c r="G27" s="52"/>
      <c r="H27" s="52"/>
    </row>
    <row r="28" spans="1:10">
      <c r="A28" s="52"/>
      <c r="B28" s="65"/>
      <c r="C28" s="65"/>
      <c r="D28" s="52"/>
      <c r="E28" s="52"/>
      <c r="F28" s="65"/>
      <c r="G28" s="65"/>
      <c r="H28" s="65"/>
    </row>
  </sheetData>
  <mergeCells count="16">
    <mergeCell ref="A5:D5"/>
    <mergeCell ref="E5:F5"/>
    <mergeCell ref="A1:H1"/>
    <mergeCell ref="A2:H2"/>
    <mergeCell ref="A3:H3"/>
    <mergeCell ref="A4:D4"/>
    <mergeCell ref="E4:F4"/>
    <mergeCell ref="B28:C28"/>
    <mergeCell ref="F28:H28"/>
    <mergeCell ref="A6:H6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28"/>
  <sheetViews>
    <sheetView zoomScaleNormal="100" zoomScaleSheetLayoutView="115" workbookViewId="0">
      <selection activeCell="I32" sqref="I32"/>
    </sheetView>
  </sheetViews>
  <sheetFormatPr defaultColWidth="9.109375" defaultRowHeight="16.2"/>
  <cols>
    <col min="1" max="1" width="5" style="1" customWidth="1"/>
    <col min="2" max="2" width="10.33203125" style="1" customWidth="1"/>
    <col min="3" max="3" width="35.5546875" style="1" customWidth="1"/>
    <col min="4" max="4" width="9.109375" style="1"/>
    <col min="5" max="5" width="8.44140625" style="1" customWidth="1"/>
    <col min="6" max="6" width="9.6640625" style="1" customWidth="1"/>
    <col min="7" max="7" width="9.33203125" style="1" customWidth="1"/>
    <col min="8" max="8" width="12" style="1" customWidth="1"/>
    <col min="9" max="16384" width="9.109375" style="1"/>
  </cols>
  <sheetData>
    <row r="1" spans="1:8" customFormat="1" ht="29.25" customHeight="1">
      <c r="A1" s="62" t="s">
        <v>73</v>
      </c>
      <c r="B1" s="62"/>
      <c r="C1" s="62"/>
      <c r="D1" s="62"/>
      <c r="E1" s="62"/>
      <c r="F1" s="62"/>
      <c r="G1" s="62"/>
      <c r="H1" s="62"/>
    </row>
    <row r="2" spans="1:8" customFormat="1" ht="36.75" customHeight="1">
      <c r="A2" s="58" t="s">
        <v>53</v>
      </c>
      <c r="B2" s="58"/>
      <c r="C2" s="58"/>
      <c r="D2" s="58"/>
      <c r="E2" s="58"/>
      <c r="F2" s="58"/>
      <c r="G2" s="58"/>
      <c r="H2" s="58"/>
    </row>
    <row r="3" spans="1:8" customFormat="1" ht="18" customHeight="1">
      <c r="A3" s="62" t="s">
        <v>4</v>
      </c>
      <c r="B3" s="62"/>
      <c r="C3" s="62"/>
      <c r="D3" s="62"/>
      <c r="E3" s="62"/>
      <c r="F3" s="62"/>
      <c r="G3" s="62"/>
      <c r="H3" s="62"/>
    </row>
    <row r="4" spans="1:8" customFormat="1">
      <c r="A4" s="63" t="s">
        <v>12</v>
      </c>
      <c r="B4" s="63"/>
      <c r="C4" s="63"/>
      <c r="D4" s="63"/>
      <c r="E4" s="64">
        <f>H25</f>
        <v>0</v>
      </c>
      <c r="F4" s="64"/>
      <c r="G4" s="29" t="s">
        <v>1</v>
      </c>
      <c r="H4" s="23"/>
    </row>
    <row r="5" spans="1:8" customFormat="1">
      <c r="A5" s="63"/>
      <c r="B5" s="63"/>
      <c r="C5" s="63"/>
      <c r="D5" s="63"/>
      <c r="E5" s="64"/>
      <c r="F5" s="64"/>
      <c r="G5" s="29"/>
      <c r="H5" s="23"/>
    </row>
    <row r="6" spans="1:8" customFormat="1" ht="18.75" customHeight="1">
      <c r="A6" s="66" t="s">
        <v>64</v>
      </c>
      <c r="B6" s="66"/>
      <c r="C6" s="66"/>
      <c r="D6" s="66"/>
      <c r="E6" s="66"/>
      <c r="F6" s="66"/>
      <c r="G6" s="66"/>
      <c r="H6" s="66"/>
    </row>
    <row r="7" spans="1:8" customFormat="1" ht="12" customHeight="1">
      <c r="A7" s="24"/>
      <c r="B7" s="24"/>
      <c r="C7" s="24"/>
      <c r="D7" s="24"/>
      <c r="E7" s="24"/>
      <c r="F7" s="24"/>
      <c r="G7" s="24"/>
      <c r="H7" s="24"/>
    </row>
    <row r="8" spans="1:8" ht="31.5" customHeight="1">
      <c r="A8" s="67" t="s">
        <v>23</v>
      </c>
      <c r="B8" s="68"/>
      <c r="C8" s="67" t="s">
        <v>14</v>
      </c>
      <c r="D8" s="70" t="s">
        <v>15</v>
      </c>
      <c r="E8" s="67" t="s">
        <v>16</v>
      </c>
      <c r="F8" s="67"/>
      <c r="G8" s="67"/>
      <c r="H8" s="67"/>
    </row>
    <row r="9" spans="1:8" ht="73.5" customHeight="1">
      <c r="A9" s="67"/>
      <c r="B9" s="69"/>
      <c r="C9" s="67"/>
      <c r="D9" s="70"/>
      <c r="E9" s="53" t="s">
        <v>17</v>
      </c>
      <c r="F9" s="53" t="s">
        <v>18</v>
      </c>
      <c r="G9" s="53" t="s">
        <v>67</v>
      </c>
      <c r="H9" s="53" t="s">
        <v>66</v>
      </c>
    </row>
    <row r="10" spans="1:8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customFormat="1" ht="61.5" customHeight="1">
      <c r="A11" s="12" t="s">
        <v>0</v>
      </c>
      <c r="B11" s="32" t="s">
        <v>29</v>
      </c>
      <c r="C11" s="33" t="s">
        <v>30</v>
      </c>
      <c r="D11" s="34" t="s">
        <v>31</v>
      </c>
      <c r="E11" s="35"/>
      <c r="F11" s="36">
        <v>270</v>
      </c>
      <c r="G11" s="35"/>
      <c r="H11" s="45"/>
    </row>
    <row r="12" spans="1:8" customFormat="1" ht="21.75" customHeight="1">
      <c r="A12" s="12"/>
      <c r="B12" s="37"/>
      <c r="C12" s="38" t="s">
        <v>32</v>
      </c>
      <c r="D12" s="38" t="s">
        <v>13</v>
      </c>
      <c r="E12" s="39">
        <v>0.186</v>
      </c>
      <c r="F12" s="40">
        <f>E12*F11</f>
        <v>50.22</v>
      </c>
      <c r="G12" s="39"/>
      <c r="H12" s="46"/>
    </row>
    <row r="13" spans="1:8">
      <c r="A13" s="26">
        <v>2</v>
      </c>
      <c r="B13" s="41"/>
      <c r="C13" s="38" t="s">
        <v>33</v>
      </c>
      <c r="D13" s="38" t="s">
        <v>34</v>
      </c>
      <c r="E13" s="42">
        <v>4.7999999999999996E-3</v>
      </c>
      <c r="F13" s="40">
        <f>E13*F11</f>
        <v>1.2959999999999998</v>
      </c>
      <c r="G13" s="39"/>
      <c r="H13" s="46"/>
    </row>
    <row r="14" spans="1:8">
      <c r="A14" s="15"/>
      <c r="B14" s="37" t="s">
        <v>35</v>
      </c>
      <c r="C14" s="38" t="s">
        <v>36</v>
      </c>
      <c r="D14" s="38" t="s">
        <v>34</v>
      </c>
      <c r="E14" s="43">
        <v>9.3999999999999997E-4</v>
      </c>
      <c r="F14" s="40">
        <f>E14*F11</f>
        <v>0.25379999999999997</v>
      </c>
      <c r="G14" s="39"/>
      <c r="H14" s="46"/>
    </row>
    <row r="15" spans="1:8" ht="92.25" customHeight="1">
      <c r="A15" s="15"/>
      <c r="B15" s="35" t="s">
        <v>37</v>
      </c>
      <c r="C15" s="33" t="s">
        <v>38</v>
      </c>
      <c r="D15" s="44" t="s">
        <v>39</v>
      </c>
      <c r="E15" s="35"/>
      <c r="F15" s="36">
        <v>27</v>
      </c>
      <c r="G15" s="45"/>
      <c r="H15" s="45"/>
    </row>
    <row r="16" spans="1:8" ht="17.25" customHeight="1">
      <c r="A16" s="15"/>
      <c r="B16" s="39"/>
      <c r="C16" s="37" t="s">
        <v>40</v>
      </c>
      <c r="D16" s="37" t="s">
        <v>13</v>
      </c>
      <c r="E16" s="39">
        <v>4.5</v>
      </c>
      <c r="F16" s="39">
        <f>E16*F15</f>
        <v>121.5</v>
      </c>
      <c r="G16" s="46"/>
      <c r="H16" s="46"/>
    </row>
    <row r="17" spans="1:10" ht="18" customHeight="1">
      <c r="A17" s="15"/>
      <c r="B17" s="39"/>
      <c r="C17" s="37" t="s">
        <v>41</v>
      </c>
      <c r="D17" s="47" t="s">
        <v>1</v>
      </c>
      <c r="E17" s="39">
        <v>0.37</v>
      </c>
      <c r="F17" s="46">
        <f>E17*F15</f>
        <v>9.99</v>
      </c>
      <c r="G17" s="46"/>
      <c r="H17" s="46"/>
    </row>
    <row r="18" spans="1:10" ht="18.75" customHeight="1">
      <c r="A18" s="11"/>
      <c r="B18" s="39"/>
      <c r="C18" s="39" t="s">
        <v>42</v>
      </c>
      <c r="D18" s="39" t="s">
        <v>43</v>
      </c>
      <c r="E18" s="39">
        <v>1.02</v>
      </c>
      <c r="F18" s="46">
        <f>E18*F15</f>
        <v>27.54</v>
      </c>
      <c r="G18" s="40"/>
      <c r="H18" s="46"/>
    </row>
    <row r="19" spans="1:10" ht="20.25" customHeight="1">
      <c r="A19" s="15"/>
      <c r="B19" s="48" t="s">
        <v>35</v>
      </c>
      <c r="C19" s="39" t="s">
        <v>44</v>
      </c>
      <c r="D19" s="49" t="s">
        <v>45</v>
      </c>
      <c r="E19" s="50">
        <v>0.01</v>
      </c>
      <c r="F19" s="42">
        <f>E19*F15</f>
        <v>0.27</v>
      </c>
      <c r="G19" s="46"/>
      <c r="H19" s="46"/>
    </row>
    <row r="20" spans="1:10" ht="15.75" customHeight="1">
      <c r="A20" s="15"/>
      <c r="B20" s="39"/>
      <c r="C20" s="39" t="s">
        <v>46</v>
      </c>
      <c r="D20" s="39" t="s">
        <v>1</v>
      </c>
      <c r="E20" s="39">
        <v>0.28000000000000003</v>
      </c>
      <c r="F20" s="46">
        <f>E20*F15</f>
        <v>7.5600000000000005</v>
      </c>
      <c r="G20" s="46"/>
      <c r="H20" s="46"/>
    </row>
    <row r="21" spans="1:10">
      <c r="A21" s="25"/>
      <c r="B21" s="10"/>
      <c r="C21" s="11" t="s">
        <v>19</v>
      </c>
      <c r="D21" s="11"/>
      <c r="E21" s="11"/>
      <c r="F21" s="11"/>
      <c r="G21" s="11"/>
      <c r="H21" s="13"/>
      <c r="J21" s="54"/>
    </row>
    <row r="22" spans="1:10">
      <c r="A22" s="25"/>
      <c r="B22" s="16"/>
      <c r="C22" s="10" t="s">
        <v>21</v>
      </c>
      <c r="D22" s="28">
        <v>0.1</v>
      </c>
      <c r="E22" s="13"/>
      <c r="F22" s="11"/>
      <c r="G22" s="10"/>
      <c r="H22" s="16"/>
    </row>
    <row r="23" spans="1:10" ht="18" customHeight="1">
      <c r="A23" s="10"/>
      <c r="B23" s="10"/>
      <c r="C23" s="10" t="s">
        <v>19</v>
      </c>
      <c r="D23" s="10"/>
      <c r="E23" s="11"/>
      <c r="F23" s="11"/>
      <c r="G23" s="10"/>
      <c r="H23" s="16"/>
    </row>
    <row r="24" spans="1:10">
      <c r="A24" s="10"/>
      <c r="B24" s="10"/>
      <c r="C24" s="10" t="s">
        <v>20</v>
      </c>
      <c r="D24" s="28">
        <v>0.08</v>
      </c>
      <c r="E24" s="11"/>
      <c r="F24" s="11"/>
      <c r="G24" s="10"/>
      <c r="H24" s="16"/>
    </row>
    <row r="25" spans="1:10">
      <c r="A25" s="10"/>
      <c r="B25" s="10"/>
      <c r="C25" s="10" t="s">
        <v>19</v>
      </c>
      <c r="D25" s="10"/>
      <c r="E25" s="11"/>
      <c r="F25" s="11"/>
      <c r="G25" s="10"/>
      <c r="H25" s="13"/>
    </row>
    <row r="26" spans="1:10">
      <c r="A26" s="52"/>
      <c r="B26" s="52"/>
      <c r="C26" s="52"/>
      <c r="D26" s="52"/>
      <c r="E26" s="52"/>
      <c r="F26" s="52"/>
      <c r="G26" s="52"/>
      <c r="H26" s="52"/>
    </row>
    <row r="27" spans="1:10">
      <c r="A27" s="52"/>
      <c r="B27" s="52"/>
      <c r="C27" s="52"/>
      <c r="D27" s="52"/>
      <c r="E27" s="52"/>
      <c r="F27" s="52"/>
      <c r="G27" s="52"/>
      <c r="H27" s="52"/>
    </row>
    <row r="28" spans="1:10">
      <c r="A28" s="52"/>
      <c r="B28" s="65"/>
      <c r="C28" s="65"/>
      <c r="D28" s="52"/>
      <c r="E28" s="52"/>
      <c r="F28" s="65"/>
      <c r="G28" s="65"/>
      <c r="H28" s="65"/>
    </row>
  </sheetData>
  <mergeCells count="16">
    <mergeCell ref="A5:D5"/>
    <mergeCell ref="E5:F5"/>
    <mergeCell ref="A1:H1"/>
    <mergeCell ref="A2:H2"/>
    <mergeCell ref="A3:H3"/>
    <mergeCell ref="A4:D4"/>
    <mergeCell ref="E4:F4"/>
    <mergeCell ref="B28:C28"/>
    <mergeCell ref="F28:H28"/>
    <mergeCell ref="A6:H6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28"/>
  <sheetViews>
    <sheetView zoomScaleNormal="100" zoomScaleSheetLayoutView="115" workbookViewId="0">
      <selection activeCell="R5" sqref="R5"/>
    </sheetView>
  </sheetViews>
  <sheetFormatPr defaultColWidth="9.109375" defaultRowHeight="16.2"/>
  <cols>
    <col min="1" max="1" width="5" style="1" customWidth="1"/>
    <col min="2" max="2" width="10.33203125" style="1" customWidth="1"/>
    <col min="3" max="3" width="35.5546875" style="1" customWidth="1"/>
    <col min="4" max="4" width="9.109375" style="1"/>
    <col min="5" max="5" width="8.44140625" style="1" customWidth="1"/>
    <col min="6" max="6" width="9.6640625" style="1" customWidth="1"/>
    <col min="7" max="7" width="9.33203125" style="1" customWidth="1"/>
    <col min="8" max="8" width="12" style="1" customWidth="1"/>
    <col min="9" max="16384" width="9.109375" style="1"/>
  </cols>
  <sheetData>
    <row r="1" spans="1:8" customFormat="1" ht="29.25" customHeight="1">
      <c r="A1" s="62" t="s">
        <v>74</v>
      </c>
      <c r="B1" s="62"/>
      <c r="C1" s="62"/>
      <c r="D1" s="62"/>
      <c r="E1" s="62"/>
      <c r="F1" s="62"/>
      <c r="G1" s="62"/>
      <c r="H1" s="62"/>
    </row>
    <row r="2" spans="1:8" customFormat="1" ht="66" customHeight="1">
      <c r="A2" s="58" t="s">
        <v>55</v>
      </c>
      <c r="B2" s="58"/>
      <c r="C2" s="58"/>
      <c r="D2" s="58"/>
      <c r="E2" s="58"/>
      <c r="F2" s="58"/>
      <c r="G2" s="58"/>
      <c r="H2" s="58"/>
    </row>
    <row r="3" spans="1:8" customFormat="1" ht="18" customHeight="1">
      <c r="A3" s="62" t="s">
        <v>4</v>
      </c>
      <c r="B3" s="62"/>
      <c r="C3" s="62"/>
      <c r="D3" s="62"/>
      <c r="E3" s="62"/>
      <c r="F3" s="62"/>
      <c r="G3" s="62"/>
      <c r="H3" s="62"/>
    </row>
    <row r="4" spans="1:8" customFormat="1">
      <c r="A4" s="63" t="s">
        <v>12</v>
      </c>
      <c r="B4" s="63"/>
      <c r="C4" s="63"/>
      <c r="D4" s="63"/>
      <c r="E4" s="64">
        <f>H25</f>
        <v>0</v>
      </c>
      <c r="F4" s="64"/>
      <c r="G4" s="29" t="s">
        <v>1</v>
      </c>
      <c r="H4" s="23"/>
    </row>
    <row r="5" spans="1:8" customFormat="1">
      <c r="A5" s="63"/>
      <c r="B5" s="63"/>
      <c r="C5" s="63"/>
      <c r="D5" s="63"/>
      <c r="E5" s="64"/>
      <c r="F5" s="64"/>
      <c r="G5" s="29"/>
      <c r="H5" s="23"/>
    </row>
    <row r="6" spans="1:8" customFormat="1" ht="18.75" customHeight="1">
      <c r="A6" s="66" t="s">
        <v>64</v>
      </c>
      <c r="B6" s="66"/>
      <c r="C6" s="66"/>
      <c r="D6" s="66"/>
      <c r="E6" s="66"/>
      <c r="F6" s="66"/>
      <c r="G6" s="66"/>
      <c r="H6" s="66"/>
    </row>
    <row r="7" spans="1:8" customFormat="1" ht="12" customHeight="1">
      <c r="A7" s="24"/>
      <c r="B7" s="24"/>
      <c r="C7" s="24"/>
      <c r="D7" s="24"/>
      <c r="E7" s="24"/>
      <c r="F7" s="24"/>
      <c r="G7" s="24"/>
      <c r="H7" s="24"/>
    </row>
    <row r="8" spans="1:8" ht="31.5" customHeight="1">
      <c r="A8" s="67" t="s">
        <v>23</v>
      </c>
      <c r="B8" s="68"/>
      <c r="C8" s="67" t="s">
        <v>14</v>
      </c>
      <c r="D8" s="70" t="s">
        <v>15</v>
      </c>
      <c r="E8" s="67" t="s">
        <v>16</v>
      </c>
      <c r="F8" s="67"/>
      <c r="G8" s="67"/>
      <c r="H8" s="67"/>
    </row>
    <row r="9" spans="1:8" ht="73.5" customHeight="1">
      <c r="A9" s="67"/>
      <c r="B9" s="69"/>
      <c r="C9" s="67"/>
      <c r="D9" s="70"/>
      <c r="E9" s="56" t="s">
        <v>17</v>
      </c>
      <c r="F9" s="56" t="s">
        <v>18</v>
      </c>
      <c r="G9" s="56" t="s">
        <v>67</v>
      </c>
      <c r="H9" s="56" t="s">
        <v>66</v>
      </c>
    </row>
    <row r="10" spans="1:8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customFormat="1" ht="61.5" customHeight="1">
      <c r="A11" s="12" t="s">
        <v>0</v>
      </c>
      <c r="B11" s="32" t="s">
        <v>29</v>
      </c>
      <c r="C11" s="33" t="s">
        <v>30</v>
      </c>
      <c r="D11" s="34" t="s">
        <v>31</v>
      </c>
      <c r="E11" s="35"/>
      <c r="F11" s="36">
        <v>600</v>
      </c>
      <c r="G11" s="35"/>
      <c r="H11" s="45"/>
    </row>
    <row r="12" spans="1:8" customFormat="1" ht="21.75" customHeight="1">
      <c r="A12" s="12"/>
      <c r="B12" s="37"/>
      <c r="C12" s="38" t="s">
        <v>32</v>
      </c>
      <c r="D12" s="38" t="s">
        <v>13</v>
      </c>
      <c r="E12" s="39">
        <v>0.186</v>
      </c>
      <c r="F12" s="40">
        <f>E12*F11</f>
        <v>111.6</v>
      </c>
      <c r="G12" s="39"/>
      <c r="H12" s="46"/>
    </row>
    <row r="13" spans="1:8">
      <c r="A13" s="26">
        <v>2</v>
      </c>
      <c r="B13" s="41"/>
      <c r="C13" s="38" t="s">
        <v>33</v>
      </c>
      <c r="D13" s="38" t="s">
        <v>34</v>
      </c>
      <c r="E13" s="42">
        <v>4.7999999999999996E-3</v>
      </c>
      <c r="F13" s="40">
        <f>E13*F11</f>
        <v>2.88</v>
      </c>
      <c r="G13" s="39"/>
      <c r="H13" s="46"/>
    </row>
    <row r="14" spans="1:8">
      <c r="A14" s="15"/>
      <c r="B14" s="37" t="s">
        <v>35</v>
      </c>
      <c r="C14" s="38" t="s">
        <v>36</v>
      </c>
      <c r="D14" s="38" t="s">
        <v>34</v>
      </c>
      <c r="E14" s="43">
        <v>9.3999999999999997E-4</v>
      </c>
      <c r="F14" s="40">
        <f>E14*F11</f>
        <v>0.56399999999999995</v>
      </c>
      <c r="G14" s="39"/>
      <c r="H14" s="46"/>
    </row>
    <row r="15" spans="1:8" ht="92.25" customHeight="1">
      <c r="A15" s="15"/>
      <c r="B15" s="35" t="s">
        <v>37</v>
      </c>
      <c r="C15" s="33" t="s">
        <v>38</v>
      </c>
      <c r="D15" s="44" t="s">
        <v>39</v>
      </c>
      <c r="E15" s="35"/>
      <c r="F15" s="36">
        <v>60</v>
      </c>
      <c r="G15" s="45"/>
      <c r="H15" s="45"/>
    </row>
    <row r="16" spans="1:8" ht="17.25" customHeight="1">
      <c r="A16" s="15"/>
      <c r="B16" s="39"/>
      <c r="C16" s="37" t="s">
        <v>40</v>
      </c>
      <c r="D16" s="37" t="s">
        <v>13</v>
      </c>
      <c r="E16" s="39">
        <v>4.5</v>
      </c>
      <c r="F16" s="39">
        <f>E16*F15</f>
        <v>270</v>
      </c>
      <c r="G16" s="46"/>
      <c r="H16" s="46"/>
    </row>
    <row r="17" spans="1:10" ht="18" customHeight="1">
      <c r="A17" s="15"/>
      <c r="B17" s="39"/>
      <c r="C17" s="37" t="s">
        <v>41</v>
      </c>
      <c r="D17" s="47" t="s">
        <v>1</v>
      </c>
      <c r="E17" s="39">
        <v>0.37</v>
      </c>
      <c r="F17" s="46">
        <f>E17*F15</f>
        <v>22.2</v>
      </c>
      <c r="G17" s="46"/>
      <c r="H17" s="46"/>
    </row>
    <row r="18" spans="1:10" ht="18.75" customHeight="1">
      <c r="A18" s="11"/>
      <c r="B18" s="39"/>
      <c r="C18" s="39" t="s">
        <v>42</v>
      </c>
      <c r="D18" s="39" t="s">
        <v>43</v>
      </c>
      <c r="E18" s="39">
        <v>1.02</v>
      </c>
      <c r="F18" s="46">
        <f>E18*F15</f>
        <v>61.2</v>
      </c>
      <c r="G18" s="40"/>
      <c r="H18" s="46"/>
    </row>
    <row r="19" spans="1:10" ht="20.25" customHeight="1">
      <c r="A19" s="15"/>
      <c r="B19" s="48" t="s">
        <v>35</v>
      </c>
      <c r="C19" s="39" t="s">
        <v>44</v>
      </c>
      <c r="D19" s="49" t="s">
        <v>45</v>
      </c>
      <c r="E19" s="50">
        <v>0.01</v>
      </c>
      <c r="F19" s="42">
        <f>E19*F15</f>
        <v>0.6</v>
      </c>
      <c r="G19" s="46"/>
      <c r="H19" s="46"/>
    </row>
    <row r="20" spans="1:10" ht="15.75" customHeight="1">
      <c r="A20" s="15"/>
      <c r="B20" s="39"/>
      <c r="C20" s="39" t="s">
        <v>46</v>
      </c>
      <c r="D20" s="39" t="s">
        <v>1</v>
      </c>
      <c r="E20" s="39">
        <v>0.28000000000000003</v>
      </c>
      <c r="F20" s="46">
        <f>E20*F15</f>
        <v>16.8</v>
      </c>
      <c r="G20" s="46"/>
      <c r="H20" s="46"/>
    </row>
    <row r="21" spans="1:10">
      <c r="A21" s="25"/>
      <c r="B21" s="10"/>
      <c r="C21" s="11" t="s">
        <v>19</v>
      </c>
      <c r="D21" s="11"/>
      <c r="E21" s="11"/>
      <c r="F21" s="11"/>
      <c r="G21" s="11"/>
      <c r="H21" s="13"/>
      <c r="J21" s="54"/>
    </row>
    <row r="22" spans="1:10">
      <c r="A22" s="25"/>
      <c r="B22" s="16"/>
      <c r="C22" s="10" t="s">
        <v>21</v>
      </c>
      <c r="D22" s="28">
        <v>0.1</v>
      </c>
      <c r="E22" s="13"/>
      <c r="F22" s="11"/>
      <c r="G22" s="10"/>
      <c r="H22" s="16"/>
    </row>
    <row r="23" spans="1:10" ht="18" customHeight="1">
      <c r="A23" s="10"/>
      <c r="B23" s="10"/>
      <c r="C23" s="10" t="s">
        <v>19</v>
      </c>
      <c r="D23" s="10"/>
      <c r="E23" s="11"/>
      <c r="F23" s="11"/>
      <c r="G23" s="10"/>
      <c r="H23" s="16"/>
    </row>
    <row r="24" spans="1:10">
      <c r="A24" s="10"/>
      <c r="B24" s="10"/>
      <c r="C24" s="10" t="s">
        <v>20</v>
      </c>
      <c r="D24" s="28">
        <v>0.08</v>
      </c>
      <c r="E24" s="11"/>
      <c r="F24" s="11"/>
      <c r="G24" s="10"/>
      <c r="H24" s="16"/>
    </row>
    <row r="25" spans="1:10">
      <c r="A25" s="10"/>
      <c r="B25" s="10"/>
      <c r="C25" s="10" t="s">
        <v>19</v>
      </c>
      <c r="D25" s="10"/>
      <c r="E25" s="11"/>
      <c r="F25" s="11"/>
      <c r="G25" s="10"/>
      <c r="H25" s="13"/>
    </row>
    <row r="26" spans="1:10">
      <c r="A26" s="55"/>
      <c r="B26" s="55"/>
      <c r="C26" s="55"/>
      <c r="D26" s="55"/>
      <c r="E26" s="55"/>
      <c r="F26" s="55"/>
      <c r="G26" s="55"/>
      <c r="H26" s="55"/>
    </row>
    <row r="27" spans="1:10">
      <c r="A27" s="55"/>
      <c r="B27" s="55"/>
      <c r="C27" s="55"/>
      <c r="D27" s="55"/>
      <c r="E27" s="55"/>
      <c r="F27" s="55"/>
      <c r="G27" s="55"/>
      <c r="H27" s="55"/>
    </row>
    <row r="28" spans="1:10">
      <c r="A28" s="55"/>
      <c r="B28" s="65"/>
      <c r="C28" s="65"/>
      <c r="D28" s="55"/>
      <c r="E28" s="55"/>
      <c r="F28" s="65"/>
      <c r="G28" s="65"/>
      <c r="H28" s="65"/>
    </row>
  </sheetData>
  <mergeCells count="16">
    <mergeCell ref="B28:C28"/>
    <mergeCell ref="F28:H28"/>
    <mergeCell ref="A6:H6"/>
    <mergeCell ref="A8:A9"/>
    <mergeCell ref="B8:B9"/>
    <mergeCell ref="C8:C9"/>
    <mergeCell ref="D8:D9"/>
    <mergeCell ref="E8:F8"/>
    <mergeCell ref="G8:H8"/>
    <mergeCell ref="A5:D5"/>
    <mergeCell ref="E5:F5"/>
    <mergeCell ref="A1:H1"/>
    <mergeCell ref="A2:H2"/>
    <mergeCell ref="A3:H3"/>
    <mergeCell ref="A4:D4"/>
    <mergeCell ref="E4:F4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ნაკრები ხარჯთაღრიცხვა</vt:lpstr>
      <vt:lpstr>ტომაშე</vt:lpstr>
      <vt:lpstr>კობალთა</vt:lpstr>
      <vt:lpstr>დარჩი</vt:lpstr>
      <vt:lpstr>შუბანი </vt:lpstr>
      <vt:lpstr>იაზოღლები</vt:lpstr>
      <vt:lpstr>წელათი 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2018-08-14T05:56:55Z</cp:lastPrinted>
  <dcterms:created xsi:type="dcterms:W3CDTF">2009-12-30T06:24:10Z</dcterms:created>
  <dcterms:modified xsi:type="dcterms:W3CDTF">2022-04-09T19:14:53Z</dcterms:modified>
</cp:coreProperties>
</file>