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metreveli\Desktop\გამწვანება\"/>
    </mc:Choice>
  </mc:AlternateContent>
  <bookViews>
    <workbookView xWindow="0" yWindow="0" windowWidth="20490" windowHeight="7755"/>
  </bookViews>
  <sheets>
    <sheet name="დანართ#2-ნაერთი ჯამი" sheetId="3" r:id="rId1"/>
    <sheet name="დანართ#2.1-  ეზო" sheetId="1" r:id="rId2"/>
    <sheet name="დანართ#2.2 - ინტერიერი" sheetId="2" r:id="rId3"/>
  </sheets>
  <definedNames>
    <definedName name="_xlnm.Print_Area" localSheetId="1">'დანართ#2.1-  ეზო'!$A$1:$AF$23</definedName>
    <definedName name="_xlnm.Print_Area" localSheetId="0">'დანართ#2-ნაერთი ჯამი'!$A$1:$R$15</definedName>
  </definedNames>
  <calcPr calcId="162913"/>
</workbook>
</file>

<file path=xl/calcChain.xml><?xml version="1.0" encoding="utf-8"?>
<calcChain xmlns="http://schemas.openxmlformats.org/spreadsheetml/2006/main">
  <c r="D8" i="1" l="1"/>
  <c r="J12" i="1" l="1"/>
  <c r="F12" i="1"/>
  <c r="V12" i="1" l="1"/>
  <c r="L12" i="1"/>
  <c r="AD12" i="1"/>
  <c r="T12" i="1"/>
  <c r="H12" i="1"/>
  <c r="AB12" i="1"/>
  <c r="P12" i="1"/>
  <c r="X12" i="1"/>
  <c r="N12" i="1"/>
  <c r="Z12" i="1"/>
  <c r="R12" i="1"/>
  <c r="J18" i="1"/>
  <c r="H18" i="1"/>
  <c r="AE12" i="1" l="1"/>
  <c r="L13" i="1" l="1"/>
  <c r="AD11" i="2" l="1"/>
  <c r="AB11" i="2"/>
  <c r="Z11" i="2"/>
  <c r="X11" i="2"/>
  <c r="V11" i="2"/>
  <c r="T11" i="2"/>
  <c r="R11" i="2"/>
  <c r="P11" i="2"/>
  <c r="N11" i="2"/>
  <c r="L11" i="2"/>
  <c r="J11" i="2"/>
  <c r="H11" i="2"/>
  <c r="F11" i="2"/>
  <c r="AD10" i="2"/>
  <c r="AB10" i="2"/>
  <c r="Z10" i="2"/>
  <c r="X10" i="2"/>
  <c r="V10" i="2"/>
  <c r="T10" i="2"/>
  <c r="R10" i="2"/>
  <c r="P10" i="2"/>
  <c r="N10" i="2"/>
  <c r="L10" i="2"/>
  <c r="J10" i="2"/>
  <c r="H10" i="2"/>
  <c r="F10" i="2"/>
  <c r="AD9" i="2"/>
  <c r="AB9" i="2"/>
  <c r="Z9" i="2"/>
  <c r="X9" i="2"/>
  <c r="V9" i="2"/>
  <c r="T9" i="2"/>
  <c r="R9" i="2"/>
  <c r="P9" i="2"/>
  <c r="N9" i="2"/>
  <c r="L9" i="2"/>
  <c r="J9" i="2"/>
  <c r="H9" i="2"/>
  <c r="F9" i="2"/>
  <c r="AD8" i="2"/>
  <c r="AB8" i="2"/>
  <c r="Z8" i="2"/>
  <c r="X8" i="2"/>
  <c r="V8" i="2"/>
  <c r="T8" i="2"/>
  <c r="R8" i="2"/>
  <c r="P8" i="2"/>
  <c r="N8" i="2"/>
  <c r="L8" i="2"/>
  <c r="J8" i="2"/>
  <c r="H8" i="2"/>
  <c r="F8" i="2"/>
  <c r="AD7" i="2"/>
  <c r="AB7" i="2"/>
  <c r="Z7" i="2"/>
  <c r="X7" i="2"/>
  <c r="V7" i="2"/>
  <c r="T7" i="2"/>
  <c r="R7" i="2"/>
  <c r="P7" i="2"/>
  <c r="N7" i="2"/>
  <c r="L7" i="2"/>
  <c r="J7" i="2"/>
  <c r="H7" i="2"/>
  <c r="F7" i="2"/>
  <c r="AD6" i="2"/>
  <c r="AB6" i="2"/>
  <c r="Z6" i="2"/>
  <c r="X6" i="2"/>
  <c r="V6" i="2"/>
  <c r="T6" i="2"/>
  <c r="R6" i="2"/>
  <c r="P6" i="2"/>
  <c r="N6" i="2"/>
  <c r="L6" i="2"/>
  <c r="J6" i="2"/>
  <c r="H6" i="2"/>
  <c r="F6" i="2"/>
  <c r="AD5" i="2"/>
  <c r="AB5" i="2"/>
  <c r="Z5" i="2"/>
  <c r="X5" i="2"/>
  <c r="V5" i="2"/>
  <c r="T5" i="2"/>
  <c r="R5" i="2"/>
  <c r="P5" i="2"/>
  <c r="N5" i="2"/>
  <c r="L5" i="2"/>
  <c r="J5" i="2"/>
  <c r="H5" i="2"/>
  <c r="F5" i="2"/>
  <c r="AD18" i="1"/>
  <c r="X18" i="1"/>
  <c r="V18" i="1"/>
  <c r="T18" i="1"/>
  <c r="R18" i="1"/>
  <c r="P18" i="1"/>
  <c r="N18" i="1"/>
  <c r="L18" i="1"/>
  <c r="D18" i="1"/>
  <c r="AD17" i="1"/>
  <c r="AB17" i="1"/>
  <c r="Z17" i="1"/>
  <c r="X17" i="1"/>
  <c r="V17" i="1"/>
  <c r="T17" i="1"/>
  <c r="R17" i="1"/>
  <c r="P17" i="1"/>
  <c r="N17" i="1"/>
  <c r="L17" i="1"/>
  <c r="J17" i="1"/>
  <c r="H17" i="1"/>
  <c r="F17" i="1"/>
  <c r="AD16" i="1"/>
  <c r="AB16" i="1"/>
  <c r="Z16" i="1"/>
  <c r="X16" i="1"/>
  <c r="V16" i="1"/>
  <c r="T16" i="1"/>
  <c r="R16" i="1"/>
  <c r="P16" i="1"/>
  <c r="N16" i="1"/>
  <c r="L16" i="1"/>
  <c r="J16" i="1"/>
  <c r="H16" i="1"/>
  <c r="F16" i="1"/>
  <c r="AD15" i="1"/>
  <c r="AB15" i="1"/>
  <c r="Z15" i="1"/>
  <c r="X15" i="1"/>
  <c r="V15" i="1"/>
  <c r="T15" i="1"/>
  <c r="R15" i="1"/>
  <c r="P15" i="1"/>
  <c r="N15" i="1"/>
  <c r="L15" i="1"/>
  <c r="J15" i="1"/>
  <c r="H15" i="1"/>
  <c r="F15" i="1"/>
  <c r="AD14" i="1"/>
  <c r="AB14" i="1"/>
  <c r="Z14" i="1"/>
  <c r="X14" i="1"/>
  <c r="V14" i="1"/>
  <c r="T14" i="1"/>
  <c r="R14" i="1"/>
  <c r="P14" i="1"/>
  <c r="N14" i="1"/>
  <c r="L14" i="1"/>
  <c r="J14" i="1"/>
  <c r="H14" i="1"/>
  <c r="F14" i="1"/>
  <c r="D14" i="1"/>
  <c r="D15" i="1" s="1"/>
  <c r="J13" i="1"/>
  <c r="F13" i="1"/>
  <c r="AB13" i="1"/>
  <c r="F11" i="1"/>
  <c r="AD11" i="1"/>
  <c r="F10" i="1"/>
  <c r="AD10" i="1"/>
  <c r="F9" i="1"/>
  <c r="D9" i="1"/>
  <c r="F8" i="1"/>
  <c r="AB8" i="1"/>
  <c r="AD7" i="1"/>
  <c r="AB7" i="1"/>
  <c r="Z7" i="1"/>
  <c r="X7" i="1"/>
  <c r="V7" i="1"/>
  <c r="T7" i="1"/>
  <c r="R7" i="1"/>
  <c r="P7" i="1"/>
  <c r="N7" i="1"/>
  <c r="L7" i="1"/>
  <c r="J7" i="1"/>
  <c r="H7" i="1"/>
  <c r="F7" i="1"/>
  <c r="F6" i="1"/>
  <c r="AD6" i="1"/>
  <c r="A6" i="1"/>
  <c r="A7" i="1" s="1"/>
  <c r="A8" i="1" s="1"/>
  <c r="A9" i="1" s="1"/>
  <c r="A10" i="1" s="1"/>
  <c r="A11" i="1" s="1"/>
  <c r="A15" i="1" s="1"/>
  <c r="A16" i="1" s="1"/>
  <c r="A17" i="1" s="1"/>
  <c r="A18" i="1" s="1"/>
  <c r="H5" i="1"/>
  <c r="J5" i="1" l="1"/>
  <c r="L5" i="1" s="1"/>
  <c r="N5" i="1" s="1"/>
  <c r="P5" i="1" s="1"/>
  <c r="AE14" i="1"/>
  <c r="AE7" i="1"/>
  <c r="P12" i="2"/>
  <c r="I6" i="3" s="1"/>
  <c r="AE16" i="1"/>
  <c r="AE8" i="2"/>
  <c r="AE17" i="1"/>
  <c r="AE18" i="1"/>
  <c r="AE15" i="1"/>
  <c r="J12" i="2"/>
  <c r="F6" i="3" s="1"/>
  <c r="Z12" i="2"/>
  <c r="N6" i="3" s="1"/>
  <c r="T12" i="2"/>
  <c r="K6" i="3" s="1"/>
  <c r="AB12" i="2"/>
  <c r="O6" i="3" s="1"/>
  <c r="AE11" i="2"/>
  <c r="AE6" i="2"/>
  <c r="L12" i="2"/>
  <c r="G6" i="3" s="1"/>
  <c r="AE10" i="2"/>
  <c r="N12" i="2"/>
  <c r="H6" i="3" s="1"/>
  <c r="V12" i="2"/>
  <c r="L6" i="3" s="1"/>
  <c r="AD12" i="2"/>
  <c r="P6" i="3" s="1"/>
  <c r="R12" i="2"/>
  <c r="J6" i="3" s="1"/>
  <c r="AE7" i="2"/>
  <c r="AE5" i="2"/>
  <c r="AE9" i="2"/>
  <c r="X12" i="2"/>
  <c r="M6" i="3" s="1"/>
  <c r="H12" i="2"/>
  <c r="E6" i="3" s="1"/>
  <c r="AD9" i="1"/>
  <c r="Z9" i="1"/>
  <c r="V9" i="1"/>
  <c r="R9" i="1"/>
  <c r="N9" i="1"/>
  <c r="J9" i="1"/>
  <c r="AB9" i="1"/>
  <c r="X9" i="1"/>
  <c r="T9" i="1"/>
  <c r="P9" i="1"/>
  <c r="L9" i="1"/>
  <c r="H9" i="1"/>
  <c r="H6" i="1"/>
  <c r="L6" i="1"/>
  <c r="P6" i="1"/>
  <c r="T6" i="1"/>
  <c r="X6" i="1"/>
  <c r="AB6" i="1"/>
  <c r="J8" i="1"/>
  <c r="N8" i="1"/>
  <c r="R8" i="1"/>
  <c r="V8" i="1"/>
  <c r="Z8" i="1"/>
  <c r="AD8" i="1"/>
  <c r="H10" i="1"/>
  <c r="L10" i="1"/>
  <c r="P10" i="1"/>
  <c r="T10" i="1"/>
  <c r="X10" i="1"/>
  <c r="AB10" i="1"/>
  <c r="H11" i="1"/>
  <c r="L11" i="1"/>
  <c r="P11" i="1"/>
  <c r="T11" i="1"/>
  <c r="X11" i="1"/>
  <c r="AB11" i="1"/>
  <c r="N13" i="1"/>
  <c r="R13" i="1"/>
  <c r="V13" i="1"/>
  <c r="Z13" i="1"/>
  <c r="AD13" i="1"/>
  <c r="J6" i="1"/>
  <c r="N6" i="1"/>
  <c r="R6" i="1"/>
  <c r="V6" i="1"/>
  <c r="Z6" i="1"/>
  <c r="H8" i="1"/>
  <c r="L8" i="1"/>
  <c r="P8" i="1"/>
  <c r="T8" i="1"/>
  <c r="X8" i="1"/>
  <c r="J10" i="1"/>
  <c r="R10" i="1"/>
  <c r="V10" i="1"/>
  <c r="Z10" i="1"/>
  <c r="J11" i="1"/>
  <c r="N11" i="1"/>
  <c r="R11" i="1"/>
  <c r="V11" i="1"/>
  <c r="Z11" i="1"/>
  <c r="H13" i="1"/>
  <c r="P13" i="1"/>
  <c r="T13" i="1"/>
  <c r="X13" i="1"/>
  <c r="H19" i="1" l="1"/>
  <c r="E5" i="3"/>
  <c r="E7" i="3" s="1"/>
  <c r="L19" i="1"/>
  <c r="G5" i="3" s="1"/>
  <c r="G7" i="3" s="1"/>
  <c r="J19" i="1"/>
  <c r="AE12" i="2"/>
  <c r="N19" i="1"/>
  <c r="H5" i="3" s="1"/>
  <c r="H7" i="3" s="1"/>
  <c r="AE6" i="1"/>
  <c r="R5" i="1"/>
  <c r="P19" i="1"/>
  <c r="I5" i="3" s="1"/>
  <c r="I7" i="3" s="1"/>
  <c r="AE13" i="1"/>
  <c r="AE8" i="1"/>
  <c r="AE11" i="1"/>
  <c r="AE10" i="1"/>
  <c r="AE9" i="1"/>
  <c r="F5" i="3" l="1"/>
  <c r="F7" i="3" s="1"/>
  <c r="R19" i="1"/>
  <c r="J5" i="3" s="1"/>
  <c r="J7" i="3" s="1"/>
  <c r="T5" i="1"/>
  <c r="V5" i="1" l="1"/>
  <c r="T19" i="1"/>
  <c r="K5" i="3" s="1"/>
  <c r="K7" i="3" s="1"/>
  <c r="V19" i="1" l="1"/>
  <c r="L5" i="3" s="1"/>
  <c r="L7" i="3" s="1"/>
  <c r="X5" i="1"/>
  <c r="Z5" i="1" l="1"/>
  <c r="X19" i="1"/>
  <c r="M5" i="3" s="1"/>
  <c r="M7" i="3" s="1"/>
  <c r="Z19" i="1" l="1"/>
  <c r="N5" i="3" s="1"/>
  <c r="N7" i="3" s="1"/>
  <c r="AB5" i="1"/>
  <c r="AD5" i="1" l="1"/>
  <c r="AD19" i="1" s="1"/>
  <c r="P5" i="3" s="1"/>
  <c r="P7" i="3" s="1"/>
  <c r="AB19" i="1"/>
  <c r="AE19" i="1" l="1"/>
  <c r="AE5" i="1"/>
  <c r="O5" i="3"/>
  <c r="O7" i="3" l="1"/>
  <c r="P10" i="3" s="1"/>
  <c r="AG2" i="1"/>
</calcChain>
</file>

<file path=xl/sharedStrings.xml><?xml version="1.0" encoding="utf-8"?>
<sst xmlns="http://schemas.openxmlformats.org/spreadsheetml/2006/main" count="234" uniqueCount="110">
  <si>
    <t>#</t>
  </si>
  <si>
    <t>მომსახურების ჩამონათვალი</t>
  </si>
  <si>
    <t>განზომილება</t>
  </si>
  <si>
    <t>მოცულობა</t>
  </si>
  <si>
    <t xml:space="preserve">ტარიფი * </t>
  </si>
  <si>
    <t>ჯერადობა წლის მანძილზე</t>
  </si>
  <si>
    <t>სულ ჯამი ლარში დღგ-ს ჩათვლით</t>
  </si>
  <si>
    <t>შენიშვნა:</t>
  </si>
  <si>
    <t>მომსახურების გაწევის მოთხოვნილი ჯერადობა</t>
  </si>
  <si>
    <t>ღირებულება 1 თვეზე</t>
  </si>
  <si>
    <t>ყოველდღიურად 12 თვის განმავლობაში</t>
  </si>
  <si>
    <t>ყოველდღიურად სრულ თვეზე</t>
  </si>
  <si>
    <t>შემსრულებელი ვალდებულია საკუთარი ხარჯებით და საკუთარი სატრანსპორტო საშუალებებით მოახდინოს ნარჩენების გატანა ტერიტორიიდან სანაგაოზე (დაახლოებით 20 კმ. მანძილზე)</t>
  </si>
  <si>
    <t>სეზონური მოთხოვნებისა და აგრო-ნორმების გათვალისწინებით.
ბალახის საფარი მუდმივად უნდა ინარჩუნებდეს მწვანე ფერს.</t>
  </si>
  <si>
    <t>ბალახის სიმაღლე პერმანენტულად არ უნდა აღემატებოდეს 4-5 სმ.</t>
  </si>
  <si>
    <t>იგულისხმება სარეველების ხელით ამოძირკვა
და გარდა მითითებული რაოდენობისა, საჭიროების შემთხვევაში - დაუყოვნებლივ</t>
  </si>
  <si>
    <t>დანების ცვალებადობა დამოკიდებულია სეზონურ აუცილებლობაზე. შემოდგომაზე გამოიყენება საჭრელი დანები  ვერტიკალური აერირებისთვის.</t>
  </si>
  <si>
    <t>კგ</t>
  </si>
  <si>
    <t xml:space="preserve">დაუშვებელია მითითებული კომპონენტების შეცვლა
</t>
  </si>
  <si>
    <t xml:space="preserve">სპეციალური, ტორფის ბაზაზე დამზადებული უნივერსალური სუბსტრატის მიწოდება და შეტანა  (80ლტ-იანი ტომარა ქარხნულად დაფასოებული - არანაკლებ 8 ტომარა) </t>
  </si>
  <si>
    <t>ტომარა</t>
  </si>
  <si>
    <t xml:space="preserve">დაუშვებელია სხვა ალტერნატივით შეცვლა
</t>
  </si>
  <si>
    <t>ძირი</t>
  </si>
  <si>
    <t>გარდა მითითებული რაოდენობისა, საჭიროების შემთხვევაში - დაუყოვნებლივ</t>
  </si>
  <si>
    <t>ხე-მცენარეებისა და ბუჩქების გასხვლა, ფორმირება, ნარჩენების გატანა.</t>
  </si>
  <si>
    <t>სავალდებულოა ყოველი მცენარის გასხვლა და ფორმირება ინდივიდუალური დეკორატიული ფორმის შენარჩუნებით</t>
  </si>
  <si>
    <t xml:space="preserve">ხე-მცენარეებისა და ბუჩქების დამუშავება კომპლექსური, კომბინირებული სასუქებით. </t>
  </si>
  <si>
    <t>ხე-მცენარეებისა და ბუჩქების შეწამვლა სეზონური დაავადებების საწინააღმდეგოდ (სოკოვანი დაავადებები, მავნებლები).</t>
  </si>
  <si>
    <t>არსებული მულჩირებული ტერიტორიის მუდმივად 5 სმ-იანი სისქის ფენის შენარჩუნებით. დაუშვებელია აღნიშნული მასალის ალტერნატიულით ჩანაცვლება.</t>
  </si>
  <si>
    <t>ხე-მცენარეების, ბუჩქებისა და და მწვანე სადგომის მორწყვა ხელით (აგრო-ნორმების დაცვით - საჭიროების შემთხვევაში დაუყოვნებლივ)</t>
  </si>
  <si>
    <t xml:space="preserve">თითოეული ძირის ინდივიდუალურად მორწყვა ხელით დადგენილი აგრონორმების გათვალისწინებით. </t>
  </si>
  <si>
    <t>10 თვის განმავლობაში (მარტიდან - დეკემბრის ჩათვლით)</t>
  </si>
  <si>
    <t>არ გამოიყენება</t>
  </si>
  <si>
    <t xml:space="preserve">რწყვის დღიური რეჟიმი და ჯერადობები მთელი წლის განმავლობაში უნდა რეგულირდებოდეს არსებული კლიმატური კონდიციების გათვალისწინებით. </t>
  </si>
  <si>
    <t>სავალდებულოა ზაფხულის ცხელ დღეებში  მორწყვა განხორციელდეს ადრე დილით და გვიან საღამოს. / საჭიროების შემთხვევაში დაუყოვნებლივ.</t>
  </si>
  <si>
    <t>ჯამი:</t>
  </si>
  <si>
    <t>პრეტენდენტის ხელმოწერა -------------------------------------------------</t>
  </si>
  <si>
    <t>რაოდენობა</t>
  </si>
  <si>
    <t>jeradoba wlis manZilze</t>
  </si>
  <si>
    <t>კომპოზიცია ქოთნებში</t>
  </si>
  <si>
    <t>სასუქის შეტანასთან ერთად საჭიროა ყოველ ჯერზე ნიადაგის გაფხვიერება</t>
  </si>
  <si>
    <t>მცენარის წამლობა გეგმიურად ("პროპაკური"-ს მაგვარი)</t>
  </si>
  <si>
    <t>საჭიროების შემთხვევაში დაუყოვნებლივ</t>
  </si>
  <si>
    <t xml:space="preserve">მცენარის წამლობა პროფილაქტიკის მიზნით ("ალპაკი"-ს მაგვარი) </t>
  </si>
  <si>
    <t>მოსალოდნელი დაავადებებისგან დასაცავად</t>
  </si>
  <si>
    <t>მცენარის გათავისუფლება ზედმეტი ამონაყარისგან</t>
  </si>
  <si>
    <t>მცენარის ფოთლების და ტოტების გათავისუფლება მტვრისგან სველი ღრუბელით, სხვლა, ფორმირება.</t>
  </si>
  <si>
    <t>აუცილებელია სათითაოდ ყველა ფოთლის ინდივიდუალური დამუშავება ხელით.</t>
  </si>
  <si>
    <t>მცენარეების გადარგვა ორგანულ ნაზავში საჭიროებისამებრ ან/და დამატება არსებულ ნაზავზე (ნაზავის მოცულობა-საჭიროებიდან გამომდინარე)</t>
  </si>
  <si>
    <t>ნაზავი აუცილებლად უნდა შედგებოდეს 50% მსუბუი ნიადაგისგან და 50% ტორფის ბაზაზე დამზადებული სუბსტრატისგან</t>
  </si>
  <si>
    <t>მცენარეების მორწყვა ხელით (საჭიროების შემთხვევაში დაუყოვნებლივ)</t>
  </si>
  <si>
    <t>წყლის ტემპერატურა აუცილებლად უნდა შეესაბამებოდეს ოთახის ტემპერატურას</t>
  </si>
  <si>
    <t>jami:</t>
  </si>
  <si>
    <r>
      <t xml:space="preserve"> მომსახურების  გაწევის</t>
    </r>
    <r>
      <rPr>
        <b/>
        <sz val="9"/>
        <rFont val="Calibri"/>
        <family val="2"/>
        <charset val="204"/>
      </rPr>
      <t xml:space="preserve"> </t>
    </r>
    <r>
      <rPr>
        <b/>
        <sz val="9"/>
        <rFont val="Sylfaen"/>
        <family val="1"/>
        <charset val="204"/>
      </rPr>
      <t>ადგილი</t>
    </r>
  </si>
  <si>
    <r>
      <t xml:space="preserve"> მომსახურების </t>
    </r>
    <r>
      <rPr>
        <b/>
        <sz val="9"/>
        <rFont val="Calibri"/>
        <family val="2"/>
        <charset val="204"/>
      </rPr>
      <t xml:space="preserve"> </t>
    </r>
    <r>
      <rPr>
        <b/>
        <sz val="9"/>
        <rFont val="Sylfaen"/>
        <family val="1"/>
        <charset val="204"/>
      </rPr>
      <t>დასახელება</t>
    </r>
  </si>
  <si>
    <t>თორმეტი თვის ღირებულება</t>
  </si>
  <si>
    <r>
      <t>მიწოდების</t>
    </r>
    <r>
      <rPr>
        <b/>
        <sz val="9"/>
        <rFont val="Calibri"/>
        <family val="2"/>
        <charset val="204"/>
      </rPr>
      <t xml:space="preserve"> </t>
    </r>
    <r>
      <rPr>
        <b/>
        <sz val="9"/>
        <rFont val="Sylfaen"/>
        <family val="1"/>
        <charset val="204"/>
      </rPr>
      <t>ვადა</t>
    </r>
  </si>
  <si>
    <t>იანვარი</t>
  </si>
  <si>
    <t>თებერვალი</t>
  </si>
  <si>
    <t>მარტი</t>
  </si>
  <si>
    <t>აპრილი</t>
  </si>
  <si>
    <t>მაისი</t>
  </si>
  <si>
    <t>ივნისი</t>
  </si>
  <si>
    <t>ივლისი</t>
  </si>
  <si>
    <t>აგვისტო</t>
  </si>
  <si>
    <t>სექტემბერი</t>
  </si>
  <si>
    <t>ოქტომბერი</t>
  </si>
  <si>
    <t>ნოემბერი</t>
  </si>
  <si>
    <t>დეკემბერი</t>
  </si>
  <si>
    <t>ეზოში არსებული  გამწვანებული ტერიტორიის მოვლა-პატრონობა დანართი #2-ის შესაბამისად</t>
  </si>
  <si>
    <t>ინტერიერის მცენარეების მოვლა პატრონობა დანართი #2.1-ის შესაბამისად</t>
  </si>
  <si>
    <t>ლარი</t>
  </si>
  <si>
    <t>გაზონის დამუშავება სკარიფიკატორით (აერირება) - სეზონურად საჭრელი, სალეწი და საფოცხი დანების გამოყენებით, ნარჩენების შეგროვება და გატანა ტერიტორიიდან.</t>
  </si>
  <si>
    <r>
      <t>სასუქის შეტანა ქოთნებში /</t>
    </r>
    <r>
      <rPr>
        <sz val="5"/>
        <color rgb="FF000000"/>
        <rFont val="Arial"/>
        <family val="2"/>
        <charset val="204"/>
      </rPr>
      <t xml:space="preserve">NPK  (10-10-30 </t>
    </r>
    <r>
      <rPr>
        <sz val="5"/>
        <color rgb="FF000000"/>
        <rFont val="AcadNusx"/>
      </rPr>
      <t xml:space="preserve">ან </t>
    </r>
    <r>
      <rPr>
        <sz val="5"/>
        <color rgb="FF000000"/>
        <rFont val="Arial"/>
        <family val="2"/>
        <charset val="204"/>
      </rPr>
      <t xml:space="preserve">3-11-38-4) </t>
    </r>
  </si>
  <si>
    <t>დანართი #2.1</t>
  </si>
  <si>
    <t>გრძ.მ.</t>
  </si>
  <si>
    <t>პრეტენდენტმა - ფასების ცხრილის დანართი #2.1 და #2.2-ის შევსებისას უნდა მიუთითოს თვის განმავლობაში კონკრეტულად გასაწევი მომსახურების (ჩამონათვალის მიხედვით) ფიქსირებული ტარიფი, მიუხედავად იმისა, რომ წარმოქმნილი საჭიროების მიხედვით შესაძლებელია აღნიშნულ პერიოდში გასაწევი მომსახურების მოთხოვნილი ჯერადობა გაიზარდოს წარმოქმნილი საჭიროების მიხედვით, რომლის დროსაც დაუშვებელია მიმწოდებლის მიერ განხორციელდეს ტარიფის გაზრდა. ხოლო როდესაც ტექნიკური დავალების შესაბამისად, ადგილი ექნება ერთი რომელიმე მომსახურების ან მისი ნაწილის გადატანას მომდევნო თვეში ან განულებას, მომსახურების ტარიფი გაიყოფა მომსახურების გაწევის შესაბამისი მოთხოვნილი ჯერადობაზე და ანაზღაურება განხორციელდება ფაქტიურად გაწეული მომსახურების მიხედვით.</t>
  </si>
  <si>
    <t>გაზონის da მწვანე სადგომის  გაკრეჭვა-გათიბვა, გაფოცხვა და ნარჩენების გატანა ტერიტორიიდან</t>
  </si>
  <si>
    <t>კომპოზიტური მასალის დეკორატიული საბაღე ბორდიურის (ზომები:12-4 მმ. ყავისფერი) მიწოდება და მოწყობა</t>
  </si>
  <si>
    <r>
      <t>გაზონის დამუშავება სეზონური, კომპლექსური სასუქებით (საგაზაფხულო - ამონიუმის ნიტრატი 34% ან</t>
    </r>
    <r>
      <rPr>
        <sz val="10"/>
        <rFont val="Arial"/>
        <family val="2"/>
        <charset val="204"/>
      </rPr>
      <t xml:space="preserve"> NPK </t>
    </r>
    <r>
      <rPr>
        <sz val="10"/>
        <rFont val="AcadNusx"/>
      </rPr>
      <t>22-5-22, საზაფხულო - 16-16-16,  საშემოდგომო</t>
    </r>
    <r>
      <rPr>
        <sz val="10"/>
        <rFont val="Arial"/>
        <family val="2"/>
        <charset val="204"/>
      </rPr>
      <t xml:space="preserve"> NPK </t>
    </r>
    <r>
      <rPr>
        <sz val="10"/>
        <rFont val="AcadNusx"/>
      </rPr>
      <t xml:space="preserve">5-5-12) </t>
    </r>
  </si>
  <si>
    <r>
      <t xml:space="preserve">გამწვანებული ტერიტორიის,  მწვანე სადგომის, ქვაფენილის გაწმენდა სარეველებისგან და არსებული ბორდიურების გასწვრივ "წარბების", თვითამონაყარი მცენარეების ამოძირკვა, ნარჩენების შეგროვება და გატანა ტერიტორიიდან </t>
    </r>
    <r>
      <rPr>
        <sz val="10"/>
        <color theme="1"/>
        <rFont val="Sylfaen"/>
        <family val="1"/>
        <charset val="204"/>
      </rPr>
      <t xml:space="preserve"> </t>
    </r>
  </si>
  <si>
    <r>
      <t xml:space="preserve">2 კომპონენტიანი ბალახის თესლის (კომპონენტები: </t>
    </r>
    <r>
      <rPr>
        <sz val="10"/>
        <rFont val="Arial"/>
        <family val="2"/>
        <charset val="204"/>
      </rPr>
      <t>TALL FESUE 60% PERENNIAL RYEGRASS 40%</t>
    </r>
    <r>
      <rPr>
        <sz val="10"/>
        <rFont val="AcadNusx"/>
      </rPr>
      <t xml:space="preserve">) მიწოდება და შეთესვა </t>
    </r>
  </si>
  <si>
    <r>
      <t xml:space="preserve">გაზონისა </t>
    </r>
    <r>
      <rPr>
        <sz val="10"/>
        <rFont val="Sylfaen"/>
        <family val="1"/>
        <charset val="204"/>
      </rPr>
      <t xml:space="preserve"> ა</t>
    </r>
    <r>
      <rPr>
        <sz val="10"/>
        <rFont val="AcadNusx"/>
      </rPr>
      <t xml:space="preserve">ვტომატური სარწყავი სისტემის გამოყენებით. სისტემის გამართული ფუნქციონირების უზრუნველყოფა და საჭიროების შემთხვევაში მისი შეკეთება.   </t>
    </r>
  </si>
  <si>
    <r>
      <t>მ</t>
    </r>
    <r>
      <rPr>
        <sz val="9"/>
        <rFont val="Calibri"/>
        <family val="2"/>
        <charset val="204"/>
      </rPr>
      <t>²</t>
    </r>
  </si>
  <si>
    <r>
      <t>მ</t>
    </r>
    <r>
      <rPr>
        <sz val="9"/>
        <color theme="1"/>
        <rFont val="Calibri"/>
        <family val="2"/>
        <charset val="204"/>
      </rPr>
      <t>²</t>
    </r>
  </si>
  <si>
    <r>
      <t>m</t>
    </r>
    <r>
      <rPr>
        <vertAlign val="superscript"/>
        <sz val="9"/>
        <rFont val="LitNusx"/>
        <family val="2"/>
      </rPr>
      <t>2</t>
    </r>
  </si>
  <si>
    <r>
      <t>მ</t>
    </r>
    <r>
      <rPr>
        <sz val="9"/>
        <rFont val="Calibri"/>
        <family val="2"/>
        <charset val="204"/>
      </rPr>
      <t>²</t>
    </r>
    <r>
      <rPr>
        <sz val="9"/>
        <rFont val="AcadNusx"/>
      </rPr>
      <t>²</t>
    </r>
  </si>
  <si>
    <t>შემსყიდველის მითითებით, საყვავილე თარგის გარშემო მოწყობა - გაზონის კონტურის გამიჯვნა.</t>
  </si>
  <si>
    <t>გამწვანებული ტერიტორიის და მწვანე  სადგომის  დასუფთავება და ნაგვის გატანა ტერიტორიიდან (საჭიროების შემთხვევაში დაუყოვნებლივ)</t>
  </si>
  <si>
    <t>ცალი</t>
  </si>
  <si>
    <t>ყვავილნარების მულჩირება - (წიწვოვანთა მერქნისგან დამზადებული, სასუქით გაჯერებული სპეციალური ნაზავის - 80ლტ-იან ტომრებში ქარხნულად დაფასოებული მულჩის გამოყენებით - სულ არანაკლებ 8 ტომარა)</t>
  </si>
  <si>
    <t xml:space="preserve"> </t>
  </si>
  <si>
    <t xml:space="preserve">   თბილისის პროკურატურის ტერიტორიაზე (ქ. თბილისი, დ. აღმაშენებლის ხეივანი N8) ეზოში არსებული  გამწვანებული ტერიტორიის მოვლა-პატრონობა.</t>
  </si>
  <si>
    <t xml:space="preserve">დანართი #2       ნაერთი ფასების ცხრილი            </t>
  </si>
  <si>
    <t>2022 წლის აპრილიდან 2023 წლის 31 მარტის ჩათვლით</t>
  </si>
  <si>
    <t>აპრილი  2022 წელი</t>
  </si>
  <si>
    <t>მაისი 2022 წელი</t>
  </si>
  <si>
    <t>ივნისი  2022 წელი</t>
  </si>
  <si>
    <t>ივლისი   2022 წელი</t>
  </si>
  <si>
    <t>აგვისტო   2022 წელი</t>
  </si>
  <si>
    <t>სექტემბერი 2022 წელი</t>
  </si>
  <si>
    <t>ოქტომბერი 2022 წელი</t>
  </si>
  <si>
    <t>ნოემბერი 2022 წელი</t>
  </si>
  <si>
    <t>დეკემბერი 2022 წელი</t>
  </si>
  <si>
    <t>იანვარი 2023 წელი</t>
  </si>
  <si>
    <t>თებერვალი  2023 წელი</t>
  </si>
  <si>
    <t>მარტი    2023 წელი</t>
  </si>
  <si>
    <t>მაისი    2022 წელი</t>
  </si>
  <si>
    <r>
      <t xml:space="preserve">დანართი 2-2       თბილისის პროკურატურის შენობაში (ქ. თბილისი, დ. აღმაშენებლის ხეივანი 70) </t>
    </r>
    <r>
      <rPr>
        <b/>
        <sz val="7"/>
        <rFont val="Sylfaen"/>
        <family val="1"/>
        <charset val="204"/>
      </rPr>
      <t>ინტერიერის</t>
    </r>
    <r>
      <rPr>
        <b/>
        <sz val="7"/>
        <rFont val="LitNusx"/>
        <family val="2"/>
      </rPr>
      <t xml:space="preserve"> </t>
    </r>
    <r>
      <rPr>
        <b/>
        <sz val="7"/>
        <rFont val="Sylfaen"/>
        <family val="1"/>
        <charset val="204"/>
      </rPr>
      <t>მცენარეების</t>
    </r>
    <r>
      <rPr>
        <b/>
        <sz val="7"/>
        <rFont val="LitNusx"/>
        <family val="2"/>
      </rPr>
      <t xml:space="preserve"> </t>
    </r>
    <r>
      <rPr>
        <b/>
        <sz val="7"/>
        <rFont val="Sylfaen"/>
        <family val="1"/>
        <charset val="204"/>
      </rPr>
      <t>მოვლა</t>
    </r>
    <r>
      <rPr>
        <b/>
        <sz val="7"/>
        <rFont val="LitNusx"/>
        <family val="2"/>
      </rPr>
      <t>-</t>
    </r>
    <r>
      <rPr>
        <b/>
        <sz val="7"/>
        <rFont val="Sylfaen"/>
        <family val="1"/>
        <charset val="204"/>
      </rPr>
      <t>პატრონობა</t>
    </r>
    <r>
      <rPr>
        <b/>
        <sz val="7"/>
        <rFont val="LitNusx"/>
        <family val="2"/>
      </rPr>
      <t xml:space="preserve">,  </t>
    </r>
    <r>
      <rPr>
        <b/>
        <sz val="7"/>
        <rFont val="Sylfaen"/>
        <family val="1"/>
        <charset val="204"/>
      </rPr>
      <t>კერძოდ</t>
    </r>
    <r>
      <rPr>
        <b/>
        <sz val="7"/>
        <rFont val="LitNusx"/>
        <family val="2"/>
      </rPr>
      <t>:</t>
    </r>
  </si>
  <si>
    <t>მიმწოდებელმა უნდა უზრუნველყოს  ქ.თბილისის პროკურატურის ტერიტორიაზე (ქ. თბილისი, დ. აღმაშენებლის ხეივანი 70) ეზოში არსებული გამწვანებული ტერიტორიის მოვლა-პატრონობა,  კერძოდ: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</si>
</sst>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1">
    <font>
      <sz val="11"/>
      <color theme="1"/>
      <name val="Calibri"/>
      <family val="2"/>
      <scheme val="minor"/>
    </font>
    <font>
      <sz val="11"/>
      <color theme="1"/>
      <name val="Calibri"/>
      <family val="2"/>
      <charset val="1"/>
      <scheme val="minor"/>
    </font>
    <font>
      <sz val="10"/>
      <name val="Arial"/>
      <family val="2"/>
      <charset val="204"/>
    </font>
    <font>
      <b/>
      <sz val="12"/>
      <name val="Arial"/>
      <family val="2"/>
      <charset val="204"/>
    </font>
    <font>
      <b/>
      <sz val="9"/>
      <name val="Sylfaen"/>
      <family val="1"/>
      <charset val="204"/>
    </font>
    <font>
      <b/>
      <sz val="9"/>
      <name val="Calibri"/>
      <family val="2"/>
      <charset val="204"/>
    </font>
    <font>
      <sz val="10"/>
      <name val="Calibri"/>
      <family val="2"/>
      <charset val="204"/>
    </font>
    <font>
      <b/>
      <sz val="12"/>
      <name val="Sylfaen"/>
      <family val="1"/>
      <charset val="204"/>
    </font>
    <font>
      <b/>
      <sz val="10"/>
      <name val="Arial"/>
      <family val="2"/>
      <charset val="204"/>
    </font>
    <font>
      <sz val="10"/>
      <color rgb="FFFF0000"/>
      <name val="Arial"/>
      <family val="2"/>
      <charset val="204"/>
    </font>
    <font>
      <b/>
      <sz val="7"/>
      <name val="LitNusx"/>
      <family val="2"/>
    </font>
    <font>
      <sz val="5"/>
      <color rgb="FF000000"/>
      <name val="Arial"/>
      <family val="2"/>
      <charset val="204"/>
    </font>
    <font>
      <sz val="5"/>
      <color rgb="FF000000"/>
      <name val="AcadNusx"/>
    </font>
    <font>
      <b/>
      <sz val="7"/>
      <name val="Sylfaen"/>
      <family val="1"/>
      <charset val="204"/>
    </font>
    <font>
      <sz val="10"/>
      <name val="Arial"/>
      <family val="2"/>
    </font>
    <font>
      <sz val="11"/>
      <color indexed="8"/>
      <name val="Calibri"/>
      <family val="2"/>
      <charset val="1"/>
    </font>
    <font>
      <sz val="10"/>
      <name val="Arial Cyr"/>
      <charset val="204"/>
    </font>
    <font>
      <b/>
      <sz val="10"/>
      <name val="LitNusx"/>
      <family val="2"/>
    </font>
    <font>
      <sz val="10"/>
      <name val="LitNusx"/>
      <family val="2"/>
    </font>
    <font>
      <sz val="10"/>
      <name val="AcadNusx"/>
    </font>
    <font>
      <sz val="10"/>
      <color theme="1"/>
      <name val="Sylfaen"/>
      <family val="1"/>
      <charset val="204"/>
    </font>
    <font>
      <sz val="10"/>
      <name val="Sylfaen"/>
      <family val="1"/>
      <charset val="204"/>
    </font>
    <font>
      <b/>
      <sz val="8"/>
      <name val="LitNusx"/>
      <family val="2"/>
    </font>
    <font>
      <sz val="8"/>
      <name val="LitNusx"/>
      <family val="2"/>
    </font>
    <font>
      <b/>
      <sz val="9"/>
      <name val="LitNusx"/>
      <family val="2"/>
    </font>
    <font>
      <sz val="9"/>
      <name val="LitNusx"/>
      <family val="2"/>
    </font>
    <font>
      <sz val="9"/>
      <name val="Calibri"/>
      <family val="2"/>
      <charset val="204"/>
    </font>
    <font>
      <sz val="9"/>
      <color theme="1"/>
      <name val="Calibri"/>
      <family val="2"/>
      <charset val="204"/>
    </font>
    <font>
      <sz val="9"/>
      <name val="AcadNusx"/>
    </font>
    <font>
      <vertAlign val="superscript"/>
      <sz val="9"/>
      <name val="LitNusx"/>
      <family val="2"/>
    </font>
    <font>
      <b/>
      <sz val="8"/>
      <name val="Sylfaen"/>
      <family val="1"/>
      <charset val="204"/>
    </font>
    <font>
      <b/>
      <sz val="10"/>
      <color rgb="FFFF0000"/>
      <name val="Arial"/>
      <family val="2"/>
      <charset val="204"/>
    </font>
    <font>
      <b/>
      <sz val="12"/>
      <name val="LitNusx"/>
      <family val="2"/>
    </font>
    <font>
      <b/>
      <sz val="12"/>
      <name val="LitNusx"/>
      <family val="2"/>
    </font>
    <font>
      <b/>
      <sz val="9"/>
      <name val="LitNusx"/>
      <family val="2"/>
    </font>
    <font>
      <b/>
      <sz val="11"/>
      <name val="Times New Roman"/>
      <family val="1"/>
      <charset val="204"/>
    </font>
    <font>
      <b/>
      <sz val="11"/>
      <name val="LitNusx"/>
      <family val="2"/>
    </font>
    <font>
      <sz val="10"/>
      <name val="Times New Roman"/>
      <family val="1"/>
      <charset val="204"/>
    </font>
    <font>
      <sz val="8"/>
      <name val="Times New Roman"/>
      <family val="1"/>
      <charset val="204"/>
    </font>
    <font>
      <b/>
      <sz val="8"/>
      <name val="AcadNusx"/>
    </font>
    <font>
      <sz val="8"/>
      <name val="AcadNusx"/>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A5A5A5"/>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s>
  <cellStyleXfs count="14">
    <xf numFmtId="0" fontId="0" fillId="0" borderId="0"/>
    <xf numFmtId="0" fontId="14" fillId="0" borderId="0"/>
    <xf numFmtId="0" fontId="2" fillId="0" borderId="0"/>
    <xf numFmtId="0" fontId="2" fillId="0" borderId="0"/>
    <xf numFmtId="0" fontId="14" fillId="0" borderId="0"/>
    <xf numFmtId="0" fontId="1" fillId="0" borderId="0"/>
    <xf numFmtId="0" fontId="14" fillId="0" borderId="0"/>
    <xf numFmtId="0" fontId="14" fillId="0" borderId="0"/>
    <xf numFmtId="9" fontId="15" fillId="0" borderId="0" applyFont="0" applyFill="0" applyBorder="0" applyAlignment="0" applyProtection="0"/>
    <xf numFmtId="0" fontId="2" fillId="0" borderId="0" applyFont="0" applyFill="0" applyBorder="0" applyAlignment="0" applyProtection="0"/>
    <xf numFmtId="0" fontId="1" fillId="0" borderId="0"/>
    <xf numFmtId="0" fontId="16" fillId="0" borderId="0"/>
    <xf numFmtId="9" fontId="2" fillId="0" borderId="0" applyFont="0" applyFill="0" applyBorder="0" applyAlignment="0" applyProtection="0"/>
    <xf numFmtId="0" fontId="2" fillId="0" borderId="0"/>
  </cellStyleXfs>
  <cellXfs count="105">
    <xf numFmtId="0" fontId="0" fillId="0" borderId="0" xfId="0"/>
    <xf numFmtId="0" fontId="6" fillId="5" borderId="1" xfId="0" applyFont="1" applyFill="1" applyBorder="1" applyAlignment="1">
      <alignment horizontal="left" vertical="center" wrapText="1"/>
    </xf>
    <xf numFmtId="1" fontId="6" fillId="5" borderId="1" xfId="0" applyNumberFormat="1" applyFont="1" applyFill="1" applyBorder="1" applyAlignment="1">
      <alignment horizontal="center" vertical="center" wrapText="1"/>
    </xf>
    <xf numFmtId="0" fontId="2" fillId="0" borderId="0" xfId="0" applyFont="1" applyAlignment="1">
      <alignment horizontal="right" vertical="center" wrapText="1"/>
    </xf>
    <xf numFmtId="1" fontId="0" fillId="0" borderId="0" xfId="0" applyNumberFormat="1" applyAlignment="1">
      <alignment horizontal="center" vertical="center" wrapText="1"/>
    </xf>
    <xf numFmtId="1" fontId="3" fillId="0" borderId="0" xfId="0" applyNumberFormat="1"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center" vertical="center" wrapText="1"/>
    </xf>
    <xf numFmtId="0" fontId="18" fillId="0" borderId="0" xfId="0" applyFont="1" applyFill="1" applyAlignment="1">
      <alignment horizontal="center" vertical="center" wrapText="1"/>
    </xf>
    <xf numFmtId="1" fontId="18" fillId="0" borderId="0" xfId="0" applyNumberFormat="1" applyFont="1" applyFill="1" applyAlignment="1">
      <alignment horizontal="center" vertical="center" wrapText="1"/>
    </xf>
    <xf numFmtId="0" fontId="18"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9" fillId="0" borderId="0" xfId="0" applyFont="1" applyFill="1" applyAlignment="1">
      <alignment horizontal="center" vertical="center" wrapText="1"/>
    </xf>
    <xf numFmtId="0" fontId="19" fillId="0" borderId="0" xfId="0" applyFont="1" applyFill="1" applyBorder="1" applyAlignment="1">
      <alignment vertical="center" wrapText="1"/>
    </xf>
    <xf numFmtId="0" fontId="25" fillId="0" borderId="1" xfId="0"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1" fontId="25" fillId="0" borderId="1" xfId="0" applyNumberFormat="1" applyFont="1" applyFill="1" applyBorder="1" applyAlignment="1">
      <alignment horizontal="center" vertical="center" textRotation="90" wrapText="1"/>
    </xf>
    <xf numFmtId="1" fontId="25"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0" xfId="0" applyNumberFormat="1" applyFont="1" applyFill="1" applyAlignment="1">
      <alignment horizontal="center" vertical="center" wrapText="1"/>
    </xf>
    <xf numFmtId="0" fontId="25" fillId="0" borderId="0" xfId="0" applyNumberFormat="1" applyFont="1" applyFill="1" applyAlignment="1">
      <alignment horizontal="center" vertical="center" wrapText="1"/>
    </xf>
    <xf numFmtId="0" fontId="23" fillId="0" borderId="5" xfId="0" applyFont="1" applyFill="1" applyBorder="1" applyAlignment="1">
      <alignment vertical="center" wrapText="1"/>
    </xf>
    <xf numFmtId="0" fontId="0" fillId="0" borderId="0" xfId="0" applyAlignment="1">
      <alignment horizontal="center" vertical="center" wrapText="1"/>
    </xf>
    <xf numFmtId="0" fontId="17" fillId="0" borderId="0" xfId="0" applyFont="1" applyFill="1" applyBorder="1" applyAlignment="1">
      <alignment horizontal="center" vertical="center" wrapText="1"/>
    </xf>
    <xf numFmtId="1" fontId="24" fillId="0" borderId="1" xfId="0" applyNumberFormat="1" applyFont="1" applyFill="1" applyBorder="1" applyAlignment="1">
      <alignment horizontal="center" vertical="center" textRotation="90" wrapText="1"/>
    </xf>
    <xf numFmtId="0" fontId="30" fillId="4" borderId="1" xfId="0" applyFont="1" applyFill="1" applyBorder="1" applyAlignment="1">
      <alignment horizontal="center" vertical="center" wrapText="1"/>
    </xf>
    <xf numFmtId="0" fontId="31" fillId="0" borderId="0" xfId="0" applyFont="1" applyAlignment="1">
      <alignment horizontal="center" vertical="center" wrapText="1"/>
    </xf>
    <xf numFmtId="0" fontId="14" fillId="0" borderId="0" xfId="0" applyFont="1" applyAlignment="1">
      <alignment horizontal="center" vertical="center" wrapText="1"/>
    </xf>
    <xf numFmtId="1" fontId="24" fillId="0" borderId="11" xfId="0" applyNumberFormat="1" applyFont="1" applyFill="1" applyBorder="1" applyAlignment="1">
      <alignment horizontal="center" vertical="center" textRotation="90" wrapText="1"/>
    </xf>
    <xf numFmtId="0" fontId="25" fillId="0" borderId="10" xfId="0" applyFont="1" applyFill="1" applyBorder="1" applyAlignment="1">
      <alignment horizontal="center" vertical="center" wrapText="1"/>
    </xf>
    <xf numFmtId="0" fontId="37" fillId="0" borderId="1" xfId="0" applyFont="1" applyFill="1" applyBorder="1" applyAlignment="1">
      <alignment vertical="center" wrapText="1"/>
    </xf>
    <xf numFmtId="1" fontId="25" fillId="0" borderId="1" xfId="0" applyNumberFormat="1" applyFont="1" applyFill="1" applyBorder="1" applyAlignment="1">
      <alignment horizontal="left" vertical="center" textRotation="90" wrapText="1"/>
    </xf>
    <xf numFmtId="1" fontId="25" fillId="0" borderId="14" xfId="0" applyNumberFormat="1" applyFont="1" applyFill="1" applyBorder="1" applyAlignment="1">
      <alignment horizontal="center" vertical="center" wrapText="1"/>
    </xf>
    <xf numFmtId="164" fontId="25"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37" fillId="0" borderId="15" xfId="0" applyFont="1" applyFill="1" applyBorder="1" applyAlignment="1">
      <alignment vertical="center" wrapText="1"/>
    </xf>
    <xf numFmtId="0" fontId="25" fillId="0" borderId="15" xfId="0" applyNumberFormat="1" applyFont="1" applyFill="1" applyBorder="1" applyAlignment="1">
      <alignment horizontal="center" vertical="center" wrapText="1"/>
    </xf>
    <xf numFmtId="1" fontId="23" fillId="0" borderId="15" xfId="0" applyNumberFormat="1" applyFont="1" applyFill="1" applyBorder="1" applyAlignment="1">
      <alignment horizontal="center" vertical="center" textRotation="90" wrapText="1"/>
    </xf>
    <xf numFmtId="0" fontId="23" fillId="0" borderId="16" xfId="0" applyFont="1" applyFill="1" applyBorder="1" applyAlignment="1">
      <alignment vertical="center" wrapText="1"/>
    </xf>
    <xf numFmtId="0" fontId="38" fillId="0" borderId="0" xfId="0" applyFont="1" applyFill="1" applyAlignment="1">
      <alignment horizontal="center" vertical="center" wrapText="1"/>
    </xf>
    <xf numFmtId="0" fontId="19" fillId="0" borderId="0" xfId="0" applyNumberFormat="1" applyFont="1" applyFill="1" applyAlignment="1">
      <alignment horizontal="center" vertical="center" wrapText="1"/>
    </xf>
    <xf numFmtId="1" fontId="39" fillId="0" borderId="0" xfId="0" applyNumberFormat="1" applyFont="1" applyFill="1" applyBorder="1" applyAlignment="1">
      <alignment horizontal="right" vertical="center" wrapText="1"/>
    </xf>
    <xf numFmtId="1" fontId="24" fillId="0" borderId="1" xfId="0" applyNumberFormat="1" applyFont="1" applyFill="1" applyBorder="1" applyAlignment="1">
      <alignment horizontal="center" vertical="center" wrapText="1"/>
    </xf>
    <xf numFmtId="0" fontId="18" fillId="0" borderId="0" xfId="0" applyFont="1" applyFill="1" applyBorder="1" applyAlignment="1">
      <alignment vertical="center" wrapText="1"/>
    </xf>
    <xf numFmtId="0" fontId="19" fillId="0" borderId="17" xfId="0" applyFont="1" applyFill="1" applyBorder="1" applyAlignment="1">
      <alignment vertical="center" wrapText="1"/>
    </xf>
    <xf numFmtId="0" fontId="38" fillId="0" borderId="0" xfId="0" applyFont="1" applyFill="1" applyAlignment="1">
      <alignment horizontal="left" vertical="center" wrapText="1"/>
    </xf>
    <xf numFmtId="0" fontId="18" fillId="0" borderId="0" xfId="0" applyNumberFormat="1" applyFont="1" applyFill="1" applyAlignment="1">
      <alignment horizontal="center" vertical="center" wrapText="1"/>
    </xf>
    <xf numFmtId="0" fontId="18" fillId="0" borderId="0" xfId="0" applyFont="1" applyFill="1" applyAlignment="1">
      <alignment vertical="center" wrapText="1"/>
    </xf>
    <xf numFmtId="1" fontId="25" fillId="0" borderId="0" xfId="0" applyNumberFormat="1" applyFont="1" applyFill="1" applyBorder="1" applyAlignment="1">
      <alignment horizontal="center" vertical="center" wrapText="1"/>
    </xf>
    <xf numFmtId="1" fontId="24" fillId="0" borderId="0" xfId="0" applyNumberFormat="1" applyFont="1" applyFill="1" applyBorder="1" applyAlignment="1">
      <alignment horizontal="center" vertical="center" wrapText="1"/>
    </xf>
    <xf numFmtId="1" fontId="24" fillId="2" borderId="1" xfId="0" applyNumberFormat="1" applyFont="1" applyFill="1" applyBorder="1" applyAlignment="1">
      <alignment horizontal="center" vertical="center" textRotation="90" wrapText="1"/>
    </xf>
    <xf numFmtId="0" fontId="18" fillId="0" borderId="1" xfId="0" applyFont="1" applyBorder="1" applyAlignment="1">
      <alignment horizontal="center" vertical="center" wrapText="1"/>
    </xf>
    <xf numFmtId="0" fontId="19" fillId="0" borderId="1" xfId="0" applyFont="1" applyBorder="1" applyAlignment="1">
      <alignment vertical="center" wrapText="1"/>
    </xf>
    <xf numFmtId="1" fontId="25" fillId="2" borderId="1" xfId="0" applyNumberFormat="1" applyFont="1" applyFill="1" applyBorder="1" applyAlignment="1">
      <alignment horizontal="center" vertical="center" wrapText="1"/>
    </xf>
    <xf numFmtId="1" fontId="23" fillId="0" borderId="1" xfId="0" applyNumberFormat="1" applyFont="1" applyFill="1" applyBorder="1" applyAlignment="1">
      <alignment horizontal="center" vertical="center" wrapText="1"/>
    </xf>
    <xf numFmtId="0" fontId="0" fillId="0" borderId="0" xfId="0" applyFill="1"/>
    <xf numFmtId="1" fontId="39" fillId="0" borderId="0" xfId="0" applyNumberFormat="1" applyFont="1" applyFill="1" applyAlignment="1">
      <alignment horizontal="center" vertical="center" wrapText="1"/>
    </xf>
    <xf numFmtId="1" fontId="0" fillId="0" borderId="0" xfId="0" applyNumberFormat="1"/>
    <xf numFmtId="0" fontId="2" fillId="0" borderId="0" xfId="0" applyFont="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1" fontId="0" fillId="0" borderId="0" xfId="0" applyNumberFormat="1" applyAlignment="1">
      <alignment vertical="center"/>
    </xf>
    <xf numFmtId="0" fontId="17" fillId="0" borderId="0" xfId="0" applyFont="1" applyAlignment="1">
      <alignment horizontal="center" vertical="center" wrapText="1"/>
    </xf>
    <xf numFmtId="0" fontId="2" fillId="0" borderId="0" xfId="0" applyFont="1" applyAlignment="1">
      <alignment horizontal="left" vertical="center" wrapText="1"/>
    </xf>
    <xf numFmtId="0" fontId="3" fillId="0" borderId="4" xfId="0" applyFont="1" applyBorder="1" applyAlignment="1">
      <alignment horizontal="center" vertical="center"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textRotation="90" wrapText="1"/>
    </xf>
    <xf numFmtId="0" fontId="4" fillId="4" borderId="3" xfId="0" applyFont="1" applyFill="1" applyBorder="1" applyAlignment="1">
      <alignment horizontal="center" vertical="center" textRotation="90" wrapText="1"/>
    </xf>
    <xf numFmtId="0" fontId="0" fillId="0" borderId="1" xfId="0" applyBorder="1" applyAlignment="1">
      <alignment horizontal="center" vertical="center" wrapText="1"/>
    </xf>
    <xf numFmtId="0" fontId="2" fillId="5" borderId="1" xfId="0" applyFont="1" applyFill="1" applyBorder="1" applyAlignment="1">
      <alignment horizontal="center" vertical="center" wrapText="1"/>
    </xf>
    <xf numFmtId="0" fontId="7" fillId="5" borderId="2" xfId="0" applyFont="1" applyFill="1" applyBorder="1" applyAlignment="1">
      <alignment horizontal="center" vertical="center" textRotation="90" wrapText="1"/>
    </xf>
    <xf numFmtId="0" fontId="7" fillId="5" borderId="3" xfId="0" applyFont="1" applyFill="1" applyBorder="1" applyAlignment="1">
      <alignment horizontal="center" vertical="center" textRotation="90" wrapText="1"/>
    </xf>
    <xf numFmtId="0" fontId="2" fillId="0" borderId="0" xfId="0" applyFont="1" applyAlignment="1">
      <alignment horizontal="center" vertical="center" wrapText="1"/>
    </xf>
    <xf numFmtId="0" fontId="0" fillId="0" borderId="0" xfId="0" applyAlignment="1">
      <alignment horizontal="center" vertical="center" wrapText="1"/>
    </xf>
    <xf numFmtId="0" fontId="40" fillId="0" borderId="0" xfId="0" applyFont="1" applyFill="1" applyAlignment="1">
      <alignment horizontal="left" vertical="top" wrapText="1"/>
    </xf>
    <xf numFmtId="0" fontId="39" fillId="0" borderId="0" xfId="0" applyFont="1" applyFill="1" applyAlignment="1">
      <alignment horizontal="left" vertical="center" wrapText="1"/>
    </xf>
    <xf numFmtId="0" fontId="24" fillId="0" borderId="1" xfId="0" applyFont="1" applyFill="1" applyBorder="1" applyAlignment="1">
      <alignment horizontal="center" vertical="center" textRotation="90" wrapText="1"/>
    </xf>
    <xf numFmtId="0" fontId="24" fillId="0" borderId="11" xfId="0" applyFont="1" applyFill="1" applyBorder="1" applyAlignment="1">
      <alignment horizontal="center" vertical="center" textRotation="90" wrapText="1"/>
    </xf>
    <xf numFmtId="1" fontId="24" fillId="0" borderId="1" xfId="0" applyNumberFormat="1" applyFont="1" applyFill="1" applyBorder="1" applyAlignment="1">
      <alignment horizontal="center" vertical="center" textRotation="90" wrapText="1"/>
    </xf>
    <xf numFmtId="0" fontId="32" fillId="0" borderId="6"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2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24" fillId="0" borderId="1" xfId="0" applyNumberFormat="1" applyFont="1" applyFill="1" applyBorder="1" applyAlignment="1">
      <alignment horizontal="center" vertical="center" textRotation="90" wrapText="1"/>
    </xf>
    <xf numFmtId="17" fontId="24" fillId="0" borderId="1" xfId="0" applyNumberFormat="1" applyFont="1" applyFill="1" applyBorder="1" applyAlignment="1">
      <alignment horizontal="center" vertical="center" textRotation="90" wrapText="1"/>
    </xf>
    <xf numFmtId="0" fontId="24" fillId="0" borderId="2" xfId="0" applyFont="1" applyFill="1" applyBorder="1" applyAlignment="1">
      <alignment horizontal="center" vertical="center" textRotation="90" wrapText="1"/>
    </xf>
    <xf numFmtId="0" fontId="24" fillId="0" borderId="3" xfId="0" applyFont="1" applyFill="1" applyBorder="1" applyAlignment="1">
      <alignment horizontal="center" vertical="center" textRotation="90" wrapText="1"/>
    </xf>
    <xf numFmtId="0" fontId="36" fillId="0" borderId="12" xfId="0" applyFont="1" applyFill="1" applyBorder="1" applyAlignment="1">
      <alignment horizontal="center" vertical="center" wrapText="1"/>
    </xf>
    <xf numFmtId="0" fontId="36" fillId="0" borderId="13" xfId="0" applyFont="1" applyFill="1" applyBorder="1" applyAlignment="1">
      <alignment horizontal="center" vertical="center" wrapText="1"/>
    </xf>
    <xf numFmtId="1" fontId="0" fillId="3" borderId="0" xfId="0" applyNumberFormat="1" applyFill="1" applyBorder="1" applyAlignment="1">
      <alignment horizontal="center" vertical="center"/>
    </xf>
    <xf numFmtId="0" fontId="36" fillId="0" borderId="1" xfId="0" applyFont="1" applyFill="1" applyBorder="1" applyAlignment="1">
      <alignment horizontal="center"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17" fillId="0" borderId="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cellXfs>
  <cellStyles count="14">
    <cellStyle name="Comma 2" xfId="9"/>
    <cellStyle name="Normal" xfId="0" builtinId="0"/>
    <cellStyle name="Normal 10" xfId="4"/>
    <cellStyle name="Normal 2" xfId="2"/>
    <cellStyle name="Normal 2 2" xfId="3"/>
    <cellStyle name="Normal 3" xfId="5"/>
    <cellStyle name="Normal 3 2" xfId="10"/>
    <cellStyle name="Normal 4" xfId="11"/>
    <cellStyle name="Normal 5" xfId="13"/>
    <cellStyle name="Normal 6" xfId="6"/>
    <cellStyle name="Normal 7" xfId="7"/>
    <cellStyle name="Normal 8" xfId="1"/>
    <cellStyle name="Percent 2" xfId="8"/>
    <cellStyle name="Percent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7"/>
  <sheetViews>
    <sheetView tabSelected="1" view="pageBreakPreview" zoomScaleNormal="100" zoomScaleSheetLayoutView="100" workbookViewId="0">
      <selection activeCell="Q5" sqref="Q5:Q6"/>
    </sheetView>
  </sheetViews>
  <sheetFormatPr defaultColWidth="9.140625" defaultRowHeight="15"/>
  <cols>
    <col min="1" max="1" width="2.28515625" style="23" customWidth="1"/>
    <col min="2" max="2" width="3" style="23" customWidth="1"/>
    <col min="3" max="3" width="24.28515625" style="23" customWidth="1"/>
    <col min="4" max="4" width="19.85546875" style="23" bestFit="1" customWidth="1"/>
    <col min="5" max="16" width="8.7109375" style="23" customWidth="1"/>
    <col min="17" max="17" width="10" style="23" customWidth="1"/>
    <col min="18" max="16384" width="9.140625" style="23"/>
  </cols>
  <sheetData>
    <row r="1" spans="2:20">
      <c r="C1" s="66" t="s">
        <v>91</v>
      </c>
    </row>
    <row r="2" spans="2:20" ht="38.25" customHeight="1">
      <c r="C2" s="68" t="s">
        <v>93</v>
      </c>
      <c r="D2" s="68"/>
      <c r="E2" s="68"/>
      <c r="F2" s="68"/>
      <c r="G2" s="68"/>
      <c r="H2" s="68"/>
      <c r="I2" s="68"/>
      <c r="J2" s="68"/>
      <c r="K2" s="68"/>
      <c r="L2" s="68"/>
      <c r="M2" s="68"/>
      <c r="N2" s="68"/>
      <c r="O2" s="68"/>
      <c r="P2" s="68"/>
      <c r="Q2" s="68"/>
    </row>
    <row r="3" spans="2:20" ht="21" customHeight="1">
      <c r="B3" s="69" t="s">
        <v>0</v>
      </c>
      <c r="C3" s="70" t="s">
        <v>53</v>
      </c>
      <c r="D3" s="71" t="s">
        <v>54</v>
      </c>
      <c r="E3" s="71" t="s">
        <v>55</v>
      </c>
      <c r="F3" s="71"/>
      <c r="G3" s="71"/>
      <c r="H3" s="71"/>
      <c r="I3" s="71"/>
      <c r="J3" s="71"/>
      <c r="K3" s="71"/>
      <c r="L3" s="71"/>
      <c r="M3" s="71"/>
      <c r="N3" s="71"/>
      <c r="O3" s="71"/>
      <c r="P3" s="71"/>
      <c r="Q3" s="72" t="s">
        <v>56</v>
      </c>
    </row>
    <row r="4" spans="2:20" ht="94.5" customHeight="1">
      <c r="B4" s="69"/>
      <c r="C4" s="70"/>
      <c r="D4" s="71"/>
      <c r="E4" s="26" t="s">
        <v>60</v>
      </c>
      <c r="F4" s="26" t="s">
        <v>61</v>
      </c>
      <c r="G4" s="26" t="s">
        <v>62</v>
      </c>
      <c r="H4" s="26" t="s">
        <v>63</v>
      </c>
      <c r="I4" s="26" t="s">
        <v>64</v>
      </c>
      <c r="J4" s="26" t="s">
        <v>65</v>
      </c>
      <c r="K4" s="26" t="s">
        <v>66</v>
      </c>
      <c r="L4" s="26" t="s">
        <v>67</v>
      </c>
      <c r="M4" s="26" t="s">
        <v>68</v>
      </c>
      <c r="N4" s="26" t="s">
        <v>57</v>
      </c>
      <c r="O4" s="26" t="s">
        <v>58</v>
      </c>
      <c r="P4" s="26" t="s">
        <v>59</v>
      </c>
      <c r="Q4" s="73"/>
    </row>
    <row r="5" spans="2:20" ht="99.75" customHeight="1">
      <c r="B5" s="74">
        <v>1</v>
      </c>
      <c r="C5" s="75" t="s">
        <v>92</v>
      </c>
      <c r="D5" s="1" t="s">
        <v>69</v>
      </c>
      <c r="E5" s="2">
        <f>'დანართ#2.1-  ეზო'!H19</f>
        <v>0</v>
      </c>
      <c r="F5" s="2">
        <f>'დანართ#2.1-  ეზო'!J19</f>
        <v>0</v>
      </c>
      <c r="G5" s="2">
        <f>'დანართ#2.1-  ეზო'!L19</f>
        <v>0</v>
      </c>
      <c r="H5" s="2">
        <f>'დანართ#2.1-  ეზო'!N19</f>
        <v>0</v>
      </c>
      <c r="I5" s="2">
        <f>'დანართ#2.1-  ეზო'!P19</f>
        <v>0</v>
      </c>
      <c r="J5" s="2">
        <f>'დანართ#2.1-  ეზო'!R19</f>
        <v>0</v>
      </c>
      <c r="K5" s="2">
        <f>'დანართ#2.1-  ეზო'!T19</f>
        <v>0</v>
      </c>
      <c r="L5" s="2">
        <f>'დანართ#2.1-  ეზო'!V19</f>
        <v>0</v>
      </c>
      <c r="M5" s="2">
        <f>'დანართ#2.1-  ეზო'!X19</f>
        <v>0</v>
      </c>
      <c r="N5" s="2">
        <f>'დანართ#2.1-  ეზო'!Z19</f>
        <v>0</v>
      </c>
      <c r="O5" s="2">
        <f>'დანართ#2.1-  ეზო'!AB19</f>
        <v>0</v>
      </c>
      <c r="P5" s="2">
        <f>'დანართ#2.1-  ეზო'!AD19</f>
        <v>0</v>
      </c>
      <c r="Q5" s="76" t="s">
        <v>94</v>
      </c>
    </row>
    <row r="6" spans="2:20" ht="115.5" customHeight="1">
      <c r="B6" s="74"/>
      <c r="C6" s="75"/>
      <c r="D6" s="1" t="s">
        <v>70</v>
      </c>
      <c r="E6" s="2">
        <f>'დანართ#2.2 - ინტერიერი'!H12</f>
        <v>0</v>
      </c>
      <c r="F6" s="2">
        <f>'დანართ#2.2 - ინტერიერი'!J12</f>
        <v>0</v>
      </c>
      <c r="G6" s="2">
        <f>'დანართ#2.2 - ინტერიერი'!L12</f>
        <v>0</v>
      </c>
      <c r="H6" s="2">
        <f>'დანართ#2.2 - ინტერიერი'!N12</f>
        <v>0</v>
      </c>
      <c r="I6" s="2">
        <f>'დანართ#2.2 - ინტერიერი'!P12</f>
        <v>0</v>
      </c>
      <c r="J6" s="2">
        <f>'დანართ#2.2 - ინტერიერი'!R12</f>
        <v>0</v>
      </c>
      <c r="K6" s="2">
        <f>'დანართ#2.2 - ინტერიერი'!T12</f>
        <v>0</v>
      </c>
      <c r="L6" s="2">
        <f>'დანართ#2.2 - ინტერიერი'!V12</f>
        <v>0</v>
      </c>
      <c r="M6" s="2">
        <f>'დანართ#2.2 - ინტერიერი'!X12</f>
        <v>0</v>
      </c>
      <c r="N6" s="2">
        <f>'დანართ#2.2 - ინტერიერი'!Z12</f>
        <v>0</v>
      </c>
      <c r="O6" s="2">
        <f>'დანართ#2.2 - ინტერიერი'!AB12</f>
        <v>0</v>
      </c>
      <c r="P6" s="2">
        <f>'დანართ#2.2 - ინტერიერი'!AD12</f>
        <v>0</v>
      </c>
      <c r="Q6" s="77"/>
    </row>
    <row r="7" spans="2:20">
      <c r="D7" s="3" t="s">
        <v>35</v>
      </c>
      <c r="E7" s="4">
        <f t="shared" ref="E7:P7" si="0">SUM(E5:E6)</f>
        <v>0</v>
      </c>
      <c r="F7" s="4">
        <f t="shared" si="0"/>
        <v>0</v>
      </c>
      <c r="G7" s="4">
        <f t="shared" si="0"/>
        <v>0</v>
      </c>
      <c r="H7" s="4">
        <f t="shared" si="0"/>
        <v>0</v>
      </c>
      <c r="I7" s="4">
        <f t="shared" si="0"/>
        <v>0</v>
      </c>
      <c r="J7" s="4">
        <f t="shared" si="0"/>
        <v>0</v>
      </c>
      <c r="K7" s="4">
        <f t="shared" si="0"/>
        <v>0</v>
      </c>
      <c r="L7" s="4">
        <f t="shared" si="0"/>
        <v>0</v>
      </c>
      <c r="M7" s="4">
        <f t="shared" si="0"/>
        <v>0</v>
      </c>
      <c r="N7" s="4">
        <f t="shared" si="0"/>
        <v>0</v>
      </c>
      <c r="O7" s="4">
        <f t="shared" si="0"/>
        <v>0</v>
      </c>
      <c r="P7" s="4">
        <f t="shared" si="0"/>
        <v>0</v>
      </c>
      <c r="Q7" s="4"/>
      <c r="R7" s="4"/>
    </row>
    <row r="9" spans="2:20">
      <c r="S9" s="27"/>
    </row>
    <row r="10" spans="2:20" ht="15.75" customHeight="1">
      <c r="C10" s="78" t="s">
        <v>36</v>
      </c>
      <c r="D10" s="79"/>
      <c r="E10" s="79"/>
      <c r="F10" s="79"/>
      <c r="L10" s="78"/>
      <c r="M10" s="78"/>
      <c r="N10" s="78"/>
      <c r="O10" s="78"/>
      <c r="P10" s="5">
        <f>E7+F7+G7+H7+I7+J7+K7+L7+M7+N7+O7+P7</f>
        <v>0</v>
      </c>
      <c r="Q10" s="6" t="s">
        <v>71</v>
      </c>
      <c r="S10" s="4"/>
      <c r="T10" s="4"/>
    </row>
    <row r="11" spans="2:20">
      <c r="O11" s="28"/>
    </row>
    <row r="12" spans="2:20">
      <c r="P12" s="4"/>
    </row>
    <row r="14" spans="2:20">
      <c r="C14" s="7" t="s">
        <v>7</v>
      </c>
    </row>
    <row r="15" spans="2:20" ht="90" customHeight="1">
      <c r="C15" s="67" t="s">
        <v>76</v>
      </c>
      <c r="D15" s="67"/>
      <c r="E15" s="67"/>
      <c r="F15" s="67"/>
      <c r="G15" s="67"/>
      <c r="H15" s="67"/>
      <c r="I15" s="67"/>
      <c r="J15" s="67"/>
      <c r="K15" s="67"/>
      <c r="L15" s="67"/>
      <c r="M15" s="67"/>
      <c r="N15" s="67"/>
      <c r="O15" s="67"/>
      <c r="P15" s="67"/>
      <c r="Q15" s="67"/>
    </row>
    <row r="17" spans="4:4">
      <c r="D17" s="8"/>
    </row>
  </sheetData>
  <mergeCells count="12">
    <mergeCell ref="C15:Q15"/>
    <mergeCell ref="C2:Q2"/>
    <mergeCell ref="B3:B4"/>
    <mergeCell ref="C3:C4"/>
    <mergeCell ref="D3:D4"/>
    <mergeCell ref="E3:P3"/>
    <mergeCell ref="Q3:Q4"/>
    <mergeCell ref="B5:B6"/>
    <mergeCell ref="C5:C6"/>
    <mergeCell ref="Q5:Q6"/>
    <mergeCell ref="C10:F10"/>
    <mergeCell ref="L10:O10"/>
  </mergeCells>
  <pageMargins left="1.299212598425197" right="0.70866141732283472" top="1.1417322834645669" bottom="0.74803149606299213" header="0.31496062992125984" footer="0.31496062992125984"/>
  <pageSetup paperSize="8"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7"/>
  <sheetViews>
    <sheetView view="pageBreakPreview" zoomScaleNormal="85" zoomScaleSheetLayoutView="100" workbookViewId="0">
      <selection activeCell="A2" sqref="A2:AF2"/>
    </sheetView>
  </sheetViews>
  <sheetFormatPr defaultColWidth="9.140625" defaultRowHeight="12.75"/>
  <cols>
    <col min="1" max="1" width="4" style="9" bestFit="1" customWidth="1"/>
    <col min="2" max="2" width="54.28515625" style="41" customWidth="1"/>
    <col min="3" max="3" width="7.140625" style="9" customWidth="1"/>
    <col min="4" max="4" width="5.42578125" style="21" bestFit="1" customWidth="1"/>
    <col min="5" max="5" width="5.28515625" style="48" customWidth="1"/>
    <col min="6" max="6" width="5.7109375" style="48" bestFit="1" customWidth="1"/>
    <col min="7" max="7" width="6.140625" style="9" customWidth="1"/>
    <col min="8" max="8" width="5.28515625" style="9" bestFit="1" customWidth="1"/>
    <col min="9" max="9" width="6.28515625" style="9" customWidth="1"/>
    <col min="10" max="10" width="5.5703125" style="9" bestFit="1" customWidth="1"/>
    <col min="11" max="11" width="6.42578125" style="9" customWidth="1"/>
    <col min="12" max="12" width="5.7109375" style="9" bestFit="1" customWidth="1"/>
    <col min="13" max="13" width="6" style="9" customWidth="1"/>
    <col min="14" max="14" width="5.7109375" style="9" bestFit="1" customWidth="1"/>
    <col min="15" max="15" width="6.140625" style="9" customWidth="1"/>
    <col min="16" max="16" width="5.28515625" style="9" bestFit="1" customWidth="1"/>
    <col min="17" max="17" width="6" style="9" customWidth="1"/>
    <col min="18" max="18" width="5.42578125" style="9" customWidth="1"/>
    <col min="19" max="19" width="6.140625" style="9" customWidth="1"/>
    <col min="20" max="20" width="5.7109375" style="9" customWidth="1"/>
    <col min="21" max="21" width="6.140625" style="9" customWidth="1"/>
    <col min="22" max="22" width="5.7109375" style="9" customWidth="1"/>
    <col min="23" max="23" width="6" style="9" customWidth="1"/>
    <col min="24" max="24" width="5.42578125" style="9" customWidth="1"/>
    <col min="25" max="25" width="5.5703125" style="9" customWidth="1"/>
    <col min="26" max="26" width="5.42578125" style="9" customWidth="1"/>
    <col min="27" max="27" width="5.7109375" style="9" customWidth="1"/>
    <col min="28" max="28" width="5.42578125" style="9" customWidth="1"/>
    <col min="29" max="29" width="5.7109375" style="9" customWidth="1"/>
    <col min="30" max="30" width="5.42578125" style="9" customWidth="1"/>
    <col min="31" max="31" width="7.28515625" style="9" customWidth="1"/>
    <col min="32" max="32" width="32.28515625" style="49" bestFit="1" customWidth="1"/>
    <col min="33" max="33" width="23.5703125" style="9" customWidth="1"/>
    <col min="34" max="16384" width="9.140625" style="9"/>
  </cols>
  <sheetData>
    <row r="1" spans="1:34" ht="18.75" customHeight="1" thickBot="1">
      <c r="A1" s="85" t="s">
        <v>74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row>
    <row r="2" spans="1:34" ht="54" customHeight="1">
      <c r="A2" s="87" t="s">
        <v>109</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9"/>
      <c r="AG2" s="9">
        <f>'დანართ#2-ნაერთი ჯამი'!S10</f>
        <v>0</v>
      </c>
    </row>
    <row r="3" spans="1:34" ht="67.5" customHeight="1">
      <c r="A3" s="90" t="s">
        <v>0</v>
      </c>
      <c r="B3" s="91" t="s">
        <v>1</v>
      </c>
      <c r="C3" s="82" t="s">
        <v>2</v>
      </c>
      <c r="D3" s="92" t="s">
        <v>3</v>
      </c>
      <c r="E3" s="92" t="s">
        <v>4</v>
      </c>
      <c r="F3" s="92" t="s">
        <v>5</v>
      </c>
      <c r="G3" s="93" t="s">
        <v>95</v>
      </c>
      <c r="H3" s="82"/>
      <c r="I3" s="82" t="s">
        <v>96</v>
      </c>
      <c r="J3" s="82"/>
      <c r="K3" s="82" t="s">
        <v>97</v>
      </c>
      <c r="L3" s="82"/>
      <c r="M3" s="82" t="s">
        <v>98</v>
      </c>
      <c r="N3" s="82"/>
      <c r="O3" s="82" t="s">
        <v>99</v>
      </c>
      <c r="P3" s="82"/>
      <c r="Q3" s="82" t="s">
        <v>100</v>
      </c>
      <c r="R3" s="82"/>
      <c r="S3" s="82" t="s">
        <v>101</v>
      </c>
      <c r="T3" s="82"/>
      <c r="U3" s="82" t="s">
        <v>102</v>
      </c>
      <c r="V3" s="82"/>
      <c r="W3" s="82" t="s">
        <v>103</v>
      </c>
      <c r="X3" s="83"/>
      <c r="Y3" s="84" t="s">
        <v>104</v>
      </c>
      <c r="Z3" s="84"/>
      <c r="AA3" s="82" t="s">
        <v>105</v>
      </c>
      <c r="AB3" s="82"/>
      <c r="AC3" s="82" t="s">
        <v>106</v>
      </c>
      <c r="AD3" s="82"/>
      <c r="AE3" s="94" t="s">
        <v>6</v>
      </c>
      <c r="AF3" s="96" t="s">
        <v>7</v>
      </c>
      <c r="AG3" s="10"/>
      <c r="AH3" s="10"/>
    </row>
    <row r="4" spans="1:34" ht="140.25" customHeight="1">
      <c r="A4" s="90"/>
      <c r="B4" s="91"/>
      <c r="C4" s="82"/>
      <c r="D4" s="92"/>
      <c r="E4" s="92"/>
      <c r="F4" s="92"/>
      <c r="G4" s="25" t="s">
        <v>8</v>
      </c>
      <c r="H4" s="25" t="s">
        <v>9</v>
      </c>
      <c r="I4" s="25" t="s">
        <v>8</v>
      </c>
      <c r="J4" s="25" t="s">
        <v>9</v>
      </c>
      <c r="K4" s="25" t="s">
        <v>8</v>
      </c>
      <c r="L4" s="25" t="s">
        <v>9</v>
      </c>
      <c r="M4" s="25" t="s">
        <v>8</v>
      </c>
      <c r="N4" s="25" t="s">
        <v>9</v>
      </c>
      <c r="O4" s="25" t="s">
        <v>8</v>
      </c>
      <c r="P4" s="25" t="s">
        <v>9</v>
      </c>
      <c r="Q4" s="25" t="s">
        <v>8</v>
      </c>
      <c r="R4" s="25" t="s">
        <v>9</v>
      </c>
      <c r="S4" s="25" t="s">
        <v>8</v>
      </c>
      <c r="T4" s="25" t="s">
        <v>9</v>
      </c>
      <c r="U4" s="25" t="s">
        <v>8</v>
      </c>
      <c r="V4" s="25" t="s">
        <v>9</v>
      </c>
      <c r="W4" s="25" t="s">
        <v>8</v>
      </c>
      <c r="X4" s="29" t="s">
        <v>9</v>
      </c>
      <c r="Y4" s="25" t="s">
        <v>8</v>
      </c>
      <c r="Z4" s="25" t="s">
        <v>9</v>
      </c>
      <c r="AA4" s="25" t="s">
        <v>8</v>
      </c>
      <c r="AB4" s="25" t="s">
        <v>9</v>
      </c>
      <c r="AC4" s="25" t="s">
        <v>8</v>
      </c>
      <c r="AD4" s="25" t="s">
        <v>9</v>
      </c>
      <c r="AE4" s="95"/>
      <c r="AF4" s="97"/>
    </row>
    <row r="5" spans="1:34" ht="92.25">
      <c r="A5" s="30">
        <v>1</v>
      </c>
      <c r="B5" s="31" t="s">
        <v>88</v>
      </c>
      <c r="C5" s="15" t="s">
        <v>83</v>
      </c>
      <c r="D5" s="16">
        <v>1330</v>
      </c>
      <c r="E5" s="16"/>
      <c r="F5" s="17" t="s">
        <v>10</v>
      </c>
      <c r="G5" s="17" t="s">
        <v>11</v>
      </c>
      <c r="H5" s="18">
        <f>E5</f>
        <v>0</v>
      </c>
      <c r="I5" s="32" t="s">
        <v>11</v>
      </c>
      <c r="J5" s="18">
        <f>H5</f>
        <v>0</v>
      </c>
      <c r="K5" s="17" t="s">
        <v>11</v>
      </c>
      <c r="L5" s="18">
        <f>J5</f>
        <v>0</v>
      </c>
      <c r="M5" s="17" t="s">
        <v>11</v>
      </c>
      <c r="N5" s="18">
        <f>L5</f>
        <v>0</v>
      </c>
      <c r="O5" s="17" t="s">
        <v>11</v>
      </c>
      <c r="P5" s="18">
        <f>N5</f>
        <v>0</v>
      </c>
      <c r="Q5" s="17" t="s">
        <v>11</v>
      </c>
      <c r="R5" s="18">
        <f>P5</f>
        <v>0</v>
      </c>
      <c r="S5" s="17" t="s">
        <v>11</v>
      </c>
      <c r="T5" s="18">
        <f>R5</f>
        <v>0</v>
      </c>
      <c r="U5" s="17" t="s">
        <v>11</v>
      </c>
      <c r="V5" s="18">
        <f>T5</f>
        <v>0</v>
      </c>
      <c r="W5" s="17" t="s">
        <v>11</v>
      </c>
      <c r="X5" s="18">
        <f>V5</f>
        <v>0</v>
      </c>
      <c r="Y5" s="17" t="s">
        <v>11</v>
      </c>
      <c r="Z5" s="18">
        <f>X5</f>
        <v>0</v>
      </c>
      <c r="AA5" s="17" t="s">
        <v>11</v>
      </c>
      <c r="AB5" s="18">
        <f>Z5</f>
        <v>0</v>
      </c>
      <c r="AC5" s="17" t="s">
        <v>11</v>
      </c>
      <c r="AD5" s="18">
        <f>AB5</f>
        <v>0</v>
      </c>
      <c r="AE5" s="33">
        <f t="shared" ref="AE5:AE18" si="0">H5+J5+L5+N5+P5+R5+T5+V5+X5+Z5+AB5+AD5</f>
        <v>0</v>
      </c>
      <c r="AF5" s="22" t="s">
        <v>12</v>
      </c>
    </row>
    <row r="6" spans="1:34" ht="53.25" customHeight="1">
      <c r="A6" s="30">
        <f>A5+1</f>
        <v>2</v>
      </c>
      <c r="B6" s="31" t="s">
        <v>79</v>
      </c>
      <c r="C6" s="15" t="s">
        <v>83</v>
      </c>
      <c r="D6" s="16">
        <v>206</v>
      </c>
      <c r="E6" s="16"/>
      <c r="F6" s="18">
        <f t="shared" ref="F6:F17" si="1">G6+I6+K6+M6+O6+Q6+S6+U6+W6+Y6+AA6+AC6</f>
        <v>6</v>
      </c>
      <c r="G6" s="18">
        <v>0</v>
      </c>
      <c r="H6" s="18">
        <f>E6*G6</f>
        <v>0</v>
      </c>
      <c r="I6" s="18">
        <v>1</v>
      </c>
      <c r="J6" s="18">
        <f t="shared" ref="J6:J17" si="2">E6*I6</f>
        <v>0</v>
      </c>
      <c r="K6" s="18">
        <v>0</v>
      </c>
      <c r="L6" s="18">
        <f t="shared" ref="L6:L17" si="3">E6*K6</f>
        <v>0</v>
      </c>
      <c r="M6" s="18">
        <v>1</v>
      </c>
      <c r="N6" s="18">
        <f t="shared" ref="N6:N17" si="4">E6*M6</f>
        <v>0</v>
      </c>
      <c r="O6" s="18">
        <v>1</v>
      </c>
      <c r="P6" s="18">
        <f t="shared" ref="P6:P17" si="5">E6*O6</f>
        <v>0</v>
      </c>
      <c r="Q6" s="18">
        <v>0</v>
      </c>
      <c r="R6" s="18">
        <f t="shared" ref="R6:R17" si="6">E6*Q6</f>
        <v>0</v>
      </c>
      <c r="S6" s="18">
        <v>1</v>
      </c>
      <c r="T6" s="18">
        <f t="shared" ref="T6:T17" si="7">E6*S6</f>
        <v>0</v>
      </c>
      <c r="U6" s="18">
        <v>1</v>
      </c>
      <c r="V6" s="18">
        <f t="shared" ref="V6:V17" si="8">E6*U6</f>
        <v>0</v>
      </c>
      <c r="W6" s="18">
        <v>0</v>
      </c>
      <c r="X6" s="18">
        <f t="shared" ref="X6:X17" si="9">E6*W6</f>
        <v>0</v>
      </c>
      <c r="Y6" s="18">
        <v>0</v>
      </c>
      <c r="Z6" s="18">
        <f t="shared" ref="Z6:Z17" si="10">E6*Y6</f>
        <v>0</v>
      </c>
      <c r="AA6" s="18">
        <v>0</v>
      </c>
      <c r="AB6" s="18">
        <f t="shared" ref="AB6:AB17" si="11">E6*AA6</f>
        <v>0</v>
      </c>
      <c r="AC6" s="18">
        <v>1</v>
      </c>
      <c r="AD6" s="18">
        <f t="shared" ref="AD6:AD17" si="12">E6*AC6</f>
        <v>0</v>
      </c>
      <c r="AE6" s="33">
        <f t="shared" si="0"/>
        <v>0</v>
      </c>
      <c r="AF6" s="22" t="s">
        <v>13</v>
      </c>
      <c r="AG6" s="10"/>
    </row>
    <row r="7" spans="1:34" ht="38.25" customHeight="1">
      <c r="A7" s="30">
        <f t="shared" ref="A7:A18" si="13">A6+1</f>
        <v>3</v>
      </c>
      <c r="B7" s="31" t="s">
        <v>77</v>
      </c>
      <c r="C7" s="15" t="s">
        <v>84</v>
      </c>
      <c r="D7" s="16">
        <v>1260</v>
      </c>
      <c r="E7" s="16"/>
      <c r="F7" s="18">
        <f t="shared" si="1"/>
        <v>33</v>
      </c>
      <c r="G7" s="18">
        <v>4</v>
      </c>
      <c r="H7" s="18">
        <f t="shared" ref="H7:H17" si="14">E7*G7</f>
        <v>0</v>
      </c>
      <c r="I7" s="18">
        <v>4</v>
      </c>
      <c r="J7" s="18">
        <f t="shared" si="2"/>
        <v>0</v>
      </c>
      <c r="K7" s="18">
        <v>4</v>
      </c>
      <c r="L7" s="18">
        <f t="shared" si="3"/>
        <v>0</v>
      </c>
      <c r="M7" s="18">
        <v>4</v>
      </c>
      <c r="N7" s="18">
        <f t="shared" si="4"/>
        <v>0</v>
      </c>
      <c r="O7" s="18">
        <v>4</v>
      </c>
      <c r="P7" s="18">
        <f t="shared" si="5"/>
        <v>0</v>
      </c>
      <c r="Q7" s="18">
        <v>4</v>
      </c>
      <c r="R7" s="18">
        <f t="shared" si="6"/>
        <v>0</v>
      </c>
      <c r="S7" s="18">
        <v>3</v>
      </c>
      <c r="T7" s="18">
        <f t="shared" si="7"/>
        <v>0</v>
      </c>
      <c r="U7" s="18">
        <v>2</v>
      </c>
      <c r="V7" s="18">
        <f t="shared" si="8"/>
        <v>0</v>
      </c>
      <c r="W7" s="18">
        <v>1</v>
      </c>
      <c r="X7" s="18">
        <f t="shared" si="9"/>
        <v>0</v>
      </c>
      <c r="Y7" s="18">
        <v>0</v>
      </c>
      <c r="Z7" s="18">
        <f t="shared" si="10"/>
        <v>0</v>
      </c>
      <c r="AA7" s="18">
        <v>1</v>
      </c>
      <c r="AB7" s="18">
        <f t="shared" si="11"/>
        <v>0</v>
      </c>
      <c r="AC7" s="18">
        <v>2</v>
      </c>
      <c r="AD7" s="18">
        <f t="shared" si="12"/>
        <v>0</v>
      </c>
      <c r="AE7" s="33">
        <f t="shared" si="0"/>
        <v>0</v>
      </c>
      <c r="AF7" s="22" t="s">
        <v>14</v>
      </c>
    </row>
    <row r="8" spans="1:34" ht="69.75" customHeight="1">
      <c r="A8" s="30">
        <f t="shared" si="13"/>
        <v>4</v>
      </c>
      <c r="B8" s="31" t="s">
        <v>80</v>
      </c>
      <c r="C8" s="15" t="s">
        <v>84</v>
      </c>
      <c r="D8" s="16">
        <f>D5+785</f>
        <v>2115</v>
      </c>
      <c r="E8" s="16"/>
      <c r="F8" s="18">
        <f t="shared" si="1"/>
        <v>9</v>
      </c>
      <c r="G8" s="18">
        <v>1</v>
      </c>
      <c r="H8" s="18">
        <f t="shared" si="14"/>
        <v>0</v>
      </c>
      <c r="I8" s="18">
        <v>1</v>
      </c>
      <c r="J8" s="18">
        <f t="shared" si="2"/>
        <v>0</v>
      </c>
      <c r="K8" s="18">
        <v>1</v>
      </c>
      <c r="L8" s="18">
        <f t="shared" si="3"/>
        <v>0</v>
      </c>
      <c r="M8" s="18">
        <v>1</v>
      </c>
      <c r="N8" s="18">
        <f t="shared" si="4"/>
        <v>0</v>
      </c>
      <c r="O8" s="18">
        <v>1</v>
      </c>
      <c r="P8" s="18">
        <f t="shared" si="5"/>
        <v>0</v>
      </c>
      <c r="Q8" s="18">
        <v>1</v>
      </c>
      <c r="R8" s="18">
        <f t="shared" si="6"/>
        <v>0</v>
      </c>
      <c r="S8" s="18">
        <v>1</v>
      </c>
      <c r="T8" s="18">
        <f t="shared" si="7"/>
        <v>0</v>
      </c>
      <c r="U8" s="18">
        <v>1</v>
      </c>
      <c r="V8" s="18">
        <f t="shared" si="8"/>
        <v>0</v>
      </c>
      <c r="W8" s="18">
        <v>0</v>
      </c>
      <c r="X8" s="18">
        <f t="shared" si="9"/>
        <v>0</v>
      </c>
      <c r="Y8" s="18">
        <v>0</v>
      </c>
      <c r="Z8" s="18">
        <f t="shared" si="10"/>
        <v>0</v>
      </c>
      <c r="AA8" s="18">
        <v>0</v>
      </c>
      <c r="AB8" s="18">
        <f t="shared" si="11"/>
        <v>0</v>
      </c>
      <c r="AC8" s="18">
        <v>1</v>
      </c>
      <c r="AD8" s="18">
        <f t="shared" si="12"/>
        <v>0</v>
      </c>
      <c r="AE8" s="33">
        <f t="shared" si="0"/>
        <v>0</v>
      </c>
      <c r="AF8" s="22" t="s">
        <v>15</v>
      </c>
    </row>
    <row r="9" spans="1:34" ht="56.25">
      <c r="A9" s="30">
        <f t="shared" si="13"/>
        <v>5</v>
      </c>
      <c r="B9" s="31" t="s">
        <v>72</v>
      </c>
      <c r="C9" s="15" t="s">
        <v>83</v>
      </c>
      <c r="D9" s="16">
        <f>D6</f>
        <v>206</v>
      </c>
      <c r="E9" s="16"/>
      <c r="F9" s="18">
        <f t="shared" si="1"/>
        <v>5</v>
      </c>
      <c r="G9" s="18">
        <v>1</v>
      </c>
      <c r="H9" s="18">
        <f t="shared" si="14"/>
        <v>0</v>
      </c>
      <c r="I9" s="18">
        <v>0</v>
      </c>
      <c r="J9" s="18">
        <f t="shared" si="2"/>
        <v>0</v>
      </c>
      <c r="K9" s="18">
        <v>1</v>
      </c>
      <c r="L9" s="18">
        <f t="shared" si="3"/>
        <v>0</v>
      </c>
      <c r="M9" s="18">
        <v>0</v>
      </c>
      <c r="N9" s="18">
        <f t="shared" si="4"/>
        <v>0</v>
      </c>
      <c r="O9" s="18">
        <v>1</v>
      </c>
      <c r="P9" s="18">
        <f t="shared" si="5"/>
        <v>0</v>
      </c>
      <c r="Q9" s="18">
        <v>1</v>
      </c>
      <c r="R9" s="18">
        <f t="shared" si="6"/>
        <v>0</v>
      </c>
      <c r="S9" s="18">
        <v>0</v>
      </c>
      <c r="T9" s="18">
        <f t="shared" si="7"/>
        <v>0</v>
      </c>
      <c r="U9" s="18">
        <v>1</v>
      </c>
      <c r="V9" s="18">
        <f t="shared" si="8"/>
        <v>0</v>
      </c>
      <c r="W9" s="18">
        <v>0</v>
      </c>
      <c r="X9" s="18">
        <f t="shared" si="9"/>
        <v>0</v>
      </c>
      <c r="Y9" s="18">
        <v>0</v>
      </c>
      <c r="Z9" s="18">
        <f t="shared" si="10"/>
        <v>0</v>
      </c>
      <c r="AA9" s="18">
        <v>0</v>
      </c>
      <c r="AB9" s="18">
        <f t="shared" si="11"/>
        <v>0</v>
      </c>
      <c r="AC9" s="18">
        <v>0</v>
      </c>
      <c r="AD9" s="18">
        <f t="shared" si="12"/>
        <v>0</v>
      </c>
      <c r="AE9" s="33">
        <f t="shared" si="0"/>
        <v>0</v>
      </c>
      <c r="AF9" s="22" t="s">
        <v>16</v>
      </c>
    </row>
    <row r="10" spans="1:34" ht="45" customHeight="1">
      <c r="A10" s="30">
        <f t="shared" si="13"/>
        <v>6</v>
      </c>
      <c r="B10" s="31" t="s">
        <v>81</v>
      </c>
      <c r="C10" s="15" t="s">
        <v>17</v>
      </c>
      <c r="D10" s="16">
        <v>10</v>
      </c>
      <c r="E10" s="16"/>
      <c r="F10" s="18">
        <f t="shared" si="1"/>
        <v>1</v>
      </c>
      <c r="G10" s="34">
        <v>0.5</v>
      </c>
      <c r="H10" s="18">
        <f t="shared" si="14"/>
        <v>0</v>
      </c>
      <c r="I10" s="18">
        <v>0</v>
      </c>
      <c r="J10" s="18">
        <f t="shared" si="2"/>
        <v>0</v>
      </c>
      <c r="K10" s="18">
        <v>0</v>
      </c>
      <c r="L10" s="18">
        <f t="shared" si="3"/>
        <v>0</v>
      </c>
      <c r="M10" s="18">
        <v>0</v>
      </c>
      <c r="N10" s="18">
        <v>0</v>
      </c>
      <c r="O10" s="34">
        <v>0.5</v>
      </c>
      <c r="P10" s="18">
        <f t="shared" si="5"/>
        <v>0</v>
      </c>
      <c r="Q10" s="18">
        <v>0</v>
      </c>
      <c r="R10" s="18">
        <f t="shared" si="6"/>
        <v>0</v>
      </c>
      <c r="S10" s="18">
        <v>0</v>
      </c>
      <c r="T10" s="18">
        <f t="shared" si="7"/>
        <v>0</v>
      </c>
      <c r="U10" s="18">
        <v>0</v>
      </c>
      <c r="V10" s="18">
        <f t="shared" si="8"/>
        <v>0</v>
      </c>
      <c r="W10" s="18">
        <v>0</v>
      </c>
      <c r="X10" s="18">
        <f t="shared" si="9"/>
        <v>0</v>
      </c>
      <c r="Y10" s="18">
        <v>0</v>
      </c>
      <c r="Z10" s="18">
        <f t="shared" si="10"/>
        <v>0</v>
      </c>
      <c r="AA10" s="18">
        <v>0</v>
      </c>
      <c r="AB10" s="18">
        <f t="shared" si="11"/>
        <v>0</v>
      </c>
      <c r="AC10" s="18">
        <v>0</v>
      </c>
      <c r="AD10" s="18">
        <f t="shared" si="12"/>
        <v>0</v>
      </c>
      <c r="AE10" s="33">
        <f t="shared" si="0"/>
        <v>0</v>
      </c>
      <c r="AF10" s="22" t="s">
        <v>18</v>
      </c>
    </row>
    <row r="11" spans="1:34" ht="57.75" customHeight="1">
      <c r="A11" s="30">
        <f t="shared" si="13"/>
        <v>7</v>
      </c>
      <c r="B11" s="31" t="s">
        <v>19</v>
      </c>
      <c r="C11" s="19" t="s">
        <v>20</v>
      </c>
      <c r="D11" s="16">
        <v>8</v>
      </c>
      <c r="E11" s="16"/>
      <c r="F11" s="18">
        <f t="shared" si="1"/>
        <v>1</v>
      </c>
      <c r="G11" s="34">
        <v>0.5</v>
      </c>
      <c r="H11" s="18">
        <f t="shared" si="14"/>
        <v>0</v>
      </c>
      <c r="I11" s="18">
        <v>0</v>
      </c>
      <c r="J11" s="18">
        <f t="shared" si="2"/>
        <v>0</v>
      </c>
      <c r="K11" s="18">
        <v>0</v>
      </c>
      <c r="L11" s="18">
        <f t="shared" si="3"/>
        <v>0</v>
      </c>
      <c r="M11" s="18">
        <v>0</v>
      </c>
      <c r="N11" s="18">
        <f t="shared" si="4"/>
        <v>0</v>
      </c>
      <c r="O11" s="34">
        <v>0.5</v>
      </c>
      <c r="P11" s="18">
        <f t="shared" si="5"/>
        <v>0</v>
      </c>
      <c r="Q11" s="18">
        <v>0</v>
      </c>
      <c r="R11" s="18">
        <f t="shared" si="6"/>
        <v>0</v>
      </c>
      <c r="S11" s="18">
        <v>0</v>
      </c>
      <c r="T11" s="18">
        <f t="shared" si="7"/>
        <v>0</v>
      </c>
      <c r="U11" s="18">
        <v>0</v>
      </c>
      <c r="V11" s="18">
        <f t="shared" si="8"/>
        <v>0</v>
      </c>
      <c r="W11" s="18">
        <v>0</v>
      </c>
      <c r="X11" s="18">
        <f t="shared" si="9"/>
        <v>0</v>
      </c>
      <c r="Y11" s="18">
        <v>0</v>
      </c>
      <c r="Z11" s="18">
        <f t="shared" si="10"/>
        <v>0</v>
      </c>
      <c r="AA11" s="18">
        <v>0</v>
      </c>
      <c r="AB11" s="18">
        <f t="shared" si="11"/>
        <v>0</v>
      </c>
      <c r="AC11" s="18">
        <v>0</v>
      </c>
      <c r="AD11" s="18">
        <f t="shared" si="12"/>
        <v>0</v>
      </c>
      <c r="AE11" s="33">
        <f t="shared" si="0"/>
        <v>0</v>
      </c>
      <c r="AF11" s="22" t="s">
        <v>21</v>
      </c>
    </row>
    <row r="12" spans="1:34" ht="50.25" hidden="1" customHeight="1">
      <c r="A12" s="30"/>
      <c r="B12" s="12" t="s">
        <v>78</v>
      </c>
      <c r="C12" s="35" t="s">
        <v>75</v>
      </c>
      <c r="D12" s="36">
        <v>60</v>
      </c>
      <c r="E12" s="36"/>
      <c r="F12" s="18">
        <f t="shared" ref="F12" si="15">G12+I12+K12+M12+O12+Q12+S12+U12+W12+Y12+AA12+AC12</f>
        <v>0</v>
      </c>
      <c r="G12" s="18">
        <v>0</v>
      </c>
      <c r="H12" s="18">
        <f t="shared" ref="H12" si="16">E12*G12</f>
        <v>0</v>
      </c>
      <c r="I12" s="18">
        <v>0</v>
      </c>
      <c r="J12" s="18">
        <f t="shared" ref="J12" si="17">E12*I12</f>
        <v>0</v>
      </c>
      <c r="K12" s="18">
        <v>0</v>
      </c>
      <c r="L12" s="18">
        <f t="shared" ref="L12" si="18">E12*K12</f>
        <v>0</v>
      </c>
      <c r="M12" s="18">
        <v>0</v>
      </c>
      <c r="N12" s="18">
        <f t="shared" ref="N12" si="19">E12*M12</f>
        <v>0</v>
      </c>
      <c r="O12" s="18">
        <v>0</v>
      </c>
      <c r="P12" s="18">
        <f t="shared" ref="P12" si="20">E12*O12</f>
        <v>0</v>
      </c>
      <c r="Q12" s="18">
        <v>0</v>
      </c>
      <c r="R12" s="18">
        <f t="shared" ref="R12" si="21">E12*Q12</f>
        <v>0</v>
      </c>
      <c r="S12" s="18">
        <v>0</v>
      </c>
      <c r="T12" s="18">
        <f t="shared" ref="T12" si="22">E12*S12</f>
        <v>0</v>
      </c>
      <c r="U12" s="18">
        <v>0</v>
      </c>
      <c r="V12" s="18">
        <f t="shared" ref="V12" si="23">E12*U12</f>
        <v>0</v>
      </c>
      <c r="W12" s="18">
        <v>0</v>
      </c>
      <c r="X12" s="18">
        <f t="shared" ref="X12" si="24">E12*W12</f>
        <v>0</v>
      </c>
      <c r="Y12" s="18">
        <v>0</v>
      </c>
      <c r="Z12" s="18">
        <f t="shared" ref="Z12" si="25">E12*Y12</f>
        <v>0</v>
      </c>
      <c r="AA12" s="18">
        <v>0</v>
      </c>
      <c r="AB12" s="18">
        <f t="shared" ref="AB12" si="26">E12*AA12</f>
        <v>0</v>
      </c>
      <c r="AC12" s="18">
        <v>0</v>
      </c>
      <c r="AD12" s="18">
        <f t="shared" ref="AD12" si="27">E12*AC12</f>
        <v>0</v>
      </c>
      <c r="AE12" s="33">
        <f t="shared" ref="AE12" si="28">H12+J12+L12+N12+P12+R12+T12+V12+X12+Z12+AB12+AD12</f>
        <v>0</v>
      </c>
      <c r="AF12" s="22" t="s">
        <v>87</v>
      </c>
    </row>
    <row r="13" spans="1:34" ht="45">
      <c r="A13" s="30">
        <v>8</v>
      </c>
      <c r="B13" s="31" t="s">
        <v>24</v>
      </c>
      <c r="C13" s="16" t="s">
        <v>22</v>
      </c>
      <c r="D13" s="16">
        <v>327</v>
      </c>
      <c r="E13" s="16"/>
      <c r="F13" s="18">
        <f t="shared" si="1"/>
        <v>2</v>
      </c>
      <c r="G13" s="18">
        <v>0</v>
      </c>
      <c r="H13" s="18">
        <f t="shared" si="14"/>
        <v>0</v>
      </c>
      <c r="I13" s="18">
        <v>0</v>
      </c>
      <c r="J13" s="18">
        <f t="shared" si="2"/>
        <v>0</v>
      </c>
      <c r="K13" s="18">
        <v>0</v>
      </c>
      <c r="L13" s="18">
        <f t="shared" si="3"/>
        <v>0</v>
      </c>
      <c r="M13" s="18">
        <v>0</v>
      </c>
      <c r="N13" s="18">
        <f t="shared" si="4"/>
        <v>0</v>
      </c>
      <c r="O13" s="18">
        <v>0</v>
      </c>
      <c r="P13" s="18">
        <f t="shared" si="5"/>
        <v>0</v>
      </c>
      <c r="Q13" s="18">
        <v>0</v>
      </c>
      <c r="R13" s="18">
        <f t="shared" si="6"/>
        <v>0</v>
      </c>
      <c r="S13" s="18">
        <v>0</v>
      </c>
      <c r="T13" s="18">
        <f t="shared" si="7"/>
        <v>0</v>
      </c>
      <c r="U13" s="18">
        <v>1</v>
      </c>
      <c r="V13" s="18">
        <f t="shared" si="8"/>
        <v>0</v>
      </c>
      <c r="W13" s="18">
        <v>0</v>
      </c>
      <c r="X13" s="18">
        <f t="shared" si="9"/>
        <v>0</v>
      </c>
      <c r="Y13" s="18">
        <v>0</v>
      </c>
      <c r="Z13" s="18">
        <f t="shared" si="10"/>
        <v>0</v>
      </c>
      <c r="AA13" s="18">
        <v>0</v>
      </c>
      <c r="AB13" s="18">
        <f t="shared" si="11"/>
        <v>0</v>
      </c>
      <c r="AC13" s="18">
        <v>1</v>
      </c>
      <c r="AD13" s="18">
        <f t="shared" si="12"/>
        <v>0</v>
      </c>
      <c r="AE13" s="33">
        <f t="shared" si="0"/>
        <v>0</v>
      </c>
      <c r="AF13" s="22" t="s">
        <v>25</v>
      </c>
    </row>
    <row r="14" spans="1:34" ht="76.5" customHeight="1">
      <c r="A14" s="30">
        <v>9</v>
      </c>
      <c r="B14" s="31" t="s">
        <v>26</v>
      </c>
      <c r="C14" s="19" t="s">
        <v>22</v>
      </c>
      <c r="D14" s="16">
        <f>D13</f>
        <v>327</v>
      </c>
      <c r="E14" s="16"/>
      <c r="F14" s="18">
        <f t="shared" si="1"/>
        <v>2</v>
      </c>
      <c r="G14" s="18">
        <v>0</v>
      </c>
      <c r="H14" s="18">
        <f t="shared" si="14"/>
        <v>0</v>
      </c>
      <c r="I14" s="18">
        <v>0</v>
      </c>
      <c r="J14" s="18">
        <f t="shared" si="2"/>
        <v>0</v>
      </c>
      <c r="K14" s="18">
        <v>0</v>
      </c>
      <c r="L14" s="18">
        <f t="shared" si="3"/>
        <v>0</v>
      </c>
      <c r="M14" s="18">
        <v>0</v>
      </c>
      <c r="N14" s="18">
        <f t="shared" si="4"/>
        <v>0</v>
      </c>
      <c r="O14" s="18">
        <v>1</v>
      </c>
      <c r="P14" s="18">
        <f t="shared" si="5"/>
        <v>0</v>
      </c>
      <c r="Q14" s="18">
        <v>0</v>
      </c>
      <c r="R14" s="18">
        <f t="shared" si="6"/>
        <v>0</v>
      </c>
      <c r="S14" s="18">
        <v>0</v>
      </c>
      <c r="T14" s="18">
        <f t="shared" si="7"/>
        <v>0</v>
      </c>
      <c r="U14" s="18">
        <v>0</v>
      </c>
      <c r="V14" s="18">
        <f t="shared" si="8"/>
        <v>0</v>
      </c>
      <c r="W14" s="18">
        <v>0</v>
      </c>
      <c r="X14" s="18">
        <f t="shared" si="9"/>
        <v>0</v>
      </c>
      <c r="Y14" s="18">
        <v>0</v>
      </c>
      <c r="Z14" s="18">
        <f t="shared" si="10"/>
        <v>0</v>
      </c>
      <c r="AA14" s="18">
        <v>0</v>
      </c>
      <c r="AB14" s="18">
        <f t="shared" si="11"/>
        <v>0</v>
      </c>
      <c r="AC14" s="18">
        <v>1</v>
      </c>
      <c r="AD14" s="18">
        <f t="shared" si="12"/>
        <v>0</v>
      </c>
      <c r="AE14" s="33">
        <f t="shared" si="0"/>
        <v>0</v>
      </c>
      <c r="AF14" s="22" t="s">
        <v>23</v>
      </c>
    </row>
    <row r="15" spans="1:34" ht="38.25">
      <c r="A15" s="30">
        <f t="shared" si="13"/>
        <v>10</v>
      </c>
      <c r="B15" s="31" t="s">
        <v>27</v>
      </c>
      <c r="C15" s="19" t="s">
        <v>22</v>
      </c>
      <c r="D15" s="16">
        <f>D14</f>
        <v>327</v>
      </c>
      <c r="E15" s="16"/>
      <c r="F15" s="18">
        <f t="shared" si="1"/>
        <v>4</v>
      </c>
      <c r="G15" s="18">
        <v>0</v>
      </c>
      <c r="H15" s="18">
        <f t="shared" si="14"/>
        <v>0</v>
      </c>
      <c r="I15" s="18">
        <v>0</v>
      </c>
      <c r="J15" s="18">
        <f t="shared" si="2"/>
        <v>0</v>
      </c>
      <c r="K15" s="18">
        <v>1</v>
      </c>
      <c r="L15" s="18">
        <f t="shared" si="3"/>
        <v>0</v>
      </c>
      <c r="M15" s="18">
        <v>1</v>
      </c>
      <c r="N15" s="18">
        <f t="shared" si="4"/>
        <v>0</v>
      </c>
      <c r="O15" s="18">
        <v>0</v>
      </c>
      <c r="P15" s="18">
        <f t="shared" si="5"/>
        <v>0</v>
      </c>
      <c r="Q15" s="18">
        <v>0</v>
      </c>
      <c r="R15" s="18">
        <f t="shared" si="6"/>
        <v>0</v>
      </c>
      <c r="S15" s="18">
        <v>1</v>
      </c>
      <c r="T15" s="18">
        <f t="shared" si="7"/>
        <v>0</v>
      </c>
      <c r="U15" s="18">
        <v>0</v>
      </c>
      <c r="V15" s="18">
        <f t="shared" si="8"/>
        <v>0</v>
      </c>
      <c r="W15" s="18">
        <v>0</v>
      </c>
      <c r="X15" s="18">
        <f t="shared" si="9"/>
        <v>0</v>
      </c>
      <c r="Y15" s="18">
        <v>0</v>
      </c>
      <c r="Z15" s="18">
        <f t="shared" si="10"/>
        <v>0</v>
      </c>
      <c r="AA15" s="18">
        <v>0</v>
      </c>
      <c r="AB15" s="18">
        <f t="shared" si="11"/>
        <v>0</v>
      </c>
      <c r="AC15" s="18">
        <v>1</v>
      </c>
      <c r="AD15" s="18">
        <f t="shared" si="12"/>
        <v>0</v>
      </c>
      <c r="AE15" s="33">
        <f t="shared" si="0"/>
        <v>0</v>
      </c>
      <c r="AF15" s="22" t="s">
        <v>23</v>
      </c>
    </row>
    <row r="16" spans="1:34" ht="56.25">
      <c r="A16" s="30">
        <f t="shared" si="13"/>
        <v>11</v>
      </c>
      <c r="B16" s="31" t="s">
        <v>90</v>
      </c>
      <c r="C16" s="19" t="s">
        <v>85</v>
      </c>
      <c r="D16" s="16">
        <v>10</v>
      </c>
      <c r="E16" s="16"/>
      <c r="F16" s="18">
        <f t="shared" si="1"/>
        <v>1</v>
      </c>
      <c r="G16" s="18">
        <v>0</v>
      </c>
      <c r="H16" s="18">
        <f t="shared" si="14"/>
        <v>0</v>
      </c>
      <c r="I16" s="18">
        <v>0</v>
      </c>
      <c r="J16" s="18">
        <f t="shared" si="2"/>
        <v>0</v>
      </c>
      <c r="K16" s="18">
        <v>0</v>
      </c>
      <c r="L16" s="18">
        <f t="shared" si="3"/>
        <v>0</v>
      </c>
      <c r="M16" s="18">
        <v>0</v>
      </c>
      <c r="N16" s="18">
        <f t="shared" si="4"/>
        <v>0</v>
      </c>
      <c r="O16" s="18">
        <v>0</v>
      </c>
      <c r="P16" s="18">
        <f t="shared" si="5"/>
        <v>0</v>
      </c>
      <c r="Q16" s="18">
        <v>0</v>
      </c>
      <c r="R16" s="18">
        <f t="shared" si="6"/>
        <v>0</v>
      </c>
      <c r="S16" s="18">
        <v>0</v>
      </c>
      <c r="T16" s="18">
        <f t="shared" si="7"/>
        <v>0</v>
      </c>
      <c r="U16" s="18">
        <v>0</v>
      </c>
      <c r="V16" s="18">
        <f t="shared" si="8"/>
        <v>0</v>
      </c>
      <c r="W16" s="18">
        <v>0</v>
      </c>
      <c r="X16" s="18">
        <f t="shared" si="9"/>
        <v>0</v>
      </c>
      <c r="Y16" s="18">
        <v>1</v>
      </c>
      <c r="Z16" s="18">
        <f t="shared" si="10"/>
        <v>0</v>
      </c>
      <c r="AA16" s="18">
        <v>0</v>
      </c>
      <c r="AB16" s="18">
        <f t="shared" si="11"/>
        <v>0</v>
      </c>
      <c r="AC16" s="18">
        <v>0</v>
      </c>
      <c r="AD16" s="18">
        <f t="shared" si="12"/>
        <v>0</v>
      </c>
      <c r="AE16" s="33">
        <f t="shared" si="0"/>
        <v>0</v>
      </c>
      <c r="AF16" s="22" t="s">
        <v>28</v>
      </c>
    </row>
    <row r="17" spans="1:33" ht="45">
      <c r="A17" s="30">
        <f t="shared" si="13"/>
        <v>12</v>
      </c>
      <c r="B17" s="31" t="s">
        <v>29</v>
      </c>
      <c r="C17" s="15" t="s">
        <v>86</v>
      </c>
      <c r="D17" s="16">
        <v>635</v>
      </c>
      <c r="E17" s="16"/>
      <c r="F17" s="18">
        <f t="shared" si="1"/>
        <v>34</v>
      </c>
      <c r="G17" s="18">
        <v>4</v>
      </c>
      <c r="H17" s="18">
        <f t="shared" si="14"/>
        <v>0</v>
      </c>
      <c r="I17" s="18">
        <v>4</v>
      </c>
      <c r="J17" s="18">
        <f t="shared" si="2"/>
        <v>0</v>
      </c>
      <c r="K17" s="18">
        <v>4</v>
      </c>
      <c r="L17" s="18">
        <f t="shared" si="3"/>
        <v>0</v>
      </c>
      <c r="M17" s="18">
        <v>4</v>
      </c>
      <c r="N17" s="18">
        <f t="shared" si="4"/>
        <v>0</v>
      </c>
      <c r="O17" s="18">
        <v>4</v>
      </c>
      <c r="P17" s="18">
        <f t="shared" si="5"/>
        <v>0</v>
      </c>
      <c r="Q17" s="18">
        <v>4</v>
      </c>
      <c r="R17" s="18">
        <f t="shared" si="6"/>
        <v>0</v>
      </c>
      <c r="S17" s="34">
        <v>3</v>
      </c>
      <c r="T17" s="18">
        <f t="shared" si="7"/>
        <v>0</v>
      </c>
      <c r="U17" s="18">
        <v>2</v>
      </c>
      <c r="V17" s="18">
        <f t="shared" si="8"/>
        <v>0</v>
      </c>
      <c r="W17" s="18">
        <v>1</v>
      </c>
      <c r="X17" s="18">
        <f t="shared" si="9"/>
        <v>0</v>
      </c>
      <c r="Y17" s="18">
        <v>0</v>
      </c>
      <c r="Z17" s="18">
        <f t="shared" si="10"/>
        <v>0</v>
      </c>
      <c r="AA17" s="18">
        <v>1</v>
      </c>
      <c r="AB17" s="18">
        <f t="shared" si="11"/>
        <v>0</v>
      </c>
      <c r="AC17" s="34">
        <v>3</v>
      </c>
      <c r="AD17" s="18">
        <f t="shared" si="12"/>
        <v>0</v>
      </c>
      <c r="AE17" s="33">
        <f t="shared" si="0"/>
        <v>0</v>
      </c>
      <c r="AF17" s="22" t="s">
        <v>30</v>
      </c>
    </row>
    <row r="18" spans="1:33" ht="69.75" customHeight="1" thickBot="1">
      <c r="A18" s="30">
        <f t="shared" si="13"/>
        <v>13</v>
      </c>
      <c r="B18" s="37" t="s">
        <v>82</v>
      </c>
      <c r="C18" s="15" t="s">
        <v>83</v>
      </c>
      <c r="D18" s="38">
        <f>D6</f>
        <v>206</v>
      </c>
      <c r="E18" s="16"/>
      <c r="F18" s="39" t="s">
        <v>31</v>
      </c>
      <c r="G18" s="39" t="s">
        <v>33</v>
      </c>
      <c r="H18" s="18">
        <f>E18</f>
        <v>0</v>
      </c>
      <c r="I18" s="39" t="s">
        <v>33</v>
      </c>
      <c r="J18" s="18">
        <f>E18</f>
        <v>0</v>
      </c>
      <c r="K18" s="39" t="s">
        <v>33</v>
      </c>
      <c r="L18" s="18">
        <f>E18</f>
        <v>0</v>
      </c>
      <c r="M18" s="39" t="s">
        <v>33</v>
      </c>
      <c r="N18" s="18">
        <f>E18</f>
        <v>0</v>
      </c>
      <c r="O18" s="39" t="s">
        <v>33</v>
      </c>
      <c r="P18" s="18">
        <f>E18</f>
        <v>0</v>
      </c>
      <c r="Q18" s="39" t="s">
        <v>33</v>
      </c>
      <c r="R18" s="18">
        <f>E18</f>
        <v>0</v>
      </c>
      <c r="S18" s="39" t="s">
        <v>33</v>
      </c>
      <c r="T18" s="18">
        <f>E18</f>
        <v>0</v>
      </c>
      <c r="U18" s="39" t="s">
        <v>33</v>
      </c>
      <c r="V18" s="18">
        <f>E18</f>
        <v>0</v>
      </c>
      <c r="W18" s="39" t="s">
        <v>33</v>
      </c>
      <c r="X18" s="18">
        <f>E18</f>
        <v>0</v>
      </c>
      <c r="Y18" s="39" t="s">
        <v>32</v>
      </c>
      <c r="Z18" s="18">
        <v>0</v>
      </c>
      <c r="AA18" s="39" t="s">
        <v>32</v>
      </c>
      <c r="AB18" s="18">
        <v>0</v>
      </c>
      <c r="AC18" s="39" t="s">
        <v>33</v>
      </c>
      <c r="AD18" s="18">
        <f>E18</f>
        <v>0</v>
      </c>
      <c r="AE18" s="33">
        <f t="shared" si="0"/>
        <v>0</v>
      </c>
      <c r="AF18" s="40" t="s">
        <v>34</v>
      </c>
    </row>
    <row r="19" spans="1:33" ht="315.75" customHeight="1">
      <c r="A19" s="13"/>
      <c r="C19" s="13"/>
      <c r="D19" s="20"/>
      <c r="E19" s="42"/>
      <c r="F19" s="42"/>
      <c r="G19" s="43" t="s">
        <v>35</v>
      </c>
      <c r="H19" s="18">
        <f>SUM(H5:H18)</f>
        <v>0</v>
      </c>
      <c r="I19" s="43" t="s">
        <v>35</v>
      </c>
      <c r="J19" s="18">
        <f>SUM(J5:J18)</f>
        <v>0</v>
      </c>
      <c r="K19" s="43" t="s">
        <v>35</v>
      </c>
      <c r="L19" s="18">
        <f>SUM(L5:L18)</f>
        <v>0</v>
      </c>
      <c r="M19" s="43" t="s">
        <v>35</v>
      </c>
      <c r="N19" s="18">
        <f>SUM(N5:N18)</f>
        <v>0</v>
      </c>
      <c r="O19" s="43" t="s">
        <v>35</v>
      </c>
      <c r="P19" s="18">
        <f>SUM(P5:P18)</f>
        <v>0</v>
      </c>
      <c r="Q19" s="43" t="s">
        <v>35</v>
      </c>
      <c r="R19" s="18">
        <f>SUM(R5:R18)</f>
        <v>0</v>
      </c>
      <c r="S19" s="43" t="s">
        <v>35</v>
      </c>
      <c r="T19" s="18">
        <f>SUM(T5:T18)</f>
        <v>0</v>
      </c>
      <c r="U19" s="43" t="s">
        <v>35</v>
      </c>
      <c r="V19" s="18">
        <f>SUM(V5:V18)</f>
        <v>0</v>
      </c>
      <c r="W19" s="43" t="s">
        <v>35</v>
      </c>
      <c r="X19" s="18">
        <f>SUM(X5:X18)</f>
        <v>0</v>
      </c>
      <c r="Y19" s="43" t="s">
        <v>35</v>
      </c>
      <c r="Z19" s="18">
        <f>SUM(Z5:Z18)</f>
        <v>0</v>
      </c>
      <c r="AA19" s="43" t="s">
        <v>35</v>
      </c>
      <c r="AB19" s="18">
        <f>SUM(AB5:AB18)</f>
        <v>0</v>
      </c>
      <c r="AC19" s="43" t="s">
        <v>35</v>
      </c>
      <c r="AD19" s="18">
        <f>SUM(AD5:AD18)</f>
        <v>0</v>
      </c>
      <c r="AE19" s="44">
        <f>H19+J19+L19+N19+P19+R19+T19+V19+X19+Z19+AB19+AD19</f>
        <v>0</v>
      </c>
      <c r="AF19" s="45"/>
    </row>
    <row r="20" spans="1:33" s="13" customFormat="1" ht="13.5">
      <c r="B20" s="41"/>
      <c r="D20" s="20"/>
      <c r="E20" s="42"/>
      <c r="F20" s="42"/>
      <c r="G20" s="43"/>
      <c r="H20" s="50"/>
      <c r="I20" s="43"/>
      <c r="J20" s="50"/>
      <c r="K20" s="43"/>
      <c r="L20" s="50"/>
      <c r="M20" s="43"/>
      <c r="N20" s="50"/>
      <c r="O20" s="43"/>
      <c r="P20" s="50"/>
      <c r="Q20" s="43"/>
      <c r="R20" s="50"/>
      <c r="S20" s="43"/>
      <c r="T20" s="50"/>
      <c r="U20" s="43"/>
      <c r="V20" s="50"/>
      <c r="W20" s="43"/>
      <c r="X20" s="50"/>
      <c r="Y20" s="43"/>
      <c r="Z20" s="50"/>
      <c r="AA20" s="43"/>
      <c r="AB20" s="50"/>
      <c r="AC20" s="43"/>
      <c r="AD20" s="50"/>
      <c r="AE20" s="51"/>
      <c r="AF20" s="45"/>
      <c r="AG20" s="46"/>
    </row>
    <row r="21" spans="1:33" s="13" customFormat="1" ht="13.5">
      <c r="B21" s="81" t="s">
        <v>36</v>
      </c>
      <c r="C21" s="81"/>
      <c r="D21" s="81"/>
      <c r="E21" s="81"/>
      <c r="F21" s="81"/>
      <c r="G21" s="81"/>
      <c r="H21" s="81"/>
      <c r="I21" s="81"/>
      <c r="J21" s="81"/>
      <c r="K21" s="81"/>
      <c r="L21" s="81"/>
      <c r="M21" s="81"/>
      <c r="N21" s="81"/>
      <c r="O21" s="81"/>
      <c r="P21" s="81"/>
      <c r="Q21" s="81"/>
      <c r="R21" s="81"/>
      <c r="S21" s="81"/>
      <c r="T21" s="81"/>
      <c r="U21" s="81"/>
      <c r="V21" s="81"/>
      <c r="W21" s="81"/>
      <c r="AF21" s="45"/>
      <c r="AG21" s="14"/>
    </row>
    <row r="22" spans="1:33" s="13" customFormat="1" ht="13.5">
      <c r="B22" s="80"/>
      <c r="C22" s="80"/>
      <c r="D22" s="80"/>
      <c r="E22" s="80"/>
      <c r="F22" s="80"/>
      <c r="G22" s="80"/>
      <c r="H22" s="80"/>
      <c r="I22" s="80"/>
      <c r="J22" s="80"/>
      <c r="K22" s="80"/>
      <c r="L22" s="80"/>
      <c r="M22" s="80"/>
      <c r="N22" s="80"/>
      <c r="O22" s="80"/>
      <c r="P22" s="80"/>
      <c r="Q22" s="80"/>
      <c r="R22" s="80"/>
      <c r="S22" s="80"/>
      <c r="T22" s="80"/>
      <c r="U22" s="80"/>
      <c r="V22" s="80"/>
      <c r="W22" s="80"/>
      <c r="AF22" s="45"/>
    </row>
    <row r="23" spans="1:33" s="13" customFormat="1" ht="13.5">
      <c r="B23" s="81"/>
      <c r="C23" s="81"/>
      <c r="D23" s="81"/>
      <c r="E23" s="81"/>
      <c r="F23" s="81"/>
      <c r="G23" s="81"/>
      <c r="H23" s="81"/>
      <c r="I23" s="81"/>
      <c r="J23" s="81"/>
      <c r="K23" s="81"/>
      <c r="L23" s="81"/>
      <c r="M23" s="81"/>
      <c r="N23" s="81"/>
      <c r="O23" s="81"/>
      <c r="P23" s="81"/>
      <c r="Q23" s="81"/>
      <c r="R23" s="81"/>
      <c r="S23" s="81"/>
      <c r="T23" s="81"/>
      <c r="U23" s="81"/>
      <c r="V23" s="81"/>
      <c r="W23" s="81"/>
      <c r="AF23" s="45"/>
    </row>
    <row r="24" spans="1:33" s="13" customFormat="1" ht="13.5">
      <c r="B24" s="41"/>
      <c r="D24" s="20"/>
      <c r="E24" s="42"/>
      <c r="F24" s="42"/>
      <c r="AF24" s="45"/>
    </row>
    <row r="25" spans="1:33" s="13" customFormat="1" ht="13.5">
      <c r="B25" s="41"/>
      <c r="D25" s="20"/>
      <c r="E25" s="42"/>
      <c r="F25" s="42"/>
      <c r="AF25" s="45"/>
    </row>
    <row r="26" spans="1:33" s="13" customFormat="1" ht="13.5">
      <c r="B26" s="47"/>
      <c r="D26" s="20"/>
      <c r="E26" s="42"/>
      <c r="F26" s="42"/>
      <c r="AF26" s="45"/>
    </row>
    <row r="27" spans="1:33" s="13" customFormat="1" ht="13.5">
      <c r="A27" s="9"/>
      <c r="B27" s="41"/>
      <c r="C27" s="9"/>
      <c r="D27" s="21"/>
      <c r="E27" s="48"/>
      <c r="F27" s="48"/>
      <c r="G27" s="9"/>
      <c r="H27" s="9"/>
      <c r="I27" s="9"/>
      <c r="J27" s="9"/>
      <c r="K27" s="9"/>
      <c r="L27" s="9"/>
      <c r="M27" s="9"/>
      <c r="N27" s="9"/>
      <c r="O27" s="9"/>
      <c r="P27" s="9"/>
      <c r="Q27" s="9"/>
      <c r="R27" s="9"/>
      <c r="S27" s="9"/>
      <c r="T27" s="9"/>
      <c r="U27" s="9"/>
      <c r="V27" s="9"/>
      <c r="W27" s="9"/>
      <c r="X27" s="9"/>
      <c r="Y27" s="9"/>
      <c r="Z27" s="9"/>
      <c r="AA27" s="9"/>
      <c r="AB27" s="9"/>
      <c r="AC27" s="9"/>
      <c r="AD27" s="9"/>
      <c r="AE27" s="9"/>
      <c r="AF27" s="49"/>
    </row>
  </sheetData>
  <mergeCells count="25">
    <mergeCell ref="Y3:Z3"/>
    <mergeCell ref="AA3:AB3"/>
    <mergeCell ref="AC3:AD3"/>
    <mergeCell ref="A1:AF1"/>
    <mergeCell ref="A2:AF2"/>
    <mergeCell ref="A3:A4"/>
    <mergeCell ref="B3:B4"/>
    <mergeCell ref="C3:C4"/>
    <mergeCell ref="D3:D4"/>
    <mergeCell ref="E3:E4"/>
    <mergeCell ref="F3:F4"/>
    <mergeCell ref="G3:H3"/>
    <mergeCell ref="I3:J3"/>
    <mergeCell ref="AE3:AE4"/>
    <mergeCell ref="AF3:AF4"/>
    <mergeCell ref="K3:L3"/>
    <mergeCell ref="B22:W22"/>
    <mergeCell ref="B23:W23"/>
    <mergeCell ref="B21:W21"/>
    <mergeCell ref="S3:T3"/>
    <mergeCell ref="U3:V3"/>
    <mergeCell ref="W3:X3"/>
    <mergeCell ref="M3:N3"/>
    <mergeCell ref="O3:P3"/>
    <mergeCell ref="Q3:R3"/>
  </mergeCells>
  <pageMargins left="0.70866141732283472" right="0.70866141732283472" top="0.74803149606299213" bottom="0.74803149606299213" header="0.31496062992125984" footer="0.31496062992125984"/>
  <pageSetup paperSize="8" scale="46" fitToHeight="0" orientation="landscape" r:id="rId1"/>
  <headerFooter>
    <oddFooter>&amp;C&amp;"LitNusx,Bold"&amp;12დანართი #2.1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
  <sheetViews>
    <sheetView view="pageBreakPreview" zoomScaleNormal="100" zoomScaleSheetLayoutView="100" workbookViewId="0">
      <selection activeCell="A2" sqref="A2:AE2"/>
    </sheetView>
  </sheetViews>
  <sheetFormatPr defaultRowHeight="15"/>
  <cols>
    <col min="1" max="1" width="3.140625" bestFit="1" customWidth="1"/>
    <col min="2" max="2" width="31.85546875" customWidth="1"/>
    <col min="3" max="3" width="13.42578125" customWidth="1"/>
    <col min="4" max="4" width="5.85546875" customWidth="1"/>
    <col min="5" max="5" width="5.42578125" style="57" customWidth="1"/>
    <col min="6" max="6" width="6.28515625" customWidth="1"/>
    <col min="7" max="7" width="5.5703125" customWidth="1"/>
    <col min="8" max="8" width="5" bestFit="1" customWidth="1"/>
    <col min="9" max="11" width="5.5703125" customWidth="1"/>
    <col min="12" max="12" width="5" bestFit="1" customWidth="1"/>
    <col min="13" max="13" width="5.5703125" customWidth="1"/>
    <col min="14" max="14" width="5" bestFit="1" customWidth="1"/>
    <col min="15" max="15" width="5.5703125" customWidth="1"/>
    <col min="16" max="16" width="5" bestFit="1" customWidth="1"/>
    <col min="17" max="17" width="5.5703125" style="57" customWidth="1"/>
    <col min="18" max="18" width="5" style="57" bestFit="1" customWidth="1"/>
    <col min="19" max="19" width="5.5703125" customWidth="1"/>
    <col min="20" max="20" width="5" bestFit="1" customWidth="1"/>
    <col min="21" max="21" width="5.5703125" customWidth="1"/>
    <col min="22" max="22" width="5" bestFit="1" customWidth="1"/>
    <col min="23" max="23" width="5.5703125" customWidth="1"/>
    <col min="24" max="24" width="5" bestFit="1" customWidth="1"/>
    <col min="25" max="25" width="5.28515625" customWidth="1"/>
    <col min="26" max="26" width="5" customWidth="1"/>
    <col min="27" max="27" width="5.28515625" customWidth="1"/>
    <col min="28" max="28" width="5" customWidth="1"/>
    <col min="29" max="29" width="5.28515625" customWidth="1"/>
    <col min="30" max="30" width="5" customWidth="1"/>
    <col min="31" max="31" width="7" customWidth="1"/>
    <col min="32" max="32" width="16" customWidth="1"/>
  </cols>
  <sheetData>
    <row r="1" spans="1:32" ht="18" customHeight="1">
      <c r="A1" s="100"/>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45" customHeight="1">
      <c r="A2" s="102" t="s">
        <v>108</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24"/>
    </row>
    <row r="3" spans="1:32" ht="61.5" customHeight="1">
      <c r="A3" s="103" t="s">
        <v>0</v>
      </c>
      <c r="B3" s="104" t="s">
        <v>1</v>
      </c>
      <c r="C3" s="82" t="s">
        <v>2</v>
      </c>
      <c r="D3" s="92" t="s">
        <v>37</v>
      </c>
      <c r="E3" s="92" t="s">
        <v>4</v>
      </c>
      <c r="F3" s="92" t="s">
        <v>38</v>
      </c>
      <c r="G3" s="93" t="s">
        <v>95</v>
      </c>
      <c r="H3" s="82"/>
      <c r="I3" s="82" t="s">
        <v>107</v>
      </c>
      <c r="J3" s="82"/>
      <c r="K3" s="82" t="s">
        <v>97</v>
      </c>
      <c r="L3" s="82"/>
      <c r="M3" s="82" t="s">
        <v>98</v>
      </c>
      <c r="N3" s="82"/>
      <c r="O3" s="82" t="s">
        <v>99</v>
      </c>
      <c r="P3" s="82"/>
      <c r="Q3" s="82" t="s">
        <v>100</v>
      </c>
      <c r="R3" s="82"/>
      <c r="S3" s="82" t="s">
        <v>101</v>
      </c>
      <c r="T3" s="82"/>
      <c r="U3" s="82" t="s">
        <v>102</v>
      </c>
      <c r="V3" s="82"/>
      <c r="W3" s="82" t="s">
        <v>103</v>
      </c>
      <c r="X3" s="83"/>
      <c r="Y3" s="84" t="s">
        <v>104</v>
      </c>
      <c r="Z3" s="84"/>
      <c r="AA3" s="82" t="s">
        <v>105</v>
      </c>
      <c r="AB3" s="82"/>
      <c r="AC3" s="82" t="s">
        <v>106</v>
      </c>
      <c r="AD3" s="82"/>
      <c r="AE3" s="84" t="s">
        <v>6</v>
      </c>
      <c r="AF3" s="99" t="s">
        <v>7</v>
      </c>
    </row>
    <row r="4" spans="1:32" ht="140.25" customHeight="1">
      <c r="A4" s="103"/>
      <c r="B4" s="104"/>
      <c r="C4" s="82"/>
      <c r="D4" s="92"/>
      <c r="E4" s="92"/>
      <c r="F4" s="92"/>
      <c r="G4" s="52" t="s">
        <v>8</v>
      </c>
      <c r="H4" s="25" t="s">
        <v>9</v>
      </c>
      <c r="I4" s="52" t="s">
        <v>8</v>
      </c>
      <c r="J4" s="25" t="s">
        <v>9</v>
      </c>
      <c r="K4" s="52" t="s">
        <v>8</v>
      </c>
      <c r="L4" s="25" t="s">
        <v>9</v>
      </c>
      <c r="M4" s="52" t="s">
        <v>8</v>
      </c>
      <c r="N4" s="25" t="s">
        <v>9</v>
      </c>
      <c r="O4" s="52" t="s">
        <v>8</v>
      </c>
      <c r="P4" s="25" t="s">
        <v>9</v>
      </c>
      <c r="Q4" s="52" t="s">
        <v>8</v>
      </c>
      <c r="R4" s="25" t="s">
        <v>9</v>
      </c>
      <c r="S4" s="52" t="s">
        <v>8</v>
      </c>
      <c r="T4" s="25" t="s">
        <v>9</v>
      </c>
      <c r="U4" s="52" t="s">
        <v>8</v>
      </c>
      <c r="V4" s="25" t="s">
        <v>9</v>
      </c>
      <c r="W4" s="52" t="s">
        <v>8</v>
      </c>
      <c r="X4" s="25" t="s">
        <v>9</v>
      </c>
      <c r="Y4" s="52" t="s">
        <v>8</v>
      </c>
      <c r="Z4" s="25" t="s">
        <v>9</v>
      </c>
      <c r="AA4" s="52" t="s">
        <v>8</v>
      </c>
      <c r="AB4" s="25" t="s">
        <v>9</v>
      </c>
      <c r="AC4" s="52" t="s">
        <v>8</v>
      </c>
      <c r="AD4" s="25" t="s">
        <v>9</v>
      </c>
      <c r="AE4" s="84"/>
      <c r="AF4" s="99"/>
    </row>
    <row r="5" spans="1:32" ht="67.5">
      <c r="A5" s="53">
        <v>1</v>
      </c>
      <c r="B5" s="54" t="s">
        <v>73</v>
      </c>
      <c r="C5" s="53" t="s">
        <v>39</v>
      </c>
      <c r="D5" s="11">
        <v>16</v>
      </c>
      <c r="E5" s="16"/>
      <c r="F5" s="18">
        <f>G5+I5+K5+M5+O5+Q5+S5+U5+W5+Y5+AA5+AC5</f>
        <v>24</v>
      </c>
      <c r="G5" s="55">
        <v>2</v>
      </c>
      <c r="H5" s="18">
        <f>E5*G5</f>
        <v>0</v>
      </c>
      <c r="I5" s="55">
        <v>2</v>
      </c>
      <c r="J5" s="18">
        <f>E5*I5</f>
        <v>0</v>
      </c>
      <c r="K5" s="55">
        <v>2</v>
      </c>
      <c r="L5" s="18">
        <f>E5*K5</f>
        <v>0</v>
      </c>
      <c r="M5" s="55">
        <v>2</v>
      </c>
      <c r="N5" s="18">
        <f>E5*M5</f>
        <v>0</v>
      </c>
      <c r="O5" s="55">
        <v>2</v>
      </c>
      <c r="P5" s="18">
        <f>E5*O5</f>
        <v>0</v>
      </c>
      <c r="Q5" s="55">
        <v>2</v>
      </c>
      <c r="R5" s="18">
        <f>E5*Q5</f>
        <v>0</v>
      </c>
      <c r="S5" s="55">
        <v>2</v>
      </c>
      <c r="T5" s="18">
        <f>E5*S5</f>
        <v>0</v>
      </c>
      <c r="U5" s="55">
        <v>2</v>
      </c>
      <c r="V5" s="18">
        <f>E5*U5</f>
        <v>0</v>
      </c>
      <c r="W5" s="55">
        <v>2</v>
      </c>
      <c r="X5" s="18">
        <f>E5*W5</f>
        <v>0</v>
      </c>
      <c r="Y5" s="55">
        <v>2</v>
      </c>
      <c r="Z5" s="18">
        <f>E5*Y5</f>
        <v>0</v>
      </c>
      <c r="AA5" s="55">
        <v>2</v>
      </c>
      <c r="AB5" s="18">
        <f>E5*AA5</f>
        <v>0</v>
      </c>
      <c r="AC5" s="55">
        <v>2</v>
      </c>
      <c r="AD5" s="18">
        <f>E5*AC5</f>
        <v>0</v>
      </c>
      <c r="AE5" s="18">
        <f>H5+J5+L5+N5+P5+R5+T5+V5+X5+Z5+AB5+AD5</f>
        <v>0</v>
      </c>
      <c r="AF5" s="56" t="s">
        <v>40</v>
      </c>
    </row>
    <row r="6" spans="1:32" ht="33.75">
      <c r="A6" s="53">
        <v>2</v>
      </c>
      <c r="B6" s="54" t="s">
        <v>41</v>
      </c>
      <c r="C6" s="53" t="s">
        <v>89</v>
      </c>
      <c r="D6" s="11">
        <v>26</v>
      </c>
      <c r="E6" s="16"/>
      <c r="F6" s="18">
        <f t="shared" ref="F6:F11" si="0">G6+I6+K6+M6+O6+Q6+S6+U6+W6+Y6+AA6+AC6</f>
        <v>12</v>
      </c>
      <c r="G6" s="55">
        <v>1</v>
      </c>
      <c r="H6" s="18">
        <f t="shared" ref="H6:H11" si="1">E6*G6</f>
        <v>0</v>
      </c>
      <c r="I6" s="55">
        <v>1</v>
      </c>
      <c r="J6" s="18">
        <f t="shared" ref="J6:J11" si="2">E6*I6</f>
        <v>0</v>
      </c>
      <c r="K6" s="55">
        <v>1</v>
      </c>
      <c r="L6" s="18">
        <f t="shared" ref="L6:L11" si="3">E6*K6</f>
        <v>0</v>
      </c>
      <c r="M6" s="55">
        <v>1</v>
      </c>
      <c r="N6" s="18">
        <f t="shared" ref="N6:N11" si="4">E6*M6</f>
        <v>0</v>
      </c>
      <c r="O6" s="55">
        <v>1</v>
      </c>
      <c r="P6" s="18">
        <f t="shared" ref="P6:P11" si="5">E6*O6</f>
        <v>0</v>
      </c>
      <c r="Q6" s="55">
        <v>1</v>
      </c>
      <c r="R6" s="18">
        <f t="shared" ref="R6:R11" si="6">E6*Q6</f>
        <v>0</v>
      </c>
      <c r="S6" s="55">
        <v>1</v>
      </c>
      <c r="T6" s="18">
        <f t="shared" ref="T6:T11" si="7">E6*S6</f>
        <v>0</v>
      </c>
      <c r="U6" s="55">
        <v>1</v>
      </c>
      <c r="V6" s="18">
        <f t="shared" ref="V6:V11" si="8">E6*U6</f>
        <v>0</v>
      </c>
      <c r="W6" s="55">
        <v>1</v>
      </c>
      <c r="X6" s="18">
        <f t="shared" ref="X6:X11" si="9">E6*W6</f>
        <v>0</v>
      </c>
      <c r="Y6" s="55">
        <v>1</v>
      </c>
      <c r="Z6" s="18">
        <f t="shared" ref="Z6:Z11" si="10">E6*Y6</f>
        <v>0</v>
      </c>
      <c r="AA6" s="55">
        <v>1</v>
      </c>
      <c r="AB6" s="18">
        <f t="shared" ref="AB6:AB11" si="11">E6*AA6</f>
        <v>0</v>
      </c>
      <c r="AC6" s="55">
        <v>1</v>
      </c>
      <c r="AD6" s="18">
        <f t="shared" ref="AD6:AD11" si="12">E6*AC6</f>
        <v>0</v>
      </c>
      <c r="AE6" s="18">
        <f t="shared" ref="AE6:AE11" si="13">H6+J6+L6+N6+P6+R6+T6+V6+X6+Z6+AB6+AD6</f>
        <v>0</v>
      </c>
      <c r="AF6" s="56" t="s">
        <v>42</v>
      </c>
    </row>
    <row r="7" spans="1:32" ht="40.5">
      <c r="A7" s="53">
        <v>3</v>
      </c>
      <c r="B7" s="54" t="s">
        <v>43</v>
      </c>
      <c r="C7" s="53" t="s">
        <v>89</v>
      </c>
      <c r="D7" s="11">
        <v>26</v>
      </c>
      <c r="E7" s="16"/>
      <c r="F7" s="18">
        <f t="shared" si="0"/>
        <v>48</v>
      </c>
      <c r="G7" s="55">
        <v>4</v>
      </c>
      <c r="H7" s="18">
        <f t="shared" si="1"/>
        <v>0</v>
      </c>
      <c r="I7" s="55">
        <v>4</v>
      </c>
      <c r="J7" s="18">
        <f t="shared" si="2"/>
        <v>0</v>
      </c>
      <c r="K7" s="55">
        <v>4</v>
      </c>
      <c r="L7" s="18">
        <f t="shared" si="3"/>
        <v>0</v>
      </c>
      <c r="M7" s="55">
        <v>4</v>
      </c>
      <c r="N7" s="18">
        <f t="shared" si="4"/>
        <v>0</v>
      </c>
      <c r="O7" s="55">
        <v>4</v>
      </c>
      <c r="P7" s="18">
        <f t="shared" si="5"/>
        <v>0</v>
      </c>
      <c r="Q7" s="55">
        <v>4</v>
      </c>
      <c r="R7" s="18">
        <f t="shared" si="6"/>
        <v>0</v>
      </c>
      <c r="S7" s="55">
        <v>4</v>
      </c>
      <c r="T7" s="18">
        <f t="shared" si="7"/>
        <v>0</v>
      </c>
      <c r="U7" s="55">
        <v>4</v>
      </c>
      <c r="V7" s="18">
        <f t="shared" si="8"/>
        <v>0</v>
      </c>
      <c r="W7" s="55">
        <v>4</v>
      </c>
      <c r="X7" s="18">
        <f t="shared" si="9"/>
        <v>0</v>
      </c>
      <c r="Y7" s="55">
        <v>4</v>
      </c>
      <c r="Z7" s="18">
        <f t="shared" si="10"/>
        <v>0</v>
      </c>
      <c r="AA7" s="55">
        <v>4</v>
      </c>
      <c r="AB7" s="18">
        <f t="shared" si="11"/>
        <v>0</v>
      </c>
      <c r="AC7" s="55">
        <v>4</v>
      </c>
      <c r="AD7" s="18">
        <f t="shared" si="12"/>
        <v>0</v>
      </c>
      <c r="AE7" s="18">
        <f t="shared" si="13"/>
        <v>0</v>
      </c>
      <c r="AF7" s="56" t="s">
        <v>44</v>
      </c>
    </row>
    <row r="8" spans="1:32" ht="33.75">
      <c r="A8" s="53">
        <v>4</v>
      </c>
      <c r="B8" s="54" t="s">
        <v>45</v>
      </c>
      <c r="C8" s="53" t="s">
        <v>89</v>
      </c>
      <c r="D8" s="11">
        <v>26</v>
      </c>
      <c r="E8" s="16"/>
      <c r="F8" s="18">
        <f t="shared" si="0"/>
        <v>24</v>
      </c>
      <c r="G8" s="55">
        <v>2</v>
      </c>
      <c r="H8" s="18">
        <f t="shared" si="1"/>
        <v>0</v>
      </c>
      <c r="I8" s="55">
        <v>2</v>
      </c>
      <c r="J8" s="18">
        <f t="shared" si="2"/>
        <v>0</v>
      </c>
      <c r="K8" s="55">
        <v>2</v>
      </c>
      <c r="L8" s="18">
        <f t="shared" si="3"/>
        <v>0</v>
      </c>
      <c r="M8" s="55">
        <v>2</v>
      </c>
      <c r="N8" s="18">
        <f t="shared" si="4"/>
        <v>0</v>
      </c>
      <c r="O8" s="55">
        <v>2</v>
      </c>
      <c r="P8" s="18">
        <f t="shared" si="5"/>
        <v>0</v>
      </c>
      <c r="Q8" s="55">
        <v>2</v>
      </c>
      <c r="R8" s="18">
        <f t="shared" si="6"/>
        <v>0</v>
      </c>
      <c r="S8" s="55">
        <v>2</v>
      </c>
      <c r="T8" s="18">
        <f t="shared" si="7"/>
        <v>0</v>
      </c>
      <c r="U8" s="55">
        <v>2</v>
      </c>
      <c r="V8" s="18">
        <f t="shared" si="8"/>
        <v>0</v>
      </c>
      <c r="W8" s="55">
        <v>2</v>
      </c>
      <c r="X8" s="18">
        <f t="shared" si="9"/>
        <v>0</v>
      </c>
      <c r="Y8" s="55">
        <v>2</v>
      </c>
      <c r="Z8" s="18">
        <f t="shared" si="10"/>
        <v>0</v>
      </c>
      <c r="AA8" s="55">
        <v>2</v>
      </c>
      <c r="AB8" s="18">
        <f t="shared" si="11"/>
        <v>0</v>
      </c>
      <c r="AC8" s="55">
        <v>2</v>
      </c>
      <c r="AD8" s="18">
        <f t="shared" si="12"/>
        <v>0</v>
      </c>
      <c r="AE8" s="18">
        <f t="shared" si="13"/>
        <v>0</v>
      </c>
      <c r="AF8" s="56" t="s">
        <v>42</v>
      </c>
    </row>
    <row r="9" spans="1:32" ht="67.5">
      <c r="A9" s="53">
        <v>5</v>
      </c>
      <c r="B9" s="54" t="s">
        <v>46</v>
      </c>
      <c r="C9" s="53" t="s">
        <v>89</v>
      </c>
      <c r="D9" s="11">
        <v>26</v>
      </c>
      <c r="E9" s="16"/>
      <c r="F9" s="18">
        <f t="shared" si="0"/>
        <v>48</v>
      </c>
      <c r="G9" s="55">
        <v>4</v>
      </c>
      <c r="H9" s="18">
        <f t="shared" si="1"/>
        <v>0</v>
      </c>
      <c r="I9" s="55">
        <v>4</v>
      </c>
      <c r="J9" s="18">
        <f t="shared" si="2"/>
        <v>0</v>
      </c>
      <c r="K9" s="55">
        <v>4</v>
      </c>
      <c r="L9" s="18">
        <f t="shared" si="3"/>
        <v>0</v>
      </c>
      <c r="M9" s="55">
        <v>4</v>
      </c>
      <c r="N9" s="18">
        <f t="shared" si="4"/>
        <v>0</v>
      </c>
      <c r="O9" s="55">
        <v>4</v>
      </c>
      <c r="P9" s="18">
        <f t="shared" si="5"/>
        <v>0</v>
      </c>
      <c r="Q9" s="55">
        <v>4</v>
      </c>
      <c r="R9" s="18">
        <f t="shared" si="6"/>
        <v>0</v>
      </c>
      <c r="S9" s="55">
        <v>4</v>
      </c>
      <c r="T9" s="18">
        <f t="shared" si="7"/>
        <v>0</v>
      </c>
      <c r="U9" s="55">
        <v>4</v>
      </c>
      <c r="V9" s="18">
        <f t="shared" si="8"/>
        <v>0</v>
      </c>
      <c r="W9" s="55">
        <v>4</v>
      </c>
      <c r="X9" s="18">
        <f t="shared" si="9"/>
        <v>0</v>
      </c>
      <c r="Y9" s="55">
        <v>4</v>
      </c>
      <c r="Z9" s="18">
        <f t="shared" si="10"/>
        <v>0</v>
      </c>
      <c r="AA9" s="55">
        <v>4</v>
      </c>
      <c r="AB9" s="18">
        <f t="shared" si="11"/>
        <v>0</v>
      </c>
      <c r="AC9" s="55">
        <v>4</v>
      </c>
      <c r="AD9" s="18">
        <f t="shared" si="12"/>
        <v>0</v>
      </c>
      <c r="AE9" s="18">
        <f t="shared" si="13"/>
        <v>0</v>
      </c>
      <c r="AF9" s="56" t="s">
        <v>47</v>
      </c>
    </row>
    <row r="10" spans="1:32" ht="101.25">
      <c r="A10" s="53">
        <v>6</v>
      </c>
      <c r="B10" s="54" t="s">
        <v>48</v>
      </c>
      <c r="C10" s="53" t="s">
        <v>89</v>
      </c>
      <c r="D10" s="11">
        <v>26</v>
      </c>
      <c r="E10" s="16"/>
      <c r="F10" s="18">
        <f t="shared" si="0"/>
        <v>2</v>
      </c>
      <c r="G10" s="55">
        <v>0</v>
      </c>
      <c r="H10" s="18">
        <f t="shared" si="1"/>
        <v>0</v>
      </c>
      <c r="I10" s="55">
        <v>0</v>
      </c>
      <c r="J10" s="18">
        <f t="shared" si="2"/>
        <v>0</v>
      </c>
      <c r="K10" s="55">
        <v>0</v>
      </c>
      <c r="L10" s="18">
        <f t="shared" si="3"/>
        <v>0</v>
      </c>
      <c r="M10" s="55">
        <v>0</v>
      </c>
      <c r="N10" s="18">
        <f t="shared" si="4"/>
        <v>0</v>
      </c>
      <c r="O10" s="55">
        <v>1</v>
      </c>
      <c r="P10" s="18">
        <f t="shared" si="5"/>
        <v>0</v>
      </c>
      <c r="Q10" s="55">
        <v>0</v>
      </c>
      <c r="R10" s="18">
        <f t="shared" si="6"/>
        <v>0</v>
      </c>
      <c r="S10" s="55">
        <v>0</v>
      </c>
      <c r="T10" s="18">
        <f t="shared" si="7"/>
        <v>0</v>
      </c>
      <c r="U10" s="55">
        <v>0</v>
      </c>
      <c r="V10" s="18">
        <f t="shared" si="8"/>
        <v>0</v>
      </c>
      <c r="W10" s="55">
        <v>0</v>
      </c>
      <c r="X10" s="18">
        <f t="shared" si="9"/>
        <v>0</v>
      </c>
      <c r="Y10" s="55">
        <v>0</v>
      </c>
      <c r="Z10" s="18">
        <f t="shared" si="10"/>
        <v>0</v>
      </c>
      <c r="AA10" s="55">
        <v>0</v>
      </c>
      <c r="AB10" s="18">
        <f t="shared" si="11"/>
        <v>0</v>
      </c>
      <c r="AC10" s="55">
        <v>1</v>
      </c>
      <c r="AD10" s="18">
        <f t="shared" si="12"/>
        <v>0</v>
      </c>
      <c r="AE10" s="18">
        <f t="shared" si="13"/>
        <v>0</v>
      </c>
      <c r="AF10" s="56" t="s">
        <v>49</v>
      </c>
    </row>
    <row r="11" spans="1:32" ht="78.75">
      <c r="A11" s="53">
        <v>7</v>
      </c>
      <c r="B11" s="54" t="s">
        <v>50</v>
      </c>
      <c r="C11" s="53" t="s">
        <v>89</v>
      </c>
      <c r="D11" s="11">
        <v>26</v>
      </c>
      <c r="E11" s="16"/>
      <c r="F11" s="18">
        <f t="shared" si="0"/>
        <v>48</v>
      </c>
      <c r="G11" s="55">
        <v>4</v>
      </c>
      <c r="H11" s="18">
        <f t="shared" si="1"/>
        <v>0</v>
      </c>
      <c r="I11" s="55">
        <v>4</v>
      </c>
      <c r="J11" s="18">
        <f t="shared" si="2"/>
        <v>0</v>
      </c>
      <c r="K11" s="55">
        <v>4</v>
      </c>
      <c r="L11" s="18">
        <f t="shared" si="3"/>
        <v>0</v>
      </c>
      <c r="M11" s="55">
        <v>4</v>
      </c>
      <c r="N11" s="18">
        <f t="shared" si="4"/>
        <v>0</v>
      </c>
      <c r="O11" s="55">
        <v>4</v>
      </c>
      <c r="P11" s="18">
        <f t="shared" si="5"/>
        <v>0</v>
      </c>
      <c r="Q11" s="55">
        <v>4</v>
      </c>
      <c r="R11" s="18">
        <f t="shared" si="6"/>
        <v>0</v>
      </c>
      <c r="S11" s="55">
        <v>4</v>
      </c>
      <c r="T11" s="18">
        <f t="shared" si="7"/>
        <v>0</v>
      </c>
      <c r="U11" s="55">
        <v>4</v>
      </c>
      <c r="V11" s="18">
        <f t="shared" si="8"/>
        <v>0</v>
      </c>
      <c r="W11" s="55">
        <v>4</v>
      </c>
      <c r="X11" s="18">
        <f t="shared" si="9"/>
        <v>0</v>
      </c>
      <c r="Y11" s="55">
        <v>4</v>
      </c>
      <c r="Z11" s="18">
        <f t="shared" si="10"/>
        <v>0</v>
      </c>
      <c r="AA11" s="55">
        <v>4</v>
      </c>
      <c r="AB11" s="18">
        <f t="shared" si="11"/>
        <v>0</v>
      </c>
      <c r="AC11" s="55">
        <v>4</v>
      </c>
      <c r="AD11" s="18">
        <f t="shared" si="12"/>
        <v>0</v>
      </c>
      <c r="AE11" s="18">
        <f t="shared" si="13"/>
        <v>0</v>
      </c>
      <c r="AF11" s="56" t="s">
        <v>51</v>
      </c>
    </row>
    <row r="12" spans="1:32" s="63" customFormat="1" ht="12.75" customHeight="1">
      <c r="E12" s="64"/>
      <c r="G12" s="58" t="s">
        <v>52</v>
      </c>
      <c r="H12" s="63">
        <f>SUM(H11,H10,H9,H8,H7,H6,H5)</f>
        <v>0</v>
      </c>
      <c r="I12" s="58" t="s">
        <v>52</v>
      </c>
      <c r="J12" s="65">
        <f>SUM(J11,J10,J9,J8,J7,J6,J5)</f>
        <v>0</v>
      </c>
      <c r="K12" s="58" t="s">
        <v>52</v>
      </c>
      <c r="L12" s="65">
        <f>SUM(L11,L10,L9,L8,L7,L6,L5)</f>
        <v>0</v>
      </c>
      <c r="M12" s="58" t="s">
        <v>52</v>
      </c>
      <c r="N12" s="65">
        <f t="shared" ref="N12" si="14">SUM(N11,N10,N9,N8,N7,N6,N5)</f>
        <v>0</v>
      </c>
      <c r="O12" s="58" t="s">
        <v>52</v>
      </c>
      <c r="P12" s="65">
        <f>SUM(P11,P10,P9,P8,P7,P6,P5)</f>
        <v>0</v>
      </c>
      <c r="Q12" s="58" t="s">
        <v>52</v>
      </c>
      <c r="R12" s="65">
        <f>SUM(R11,R10,R9,R8,R7,R6,R5)</f>
        <v>0</v>
      </c>
      <c r="S12" s="58" t="s">
        <v>52</v>
      </c>
      <c r="T12" s="65">
        <f>SUM(T11,T10,T9,T8,T7,T6,T5)</f>
        <v>0</v>
      </c>
      <c r="U12" s="58" t="s">
        <v>52</v>
      </c>
      <c r="V12" s="65">
        <f>SUM(V11,V10,V9,V8,V7,V6,V5)</f>
        <v>0</v>
      </c>
      <c r="W12" s="58" t="s">
        <v>52</v>
      </c>
      <c r="X12" s="65">
        <f>SUM(X11,X10,X9,X8,X7,X6,X5)</f>
        <v>0</v>
      </c>
      <c r="Y12" s="58" t="s">
        <v>52</v>
      </c>
      <c r="Z12" s="65">
        <f>SUM(Z11,Z10,Z9,Z8,Z7,Z6,Z5)</f>
        <v>0</v>
      </c>
      <c r="AA12" s="58" t="s">
        <v>52</v>
      </c>
      <c r="AB12" s="65">
        <f>SUM(AB11,AB10,AB9,AB8,AB7,AB6,AB5)</f>
        <v>0</v>
      </c>
      <c r="AC12" s="58" t="s">
        <v>52</v>
      </c>
      <c r="AD12" s="65">
        <f>SUM(AD11,AD10,AD9,AD8,AD7,AD6,AD5)</f>
        <v>0</v>
      </c>
      <c r="AE12" s="98">
        <f>H12+J12+L12+N12+P12+R12+T12+V12+X12+Z12+AB12+AD12</f>
        <v>0</v>
      </c>
      <c r="AF12" s="98"/>
    </row>
    <row r="13" spans="1:32" ht="24.75" customHeight="1">
      <c r="G13" s="58"/>
      <c r="I13" s="58"/>
      <c r="K13" s="58"/>
      <c r="M13" s="58"/>
      <c r="O13" s="58"/>
      <c r="Q13" s="58"/>
      <c r="R13"/>
      <c r="S13" s="58"/>
      <c r="U13" s="58"/>
      <c r="W13" s="58"/>
      <c r="AE13" s="59"/>
      <c r="AF13" s="59"/>
    </row>
    <row r="14" spans="1:32" s="23" customFormat="1">
      <c r="A14" s="60"/>
      <c r="B14" s="81" t="s">
        <v>36</v>
      </c>
      <c r="C14" s="81"/>
      <c r="D14" s="81"/>
      <c r="E14" s="81"/>
      <c r="F14" s="81"/>
      <c r="G14" s="81"/>
      <c r="H14" s="81"/>
      <c r="I14" s="81"/>
      <c r="J14" s="81"/>
      <c r="K14" s="81"/>
      <c r="L14" s="81"/>
      <c r="M14" s="81"/>
      <c r="N14" s="81"/>
      <c r="O14" s="81"/>
      <c r="P14" s="81"/>
      <c r="Q14" s="81"/>
      <c r="R14" s="81"/>
      <c r="S14" s="81"/>
      <c r="T14" s="81"/>
      <c r="U14" s="81"/>
      <c r="V14" s="81"/>
      <c r="W14" s="81"/>
      <c r="X14" s="61"/>
      <c r="Y14" s="61"/>
      <c r="Z14" s="61"/>
      <c r="AA14" s="61"/>
      <c r="AB14" s="61"/>
      <c r="AC14" s="61"/>
      <c r="AD14" s="61"/>
    </row>
    <row r="15" spans="1:32" s="23" customFormat="1" ht="27" customHeight="1">
      <c r="A15" s="60"/>
      <c r="B15" s="61"/>
      <c r="C15" s="61"/>
      <c r="D15" s="61"/>
      <c r="E15" s="62"/>
      <c r="F15" s="61"/>
      <c r="G15" s="61"/>
      <c r="H15" s="61"/>
      <c r="I15" s="61"/>
      <c r="J15" s="61"/>
      <c r="K15" s="61"/>
      <c r="L15" s="61"/>
      <c r="M15" s="61"/>
      <c r="N15" s="61"/>
      <c r="O15" s="61"/>
      <c r="P15" s="61"/>
      <c r="Q15" s="62"/>
      <c r="R15" s="62"/>
      <c r="S15" s="61"/>
      <c r="T15" s="61"/>
      <c r="U15" s="61"/>
      <c r="V15" s="61"/>
      <c r="W15" s="61"/>
      <c r="X15" s="61"/>
      <c r="Y15" s="61"/>
      <c r="Z15" s="61"/>
      <c r="AA15" s="61"/>
      <c r="AB15" s="61"/>
      <c r="AC15" s="61"/>
      <c r="AD15" s="61"/>
    </row>
  </sheetData>
  <mergeCells count="24">
    <mergeCell ref="B14:W14"/>
    <mergeCell ref="A1:AF1"/>
    <mergeCell ref="A2:AE2"/>
    <mergeCell ref="A3:A4"/>
    <mergeCell ref="B3:B4"/>
    <mergeCell ref="C3:C4"/>
    <mergeCell ref="D3:D4"/>
    <mergeCell ref="E3:E4"/>
    <mergeCell ref="F3:F4"/>
    <mergeCell ref="G3:H3"/>
    <mergeCell ref="I3:J3"/>
    <mergeCell ref="K3:L3"/>
    <mergeCell ref="M3:N3"/>
    <mergeCell ref="O3:P3"/>
    <mergeCell ref="Q3:R3"/>
    <mergeCell ref="S3:T3"/>
    <mergeCell ref="U3:V3"/>
    <mergeCell ref="AE12:AF12"/>
    <mergeCell ref="W3:X3"/>
    <mergeCell ref="Y3:Z3"/>
    <mergeCell ref="AA3:AB3"/>
    <mergeCell ref="AC3:AD3"/>
    <mergeCell ref="AE3:AE4"/>
    <mergeCell ref="AF3:AF4"/>
  </mergeCells>
  <pageMargins left="0.7" right="0.7" top="0.75" bottom="0.75" header="0.3" footer="0.3"/>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დანართ#2-ნაერთი ჯამი</vt:lpstr>
      <vt:lpstr>დანართ#2.1-  ეზო</vt:lpstr>
      <vt:lpstr>დანართ#2.2 - ინტერიერი</vt:lpstr>
      <vt:lpstr>'დანართ#2.1-  ეზო'!Print_Area</vt:lpstr>
      <vt:lpstr>'დანართ#2-ნაერთი ჯამი'!Print_Area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bugalteria6</dc:creator>
  <cp:lastModifiedBy>Ketevan Metreveli</cp:lastModifiedBy>
  <cp:lastPrinted>2016-03-27T14:24:12Z</cp:lastPrinted>
  <dcterms:created xsi:type="dcterms:W3CDTF">2015-01-30T08:14:51Z</dcterms:created>
  <dcterms:modified xsi:type="dcterms:W3CDTF">2022-03-10T06:39:22Z</dcterms:modified>
</cp:coreProperties>
</file>