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11970" tabRatio="493" activeTab="0"/>
  </bookViews>
  <sheets>
    <sheet name="1" sheetId="1" r:id="rId1"/>
  </sheets>
  <definedNames>
    <definedName name="_xlnm.Print_Area" localSheetId="0">'1'!$A$1:$H$93</definedName>
  </definedNames>
  <calcPr fullCalcOnLoad="1"/>
</workbook>
</file>

<file path=xl/sharedStrings.xml><?xml version="1.0" encoding="utf-8"?>
<sst xmlns="http://schemas.openxmlformats.org/spreadsheetml/2006/main" count="174" uniqueCount="108">
  <si>
    <t>#</t>
  </si>
  <si>
    <t>sul</t>
  </si>
  <si>
    <t>m3</t>
  </si>
  <si>
    <t>t</t>
  </si>
  <si>
    <t>c</t>
  </si>
  <si>
    <t>lari</t>
  </si>
  <si>
    <t>samuSaoebis, resursebis                                    dasaxeleba</t>
  </si>
  <si>
    <t>%</t>
  </si>
  <si>
    <t xml:space="preserve">sul </t>
  </si>
  <si>
    <t>dRg</t>
  </si>
  <si>
    <t>m2</t>
  </si>
  <si>
    <t>trasis aRdgena-damagreba</t>
  </si>
  <si>
    <t>Tavi 1. mosamzadebeli samuSaoebi</t>
  </si>
  <si>
    <t>m</t>
  </si>
  <si>
    <t>polieTilenis sawreti milebis mowyoba, diam. 150 mm</t>
  </si>
  <si>
    <t>droebiTi misasvleli gzebisa da samSeneblo moednis mowyoba</t>
  </si>
  <si>
    <t>misasvleli gzisa da bujebTan samSeneblo moednebis moxreSva-moSandakeba qviSa-xreSovani masaliT, datkepvniT</t>
  </si>
  <si>
    <t>samSeneblo bazis mowyoba</t>
  </si>
  <si>
    <t>33g gruntis damuSaveba buldozeriT, 30 m-ze gadaadgilebiT</t>
  </si>
  <si>
    <t>samSeneblo moednis moxreSva-moSandakeba qviSa-xreSovani masaliT, datkepvniT</t>
  </si>
  <si>
    <t>samSeneblo moednis Semoragva mavTul-badiT xis boZebze, Semdgomi daSliT</t>
  </si>
  <si>
    <t>mSeneblobis bolos mdinaris kalapotSi arsebuli kunZulis moWra buldozeriT, gruntis 100 m-ze gadaadgilebiT</t>
  </si>
  <si>
    <t>mSeneblobis periodSi gzis inventaruli niSnebiT aRWurva</t>
  </si>
  <si>
    <t xml:space="preserve">inventaruli, mzis energiaze momuSave SuqniSnis montaJi, demontaJi </t>
  </si>
  <si>
    <t>Tavi 2. sanapiro burjebi</t>
  </si>
  <si>
    <r>
      <t xml:space="preserve">burjebis frTebze trotuaris blokebis monoliTuri betoni </t>
    </r>
    <r>
      <rPr>
        <sz val="10"/>
        <rFont val="Arial"/>
        <family val="2"/>
      </rPr>
      <t>B30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</t>
    </r>
    <r>
      <rPr>
        <sz val="10"/>
        <rFont val="AcadNusx"/>
        <family val="0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  <family val="0"/>
      </rPr>
      <t>6, armaturis dawyobiT</t>
    </r>
  </si>
  <si>
    <r>
      <t xml:space="preserve">burjebze parapetebis monoliTuri betoni </t>
    </r>
    <r>
      <rPr>
        <sz val="10"/>
        <rFont val="Arial"/>
        <family val="2"/>
      </rPr>
      <t>B30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</t>
    </r>
    <r>
      <rPr>
        <sz val="10"/>
        <rFont val="AcadNusx"/>
        <family val="0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  <family val="0"/>
      </rPr>
      <t>6, armaturis dawyobiT</t>
    </r>
  </si>
  <si>
    <t>burjebis SekeTebuli zedapiris  SeRebva perqlorviniliani saRebaviT</t>
  </si>
  <si>
    <t>filis gawmenda nagvisgan xeliT, datvirTva, gatana nayarSi</t>
  </si>
  <si>
    <t>Tavi 3. malis naSeni da savali nawili</t>
  </si>
  <si>
    <t>malis naSenze r/b asawyobi trotuaris filebis mowyoba</t>
  </si>
  <si>
    <t>wyalsawreti milebis mowyoba, diam. 100 mm</t>
  </si>
  <si>
    <t>malis naSenis safasade mxaris reabilitacia</t>
  </si>
  <si>
    <t>malis naSenis safasade mxaris zedapiris gawmenda sila-Wavluri meTodiT, Selesva qviSa-cementis xsnariT, SeRebva fasadis saRebaviT</t>
  </si>
  <si>
    <t>savali nawili xidze da xidTan misasvlelebi</t>
  </si>
  <si>
    <t>drenaJis mowyoba</t>
  </si>
  <si>
    <t>Tujis Zabrebis cxaurebis mowyoba</t>
  </si>
  <si>
    <t>plastmasis milebis damagreba malis naSenze</t>
  </si>
  <si>
    <t>saankero burRilebis mowyoba, damuSaveba epoqsidis mastikiT, ankerebis CaWedva</t>
  </si>
  <si>
    <t>sadeformacio nakerebis      mowyoba zedapiris gawmendiT, SeRebviT, kompensatoris dayenebiT</t>
  </si>
  <si>
    <t>liTonis moajiris damzadeba qarxanaSi da montaJi SeRebviT</t>
  </si>
  <si>
    <t>asakravi hidroizolacia</t>
  </si>
  <si>
    <t>malis naSenis saval nawilze safaris mowyoba</t>
  </si>
  <si>
    <t xml:space="preserve">Txevadi bitumis mosxma </t>
  </si>
  <si>
    <t>misasvlelebis saval nawilze a/b safaris mowyoba</t>
  </si>
  <si>
    <t>safuZveli - fr. RorRi                    (0-40 mm), sisqiT 10 sm</t>
  </si>
  <si>
    <t>safaris qveda fenis mowyoba msxvilmarcvlovani, forovani asfaltobetonis cxeli nareviT, marka II, sisqiT 6 sm</t>
  </si>
  <si>
    <t>Txevadi bitumis mosxma</t>
  </si>
  <si>
    <r>
      <t xml:space="preserve">trotuarebis Semasworebeli fenis monoliTuri betoni </t>
    </r>
    <r>
      <rPr>
        <sz val="10"/>
        <rFont val="Arial"/>
        <family val="2"/>
      </rPr>
      <t>B30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</si>
  <si>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t>trotuarze qviSovani a/b safaris mowyoba, sisqiT 3 sm</t>
  </si>
  <si>
    <t>safaris zeda fenis mowyoba wvrilmarcvlovani, mkvrivi, RorRovani asfaltobetonis cxeli nareviT, tipi Б, marka II,                 sisqiT 4 sm</t>
  </si>
  <si>
    <t>safaris mowyoba wvrilmarcvlovani, mkvrivi, RorRovani asfaltobetonis cxeli nareviT, tipi В, marka II,               sisqiT 3 sm</t>
  </si>
  <si>
    <t>safaris mowyoba wvrilmarcvlovani, mkvrivi, RorRovani asfaltobetonis cxeli nareviT, tipi В, marka II,               sisqiT 4 sm</t>
  </si>
  <si>
    <t>yrilis zedapiris mopirkeTeba fleTili qviT, betonis sagebze</t>
  </si>
  <si>
    <t>teritoriis mosworeba buldozeriT</t>
  </si>
  <si>
    <t>burjebis betonis (tani, frTebi, wamwisqveda) zedapiris gawmenda sila-Wavluri meTodiT, Selesva</t>
  </si>
  <si>
    <t xml:space="preserve"> m2</t>
  </si>
  <si>
    <t>xidze sakomunikacio samagrebis mowyoba SeRebviT</t>
  </si>
  <si>
    <t>yrilis zedapiris mosapirkeTeblad betonis sagebis mowyoba</t>
  </si>
  <si>
    <t>sayrdeni nawilebis gawmenda sila-Wavluri meTodiT, SeRebva</t>
  </si>
  <si>
    <t>3</t>
  </si>
  <si>
    <t>5</t>
  </si>
  <si>
    <t xml:space="preserve">specprofilis blokebis datvirTva bazaSi TviTmclelebze, transportireba samSeneblo moedanze, gadmotvirTva, montaJi-demontaJi 2-jer, samuSaos damTavrebis Semdeg bazaSi dabruneba </t>
  </si>
  <si>
    <t>betonis kbilis mosawyobad gruntis damuSaveba eqskavatoriT, gatana nayarSi</t>
  </si>
  <si>
    <r>
      <t xml:space="preserve">saregulacio kedlis monoliTuri betoni </t>
    </r>
    <r>
      <rPr>
        <sz val="10"/>
        <rFont val="Arial"/>
        <family val="2"/>
      </rPr>
      <t>B22,5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</t>
    </r>
    <r>
      <rPr>
        <sz val="10"/>
        <rFont val="AcadNusx"/>
        <family val="0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</si>
  <si>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t>gabionebis mosawyobad gruntis damuSaveba eqskavatoriT, gverdze gadayriT</t>
  </si>
  <si>
    <t>savali nawilis horizontaluri moniSvna erTkomponentiani (TeTri) sagzao niSansadebi saRebaviT, damzadebuli meTilmeTakrilatis safuZvelze, gaumjobesebuli Ramis xilvadobis Suqdambrunebeli minis burTulakebiT zomiT 100-600 mkm</t>
  </si>
  <si>
    <t>Tavi 4. zRudarebis mowyoba</t>
  </si>
  <si>
    <t>liTonis zRudaris mowyoba Suqamrekli elementis gaTvaliswinebiT</t>
  </si>
  <si>
    <t>Tavi 5. konusebis gamagreba</t>
  </si>
  <si>
    <t xml:space="preserve">sul trasis aRdgena-damagrebis gaTvaliswinebiT </t>
  </si>
  <si>
    <t>km</t>
  </si>
  <si>
    <t xml:space="preserve">burjis frTebze trotuaris filebis mongreva pnevmoCaquCebiT, gatana nayarSi TviTmclelebiT  </t>
  </si>
  <si>
    <t xml:space="preserve">malis naSenze dazianebuli arsebuli a/b safaris moxsna, gatana nayarSi </t>
  </si>
  <si>
    <t xml:space="preserve">malis naSenze betonis fenis daSla, gatana nayarSi </t>
  </si>
  <si>
    <t>malis naSenis SemaRlebuli nawilis mongreva pnevmoCaquCebiT, datvirTva TviTmclelebze, gatana nayarSi</t>
  </si>
  <si>
    <t>arsebuli a/b safaris moxsna, gatana nayarSi</t>
  </si>
  <si>
    <t>xreSovani gruntis damuSaveba karierSi da datvirTva eqskavatoriT TviTmclelebze konusebis mosawyobad, mozidva, datkepvna pnevmosatkepnebiT</t>
  </si>
  <si>
    <r>
      <t xml:space="preserve">savali nawilis Semasworebeli armirebuli fenis monoliTuri betoni </t>
    </r>
    <r>
      <rPr>
        <sz val="10"/>
        <rFont val="Arial"/>
        <family val="2"/>
      </rPr>
      <t>B30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</t>
    </r>
    <r>
      <rPr>
        <sz val="10"/>
        <rFont val="AcadNusx"/>
        <family val="0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  <family val="0"/>
      </rPr>
      <t xml:space="preserve">6 </t>
    </r>
  </si>
  <si>
    <r>
      <t xml:space="preserve">damcavi fenis armirebuli monoliTuri betoni </t>
    </r>
    <r>
      <rPr>
        <sz val="10"/>
        <rFont val="Arial"/>
        <family val="2"/>
      </rPr>
      <t>B30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</t>
    </r>
    <r>
      <rPr>
        <sz val="10"/>
        <rFont val="AcadNusx"/>
        <family val="0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  <family val="0"/>
      </rPr>
      <t xml:space="preserve">6 </t>
    </r>
  </si>
  <si>
    <t>xidis malis naSensa da burjebze betonis zRudarebis SeRebva fasaduri saRebaviT</t>
  </si>
  <si>
    <r>
      <t xml:space="preserve">individualuri proeqtirebis sainformacio niSnis mowyoba (3200*900) liTonis 2 dgarze, sigrZiT 4 m, miwis samuSaoebis, dabetonebisa     </t>
    </r>
    <r>
      <rPr>
        <sz val="10"/>
        <rFont val="Arial"/>
        <family val="2"/>
      </rPr>
      <t>B</t>
    </r>
    <r>
      <rPr>
        <sz val="10"/>
        <rFont val="Grigolia"/>
        <family val="0"/>
      </rPr>
      <t xml:space="preserve">-22,5, </t>
    </r>
    <r>
      <rPr>
        <sz val="10"/>
        <rFont val="Arial"/>
        <family val="2"/>
      </rPr>
      <t>F</t>
    </r>
    <r>
      <rPr>
        <sz val="10"/>
        <rFont val="Grigolia"/>
        <family val="0"/>
      </rPr>
      <t xml:space="preserve">-200, </t>
    </r>
    <r>
      <rPr>
        <sz val="10"/>
        <rFont val="Arial"/>
        <family val="2"/>
      </rPr>
      <t>W</t>
    </r>
    <r>
      <rPr>
        <sz val="10"/>
        <rFont val="Grigolia"/>
        <family val="0"/>
      </rPr>
      <t>-6  da dgarebis SeRebvis gaTvaliswinebiT</t>
    </r>
  </si>
  <si>
    <t>samSeneblo da sayofacxovrebo nagvis datvirTva da gatana nayarSi</t>
  </si>
  <si>
    <t>burjebTan xis xaraCoebis, fenilisa da moajiris montaJi da demontaJi 2-jer, gatana damkveTis mier miTiTebul adgilze</t>
  </si>
  <si>
    <t>xidze arsebuli liTonis moajirebis demontaJi, gatana   bazaSi jarTis saxiT</t>
  </si>
  <si>
    <t xml:space="preserve">xarjTaRricxva </t>
  </si>
  <si>
    <t>sanapiro burjebze, misasvleli yrilis konusebze, sayrden kedlebsa da mimdebared xavsisa da mcenareuli safarisgan gawmenda-gasufTaveba, gatana nyarSi</t>
  </si>
  <si>
    <t>malis naSenis gaswvriv xis xaraCoebis montaJi da demontaJi  4-jer, gatana damkveTis mier miTiTebul adgilze</t>
  </si>
  <si>
    <t>Sidasaxelmwifoebrivi mniSvnelobis (S-15) quTaisi (wyaltubos gadasaxvevi) - wyaltubo - cageri - lentexi - lasdilis s/gzis 81-e (80+212) km-ze, md. lamanaSurze arsebuli saxide gadasasvlelis sareabilitacio samuSaoebi</t>
  </si>
  <si>
    <t xml:space="preserve">inventaruli sagzao niSnebis foladis dgarebisa da farebis datvirTva bazaSi TviTmclelebze, transportireba samSeneblo moedanze, gadmotvirTva, montaJi-demontaJi 2-jer, samuSaos damTavrebis Semdeg bazaSi dabruneba </t>
  </si>
  <si>
    <t xml:space="preserve">sagzao niSnebis betonis qvesadgamebis  datvirTva bazaSi TviTmclelebze, transportireba samSeneblo moedanze, gadmotvirTva, montaJi-demontaJi 2-jer, samuSaos damTavrebis Semdeg bazaSi dabruneba </t>
  </si>
  <si>
    <t>sul samSeneblo-samontaJo samuSaoebi (trasis aRdgenis gareSe)</t>
  </si>
  <si>
    <t>zednadebi xarjebi (araumetes)</t>
  </si>
  <si>
    <t>saxarjTaRricxvo mogeba (araumetes)</t>
  </si>
  <si>
    <t>danarTi #4</t>
  </si>
  <si>
    <r>
      <t>m</t>
    </r>
    <r>
      <rPr>
        <b/>
        <vertAlign val="superscript"/>
        <sz val="10"/>
        <rFont val="AcadNusx"/>
        <family val="0"/>
      </rPr>
      <t>2</t>
    </r>
  </si>
  <si>
    <r>
      <t xml:space="preserve">gabionis yuTebis dawyoba, 1,5*1*1m </t>
    </r>
    <r>
      <rPr>
        <b/>
        <sz val="10"/>
        <rFont val="AcadNusx"/>
        <family val="0"/>
      </rPr>
      <t>(</t>
    </r>
    <r>
      <rPr>
        <b/>
        <sz val="10"/>
        <rFont val="ALK Sanet"/>
        <family val="0"/>
      </rPr>
      <t>EN</t>
    </r>
    <r>
      <rPr>
        <b/>
        <sz val="10"/>
        <rFont val="AcadNusx"/>
        <family val="0"/>
      </rPr>
      <t>10233-3)</t>
    </r>
    <r>
      <rPr>
        <sz val="10"/>
        <rFont val="AcadNusx"/>
        <family val="0"/>
      </rPr>
      <t xml:space="preserve"> qvebiT Sevseba, nawiburebis Camagreba Sesakravi mavTuliT</t>
    </r>
  </si>
  <si>
    <t>ganzomileba</t>
  </si>
  <si>
    <t>raodenoba</t>
  </si>
  <si>
    <t>erTeulis fasi* (lari)</t>
  </si>
  <si>
    <t>erTeulis saboloo fasi (lari)</t>
  </si>
  <si>
    <t>mTliani Rirebuleba</t>
  </si>
  <si>
    <t>6</t>
  </si>
  <si>
    <t>*) პრეტენდენტის მიერ წარმოდგენილ ხარჯთაღრიცხვაში მითითებული ერთეულის ფასი არ უნდა აღემატებოდეს, შემსყიდველის მიერ, ხარჯთაღრიცხვის შესაბამის გრაფაში დაფიქსირებულ სამუშაოს ერთეულის ზღვრულ ფასს;</t>
  </si>
  <si>
    <t>**) აღნიშნული თანხის გამოყენება მოხდება მხოლოდ დამკვეთის (შემსყიდველის) ნებართვით, მისივე ინიციატივით ან მიმწოდებლის მიერ დასაბუთებული და არგუმენტირებული წინადადების განხილვისა და შეთანხმების საფუძველზე დამკვეთის (შემსყიდველის) სათანადო გადაწყვეტილების მიღების შემდეგ;</t>
  </si>
  <si>
    <t>***) ფასები იანგარიშება საქართველოს კანონმდებლობით დადგენილი ყველა გადასახადის გათვალისწინებით.</t>
  </si>
  <si>
    <t>**) gauTvaliswinebeli xarjebi</t>
  </si>
  <si>
    <t>***) sul xarjTaRricxviT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</si>
</sst>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000000000000000000000000"/>
    <numFmt numFmtId="189" formatCode="0.0"/>
    <numFmt numFmtId="190" formatCode="0.000"/>
    <numFmt numFmtId="191" formatCode="0.0000"/>
    <numFmt numFmtId="192" formatCode="0.00000"/>
    <numFmt numFmtId="193" formatCode="[$-409]dddd\,\ mmmm\ dd\,\ yyyy"/>
    <numFmt numFmtId="194" formatCode="[$-409]h:mm:ss\ AM/PM"/>
    <numFmt numFmtId="195" formatCode="0;[Red]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AcadNusx"/>
      <family val="0"/>
    </font>
    <font>
      <b/>
      <sz val="10"/>
      <name val="AcadNusx"/>
      <family val="0"/>
    </font>
    <font>
      <sz val="10"/>
      <name val="Arial Cyr"/>
      <family val="2"/>
    </font>
    <font>
      <b/>
      <sz val="11"/>
      <name val="AcadMtavr"/>
      <family val="0"/>
    </font>
    <font>
      <b/>
      <sz val="11"/>
      <name val="AcadNusx"/>
      <family val="0"/>
    </font>
    <font>
      <sz val="10"/>
      <name val="Grigolia"/>
      <family val="0"/>
    </font>
    <font>
      <b/>
      <sz val="10"/>
      <name val="Arial"/>
      <family val="2"/>
    </font>
    <font>
      <b/>
      <vertAlign val="superscript"/>
      <sz val="10"/>
      <name val="AcadNusx"/>
      <family val="0"/>
    </font>
    <font>
      <b/>
      <sz val="10"/>
      <name val="ALK Sane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34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11" xfId="63" applyFont="1" applyFill="1" applyBorder="1" applyAlignment="1">
      <alignment horizontal="left" vertical="center" wrapText="1"/>
      <protection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7" fillId="0" borderId="11" xfId="63" applyFont="1" applyFill="1" applyBorder="1" applyAlignment="1">
      <alignment horizontal="left" vertical="center" wrapText="1"/>
      <protection/>
    </xf>
    <xf numFmtId="2" fontId="2" fillId="0" borderId="10" xfId="64" applyNumberFormat="1" applyFont="1" applyFill="1" applyBorder="1" applyAlignment="1">
      <alignment horizontal="left" vertical="center" wrapText="1"/>
      <protection/>
    </xf>
    <xf numFmtId="19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91" fontId="3" fillId="0" borderId="10" xfId="0" applyNumberFormat="1" applyFont="1" applyFill="1" applyBorder="1" applyAlignment="1">
      <alignment horizontal="center" vertical="center"/>
    </xf>
    <xf numFmtId="0" fontId="3" fillId="0" borderId="10" xfId="64" applyFont="1" applyFill="1" applyBorder="1" applyAlignment="1">
      <alignment horizontal="center" vertical="center"/>
      <protection/>
    </xf>
    <xf numFmtId="2" fontId="8" fillId="0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35" borderId="0" xfId="56" applyFont="1" applyFill="1" applyBorder="1" applyAlignment="1">
      <alignment horizontal="left" vertical="center" wrapText="1"/>
      <protection/>
    </xf>
    <xf numFmtId="0" fontId="8" fillId="34" borderId="0" xfId="56" applyFont="1" applyFill="1" applyBorder="1" applyAlignment="1">
      <alignment horizontal="left" vertical="center" wrapText="1"/>
      <protection/>
    </xf>
    <xf numFmtId="2" fontId="3" fillId="35" borderId="12" xfId="0" applyNumberFormat="1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190" fontId="3" fillId="35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10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 2" xfId="63"/>
    <cellStyle name="Обычный_Лист1" xfId="64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workbookViewId="0" topLeftCell="A1">
      <selection activeCell="A4" sqref="A4:IV5"/>
    </sheetView>
  </sheetViews>
  <sheetFormatPr defaultColWidth="9.140625" defaultRowHeight="12.75"/>
  <cols>
    <col min="1" max="1" width="3.8515625" style="13" customWidth="1"/>
    <col min="2" max="2" width="43.8515625" style="14" customWidth="1"/>
    <col min="3" max="3" width="9.421875" style="13" customWidth="1"/>
    <col min="4" max="4" width="10.140625" style="10" customWidth="1"/>
    <col min="5" max="5" width="12.7109375" style="10" customWidth="1"/>
    <col min="6" max="6" width="16.00390625" style="10" customWidth="1"/>
    <col min="7" max="7" width="13.421875" style="10" customWidth="1"/>
    <col min="8" max="9" width="9.140625" style="10" customWidth="1"/>
    <col min="10" max="10" width="9.421875" style="10" bestFit="1" customWidth="1"/>
    <col min="11" max="16384" width="9.140625" style="10" customWidth="1"/>
  </cols>
  <sheetData>
    <row r="1" ht="15">
      <c r="G1" s="41" t="s">
        <v>94</v>
      </c>
    </row>
    <row r="2" spans="1:256" ht="14.25" customHeight="1">
      <c r="A2" s="51" t="s">
        <v>85</v>
      </c>
      <c r="B2" s="51"/>
      <c r="C2" s="51"/>
      <c r="D2" s="51"/>
      <c r="E2" s="51"/>
      <c r="F2" s="51"/>
      <c r="G2" s="5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63" customHeight="1">
      <c r="A3" s="52" t="s">
        <v>88</v>
      </c>
      <c r="B3" s="52"/>
      <c r="C3" s="52"/>
      <c r="D3" s="52"/>
      <c r="E3" s="52"/>
      <c r="F3" s="52"/>
      <c r="G3" s="52"/>
      <c r="H3" s="21"/>
      <c r="I3" s="21"/>
      <c r="J3" s="21"/>
      <c r="K3" s="21"/>
      <c r="L3" s="21"/>
      <c r="M3" s="2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3.5" customHeight="1">
      <c r="A4" s="53" t="s">
        <v>0</v>
      </c>
      <c r="B4" s="54" t="s">
        <v>6</v>
      </c>
      <c r="C4" s="56" t="s">
        <v>97</v>
      </c>
      <c r="D4" s="56" t="s">
        <v>98</v>
      </c>
      <c r="E4" s="56" t="s">
        <v>99</v>
      </c>
      <c r="F4" s="54" t="s">
        <v>100</v>
      </c>
      <c r="G4" s="56" t="s">
        <v>101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43.5" customHeight="1">
      <c r="A5" s="53"/>
      <c r="B5" s="55"/>
      <c r="C5" s="56"/>
      <c r="D5" s="56"/>
      <c r="E5" s="56"/>
      <c r="F5" s="55"/>
      <c r="G5" s="5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8.75" customHeight="1">
      <c r="A6" s="4">
        <v>1</v>
      </c>
      <c r="B6" s="4">
        <v>2</v>
      </c>
      <c r="C6" s="5" t="s">
        <v>60</v>
      </c>
      <c r="D6" s="4">
        <v>4</v>
      </c>
      <c r="E6" s="5" t="s">
        <v>61</v>
      </c>
      <c r="F6" s="5" t="s">
        <v>102</v>
      </c>
      <c r="G6" s="6">
        <v>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7">
      <c r="A7" s="15"/>
      <c r="B7" s="20" t="s">
        <v>12</v>
      </c>
      <c r="C7" s="16"/>
      <c r="D7" s="8"/>
      <c r="E7" s="8"/>
      <c r="F7" s="8"/>
      <c r="G7" s="8"/>
      <c r="H7" s="3"/>
      <c r="I7" s="3"/>
      <c r="J7" s="3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6.5" customHeight="1">
      <c r="A8" s="11"/>
      <c r="B8" s="19" t="s">
        <v>11</v>
      </c>
      <c r="C8" s="8" t="s">
        <v>71</v>
      </c>
      <c r="D8" s="8">
        <v>0.2</v>
      </c>
      <c r="E8" s="8">
        <v>536</v>
      </c>
      <c r="F8" s="8"/>
      <c r="G8" s="8">
        <f>ROUND(F8*D8,2)</f>
        <v>0</v>
      </c>
      <c r="H8" s="3"/>
      <c r="I8" s="3"/>
      <c r="J8" s="3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27">
      <c r="A9" s="15"/>
      <c r="B9" s="22" t="s">
        <v>15</v>
      </c>
      <c r="C9" s="16"/>
      <c r="D9" s="8"/>
      <c r="E9" s="8"/>
      <c r="F9" s="8"/>
      <c r="G9" s="8"/>
      <c r="H9" s="3"/>
      <c r="I9" s="3"/>
      <c r="J9" s="3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27">
      <c r="A10" s="11">
        <v>1</v>
      </c>
      <c r="B10" s="19" t="s">
        <v>54</v>
      </c>
      <c r="C10" s="8" t="s">
        <v>10</v>
      </c>
      <c r="D10" s="8">
        <v>321</v>
      </c>
      <c r="E10" s="8">
        <v>0.05</v>
      </c>
      <c r="F10" s="8"/>
      <c r="G10" s="8">
        <f>ROUND(F10*D10,2)</f>
        <v>0</v>
      </c>
      <c r="H10" s="3"/>
      <c r="I10" s="3"/>
      <c r="J10" s="3"/>
      <c r="K10" s="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54">
      <c r="A11" s="11">
        <v>2</v>
      </c>
      <c r="B11" s="19" t="s">
        <v>16</v>
      </c>
      <c r="C11" s="8" t="s">
        <v>2</v>
      </c>
      <c r="D11" s="8">
        <v>129</v>
      </c>
      <c r="E11" s="8">
        <v>28.3</v>
      </c>
      <c r="F11" s="8"/>
      <c r="G11" s="8">
        <f>ROUND(F11*D11,2)</f>
        <v>0</v>
      </c>
      <c r="H11" s="3"/>
      <c r="I11" s="3"/>
      <c r="J11" s="3"/>
      <c r="K11" s="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81">
      <c r="A12" s="11">
        <v>3</v>
      </c>
      <c r="B12" s="19" t="s">
        <v>86</v>
      </c>
      <c r="C12" s="8" t="s">
        <v>10</v>
      </c>
      <c r="D12" s="8">
        <v>250</v>
      </c>
      <c r="E12" s="8">
        <v>5.4</v>
      </c>
      <c r="F12" s="8"/>
      <c r="G12" s="8">
        <f>ROUND(F12*D12,2)</f>
        <v>0</v>
      </c>
      <c r="H12" s="3"/>
      <c r="I12" s="3"/>
      <c r="J12" s="3"/>
      <c r="K12" s="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40.5">
      <c r="A13" s="11">
        <v>4</v>
      </c>
      <c r="B13" s="39" t="s">
        <v>82</v>
      </c>
      <c r="C13" s="8" t="s">
        <v>2</v>
      </c>
      <c r="D13" s="8">
        <v>10</v>
      </c>
      <c r="E13" s="8">
        <v>9.16</v>
      </c>
      <c r="F13" s="8"/>
      <c r="G13" s="8">
        <f>ROUND(F13*D13,2)</f>
        <v>0</v>
      </c>
      <c r="H13" s="3"/>
      <c r="I13" s="3"/>
      <c r="J13" s="3"/>
      <c r="K13" s="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8" customHeight="1">
      <c r="A14" s="11"/>
      <c r="B14" s="27" t="s">
        <v>17</v>
      </c>
      <c r="C14" s="8"/>
      <c r="D14" s="8"/>
      <c r="E14" s="8"/>
      <c r="F14" s="8"/>
      <c r="G14" s="8"/>
      <c r="H14" s="3"/>
      <c r="I14" s="3"/>
      <c r="J14" s="3"/>
      <c r="K14" s="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40.5">
      <c r="A15" s="11">
        <v>5</v>
      </c>
      <c r="B15" s="19" t="s">
        <v>18</v>
      </c>
      <c r="C15" s="8" t="s">
        <v>2</v>
      </c>
      <c r="D15" s="8">
        <v>100</v>
      </c>
      <c r="E15" s="8">
        <v>1.02</v>
      </c>
      <c r="F15" s="8"/>
      <c r="G15" s="8">
        <f>ROUND(F15*D15,2)</f>
        <v>0</v>
      </c>
      <c r="H15" s="3"/>
      <c r="I15" s="3"/>
      <c r="J15" s="3"/>
      <c r="K15" s="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42" customHeight="1">
      <c r="A16" s="11">
        <v>6</v>
      </c>
      <c r="B16" s="19" t="s">
        <v>19</v>
      </c>
      <c r="C16" s="8" t="s">
        <v>2</v>
      </c>
      <c r="D16" s="8">
        <v>80</v>
      </c>
      <c r="E16" s="8">
        <v>28.3</v>
      </c>
      <c r="F16" s="8"/>
      <c r="G16" s="8">
        <f>ROUND(F16*D16,2)</f>
        <v>0</v>
      </c>
      <c r="H16" s="3"/>
      <c r="I16" s="3"/>
      <c r="J16" s="3"/>
      <c r="K16" s="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42" customHeight="1">
      <c r="A17" s="11">
        <v>7</v>
      </c>
      <c r="B17" s="19" t="s">
        <v>20</v>
      </c>
      <c r="C17" s="8" t="s">
        <v>13</v>
      </c>
      <c r="D17" s="8">
        <v>120</v>
      </c>
      <c r="E17" s="8">
        <v>23.94</v>
      </c>
      <c r="F17" s="8"/>
      <c r="G17" s="8">
        <f>ROUND(F17*D17,2)</f>
        <v>0</v>
      </c>
      <c r="H17" s="3"/>
      <c r="I17" s="3"/>
      <c r="J17" s="3"/>
      <c r="K17" s="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55.5" customHeight="1">
      <c r="A18" s="11">
        <v>8</v>
      </c>
      <c r="B18" s="19" t="s">
        <v>21</v>
      </c>
      <c r="C18" s="8" t="s">
        <v>2</v>
      </c>
      <c r="D18" s="8">
        <v>120</v>
      </c>
      <c r="E18" s="8">
        <v>3.7</v>
      </c>
      <c r="F18" s="8"/>
      <c r="G18" s="8">
        <f>ROUND(F18*D18,2)</f>
        <v>0</v>
      </c>
      <c r="H18" s="3"/>
      <c r="I18" s="3"/>
      <c r="J18" s="3"/>
      <c r="K18" s="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27">
      <c r="A19" s="12"/>
      <c r="B19" s="31" t="s">
        <v>22</v>
      </c>
      <c r="C19" s="35"/>
      <c r="D19" s="40"/>
      <c r="E19" s="8"/>
      <c r="F19" s="8"/>
      <c r="G19" s="8"/>
      <c r="H19" s="3"/>
      <c r="I19" s="3"/>
      <c r="J19" s="3"/>
      <c r="K19" s="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95.25" customHeight="1">
      <c r="A20" s="11">
        <v>9</v>
      </c>
      <c r="B20" s="18" t="s">
        <v>90</v>
      </c>
      <c r="C20" s="43" t="s">
        <v>4</v>
      </c>
      <c r="D20" s="8">
        <v>10</v>
      </c>
      <c r="E20" s="8">
        <v>18.37</v>
      </c>
      <c r="F20" s="8"/>
      <c r="G20" s="8">
        <f>ROUND(F20*D20,2)</f>
        <v>0</v>
      </c>
      <c r="H20" s="3"/>
      <c r="I20" s="3"/>
      <c r="J20" s="3"/>
      <c r="K20" s="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94.5">
      <c r="A21" s="11">
        <v>10</v>
      </c>
      <c r="B21" s="18" t="s">
        <v>62</v>
      </c>
      <c r="C21" s="43" t="s">
        <v>2</v>
      </c>
      <c r="D21" s="8">
        <v>10.78</v>
      </c>
      <c r="E21" s="8">
        <v>127.42</v>
      </c>
      <c r="F21" s="8"/>
      <c r="G21" s="8">
        <f>ROUND(F21*D21,2)</f>
        <v>0</v>
      </c>
      <c r="H21" s="3"/>
      <c r="I21" s="3"/>
      <c r="J21" s="3"/>
      <c r="K21" s="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08">
      <c r="A22" s="11">
        <v>11</v>
      </c>
      <c r="B22" s="18" t="s">
        <v>89</v>
      </c>
      <c r="C22" s="43" t="s">
        <v>4</v>
      </c>
      <c r="D22" s="8">
        <v>20</v>
      </c>
      <c r="E22" s="8">
        <v>36.1</v>
      </c>
      <c r="F22" s="8"/>
      <c r="G22" s="8">
        <f>ROUND(F22*D22,2)</f>
        <v>0</v>
      </c>
      <c r="H22" s="3"/>
      <c r="I22" s="3"/>
      <c r="J22" s="3"/>
      <c r="K22" s="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41.25" customHeight="1">
      <c r="A23" s="11">
        <v>12</v>
      </c>
      <c r="B23" s="24" t="s">
        <v>23</v>
      </c>
      <c r="C23" s="8" t="s">
        <v>4</v>
      </c>
      <c r="D23" s="8">
        <v>2</v>
      </c>
      <c r="E23" s="8">
        <v>5.94</v>
      </c>
      <c r="F23" s="8"/>
      <c r="G23" s="8">
        <f>ROUND(F23*D23,2)</f>
        <v>0</v>
      </c>
      <c r="H23" s="3"/>
      <c r="I23" s="3"/>
      <c r="J23" s="3"/>
      <c r="K23" s="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.75" customHeight="1">
      <c r="A24" s="15"/>
      <c r="B24" s="20" t="s">
        <v>24</v>
      </c>
      <c r="C24" s="16"/>
      <c r="D24" s="8"/>
      <c r="E24" s="8"/>
      <c r="F24" s="8"/>
      <c r="G24" s="44"/>
      <c r="H24" s="3"/>
      <c r="I24" s="3"/>
      <c r="J24" s="3"/>
      <c r="K24" s="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54">
      <c r="A25" s="11">
        <v>1</v>
      </c>
      <c r="B25" s="19" t="s">
        <v>83</v>
      </c>
      <c r="C25" s="8" t="s">
        <v>2</v>
      </c>
      <c r="D25" s="8">
        <v>2.8</v>
      </c>
      <c r="E25" s="8">
        <v>1191.4</v>
      </c>
      <c r="F25" s="8"/>
      <c r="G25" s="8">
        <f aca="true" t="shared" si="0" ref="G25:G34">ROUND(F25*D25,2)</f>
        <v>0</v>
      </c>
      <c r="H25" s="3"/>
      <c r="I25" s="3"/>
      <c r="J25" s="3"/>
      <c r="K25" s="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40.5">
      <c r="A26" s="11">
        <v>2</v>
      </c>
      <c r="B26" s="19" t="s">
        <v>72</v>
      </c>
      <c r="C26" s="8" t="s">
        <v>2</v>
      </c>
      <c r="D26" s="8">
        <v>7</v>
      </c>
      <c r="E26" s="8">
        <v>105.38</v>
      </c>
      <c r="F26" s="8"/>
      <c r="G26" s="8">
        <f t="shared" si="0"/>
        <v>0</v>
      </c>
      <c r="H26" s="3"/>
      <c r="I26" s="3"/>
      <c r="J26" s="3"/>
      <c r="K26" s="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49.5" customHeight="1">
      <c r="A27" s="12">
        <v>3</v>
      </c>
      <c r="B27" s="25" t="s">
        <v>25</v>
      </c>
      <c r="C27" s="33" t="s">
        <v>2</v>
      </c>
      <c r="D27" s="8">
        <v>13.6</v>
      </c>
      <c r="E27" s="8">
        <v>621.67</v>
      </c>
      <c r="F27" s="8"/>
      <c r="G27" s="8">
        <f t="shared" si="0"/>
        <v>0</v>
      </c>
      <c r="H27" s="3"/>
      <c r="I27" s="3"/>
      <c r="J27" s="3"/>
      <c r="K27" s="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40.5">
      <c r="A28" s="12">
        <v>4</v>
      </c>
      <c r="B28" s="25" t="s">
        <v>26</v>
      </c>
      <c r="C28" s="33" t="s">
        <v>2</v>
      </c>
      <c r="D28" s="8">
        <v>3.6</v>
      </c>
      <c r="E28" s="8">
        <v>613.91</v>
      </c>
      <c r="F28" s="8"/>
      <c r="G28" s="8">
        <f t="shared" si="0"/>
        <v>0</v>
      </c>
      <c r="H28" s="3"/>
      <c r="I28" s="3"/>
      <c r="J28" s="3"/>
      <c r="K28" s="7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40.5">
      <c r="A29" s="32">
        <v>5</v>
      </c>
      <c r="B29" s="24" t="s">
        <v>63</v>
      </c>
      <c r="C29" s="8" t="s">
        <v>2</v>
      </c>
      <c r="D29" s="8">
        <v>7.1</v>
      </c>
      <c r="E29" s="8">
        <v>8.82</v>
      </c>
      <c r="F29" s="8"/>
      <c r="G29" s="8">
        <f t="shared" si="0"/>
        <v>0</v>
      </c>
      <c r="H29" s="3"/>
      <c r="I29" s="3"/>
      <c r="J29" s="3"/>
      <c r="K29" s="7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40.5">
      <c r="A30" s="11">
        <v>6</v>
      </c>
      <c r="B30" s="25" t="s">
        <v>64</v>
      </c>
      <c r="C30" s="8" t="s">
        <v>2</v>
      </c>
      <c r="D30" s="8">
        <v>7.1</v>
      </c>
      <c r="E30" s="8">
        <v>180.3</v>
      </c>
      <c r="F30" s="8"/>
      <c r="G30" s="8">
        <f t="shared" si="0"/>
        <v>0</v>
      </c>
      <c r="H30" s="3"/>
      <c r="I30" s="3"/>
      <c r="J30" s="3"/>
      <c r="K30" s="7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40.5">
      <c r="A31" s="11">
        <v>7</v>
      </c>
      <c r="B31" s="19" t="s">
        <v>55</v>
      </c>
      <c r="C31" s="8" t="s">
        <v>10</v>
      </c>
      <c r="D31" s="8">
        <v>74</v>
      </c>
      <c r="E31" s="8">
        <v>18.12</v>
      </c>
      <c r="F31" s="8"/>
      <c r="G31" s="8">
        <f t="shared" si="0"/>
        <v>0</v>
      </c>
      <c r="H31" s="3"/>
      <c r="I31" s="3"/>
      <c r="J31" s="3"/>
      <c r="K31" s="7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40.5">
      <c r="A32" s="32">
        <v>8</v>
      </c>
      <c r="B32" s="24" t="s">
        <v>27</v>
      </c>
      <c r="C32" s="8" t="s">
        <v>10</v>
      </c>
      <c r="D32" s="8">
        <v>24</v>
      </c>
      <c r="E32" s="8">
        <v>8.19</v>
      </c>
      <c r="F32" s="8"/>
      <c r="G32" s="8">
        <f t="shared" si="0"/>
        <v>0</v>
      </c>
      <c r="H32" s="3"/>
      <c r="I32" s="3"/>
      <c r="J32" s="3"/>
      <c r="K32" s="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27">
      <c r="A33" s="32">
        <v>9</v>
      </c>
      <c r="B33" s="24" t="s">
        <v>28</v>
      </c>
      <c r="C33" s="8" t="s">
        <v>2</v>
      </c>
      <c r="D33" s="8">
        <v>1</v>
      </c>
      <c r="E33" s="8">
        <v>14.92</v>
      </c>
      <c r="F33" s="8"/>
      <c r="G33" s="8">
        <f t="shared" si="0"/>
        <v>0</v>
      </c>
      <c r="H33" s="3"/>
      <c r="I33" s="3"/>
      <c r="J33" s="3"/>
      <c r="K33" s="7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29.25" customHeight="1">
      <c r="A34" s="11">
        <v>10</v>
      </c>
      <c r="B34" s="19" t="s">
        <v>59</v>
      </c>
      <c r="C34" s="8" t="s">
        <v>10</v>
      </c>
      <c r="D34" s="8">
        <v>1</v>
      </c>
      <c r="E34" s="8">
        <v>21.3</v>
      </c>
      <c r="F34" s="8"/>
      <c r="G34" s="8">
        <f t="shared" si="0"/>
        <v>0</v>
      </c>
      <c r="H34" s="3"/>
      <c r="I34" s="3"/>
      <c r="J34" s="3"/>
      <c r="K34" s="7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27">
      <c r="A35" s="11"/>
      <c r="B35" s="33" t="s">
        <v>29</v>
      </c>
      <c r="C35" s="8"/>
      <c r="D35" s="8"/>
      <c r="E35" s="8"/>
      <c r="F35" s="8"/>
      <c r="G35" s="8"/>
      <c r="H35" s="3"/>
      <c r="I35" s="3"/>
      <c r="J35" s="3"/>
      <c r="K35" s="7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40.5">
      <c r="A36" s="11">
        <v>1</v>
      </c>
      <c r="B36" s="24" t="s">
        <v>73</v>
      </c>
      <c r="C36" s="8" t="s">
        <v>2</v>
      </c>
      <c r="D36" s="8">
        <v>6</v>
      </c>
      <c r="E36" s="8">
        <v>37.92</v>
      </c>
      <c r="F36" s="8"/>
      <c r="G36" s="8">
        <f aca="true" t="shared" si="1" ref="G36:G42">ROUND(F36*D36,2)</f>
        <v>0</v>
      </c>
      <c r="H36" s="3"/>
      <c r="I36" s="3"/>
      <c r="J36" s="3"/>
      <c r="K36" s="7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27">
      <c r="A37" s="11">
        <v>2</v>
      </c>
      <c r="B37" s="19" t="s">
        <v>74</v>
      </c>
      <c r="C37" s="8" t="s">
        <v>2</v>
      </c>
      <c r="D37" s="8">
        <v>12</v>
      </c>
      <c r="E37" s="8">
        <v>105.38</v>
      </c>
      <c r="F37" s="8"/>
      <c r="G37" s="8">
        <f t="shared" si="1"/>
        <v>0</v>
      </c>
      <c r="H37" s="3"/>
      <c r="I37" s="3"/>
      <c r="J37" s="3"/>
      <c r="K37" s="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40.5">
      <c r="A38" s="11">
        <v>3</v>
      </c>
      <c r="B38" s="19" t="s">
        <v>84</v>
      </c>
      <c r="C38" s="8" t="s">
        <v>3</v>
      </c>
      <c r="D38" s="8">
        <v>1.33</v>
      </c>
      <c r="E38" s="8">
        <v>184.36</v>
      </c>
      <c r="F38" s="8"/>
      <c r="G38" s="8">
        <f t="shared" si="1"/>
        <v>0</v>
      </c>
      <c r="H38" s="3"/>
      <c r="I38" s="3"/>
      <c r="J38" s="3"/>
      <c r="K38" s="7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54">
      <c r="A39" s="11">
        <v>4</v>
      </c>
      <c r="B39" s="19" t="s">
        <v>87</v>
      </c>
      <c r="C39" s="8" t="s">
        <v>2</v>
      </c>
      <c r="D39" s="8">
        <v>5.5</v>
      </c>
      <c r="E39" s="8">
        <v>1786.9</v>
      </c>
      <c r="F39" s="8"/>
      <c r="G39" s="8">
        <f t="shared" si="1"/>
        <v>0</v>
      </c>
      <c r="H39" s="3"/>
      <c r="I39" s="3"/>
      <c r="J39" s="3"/>
      <c r="K39" s="7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54">
      <c r="A40" s="11">
        <v>5</v>
      </c>
      <c r="B40" s="19" t="s">
        <v>75</v>
      </c>
      <c r="C40" s="8" t="s">
        <v>2</v>
      </c>
      <c r="D40" s="8">
        <v>6</v>
      </c>
      <c r="E40" s="8">
        <v>105.38</v>
      </c>
      <c r="F40" s="8"/>
      <c r="G40" s="8">
        <f t="shared" si="1"/>
        <v>0</v>
      </c>
      <c r="H40" s="3"/>
      <c r="I40" s="3"/>
      <c r="J40" s="3"/>
      <c r="K40" s="7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27">
      <c r="A41" s="11">
        <v>6</v>
      </c>
      <c r="B41" s="18" t="s">
        <v>30</v>
      </c>
      <c r="C41" s="43" t="s">
        <v>2</v>
      </c>
      <c r="D41" s="8">
        <v>22.2</v>
      </c>
      <c r="E41" s="8">
        <v>621.67</v>
      </c>
      <c r="F41" s="8"/>
      <c r="G41" s="8">
        <f t="shared" si="1"/>
        <v>0</v>
      </c>
      <c r="H41" s="3"/>
      <c r="I41" s="3"/>
      <c r="J41" s="3"/>
      <c r="K41" s="7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27">
      <c r="A42" s="11">
        <v>7</v>
      </c>
      <c r="B42" s="19" t="s">
        <v>31</v>
      </c>
      <c r="C42" s="8" t="s">
        <v>13</v>
      </c>
      <c r="D42" s="8">
        <v>3</v>
      </c>
      <c r="E42" s="8">
        <v>10.23</v>
      </c>
      <c r="F42" s="8"/>
      <c r="G42" s="8">
        <f t="shared" si="1"/>
        <v>0</v>
      </c>
      <c r="H42" s="3"/>
      <c r="I42" s="3"/>
      <c r="J42" s="3"/>
      <c r="K42" s="7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27">
      <c r="A43" s="11"/>
      <c r="B43" s="34" t="s">
        <v>32</v>
      </c>
      <c r="C43" s="43"/>
      <c r="D43" s="40"/>
      <c r="E43" s="8"/>
      <c r="F43" s="8"/>
      <c r="G43" s="8"/>
      <c r="H43" s="3"/>
      <c r="I43" s="3"/>
      <c r="J43" s="3"/>
      <c r="K43" s="7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67.5">
      <c r="A44" s="11">
        <v>8</v>
      </c>
      <c r="B44" s="19" t="s">
        <v>33</v>
      </c>
      <c r="C44" s="8" t="s">
        <v>10</v>
      </c>
      <c r="D44" s="8">
        <v>62</v>
      </c>
      <c r="E44" s="8">
        <v>21.3</v>
      </c>
      <c r="F44" s="8"/>
      <c r="G44" s="8">
        <f>ROUND(F44*D44,2)</f>
        <v>0</v>
      </c>
      <c r="H44" s="3"/>
      <c r="I44" s="3"/>
      <c r="J44" s="3"/>
      <c r="K44" s="7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27">
      <c r="A45" s="11"/>
      <c r="B45" s="34" t="s">
        <v>34</v>
      </c>
      <c r="C45" s="43"/>
      <c r="D45" s="42"/>
      <c r="E45" s="8"/>
      <c r="F45" s="8"/>
      <c r="G45" s="8"/>
      <c r="H45" s="3"/>
      <c r="I45" s="3"/>
      <c r="J45" s="3"/>
      <c r="K45" s="7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27">
      <c r="A46" s="11">
        <v>9</v>
      </c>
      <c r="B46" s="24" t="s">
        <v>76</v>
      </c>
      <c r="C46" s="8" t="s">
        <v>2</v>
      </c>
      <c r="D46" s="8">
        <v>25</v>
      </c>
      <c r="E46" s="8">
        <v>37.95</v>
      </c>
      <c r="F46" s="8"/>
      <c r="G46" s="8">
        <f>ROUND(F46*D46,2)</f>
        <v>0</v>
      </c>
      <c r="H46" s="3"/>
      <c r="I46" s="3"/>
      <c r="J46" s="3"/>
      <c r="K46" s="7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27">
      <c r="A47" s="32">
        <v>10</v>
      </c>
      <c r="B47" s="18" t="s">
        <v>57</v>
      </c>
      <c r="C47" s="8" t="s">
        <v>3</v>
      </c>
      <c r="D47" s="8">
        <v>0.27</v>
      </c>
      <c r="E47" s="8">
        <v>3478</v>
      </c>
      <c r="F47" s="8"/>
      <c r="G47" s="8">
        <f>ROUND(F47*D47,2)</f>
        <v>0</v>
      </c>
      <c r="H47" s="3"/>
      <c r="I47" s="3"/>
      <c r="J47" s="3"/>
      <c r="K47" s="7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11"/>
      <c r="B48" s="34" t="s">
        <v>35</v>
      </c>
      <c r="C48" s="43"/>
      <c r="D48" s="8"/>
      <c r="E48" s="8"/>
      <c r="F48" s="8"/>
      <c r="G48" s="8"/>
      <c r="H48" s="3"/>
      <c r="I48" s="3"/>
      <c r="J48" s="3"/>
      <c r="K48" s="7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21.75" customHeight="1">
      <c r="A49" s="11">
        <v>11</v>
      </c>
      <c r="B49" s="19" t="s">
        <v>36</v>
      </c>
      <c r="C49" s="8" t="s">
        <v>4</v>
      </c>
      <c r="D49" s="8">
        <v>6</v>
      </c>
      <c r="E49" s="8">
        <v>47.93</v>
      </c>
      <c r="F49" s="8"/>
      <c r="G49" s="8">
        <f>ROUND(F49*D49,2)</f>
        <v>0</v>
      </c>
      <c r="H49" s="3"/>
      <c r="I49" s="3"/>
      <c r="J49" s="3"/>
      <c r="K49" s="7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27">
      <c r="A50" s="11">
        <v>12</v>
      </c>
      <c r="B50" s="19" t="s">
        <v>14</v>
      </c>
      <c r="C50" s="8" t="s">
        <v>13</v>
      </c>
      <c r="D50" s="8">
        <v>12</v>
      </c>
      <c r="E50" s="8">
        <v>21.42</v>
      </c>
      <c r="F50" s="8"/>
      <c r="G50" s="8">
        <f>ROUND(F50*D50,2)</f>
        <v>0</v>
      </c>
      <c r="H50" s="3"/>
      <c r="I50" s="3"/>
      <c r="J50" s="3"/>
      <c r="K50" s="7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27">
      <c r="A51" s="11"/>
      <c r="B51" s="34" t="s">
        <v>37</v>
      </c>
      <c r="C51" s="43"/>
      <c r="D51" s="40"/>
      <c r="E51" s="8"/>
      <c r="F51" s="8"/>
      <c r="G51" s="8"/>
      <c r="H51" s="3"/>
      <c r="I51" s="3"/>
      <c r="J51" s="3"/>
      <c r="K51" s="7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40.5">
      <c r="A52" s="12">
        <v>13</v>
      </c>
      <c r="B52" s="25" t="s">
        <v>38</v>
      </c>
      <c r="C52" s="8" t="s">
        <v>4</v>
      </c>
      <c r="D52" s="8">
        <v>12</v>
      </c>
      <c r="E52" s="8">
        <v>7.92</v>
      </c>
      <c r="F52" s="8"/>
      <c r="G52" s="8">
        <f aca="true" t="shared" si="2" ref="G52:G57">ROUND(F52*D52,2)</f>
        <v>0</v>
      </c>
      <c r="H52" s="3"/>
      <c r="I52" s="3"/>
      <c r="J52" s="3"/>
      <c r="K52" s="7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45.75" customHeight="1">
      <c r="A53" s="12">
        <v>14</v>
      </c>
      <c r="B53" s="25" t="s">
        <v>39</v>
      </c>
      <c r="C53" s="8" t="s">
        <v>13</v>
      </c>
      <c r="D53" s="8">
        <v>18.6</v>
      </c>
      <c r="E53" s="8">
        <v>106.6</v>
      </c>
      <c r="F53" s="8"/>
      <c r="G53" s="8">
        <f t="shared" si="2"/>
        <v>0</v>
      </c>
      <c r="H53" s="3"/>
      <c r="I53" s="3"/>
      <c r="J53" s="3"/>
      <c r="K53" s="7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27">
      <c r="A54" s="12">
        <v>15</v>
      </c>
      <c r="B54" s="25" t="s">
        <v>40</v>
      </c>
      <c r="C54" s="8" t="s">
        <v>3</v>
      </c>
      <c r="D54" s="8">
        <v>1.9</v>
      </c>
      <c r="E54" s="8">
        <v>4188.21</v>
      </c>
      <c r="F54" s="8"/>
      <c r="G54" s="8">
        <f t="shared" si="2"/>
        <v>0</v>
      </c>
      <c r="H54" s="3"/>
      <c r="I54" s="3"/>
      <c r="J54" s="3"/>
      <c r="K54" s="7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40.5">
      <c r="A55" s="12">
        <v>16</v>
      </c>
      <c r="B55" s="23" t="s">
        <v>78</v>
      </c>
      <c r="C55" s="8" t="s">
        <v>2</v>
      </c>
      <c r="D55" s="8">
        <v>14.21</v>
      </c>
      <c r="E55" s="8">
        <v>418.98</v>
      </c>
      <c r="F55" s="8"/>
      <c r="G55" s="8">
        <f t="shared" si="2"/>
        <v>0</v>
      </c>
      <c r="H55" s="3"/>
      <c r="I55" s="3"/>
      <c r="J55" s="3"/>
      <c r="K55" s="7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6.5" customHeight="1">
      <c r="A56" s="11">
        <v>17</v>
      </c>
      <c r="B56" s="26" t="s">
        <v>41</v>
      </c>
      <c r="C56" s="8" t="s">
        <v>10</v>
      </c>
      <c r="D56" s="8">
        <v>158</v>
      </c>
      <c r="E56" s="8">
        <v>39.78</v>
      </c>
      <c r="F56" s="8"/>
      <c r="G56" s="8">
        <f t="shared" si="2"/>
        <v>0</v>
      </c>
      <c r="H56" s="3"/>
      <c r="I56" s="3"/>
      <c r="J56" s="3"/>
      <c r="K56" s="7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32.25" customHeight="1">
      <c r="A57" s="12">
        <v>18</v>
      </c>
      <c r="B57" s="23" t="s">
        <v>79</v>
      </c>
      <c r="C57" s="8" t="s">
        <v>2</v>
      </c>
      <c r="D57" s="8">
        <v>13.95</v>
      </c>
      <c r="E57" s="8">
        <v>415.26</v>
      </c>
      <c r="F57" s="8"/>
      <c r="G57" s="8">
        <f t="shared" si="2"/>
        <v>0</v>
      </c>
      <c r="H57" s="3"/>
      <c r="I57" s="3"/>
      <c r="J57" s="3"/>
      <c r="K57" s="7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27">
      <c r="A58" s="11"/>
      <c r="B58" s="27" t="s">
        <v>42</v>
      </c>
      <c r="C58" s="8"/>
      <c r="D58" s="42"/>
      <c r="E58" s="8"/>
      <c r="F58" s="8"/>
      <c r="G58" s="8"/>
      <c r="H58" s="3"/>
      <c r="I58" s="3"/>
      <c r="J58" s="3"/>
      <c r="K58" s="7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67.5">
      <c r="A59" s="11">
        <v>19</v>
      </c>
      <c r="B59" s="18" t="s">
        <v>52</v>
      </c>
      <c r="C59" s="43" t="s">
        <v>10</v>
      </c>
      <c r="D59" s="8">
        <v>155</v>
      </c>
      <c r="E59" s="8">
        <v>16.78</v>
      </c>
      <c r="F59" s="8"/>
      <c r="G59" s="8">
        <f>ROUND(F59*D59,2)</f>
        <v>0</v>
      </c>
      <c r="H59" s="3"/>
      <c r="I59" s="3"/>
      <c r="J59" s="3"/>
      <c r="K59" s="7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7.25" customHeight="1">
      <c r="A60" s="29">
        <v>20</v>
      </c>
      <c r="B60" s="26" t="s">
        <v>43</v>
      </c>
      <c r="C60" s="45" t="s">
        <v>3</v>
      </c>
      <c r="D60" s="40">
        <v>0.047</v>
      </c>
      <c r="E60" s="8">
        <v>1462.34</v>
      </c>
      <c r="F60" s="8"/>
      <c r="G60" s="8">
        <f>ROUND(F60*D60,2)</f>
        <v>0</v>
      </c>
      <c r="H60" s="3"/>
      <c r="I60" s="3"/>
      <c r="J60" s="3"/>
      <c r="K60" s="7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67.5">
      <c r="A61" s="11">
        <v>21</v>
      </c>
      <c r="B61" s="18" t="s">
        <v>51</v>
      </c>
      <c r="C61" s="43" t="s">
        <v>10</v>
      </c>
      <c r="D61" s="8">
        <v>155</v>
      </c>
      <c r="E61" s="8">
        <v>13.44</v>
      </c>
      <c r="F61" s="8"/>
      <c r="G61" s="8">
        <f>ROUND(F61*D61,2)</f>
        <v>0</v>
      </c>
      <c r="H61" s="3"/>
      <c r="I61" s="3"/>
      <c r="J61" s="3"/>
      <c r="K61" s="7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43.5" customHeight="1">
      <c r="A62" s="29">
        <v>22</v>
      </c>
      <c r="B62" s="26" t="s">
        <v>65</v>
      </c>
      <c r="C62" s="45" t="s">
        <v>2</v>
      </c>
      <c r="D62" s="8">
        <v>27</v>
      </c>
      <c r="E62" s="8">
        <v>1.91</v>
      </c>
      <c r="F62" s="8"/>
      <c r="G62" s="8">
        <f>ROUND(F62*D62,2)</f>
        <v>0</v>
      </c>
      <c r="H62" s="3"/>
      <c r="I62" s="3"/>
      <c r="J62" s="3"/>
      <c r="K62" s="7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54">
      <c r="A63" s="29">
        <v>23</v>
      </c>
      <c r="B63" s="26" t="s">
        <v>96</v>
      </c>
      <c r="C63" s="45" t="s">
        <v>4</v>
      </c>
      <c r="D63" s="8">
        <v>18</v>
      </c>
      <c r="E63" s="8">
        <v>121.49</v>
      </c>
      <c r="F63" s="8"/>
      <c r="G63" s="8">
        <f>ROUND(F63*D63,2)</f>
        <v>0</v>
      </c>
      <c r="H63" s="3"/>
      <c r="I63" s="3"/>
      <c r="J63" s="3"/>
      <c r="K63" s="7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27">
      <c r="A64" s="11"/>
      <c r="B64" s="27" t="s">
        <v>44</v>
      </c>
      <c r="C64" s="8"/>
      <c r="D64" s="8"/>
      <c r="E64" s="8"/>
      <c r="F64" s="8"/>
      <c r="G64" s="8"/>
      <c r="H64" s="3"/>
      <c r="I64" s="3"/>
      <c r="J64" s="3"/>
      <c r="K64" s="7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27">
      <c r="A65" s="11">
        <v>24</v>
      </c>
      <c r="B65" s="19" t="s">
        <v>45</v>
      </c>
      <c r="C65" s="8" t="s">
        <v>10</v>
      </c>
      <c r="D65" s="8">
        <v>248</v>
      </c>
      <c r="E65" s="8">
        <v>5.14</v>
      </c>
      <c r="F65" s="8"/>
      <c r="G65" s="8">
        <f aca="true" t="shared" si="3" ref="G65:G74">ROUND(F65*D65,2)</f>
        <v>0</v>
      </c>
      <c r="H65" s="3"/>
      <c r="I65" s="3"/>
      <c r="J65" s="3"/>
      <c r="K65" s="7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29">
        <v>25</v>
      </c>
      <c r="B66" s="26" t="s">
        <v>43</v>
      </c>
      <c r="C66" s="45" t="s">
        <v>3</v>
      </c>
      <c r="D66" s="40">
        <v>0.174</v>
      </c>
      <c r="E66" s="8">
        <v>1427.99</v>
      </c>
      <c r="F66" s="8"/>
      <c r="G66" s="8">
        <f t="shared" si="3"/>
        <v>0</v>
      </c>
      <c r="H66" s="3"/>
      <c r="I66" s="3"/>
      <c r="J66" s="3"/>
      <c r="K66" s="7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54">
      <c r="A67" s="11">
        <v>26</v>
      </c>
      <c r="B67" s="18" t="s">
        <v>46</v>
      </c>
      <c r="C67" s="43" t="s">
        <v>10</v>
      </c>
      <c r="D67" s="8">
        <v>248</v>
      </c>
      <c r="E67" s="8">
        <v>23.89</v>
      </c>
      <c r="F67" s="8"/>
      <c r="G67" s="8">
        <f t="shared" si="3"/>
        <v>0</v>
      </c>
      <c r="H67" s="3"/>
      <c r="I67" s="3"/>
      <c r="J67" s="3"/>
      <c r="K67" s="7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6.5" customHeight="1">
      <c r="A68" s="11">
        <v>27</v>
      </c>
      <c r="B68" s="19" t="s">
        <v>47</v>
      </c>
      <c r="C68" s="8" t="s">
        <v>3</v>
      </c>
      <c r="D68" s="40">
        <v>0.074</v>
      </c>
      <c r="E68" s="8">
        <v>1490.14</v>
      </c>
      <c r="F68" s="8"/>
      <c r="G68" s="8">
        <f t="shared" si="3"/>
        <v>0</v>
      </c>
      <c r="H68" s="3"/>
      <c r="I68" s="3"/>
      <c r="J68" s="3"/>
      <c r="K68" s="7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67.5">
      <c r="A69" s="11">
        <v>28</v>
      </c>
      <c r="B69" s="18" t="s">
        <v>50</v>
      </c>
      <c r="C69" s="43" t="s">
        <v>10</v>
      </c>
      <c r="D69" s="8">
        <v>248</v>
      </c>
      <c r="E69" s="8">
        <v>18.78</v>
      </c>
      <c r="F69" s="8"/>
      <c r="G69" s="8">
        <f t="shared" si="3"/>
        <v>0</v>
      </c>
      <c r="H69" s="3"/>
      <c r="I69" s="3"/>
      <c r="J69" s="3"/>
      <c r="K69" s="7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31.5" customHeight="1">
      <c r="A70" s="12">
        <v>29</v>
      </c>
      <c r="B70" s="25" t="s">
        <v>48</v>
      </c>
      <c r="C70" s="33" t="s">
        <v>2</v>
      </c>
      <c r="D70" s="8">
        <v>3.1</v>
      </c>
      <c r="E70" s="8">
        <v>187.94</v>
      </c>
      <c r="F70" s="8"/>
      <c r="G70" s="8">
        <f t="shared" si="3"/>
        <v>0</v>
      </c>
      <c r="H70" s="3"/>
      <c r="I70" s="3"/>
      <c r="J70" s="3"/>
      <c r="K70" s="7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5.75" customHeight="1">
      <c r="A71" s="11">
        <v>30</v>
      </c>
      <c r="B71" s="26" t="s">
        <v>41</v>
      </c>
      <c r="C71" s="8" t="s">
        <v>10</v>
      </c>
      <c r="D71" s="8">
        <v>44</v>
      </c>
      <c r="E71" s="8">
        <v>39.78</v>
      </c>
      <c r="F71" s="8"/>
      <c r="G71" s="8">
        <f t="shared" si="3"/>
        <v>0</v>
      </c>
      <c r="H71" s="3"/>
      <c r="I71" s="3"/>
      <c r="J71" s="3"/>
      <c r="K71" s="7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27">
      <c r="A72" s="12">
        <v>31</v>
      </c>
      <c r="B72" s="26" t="s">
        <v>49</v>
      </c>
      <c r="C72" s="8" t="s">
        <v>10</v>
      </c>
      <c r="D72" s="8">
        <v>44</v>
      </c>
      <c r="E72" s="8">
        <v>16.7</v>
      </c>
      <c r="F72" s="8"/>
      <c r="G72" s="8">
        <f t="shared" si="3"/>
        <v>0</v>
      </c>
      <c r="H72" s="3"/>
      <c r="I72" s="3"/>
      <c r="J72" s="3"/>
      <c r="K72" s="7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40.5">
      <c r="A73" s="32">
        <v>32</v>
      </c>
      <c r="B73" s="24" t="s">
        <v>80</v>
      </c>
      <c r="C73" s="8" t="s">
        <v>10</v>
      </c>
      <c r="D73" s="8">
        <v>55</v>
      </c>
      <c r="E73" s="8">
        <v>7.27</v>
      </c>
      <c r="F73" s="8"/>
      <c r="G73" s="8">
        <f t="shared" si="3"/>
        <v>0</v>
      </c>
      <c r="H73" s="3"/>
      <c r="I73" s="3"/>
      <c r="J73" s="3"/>
      <c r="K73" s="7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00.5" customHeight="1">
      <c r="A74" s="11">
        <v>33</v>
      </c>
      <c r="B74" s="30" t="s">
        <v>66</v>
      </c>
      <c r="C74" s="43" t="s">
        <v>95</v>
      </c>
      <c r="D74" s="8">
        <v>6.7</v>
      </c>
      <c r="E74" s="8">
        <v>8.89</v>
      </c>
      <c r="F74" s="8"/>
      <c r="G74" s="8">
        <f t="shared" si="3"/>
        <v>0</v>
      </c>
      <c r="H74" s="3"/>
      <c r="I74" s="3"/>
      <c r="J74" s="3"/>
      <c r="K74" s="7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6.5" customHeight="1">
      <c r="A75" s="36"/>
      <c r="B75" s="35" t="s">
        <v>67</v>
      </c>
      <c r="C75" s="8"/>
      <c r="D75" s="8"/>
      <c r="E75" s="8"/>
      <c r="F75" s="8"/>
      <c r="G75" s="8"/>
      <c r="H75" s="3"/>
      <c r="I75" s="3"/>
      <c r="J75" s="3"/>
      <c r="K75" s="7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40.5">
      <c r="A76" s="12">
        <v>1</v>
      </c>
      <c r="B76" s="18" t="s">
        <v>68</v>
      </c>
      <c r="C76" s="43" t="s">
        <v>13</v>
      </c>
      <c r="D76" s="8">
        <v>91</v>
      </c>
      <c r="E76" s="8">
        <v>97.65</v>
      </c>
      <c r="F76" s="8"/>
      <c r="G76" s="8">
        <f>ROUND(F76*D76,2)</f>
        <v>0</v>
      </c>
      <c r="H76" s="3"/>
      <c r="I76" s="3"/>
      <c r="J76" s="3"/>
      <c r="K76" s="7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86.25" customHeight="1">
      <c r="A77" s="12">
        <v>2</v>
      </c>
      <c r="B77" s="38" t="s">
        <v>81</v>
      </c>
      <c r="C77" s="43" t="s">
        <v>4</v>
      </c>
      <c r="D77" s="8">
        <v>2</v>
      </c>
      <c r="E77" s="8">
        <v>1338.9</v>
      </c>
      <c r="F77" s="8"/>
      <c r="G77" s="8">
        <f>ROUND(F77*D77,2)</f>
        <v>0</v>
      </c>
      <c r="H77" s="3"/>
      <c r="I77" s="3"/>
      <c r="J77" s="3"/>
      <c r="K77" s="7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6.5" customHeight="1">
      <c r="A78" s="12"/>
      <c r="B78" s="35" t="s">
        <v>69</v>
      </c>
      <c r="C78" s="35"/>
      <c r="D78" s="40"/>
      <c r="E78" s="8"/>
      <c r="F78" s="8"/>
      <c r="G78" s="8"/>
      <c r="H78" s="3"/>
      <c r="I78" s="3"/>
      <c r="J78" s="3"/>
      <c r="K78" s="7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69.75" customHeight="1">
      <c r="A79" s="11">
        <v>1</v>
      </c>
      <c r="B79" s="28" t="s">
        <v>77</v>
      </c>
      <c r="C79" s="43" t="s">
        <v>2</v>
      </c>
      <c r="D79" s="8">
        <v>75</v>
      </c>
      <c r="E79" s="8">
        <v>10.22</v>
      </c>
      <c r="F79" s="8"/>
      <c r="G79" s="8">
        <f>ROUND(F79*D79,2)</f>
        <v>0</v>
      </c>
      <c r="H79" s="3"/>
      <c r="I79" s="3"/>
      <c r="J79" s="3"/>
      <c r="K79" s="7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45.75" customHeight="1">
      <c r="A80" s="12">
        <v>2</v>
      </c>
      <c r="B80" s="18" t="s">
        <v>58</v>
      </c>
      <c r="C80" s="43" t="s">
        <v>2</v>
      </c>
      <c r="D80" s="8">
        <v>10.1</v>
      </c>
      <c r="E80" s="8">
        <v>159.13</v>
      </c>
      <c r="F80" s="8"/>
      <c r="G80" s="8">
        <f>ROUND(F80*D80,2)</f>
        <v>0</v>
      </c>
      <c r="H80" s="3"/>
      <c r="I80" s="3"/>
      <c r="J80" s="3"/>
      <c r="K80" s="7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29.25" customHeight="1">
      <c r="A81" s="12">
        <v>3</v>
      </c>
      <c r="B81" s="23" t="s">
        <v>53</v>
      </c>
      <c r="C81" s="8" t="s">
        <v>56</v>
      </c>
      <c r="D81" s="46">
        <v>50</v>
      </c>
      <c r="E81" s="8">
        <v>95.29</v>
      </c>
      <c r="F81" s="8"/>
      <c r="G81" s="8">
        <f>ROUND(F81*D81,2)</f>
        <v>0</v>
      </c>
      <c r="H81" s="3"/>
      <c r="I81" s="3"/>
      <c r="J81" s="3"/>
      <c r="K81" s="7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20.25" customHeight="1">
      <c r="A82" s="59" t="s">
        <v>8</v>
      </c>
      <c r="B82" s="60"/>
      <c r="C82" s="61" t="s">
        <v>5</v>
      </c>
      <c r="D82" s="62"/>
      <c r="E82" s="63"/>
      <c r="F82" s="63"/>
      <c r="G82" s="61">
        <f>SUM(G8:G81)</f>
        <v>0</v>
      </c>
      <c r="H82" s="3"/>
      <c r="I82" s="3"/>
      <c r="J82" s="3"/>
      <c r="K82" s="7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44.25" customHeight="1">
      <c r="A83" s="47" t="s">
        <v>91</v>
      </c>
      <c r="B83" s="48"/>
      <c r="C83" s="8" t="s">
        <v>5</v>
      </c>
      <c r="D83" s="9"/>
      <c r="E83" s="40"/>
      <c r="F83" s="40"/>
      <c r="G83" s="8">
        <f>G82-G8</f>
        <v>0</v>
      </c>
      <c r="H83" s="3"/>
      <c r="I83" s="3"/>
      <c r="J83" s="3"/>
      <c r="K83" s="7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7.25" customHeight="1">
      <c r="A84" s="47" t="s">
        <v>92</v>
      </c>
      <c r="B84" s="48"/>
      <c r="C84" s="8" t="s">
        <v>7</v>
      </c>
      <c r="D84" s="17">
        <v>10</v>
      </c>
      <c r="E84" s="40"/>
      <c r="F84" s="40"/>
      <c r="G84" s="8">
        <f>ROUND(0.1*G83,2)</f>
        <v>0</v>
      </c>
      <c r="H84" s="3"/>
      <c r="I84" s="3"/>
      <c r="J84" s="3"/>
      <c r="K84" s="7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7.25" customHeight="1">
      <c r="A85" s="47" t="s">
        <v>8</v>
      </c>
      <c r="B85" s="48"/>
      <c r="C85" s="8" t="s">
        <v>5</v>
      </c>
      <c r="D85" s="9"/>
      <c r="E85" s="40"/>
      <c r="F85" s="40"/>
      <c r="G85" s="8">
        <f>SUM(G83:G84)</f>
        <v>0</v>
      </c>
      <c r="H85" s="3"/>
      <c r="I85" s="3"/>
      <c r="J85" s="3"/>
      <c r="K85" s="7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29.25" customHeight="1">
      <c r="A86" s="47" t="s">
        <v>93</v>
      </c>
      <c r="B86" s="48"/>
      <c r="C86" s="8" t="s">
        <v>7</v>
      </c>
      <c r="D86" s="17">
        <v>8</v>
      </c>
      <c r="E86" s="40"/>
      <c r="F86" s="40"/>
      <c r="G86" s="8">
        <f>ROUND(0.08*G85,2)</f>
        <v>0</v>
      </c>
      <c r="H86" s="3"/>
      <c r="I86" s="3"/>
      <c r="J86" s="3"/>
      <c r="K86" s="7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47" t="s">
        <v>1</v>
      </c>
      <c r="B87" s="48"/>
      <c r="C87" s="8" t="s">
        <v>5</v>
      </c>
      <c r="D87" s="9"/>
      <c r="E87" s="40"/>
      <c r="F87" s="40"/>
      <c r="G87" s="8">
        <f>SUM(G85:G86)</f>
        <v>0</v>
      </c>
      <c r="H87" s="3"/>
      <c r="I87" s="3"/>
      <c r="J87" s="3"/>
      <c r="K87" s="7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27" customHeight="1">
      <c r="A88" s="47" t="s">
        <v>70</v>
      </c>
      <c r="B88" s="48"/>
      <c r="C88" s="8" t="s">
        <v>5</v>
      </c>
      <c r="D88" s="9"/>
      <c r="E88" s="40"/>
      <c r="F88" s="40"/>
      <c r="G88" s="8">
        <f>G87+G8</f>
        <v>0</v>
      </c>
      <c r="H88" s="3"/>
      <c r="I88" s="3"/>
      <c r="J88" s="3"/>
      <c r="K88" s="7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5" customHeight="1">
      <c r="A89" s="47" t="s">
        <v>9</v>
      </c>
      <c r="B89" s="48"/>
      <c r="C89" s="8" t="s">
        <v>7</v>
      </c>
      <c r="D89" s="17">
        <v>18</v>
      </c>
      <c r="E89" s="40"/>
      <c r="F89" s="40"/>
      <c r="G89" s="8">
        <f>ROUND(0.18*G88,2)</f>
        <v>0</v>
      </c>
      <c r="H89" s="3"/>
      <c r="I89" s="3"/>
      <c r="J89" s="3"/>
      <c r="K89" s="7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5.75" customHeight="1">
      <c r="A90" s="47" t="s">
        <v>8</v>
      </c>
      <c r="B90" s="48"/>
      <c r="C90" s="8" t="s">
        <v>5</v>
      </c>
      <c r="D90" s="9"/>
      <c r="E90" s="40"/>
      <c r="F90" s="40"/>
      <c r="G90" s="8">
        <f>SUM(G88:G89)</f>
        <v>0</v>
      </c>
      <c r="H90" s="3"/>
      <c r="I90" s="3"/>
      <c r="J90" s="3"/>
      <c r="K90" s="7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8.75" customHeight="1">
      <c r="A91" s="49" t="s">
        <v>106</v>
      </c>
      <c r="B91" s="50"/>
      <c r="C91" s="8" t="s">
        <v>7</v>
      </c>
      <c r="D91" s="17">
        <v>5</v>
      </c>
      <c r="E91" s="40"/>
      <c r="F91" s="40"/>
      <c r="G91" s="8">
        <f>ROUND(0.05*G90,2)</f>
        <v>0</v>
      </c>
      <c r="H91" s="3"/>
      <c r="I91" s="3"/>
      <c r="J91" s="3"/>
      <c r="K91" s="7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8" customHeight="1">
      <c r="A92" s="49" t="s">
        <v>107</v>
      </c>
      <c r="B92" s="50"/>
      <c r="C92" s="8" t="s">
        <v>5</v>
      </c>
      <c r="D92" s="9"/>
      <c r="E92" s="40"/>
      <c r="F92" s="40"/>
      <c r="G92" s="8">
        <f>SUM(G90:G91)</f>
        <v>0</v>
      </c>
      <c r="H92" s="3"/>
      <c r="I92" s="37"/>
      <c r="J92" s="3"/>
      <c r="K92" s="7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7" s="1" customFormat="1" ht="51" customHeight="1">
      <c r="A93" s="57" t="s">
        <v>103</v>
      </c>
      <c r="B93" s="57"/>
      <c r="C93" s="57"/>
      <c r="D93" s="57"/>
      <c r="E93" s="57"/>
      <c r="F93" s="57"/>
      <c r="G93" s="57"/>
    </row>
    <row r="94" spans="1:7" s="1" customFormat="1" ht="66.75" customHeight="1">
      <c r="A94" s="58" t="s">
        <v>104</v>
      </c>
      <c r="B94" s="58"/>
      <c r="C94" s="58"/>
      <c r="D94" s="58"/>
      <c r="E94" s="58"/>
      <c r="F94" s="58"/>
      <c r="G94" s="58"/>
    </row>
    <row r="95" spans="1:7" s="1" customFormat="1" ht="13.5">
      <c r="A95" s="58" t="s">
        <v>105</v>
      </c>
      <c r="B95" s="58"/>
      <c r="C95" s="58"/>
      <c r="D95" s="58"/>
      <c r="E95" s="58"/>
      <c r="F95" s="58"/>
      <c r="G95" s="58"/>
    </row>
  </sheetData>
  <sheetProtection/>
  <mergeCells count="23">
    <mergeCell ref="A87:B87"/>
    <mergeCell ref="F4:F5"/>
    <mergeCell ref="A94:G94"/>
    <mergeCell ref="A95:G95"/>
    <mergeCell ref="A2:G2"/>
    <mergeCell ref="A3:G3"/>
    <mergeCell ref="A4:A5"/>
    <mergeCell ref="B4:B5"/>
    <mergeCell ref="A86:B86"/>
    <mergeCell ref="C4:C5"/>
    <mergeCell ref="E4:E5"/>
    <mergeCell ref="D4:D5"/>
    <mergeCell ref="G4:G5"/>
    <mergeCell ref="A93:G93"/>
    <mergeCell ref="A84:B84"/>
    <mergeCell ref="A85:B85"/>
    <mergeCell ref="A83:B83"/>
    <mergeCell ref="A82:B82"/>
    <mergeCell ref="A91:B91"/>
    <mergeCell ref="A89:B89"/>
    <mergeCell ref="A92:B92"/>
    <mergeCell ref="A88:B88"/>
    <mergeCell ref="A90:B90"/>
  </mergeCells>
  <conditionalFormatting sqref="B82:B84 A82:A91 A78:B81 B75 A62:II63 A24:B74 A29:II30 A21:II21 B6 H6:O6 P6:II23 A6:A23 A8:II8 A83:II92 A57:II57 A76:II77 A13:II13 B7:O23 C24:II90">
    <cfRule type="cellIs" priority="385" dxfId="0" operator="equal" stopIfTrue="1">
      <formula>8223.307275</formula>
    </cfRule>
  </conditionalFormatting>
  <conditionalFormatting sqref="B77:C77">
    <cfRule type="cellIs" priority="4" dxfId="0" operator="equal" stopIfTrue="1">
      <formula>8223.307275</formula>
    </cfRule>
  </conditionalFormatting>
  <conditionalFormatting sqref="B13:C13">
    <cfRule type="cellIs" priority="3" dxfId="0" operator="equal" stopIfTrue="1">
      <formula>8223.307275</formula>
    </cfRule>
  </conditionalFormatting>
  <conditionalFormatting sqref="C6">
    <cfRule type="cellIs" priority="2" dxfId="0" operator="equal" stopIfTrue="1">
      <formula>8223.307275</formula>
    </cfRule>
  </conditionalFormatting>
  <conditionalFormatting sqref="A93:A94">
    <cfRule type="cellIs" priority="1" dxfId="0" operator="equal" stopIfTrue="1">
      <formula>8223.307275</formula>
    </cfRule>
  </conditionalFormatting>
  <printOptions/>
  <pageMargins left="1.1811023622047245" right="0.2362204724409449" top="0.2362204724409449" bottom="0.2362204724409449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Sopio Ghvinjilia</cp:lastModifiedBy>
  <cp:lastPrinted>2022-03-12T10:42:57Z</cp:lastPrinted>
  <dcterms:created xsi:type="dcterms:W3CDTF">2007-01-12T13:25:27Z</dcterms:created>
  <dcterms:modified xsi:type="dcterms:W3CDTF">2022-03-18T15:50:53Z</dcterms:modified>
  <cp:category/>
  <cp:version/>
  <cp:contentType/>
  <cp:contentStatus/>
</cp:coreProperties>
</file>