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li.tavadze\Desktop\ჯალკფჰ\"/>
    </mc:Choice>
  </mc:AlternateContent>
  <bookViews>
    <workbookView xWindow="0" yWindow="0" windowWidth="23970" windowHeight="8970"/>
  </bookViews>
  <sheets>
    <sheet name="ნაკრები" sheetId="1" r:id="rId1"/>
    <sheet name="ჯიბლაძეების უბანი" sheetId="3" r:id="rId2"/>
    <sheet name="სასაფლაოდან შოთა სიხარულიძის სა" sheetId="4" r:id="rId3"/>
    <sheet name="ბაბულეიშვილების უბანი" sheetId="5" r:id="rId4"/>
  </sheets>
  <calcPr calcId="162913"/>
  <extLst>
    <ext uri="GoogleSheetsCustomDataVersion1">
      <go:sheetsCustomData xmlns:go="http://customooxmlschemas.google.com/" r:id="rId9" roundtripDataSignature="AMtx7mgCeZDa2Vkt2BreZY091YzHjbssag=="/>
    </ext>
  </extLst>
</workbook>
</file>

<file path=xl/calcChain.xml><?xml version="1.0" encoding="utf-8"?>
<calcChain xmlns="http://schemas.openxmlformats.org/spreadsheetml/2006/main">
  <c r="F48" i="4" l="1"/>
  <c r="F9" i="4"/>
  <c r="F8" i="4"/>
  <c r="F261" i="5"/>
  <c r="F260" i="5"/>
  <c r="F262" i="5" s="1"/>
  <c r="F258" i="5"/>
  <c r="F259" i="5"/>
  <c r="F257" i="5"/>
  <c r="F256" i="5"/>
  <c r="F254" i="5"/>
  <c r="F253" i="5"/>
  <c r="F252" i="5"/>
  <c r="F251" i="5"/>
  <c r="F250" i="5"/>
  <c r="F249" i="5"/>
  <c r="F248" i="5"/>
  <c r="F247" i="5"/>
  <c r="F246" i="5"/>
  <c r="F242" i="5"/>
  <c r="F241" i="5"/>
  <c r="F240" i="5"/>
  <c r="F238" i="5"/>
  <c r="F243" i="5" s="1"/>
  <c r="F237" i="5"/>
  <c r="F236" i="5"/>
  <c r="F235" i="5"/>
  <c r="F232" i="5"/>
  <c r="F230" i="5"/>
  <c r="F229" i="5"/>
  <c r="F228" i="5"/>
  <c r="F227" i="5"/>
  <c r="F226" i="5"/>
  <c r="F225" i="5"/>
  <c r="F224" i="5"/>
  <c r="F221" i="5"/>
  <c r="F220" i="5"/>
  <c r="F222" i="5" s="1"/>
  <c r="F219" i="5"/>
  <c r="F218" i="5"/>
  <c r="F217" i="5"/>
  <c r="F216" i="5"/>
  <c r="F203" i="5"/>
  <c r="F199" i="5"/>
  <c r="F196" i="5"/>
  <c r="F197" i="5"/>
  <c r="F195" i="5"/>
  <c r="F194" i="5"/>
  <c r="F193" i="5"/>
  <c r="F191" i="5"/>
  <c r="F189" i="5"/>
  <c r="F188" i="5"/>
  <c r="F184" i="5"/>
  <c r="F183" i="5"/>
  <c r="F177" i="5"/>
  <c r="F176" i="5"/>
  <c r="F178" i="5" s="1"/>
  <c r="F175" i="5"/>
  <c r="F174" i="5"/>
  <c r="F173" i="5"/>
  <c r="F172" i="5"/>
  <c r="F170" i="5"/>
  <c r="F169" i="5"/>
  <c r="F168" i="5"/>
  <c r="F167" i="5"/>
  <c r="F166" i="5"/>
  <c r="F165" i="5"/>
  <c r="F164" i="5"/>
  <c r="F163" i="5"/>
  <c r="F162" i="5"/>
  <c r="F209" i="5"/>
  <c r="F200" i="5"/>
  <c r="F192" i="5"/>
  <c r="F158" i="5"/>
  <c r="F157" i="5"/>
  <c r="F156" i="5"/>
  <c r="F154" i="5"/>
  <c r="F159" i="5" s="1"/>
  <c r="F153" i="5"/>
  <c r="F151" i="5"/>
  <c r="F148" i="5"/>
  <c r="F146" i="5"/>
  <c r="F145" i="5"/>
  <c r="F144" i="5"/>
  <c r="F143" i="5"/>
  <c r="F142" i="5"/>
  <c r="F141" i="5"/>
  <c r="F140" i="5"/>
  <c r="F137" i="5"/>
  <c r="F136" i="5"/>
  <c r="F138" i="5" s="1"/>
  <c r="F135" i="5"/>
  <c r="F134" i="5"/>
  <c r="F133" i="5"/>
  <c r="F132" i="5"/>
  <c r="F121" i="5"/>
  <c r="F120" i="5"/>
  <c r="F119" i="5"/>
  <c r="F117" i="5"/>
  <c r="F116" i="5"/>
  <c r="F115" i="5"/>
  <c r="F112" i="5"/>
  <c r="F111" i="5"/>
  <c r="F110" i="5"/>
  <c r="F109" i="5"/>
  <c r="F113" i="5" s="1"/>
  <c r="F108" i="5"/>
  <c r="F107" i="5"/>
  <c r="F105" i="5"/>
  <c r="F104" i="5"/>
  <c r="F103" i="5"/>
  <c r="F100" i="5"/>
  <c r="F99" i="5"/>
  <c r="F98" i="5"/>
  <c r="F97" i="5"/>
  <c r="F96" i="5"/>
  <c r="F95" i="5"/>
  <c r="F94" i="5"/>
  <c r="F93" i="5"/>
  <c r="F76" i="5"/>
  <c r="F75" i="5"/>
  <c r="F77" i="5" s="1"/>
  <c r="F74" i="5"/>
  <c r="F73" i="5"/>
  <c r="F71" i="5"/>
  <c r="F69" i="5"/>
  <c r="F68" i="5"/>
  <c r="F59" i="5"/>
  <c r="F58" i="5"/>
  <c r="F57" i="5"/>
  <c r="F55" i="5"/>
  <c r="F53" i="5"/>
  <c r="F52" i="5"/>
  <c r="F51" i="5"/>
  <c r="F50" i="5"/>
  <c r="F47" i="5"/>
  <c r="F48" i="5"/>
  <c r="F46" i="5"/>
  <c r="F45" i="5"/>
  <c r="F44" i="5"/>
  <c r="F40" i="5"/>
  <c r="F42" i="5" s="1"/>
  <c r="F41" i="5"/>
  <c r="F39" i="5"/>
  <c r="F38" i="5"/>
  <c r="F36" i="5"/>
  <c r="F34" i="5"/>
  <c r="F33" i="5"/>
  <c r="F28" i="5"/>
  <c r="F27" i="5"/>
  <c r="F17" i="5"/>
  <c r="F15" i="5"/>
  <c r="F14" i="5"/>
  <c r="F13" i="5"/>
  <c r="F12" i="5"/>
  <c r="F78" i="5" l="1"/>
  <c r="F84" i="5" l="1"/>
  <c r="F83" i="5"/>
  <c r="F81" i="5"/>
  <c r="F80" i="5"/>
  <c r="F79" i="5"/>
  <c r="L201" i="5" l="1"/>
  <c r="L202" i="5"/>
  <c r="J201" i="5"/>
  <c r="J202" i="5"/>
  <c r="H201" i="5"/>
  <c r="H202" i="5"/>
  <c r="F149" i="3" l="1"/>
  <c r="F148" i="3"/>
  <c r="F146" i="3"/>
  <c r="F145" i="3"/>
  <c r="F144" i="3"/>
  <c r="F143" i="3"/>
  <c r="F142" i="3"/>
  <c r="F141" i="3"/>
  <c r="F140" i="3"/>
  <c r="F138" i="3"/>
  <c r="F137" i="3"/>
  <c r="F244" i="5" l="1"/>
  <c r="E231" i="5"/>
  <c r="F231" i="5" s="1"/>
  <c r="F233" i="5" s="1"/>
  <c r="F204" i="5"/>
  <c r="F160" i="5"/>
  <c r="F152" i="5"/>
  <c r="E147" i="5"/>
  <c r="F147" i="5" s="1"/>
  <c r="F149" i="5" s="1"/>
  <c r="F123" i="5"/>
  <c r="F122" i="5"/>
  <c r="F85" i="5"/>
  <c r="F61" i="5"/>
  <c r="F60" i="5"/>
  <c r="F21" i="5"/>
  <c r="F20" i="5"/>
  <c r="F18" i="5"/>
  <c r="F19" i="5" s="1"/>
  <c r="F8" i="5"/>
  <c r="F51" i="4"/>
  <c r="F50" i="4"/>
  <c r="F49" i="4"/>
  <c r="F47" i="4"/>
  <c r="F45" i="4"/>
  <c r="F44" i="4"/>
  <c r="F43" i="4"/>
  <c r="F35" i="4"/>
  <c r="F33" i="4"/>
  <c r="F32" i="4"/>
  <c r="F31" i="4"/>
  <c r="F30" i="4"/>
  <c r="F28" i="4"/>
  <c r="F26" i="4"/>
  <c r="F25" i="4"/>
  <c r="F20" i="4"/>
  <c r="F19" i="4"/>
  <c r="F17" i="4"/>
  <c r="F16" i="4"/>
  <c r="F15" i="4"/>
  <c r="F14" i="4"/>
  <c r="F13" i="4"/>
  <c r="F12" i="4"/>
  <c r="F11" i="4"/>
  <c r="F131" i="3"/>
  <c r="F130" i="3"/>
  <c r="F129" i="3"/>
  <c r="F128" i="3"/>
  <c r="F127" i="3"/>
  <c r="F126" i="3"/>
  <c r="F124" i="3"/>
  <c r="F123" i="3"/>
  <c r="F122" i="3"/>
  <c r="F121" i="3"/>
  <c r="F120" i="3"/>
  <c r="F119" i="3"/>
  <c r="F118" i="3"/>
  <c r="F117" i="3"/>
  <c r="F116" i="3"/>
  <c r="F114" i="3"/>
  <c r="F112" i="3"/>
  <c r="F111" i="3"/>
  <c r="F110" i="3"/>
  <c r="F108" i="3"/>
  <c r="F107" i="3"/>
  <c r="F106" i="3"/>
  <c r="F105" i="3"/>
  <c r="F102" i="3"/>
  <c r="E101" i="3"/>
  <c r="F101" i="3" s="1"/>
  <c r="F100" i="3"/>
  <c r="F99" i="3"/>
  <c r="F98" i="3"/>
  <c r="F97" i="3"/>
  <c r="F96" i="3"/>
  <c r="F95" i="3"/>
  <c r="F94" i="3"/>
  <c r="F91" i="3"/>
  <c r="F90" i="3"/>
  <c r="F89" i="3"/>
  <c r="F88" i="3"/>
  <c r="F87" i="3"/>
  <c r="F86" i="3"/>
  <c r="F77" i="3"/>
  <c r="F76" i="3"/>
  <c r="F75" i="3"/>
  <c r="F74" i="3"/>
  <c r="F73" i="3"/>
  <c r="F71" i="3"/>
  <c r="F70" i="3"/>
  <c r="F69" i="3"/>
  <c r="F66" i="3"/>
  <c r="F65" i="3"/>
  <c r="F64" i="3"/>
  <c r="F63" i="3"/>
  <c r="F62" i="3"/>
  <c r="F61" i="3"/>
  <c r="F59" i="3"/>
  <c r="F58" i="3"/>
  <c r="F57" i="3"/>
  <c r="F49" i="3"/>
  <c r="F47" i="3"/>
  <c r="F46" i="3"/>
  <c r="F45" i="3"/>
  <c r="F44" i="3"/>
  <c r="F42" i="3"/>
  <c r="F40" i="3"/>
  <c r="F39" i="3"/>
  <c r="F34" i="3"/>
  <c r="F33" i="3"/>
  <c r="F30" i="3"/>
  <c r="F29" i="3"/>
  <c r="F28" i="3"/>
  <c r="F27" i="3"/>
  <c r="F21" i="3"/>
  <c r="F20" i="3"/>
  <c r="F18" i="3"/>
  <c r="F17" i="3"/>
  <c r="F15" i="3"/>
  <c r="F14" i="3"/>
  <c r="F13" i="3"/>
  <c r="F12" i="3"/>
  <c r="F8" i="3"/>
  <c r="F41" i="4" l="1"/>
  <c r="F53" i="4"/>
  <c r="F63" i="5"/>
  <c r="F62" i="5"/>
  <c r="F65" i="5"/>
  <c r="F64" i="5"/>
  <c r="F127" i="5"/>
  <c r="F126" i="5"/>
  <c r="F125" i="5"/>
  <c r="F124" i="5"/>
  <c r="F25" i="5"/>
  <c r="F23" i="5"/>
  <c r="F24" i="5"/>
  <c r="F22" i="5"/>
  <c r="F208" i="5"/>
  <c r="F206" i="5"/>
  <c r="F205" i="5"/>
  <c r="F207" i="5"/>
  <c r="F86" i="5"/>
  <c r="F87" i="5"/>
  <c r="F91" i="5"/>
  <c r="F88" i="5"/>
  <c r="F90" i="5"/>
  <c r="F113" i="3"/>
  <c r="F19" i="3"/>
  <c r="F101" i="5"/>
  <c r="M202" i="5"/>
  <c r="F103" i="3"/>
  <c r="F34" i="4"/>
  <c r="F40" i="4"/>
  <c r="F210" i="5"/>
  <c r="F25" i="3"/>
  <c r="F23" i="3"/>
  <c r="F22" i="3"/>
  <c r="F50" i="3"/>
  <c r="F54" i="3"/>
  <c r="F51" i="3"/>
  <c r="F31" i="3"/>
  <c r="F48" i="3"/>
  <c r="F92" i="3"/>
  <c r="F132" i="3"/>
  <c r="F80" i="3"/>
  <c r="F79" i="3"/>
  <c r="F78" i="3"/>
  <c r="F81" i="3"/>
  <c r="F67" i="3"/>
  <c r="F52" i="4"/>
  <c r="F55" i="4"/>
  <c r="F54" i="4"/>
  <c r="F24" i="3"/>
  <c r="F52" i="3"/>
  <c r="F55" i="3"/>
  <c r="F37" i="4"/>
  <c r="F36" i="4"/>
  <c r="F38" i="4"/>
  <c r="F214" i="5" l="1"/>
  <c r="F213" i="5"/>
  <c r="F212" i="5"/>
  <c r="F211" i="5"/>
  <c r="J2" i="4" l="1"/>
  <c r="D4" i="1" l="1"/>
  <c r="J2" i="3"/>
  <c r="D3" i="1"/>
  <c r="M201" i="5" l="1"/>
  <c r="J2" i="5" l="1"/>
  <c r="D5" i="1"/>
  <c r="D6" i="1" s="1"/>
</calcChain>
</file>

<file path=xl/sharedStrings.xml><?xml version="1.0" encoding="utf-8"?>
<sst xmlns="http://schemas.openxmlformats.org/spreadsheetml/2006/main" count="1099" uniqueCount="200">
  <si>
    <t>ჩოხატაურის მუნიციპალიტეტის სოფ. შუა ამაღლებაში საავტომობილო გზის რეაბილიტაციის სამუშაოების ხარჯთაღრიცხვა</t>
  </si>
  <si>
    <t>N</t>
  </si>
  <si>
    <t>დასახელება</t>
  </si>
  <si>
    <t>განზომილება</t>
  </si>
  <si>
    <t>ღირებულება</t>
  </si>
  <si>
    <t>ლარი</t>
  </si>
  <si>
    <r>
      <rPr>
        <sz val="12"/>
        <color rgb="FF000000"/>
        <rFont val="Calibri"/>
      </rPr>
      <t xml:space="preserve">ჩოხატაურის მუნიციპალიტეტის სოფ. შუა ამაღლებაში საავტომობილო გზის </t>
    </r>
    <r>
      <rPr>
        <b/>
        <i/>
        <sz val="12"/>
        <color rgb="FF000000"/>
        <rFont val="Calibri"/>
      </rPr>
      <t>(ჯიბლაძეების უბანი)</t>
    </r>
    <r>
      <rPr>
        <sz val="12"/>
        <color rgb="FF000000"/>
        <rFont val="Calibri"/>
      </rPr>
      <t xml:space="preserve"> რეაბილიტაცია</t>
    </r>
  </si>
  <si>
    <r>
      <rPr>
        <sz val="12"/>
        <color rgb="FF000000"/>
        <rFont val="Calibri"/>
      </rPr>
      <t xml:space="preserve">ჩოხატაურის მუნიციპალიტეტის სოფ. შუა ამაღლებაში საავტომობილო გზის </t>
    </r>
    <r>
      <rPr>
        <b/>
        <i/>
        <sz val="12"/>
        <color rgb="FF000000"/>
        <rFont val="Calibri"/>
      </rPr>
      <t>(სასაფლაოდან შოთა სიხარულიძის სახლამდე)</t>
    </r>
    <r>
      <rPr>
        <sz val="12"/>
        <color rgb="FF000000"/>
        <rFont val="Calibri"/>
      </rPr>
      <t xml:space="preserve"> რეაბილიტაცია</t>
    </r>
  </si>
  <si>
    <r>
      <rPr>
        <sz val="12"/>
        <color rgb="FF000000"/>
        <rFont val="Calibri"/>
      </rPr>
      <t xml:space="preserve">ჩოხატაურის მუნიციპალიტეტის სოფ. შუა ამაღლებაში საავტომობილო გზის </t>
    </r>
    <r>
      <rPr>
        <b/>
        <i/>
        <sz val="12"/>
        <color rgb="FF000000"/>
        <rFont val="Calibri"/>
      </rPr>
      <t>(ბაბულეიშვილების უბანი)</t>
    </r>
    <r>
      <rPr>
        <sz val="12"/>
        <color rgb="FF000000"/>
        <rFont val="Calibri"/>
      </rPr>
      <t xml:space="preserve"> რეაბილიტაცია</t>
    </r>
  </si>
  <si>
    <t>ჯამი</t>
  </si>
  <si>
    <t>შედგენილია 2021 წლის I კვ. მიმდინარე ფასებში</t>
  </si>
  <si>
    <t>შიფრი</t>
  </si>
  <si>
    <t>სამუშაოების ჩამონათვალი</t>
  </si>
  <si>
    <t>რაოდენობა</t>
  </si>
  <si>
    <t>მასალა</t>
  </si>
  <si>
    <t>ხელფასი</t>
  </si>
  <si>
    <t>მანქანა-მექან.</t>
  </si>
  <si>
    <t>ნორმით</t>
  </si>
  <si>
    <t>ფაქტ.</t>
  </si>
  <si>
    <t>ერთ. ფასი</t>
  </si>
  <si>
    <t>თავი I. მოსამზადებელი სამუშაოები</t>
  </si>
  <si>
    <t>კვლევა-ძიების კრებული გვ. 557
ცხრ-17</t>
  </si>
  <si>
    <t>ტრასის აღდგენა და დამაგრება</t>
  </si>
  <si>
    <t>კმ</t>
  </si>
  <si>
    <t>შრომის დანახარჯები</t>
  </si>
  <si>
    <t>კაც/სთ</t>
  </si>
  <si>
    <t>თავი I.-ის ჯამი</t>
  </si>
  <si>
    <t>თავი II. მიწის ვაკისი</t>
  </si>
  <si>
    <t>1-22-9</t>
  </si>
  <si>
    <t>სავალ ნაწილზე არსებული ტალახნარევი ხრეშოვანი  საფარის აღება, არსებული გრუნტის სანიაღვრეების გაწმენდა და ახლების მოწყობა მექანიზმით  მისი ა/თვითმცლელზე დატვირთვით 90%</t>
  </si>
  <si>
    <t>მ³</t>
  </si>
  <si>
    <t>შრომითი რესურსი</t>
  </si>
  <si>
    <t>ექსკავატორი ჩამჩის მოცულობით 0.65მ³</t>
  </si>
  <si>
    <t>მანქ/სთ</t>
  </si>
  <si>
    <t>სხვა მანქანები</t>
  </si>
  <si>
    <t>ღორღი</t>
  </si>
  <si>
    <t>1-80-3</t>
  </si>
  <si>
    <t>მექანიზმით მიუდგომელ ადგილებში იგივეს დამუშავება ხელით 10%</t>
  </si>
  <si>
    <t>ენირ-90 &amp; 2-1-54 პ.3ვ</t>
  </si>
  <si>
    <t>გრუნტის დატვირთვა ხელით თვითმცვლელზე</t>
  </si>
  <si>
    <t>ს.რ.ფ.</t>
  </si>
  <si>
    <t>ტ</t>
  </si>
  <si>
    <t>1-25-2</t>
  </si>
  <si>
    <t>სამუშაოები ნაყარში</t>
  </si>
  <si>
    <t>14-142</t>
  </si>
  <si>
    <t>ბულდოზერი 108 ცხ. ძ.</t>
  </si>
  <si>
    <t>4.1-230</t>
  </si>
  <si>
    <t>1-52-3</t>
  </si>
  <si>
    <t>13-142</t>
  </si>
  <si>
    <t>ბულდოზერი 79კვტ (108ცხძ)</t>
  </si>
  <si>
    <t>13.7</t>
  </si>
  <si>
    <t>ტრაქტორი მუხლუხა სვლაზე 79კვტ (108ცხძ)</t>
  </si>
  <si>
    <t>1-116-3</t>
  </si>
  <si>
    <t>მოჭრილი ზედაპირის მოშანდაკება მექანიზმით</t>
  </si>
  <si>
    <t>მ²</t>
  </si>
  <si>
    <t>ავტოგრეიდერი საშუალო ტიპის 79კვტ</t>
  </si>
  <si>
    <t>ბულდოზერი  79კვტ</t>
  </si>
  <si>
    <t>თავი II.-ის ჯამი</t>
  </si>
  <si>
    <t>თავი III. ხელოვნური ნაგებობები</t>
  </si>
  <si>
    <t>ახალი მილების მოწყობა</t>
  </si>
  <si>
    <t>22-5-1 მიყ.</t>
  </si>
  <si>
    <t>არსებული მილების დემონტაჟი, გატანა და დასაწყობება</t>
  </si>
  <si>
    <t>გრძ.მ</t>
  </si>
  <si>
    <t>შრომის დანახარჯი</t>
  </si>
  <si>
    <t>1-12-6</t>
  </si>
  <si>
    <t>ექსკავატორი ჩამჩის ტევადობით 0.25 მ³</t>
  </si>
  <si>
    <t xml:space="preserve">1-80-3      </t>
  </si>
  <si>
    <t>იგივე ხელით მექანიზმებისათვის მიუდგომელ ადგილებში</t>
  </si>
  <si>
    <t>8-3-2</t>
  </si>
  <si>
    <t>სხვა მასალები</t>
  </si>
  <si>
    <t>22-5-8</t>
  </si>
  <si>
    <t>მილის ტრანსპორტირება 75 კმ-დან</t>
  </si>
  <si>
    <t>30-51-3 მიყ.</t>
  </si>
  <si>
    <t>ბიტუმის მასტიკა</t>
  </si>
  <si>
    <t xml:space="preserve">1-81-2      </t>
  </si>
  <si>
    <t>გრუნტის უკუჩაყრა მილზე და სათავისების ირგვლივ ხელით</t>
  </si>
  <si>
    <t>1-23-5</t>
  </si>
  <si>
    <t>ზედმეტი გრუნტის დატვირთვა ა/მანქანაზე ექსკავატორით 0.25 მ³</t>
  </si>
  <si>
    <t>ექსკავატორი</t>
  </si>
  <si>
    <t>ფარი ფიცრის ყალიბის</t>
  </si>
  <si>
    <t>პრ</t>
  </si>
  <si>
    <t>თავი III.-ის ჯამი</t>
  </si>
  <si>
    <t>თავი IV. საგზაო სამოსი</t>
  </si>
  <si>
    <t>ტიპი I</t>
  </si>
  <si>
    <t>27-7-2</t>
  </si>
  <si>
    <t>შემასწორებელი ფენის მოწყობა ქვიშახრეშოვანი ნარევით კ-1.22</t>
  </si>
  <si>
    <t>სატკეპნი საგზაო 18 ტ.</t>
  </si>
  <si>
    <t>მოსარწყავი მანქანა</t>
  </si>
  <si>
    <t>წყალი</t>
  </si>
  <si>
    <t>27-11-1,4</t>
  </si>
  <si>
    <t>საფუძვლის მოწყობა ფრაქციული ღორღით 0-40მმ საშ. სისქით 12სმ. კ-1.26</t>
  </si>
  <si>
    <t>ავტოგრეიდერი საშუალო 108 ცხ.ძ.</t>
  </si>
  <si>
    <t>თვითმავალი სატკეპნი 5ტ-მდე</t>
  </si>
  <si>
    <t>თვითმავალი სატკეპნი 10ტ-მდე</t>
  </si>
  <si>
    <t>ბულდოზერი 79კვტ (108ცხ.ძ.)</t>
  </si>
  <si>
    <t>მოსარწყავ-მოსარეცხი მანქანა 6000ლ</t>
  </si>
  <si>
    <t xml:space="preserve">ქვის ნამტვრევების მანაწილებელი </t>
  </si>
  <si>
    <t xml:space="preserve">ღორღი 0-40მმ </t>
  </si>
  <si>
    <t>27-24-17,18</t>
  </si>
  <si>
    <t xml:space="preserve">სავალი ნაწილის საფარის მოწყობა მონოლითური ბეტონით მ-350 B25 F200 W6 სისქით 16სმ </t>
  </si>
  <si>
    <t>მოსარწყავ-მოსარეცხი მანქანა 6000 ლ-ანი</t>
  </si>
  <si>
    <t xml:space="preserve">სხვა მანქანები </t>
  </si>
  <si>
    <t>ბეტონის მ-350 ფასი k-1.02</t>
  </si>
  <si>
    <t xml:space="preserve">არმატურა d-6 A_I  უჯრა 20*20სმ </t>
  </si>
  <si>
    <t>არმატურის ტრანსპორტირება 75 კმ-ზე</t>
  </si>
  <si>
    <t>27-28-1</t>
  </si>
  <si>
    <t>განივი ტემპერატურული ნაკერების მოწყობა ყოველ 5 მეტრში</t>
  </si>
  <si>
    <t>ნაკერების დამჭრელი მექანიზმი</t>
  </si>
  <si>
    <t>ნაკერების ჩამსხმელი</t>
  </si>
  <si>
    <t>ტრაქტორი მუხლუხა სვლაზე</t>
  </si>
  <si>
    <t>ბიტუმ-პოლიმერული ნარევი</t>
  </si>
  <si>
    <t xml:space="preserve">27-7-2 </t>
  </si>
  <si>
    <t>ა/გრეიდერი საშუაოლო ტიპის 108 ცხ.ძ</t>
  </si>
  <si>
    <t>მან/სთ</t>
  </si>
  <si>
    <t>სატკეპნი საგზაო თვითმავალი 18 ტნ</t>
  </si>
  <si>
    <t>მოსარწყავ მოსარეცხი მანქანა 6000 ლ.</t>
  </si>
  <si>
    <t>თავი IV.-ის ჯამი</t>
  </si>
  <si>
    <t>თავი V. გზის კუთვნილება და მოწყობილობა</t>
  </si>
  <si>
    <t>მიერთებები</t>
  </si>
  <si>
    <t xml:space="preserve">1-29-3
</t>
  </si>
  <si>
    <t>გათიხიანებული და ტექნოგენური ხრეშოვანი სავალი ნაწილის ზედა ფენის მოხსნა  ბულდოზერით</t>
  </si>
  <si>
    <t>ბულდოზერი 80 ცხ.ძ</t>
  </si>
  <si>
    <t>1-22-15</t>
  </si>
  <si>
    <t xml:space="preserve">გრუნტის დატვირთვა ექსკავატორით ა/თვითმცლელებზე </t>
  </si>
  <si>
    <t>ექსკავატორი 0.5მ³</t>
  </si>
  <si>
    <t>თავი V.-ის ჯამი</t>
  </si>
  <si>
    <t>თავი I.II.III.IV.V.-ის ჯამი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</si>
  <si>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</si>
  <si>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</si>
  <si>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</si>
  <si>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</si>
  <si>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ჩოხატაურის მუნიციპალიტეტის სოფ. შუა ამაღლებაში საავტომობილო გზის (ჯიბლაძეების უბანი) რეაბილიტაციის სამუშაოების ხარჯთაღრიცხვა</t>
  </si>
  <si>
    <t>სანიაღვრე ღარი</t>
  </si>
  <si>
    <t>სანიაღვრე ღარის მოსაწყობად ქვაბულის დამუშავება ექსკ. V-0.25 მ³ გვერდზე დაყრით (III კატ.) 90%</t>
  </si>
  <si>
    <t>იგივე ხელით მექანიზმებისათვის მიუდგომელ ადგილებში 10%</t>
  </si>
  <si>
    <t>27-5-6</t>
  </si>
  <si>
    <t>ანაკრები რკინაბეტონის ღარის მოწყობა, ერთმაგი არმირებით, ზომით 0.3X0.3X1მ, კედლის სისქე - 15სმ</t>
  </si>
  <si>
    <t>ამწე 3ტ</t>
  </si>
  <si>
    <t>რკინაბეტონის ანაკრები ღარი 30X30X15</t>
  </si>
  <si>
    <t>მ</t>
  </si>
  <si>
    <t>ცემენტის ხსნარი 1/3</t>
  </si>
  <si>
    <t>1-81-3</t>
  </si>
  <si>
    <t>8-7-5</t>
  </si>
  <si>
    <t>რკინაბეტონის ღარის გადახურვა ლითონის ცხაურით (200X29) სმ ლითონის კუთხოვანებისაგან 70X70X5მმ</t>
  </si>
  <si>
    <t>70*70*5</t>
  </si>
  <si>
    <t>ცემენტის ხსნარი 1:3</t>
  </si>
  <si>
    <t>სამშენებლო ნაჭედი</t>
  </si>
  <si>
    <t>ს.რ.ფ</t>
  </si>
  <si>
    <t>ლითონის ტრანსპორტირება 75 კმ-დან</t>
  </si>
  <si>
    <t>30–56–1 მიყ.</t>
  </si>
  <si>
    <t>ლითონკონსტრუქციის შეღებვა ანტიკოროზიული ზეთოვანი საღებავით k=2</t>
  </si>
  <si>
    <t>ოლიფა</t>
  </si>
  <si>
    <t>ანტიკოროზიული ზეთოვანი საღებავი</t>
  </si>
  <si>
    <t>რკინაბეტონის მილის შეძენა-მონტაჟი d=500მმ</t>
  </si>
  <si>
    <t>რკინაბეტონის მილი d=500მმ</t>
  </si>
  <si>
    <t>ჩოხატაურის მუნიციპალიტეტის სოფ. შუა ამაღლებაში საავტომობილო გზის (სასაფლაოდან შოთა სიხარულიძის სახლამდე) რეაბილიტაციის სამუშაოების ხარჯთაღრიცხვა</t>
  </si>
  <si>
    <t>თავი I. გზის სავალი ნაწილის მოხრეშვა</t>
  </si>
  <si>
    <t>სავალი ნაწილის მოშანდაკება მექანიზმით</t>
  </si>
  <si>
    <t>27-8-2</t>
  </si>
  <si>
    <t>სავალი ნაწილის დაპროფილება ხრეშის დამატებით</t>
  </si>
  <si>
    <t>ავტოგრეიდერი 79 კვტ</t>
  </si>
  <si>
    <t>სატკეპნი თვითმავალი 5ტ</t>
  </si>
  <si>
    <t>სატკეპნი თვითმავალი 10ტ</t>
  </si>
  <si>
    <t>ტრაქტორი მუხლუხა სვლაზე 79 კვტ</t>
  </si>
  <si>
    <t>ლიტრი</t>
  </si>
  <si>
    <t>თავი II. ხელოვნური ნაგებობები</t>
  </si>
  <si>
    <t>სანიაღვრე ღარის  და ჭის მოსაწყობად ქვაბულის დამუშავება ექსკ. V-0.25 მ³ გვერდზე დაყრით (III კატ.) 90%</t>
  </si>
  <si>
    <t>ანაკრები რკინაბეტონის ღარის მოწყობა, ერთმაგი არმირებით, ზომით 0.3X0.3X1მ, კედლის სისქე - 10სმ</t>
  </si>
  <si>
    <t>რკინაბეტონის ანაკრები ღარი 30X30X10</t>
  </si>
  <si>
    <t>თავი I.II.-ის ჯამი</t>
  </si>
  <si>
    <t>ჩოხატაურის მუნიციპალიტეტის სოფ. შუა ამაღლებაში საავტომობილო გზის (ბაბულეიშვილების უბანი) რეაბილიტაციის სამუშაოების ხარჯთაღრიცხვა</t>
  </si>
  <si>
    <t>6-18-7</t>
  </si>
  <si>
    <t>დახერხილი ფიცარი სისქით 25-44 მმ</t>
  </si>
  <si>
    <t>ხის ფარები</t>
  </si>
  <si>
    <t>ელექტროდი</t>
  </si>
  <si>
    <t>სამშენებლო ჭანჭიკები</t>
  </si>
  <si>
    <t>არსებული მილების დემონტაჟი</t>
  </si>
  <si>
    <t>დატვირთული მასის გატანა საშ. 2 კმ-ზე</t>
  </si>
  <si>
    <t>ბეტონის ტრანსპორტირება 7 კმ-დან</t>
  </si>
  <si>
    <t>გრუნტის გატანა ნაყარში 2 კმ-ზე</t>
  </si>
  <si>
    <t>ფრაქციული ღორღის ტრანსპორტირება 7 კმ-ზე</t>
  </si>
  <si>
    <t>ბეტონის ტრანსპორტირება 7 კმ-ზე</t>
  </si>
  <si>
    <t>მიერთებაზე სავალი ნაწილის მოხრეშვა</t>
  </si>
  <si>
    <t>მიერთებებზე ბეტონის საფარის მოწყობა</t>
  </si>
  <si>
    <t>ბეტონი მ-350 B25 F200 W6</t>
  </si>
  <si>
    <t>წყლის მიმღებ-გამანაწილებელი ჭის მოწყობა B25 F200 W6</t>
  </si>
  <si>
    <t>ყრილის მოწყობა ქვიშა-ხრეშით (ბალასტით)</t>
  </si>
  <si>
    <t>ქვიშა-ხრეში (ბალასტი)</t>
  </si>
  <si>
    <t>ქვიშა-ხრეშის (ბალასტის) ტრანსპორტირება 15 კმ-ზე</t>
  </si>
  <si>
    <t>ქვიშა-ხრეშის (ბალასტის) ტრანსპორტირება 15 კმ-დან</t>
  </si>
  <si>
    <t>შემასწორებელი ფენის მოწყობა ქვიშა-ხრეშით (ბალასტით) კ-1.22</t>
  </si>
  <si>
    <t>სანიაღვრე ღარის ქვეშ  ბალიშის მოწყობა ქვიშა-ხრეშით (ბალასტით) საშ. სისქით - 10სმ კ-1.22</t>
  </si>
  <si>
    <t>სანიაღვრე არხის კედლებზე ქვიშა-ხრეშის (ბალასტის) მასის მიყრა კ-1.22</t>
  </si>
  <si>
    <t>გვერდულების მოწყობა ქვიშა-ხრეშით (ბალასტით) (ფრაქცია 0-70მმ) შემდგომში სატკეპნით შემკვრივება</t>
  </si>
  <si>
    <t>სანიაღვრე ღარის და ჭის ქვეშ  ბალიშის მოწყობა ქვიშა-ხრეშით (ბალასტით) საშ. სისქით - 10სმ კ-1.22</t>
  </si>
  <si>
    <t>სანიაღვრე არხის და ჭის კედლებზე ქვიშა-ხრეშის (ბალასტის) მასის მიყრა კ-1.22</t>
  </si>
  <si>
    <t>სავალ ნაწილზე არსებული ტალახნარევი ხრეშოვანი  საფარის აღება, არსებული გრუნტის სანიაღვრეების გაწმენდა და 100გრძ.მ ახლიბის მოწყობა   მექანიზმით  მისი ა/თვითმცლელზე დატვირთვით 90%</t>
  </si>
  <si>
    <t>III-კატ. გრუნტის დამუშავება მილის მოსაწყობად ექსკ. V-0.25 მ³ გვერდზე გადაყრით</t>
  </si>
  <si>
    <t>ქვიშა-ხრეშის (ბალასტის) ბალიში  მილის ქვეშ  h-10სმ</t>
  </si>
  <si>
    <t>მილის შეღებვა გარედან ბიტუმით 2-ჯერ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</si>
</sst>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"/>
    <numFmt numFmtId="165" formatCode="0.000"/>
  </numFmts>
  <fonts count="23">
    <font>
      <sz val="11"/>
      <color rgb="FF000000"/>
      <name val="Calibri"/>
    </font>
    <font>
      <b/>
      <sz val="14"/>
      <color theme="1"/>
      <name val="Merriweather"/>
    </font>
    <font>
      <b/>
      <sz val="12"/>
      <color rgb="FF000000"/>
      <name val="Calibri"/>
    </font>
    <font>
      <sz val="12"/>
      <color rgb="FF000000"/>
      <name val="Calibri"/>
    </font>
    <font>
      <sz val="11"/>
      <color theme="1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1"/>
      <color theme="1"/>
      <name val="Calibri"/>
    </font>
    <font>
      <sz val="11"/>
      <color theme="1"/>
      <name val="Merriweather"/>
    </font>
    <font>
      <sz val="12"/>
      <color theme="1"/>
      <name val="Merriweather"/>
    </font>
    <font>
      <b/>
      <sz val="12"/>
      <color theme="1"/>
      <name val="Merriweather"/>
    </font>
    <font>
      <b/>
      <i/>
      <u/>
      <sz val="11"/>
      <color theme="1"/>
      <name val="Merriweather"/>
    </font>
    <font>
      <b/>
      <i/>
      <u/>
      <sz val="11"/>
      <color theme="1"/>
      <name val="Merriweather"/>
    </font>
    <font>
      <sz val="11"/>
      <name val="Calibri"/>
    </font>
    <font>
      <b/>
      <i/>
      <u/>
      <sz val="11"/>
      <color theme="1"/>
      <name val="Merriweather"/>
    </font>
    <font>
      <b/>
      <sz val="11"/>
      <color theme="1"/>
      <name val="Merriweather"/>
    </font>
    <font>
      <b/>
      <i/>
      <u/>
      <sz val="12"/>
      <color theme="1"/>
      <name val="Calibri"/>
    </font>
    <font>
      <b/>
      <i/>
      <u/>
      <sz val="12"/>
      <color theme="1"/>
      <name val="Calibri"/>
    </font>
    <font>
      <b/>
      <sz val="11"/>
      <color rgb="FF000000"/>
      <name val="Calibri"/>
    </font>
    <font>
      <sz val="11"/>
      <color rgb="FF000000"/>
      <name val="Merriweather"/>
    </font>
    <font>
      <sz val="11"/>
      <color theme="1"/>
      <name val="Acadnusx"/>
    </font>
    <font>
      <sz val="10"/>
      <color theme="1"/>
      <name val="Merriweather"/>
    </font>
    <font>
      <b/>
      <i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/>
    <xf numFmtId="0" fontId="15" fillId="0" borderId="0" xfId="0" applyFont="1" applyAlignment="1">
      <alignment horizontal="center" vertical="center" wrapText="1"/>
    </xf>
    <xf numFmtId="0" fontId="8" fillId="0" borderId="0" xfId="0" applyFont="1"/>
    <xf numFmtId="2" fontId="9" fillId="0" borderId="0" xfId="0" applyNumberFormat="1" applyFont="1"/>
    <xf numFmtId="0" fontId="0" fillId="0" borderId="0" xfId="0" applyFont="1" applyAlignment="1"/>
    <xf numFmtId="0" fontId="11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164" fontId="16" fillId="0" borderId="0" xfId="0" applyNumberFormat="1" applyFont="1" applyBorder="1" applyAlignment="1">
      <alignment vertical="top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right" vertical="top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165" fontId="1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right" vertical="center"/>
    </xf>
    <xf numFmtId="2" fontId="18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/>
    </xf>
    <xf numFmtId="9" fontId="15" fillId="0" borderId="2" xfId="0" applyNumberFormat="1" applyFont="1" applyBorder="1" applyAlignment="1">
      <alignment horizontal="center" vertical="center"/>
    </xf>
    <xf numFmtId="0" fontId="0" fillId="0" borderId="3" xfId="0" applyFont="1" applyBorder="1"/>
    <xf numFmtId="0" fontId="8" fillId="0" borderId="3" xfId="0" applyFont="1" applyBorder="1" applyAlignment="1">
      <alignment horizontal="right" vertical="top"/>
    </xf>
    <xf numFmtId="0" fontId="8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right" vertical="center"/>
    </xf>
    <xf numFmtId="0" fontId="0" fillId="0" borderId="0" xfId="0" applyFont="1" applyBorder="1"/>
    <xf numFmtId="0" fontId="0" fillId="0" borderId="0" xfId="0" applyFont="1" applyBorder="1" applyAlignment="1"/>
    <xf numFmtId="0" fontId="9" fillId="0" borderId="0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top" wrapText="1"/>
    </xf>
    <xf numFmtId="0" fontId="13" fillId="0" borderId="2" xfId="0" applyFont="1" applyBorder="1"/>
    <xf numFmtId="0" fontId="4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/>
    <xf numFmtId="0" fontId="8" fillId="0" borderId="2" xfId="0" applyFont="1" applyBorder="1" applyAlignment="1">
      <alignment horizontal="right" vertical="top"/>
    </xf>
    <xf numFmtId="0" fontId="15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/>
    <xf numFmtId="164" fontId="17" fillId="0" borderId="0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/>
  </cellXfs>
  <cellStyles count="1">
    <cellStyle name="Normal" xfId="0" builtinId="0"/>
  </cellStyles>
  <dxfs count="301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999"/>
  <sheetViews>
    <sheetView tabSelected="1" workbookViewId="0">
      <selection activeCell="A9" sqref="A9:D9"/>
    </sheetView>
  </sheetViews>
  <sheetFormatPr defaultColWidth="14.42578125" defaultRowHeight="15" customHeight="1"/>
  <cols>
    <col min="1" max="1" width="4.28515625" customWidth="1"/>
    <col min="2" max="2" width="82.85546875" customWidth="1"/>
    <col min="3" max="3" width="16.7109375" customWidth="1"/>
    <col min="4" max="4" width="23.7109375" customWidth="1"/>
    <col min="5" max="15" width="9.140625" customWidth="1"/>
    <col min="16" max="26" width="8.7109375" customWidth="1"/>
  </cols>
  <sheetData>
    <row r="1" spans="1:26" ht="57.75" customHeight="1">
      <c r="A1" s="71" t="s">
        <v>0</v>
      </c>
      <c r="B1" s="72"/>
      <c r="C1" s="72"/>
      <c r="D1" s="7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>
      <c r="A2" s="2" t="s">
        <v>1</v>
      </c>
      <c r="B2" s="2" t="s">
        <v>2</v>
      </c>
      <c r="C2" s="3" t="s">
        <v>3</v>
      </c>
      <c r="D2" s="2" t="s">
        <v>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2.5" customHeight="1">
      <c r="A3" s="4">
        <v>1</v>
      </c>
      <c r="B3" s="5" t="s">
        <v>6</v>
      </c>
      <c r="C3" s="6" t="s">
        <v>5</v>
      </c>
      <c r="D3" s="7">
        <f>'ჯიბლაძეების უბანი'!M159</f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2.5" customHeight="1">
      <c r="A4" s="4">
        <v>2</v>
      </c>
      <c r="B4" s="5" t="s">
        <v>7</v>
      </c>
      <c r="C4" s="6" t="s">
        <v>5</v>
      </c>
      <c r="D4" s="7">
        <f>'სასაფლაოდან შოთა სიხარულიძის სა'!M65</f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2.5" customHeight="1">
      <c r="A5" s="4">
        <v>3</v>
      </c>
      <c r="B5" s="5" t="s">
        <v>8</v>
      </c>
      <c r="C5" s="6" t="s">
        <v>5</v>
      </c>
      <c r="D5" s="7">
        <f>'ბაბულეიშვილების უბანი'!M272</f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5" customHeight="1">
      <c r="A6" s="8"/>
      <c r="B6" s="9" t="s">
        <v>9</v>
      </c>
      <c r="C6" s="10" t="s">
        <v>5</v>
      </c>
      <c r="D6" s="11">
        <f>SUM(D3:D5)</f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2"/>
      <c r="B7" s="13"/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7"/>
      <c r="O7" s="17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12"/>
      <c r="B8" s="13"/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73"/>
      <c r="B9" s="72"/>
      <c r="C9" s="72"/>
      <c r="D9" s="72"/>
      <c r="E9" s="1"/>
      <c r="F9" s="1"/>
      <c r="G9" s="1"/>
      <c r="H9" s="1"/>
      <c r="I9" s="1"/>
      <c r="J9" s="1"/>
      <c r="K9" s="1"/>
      <c r="L9" s="1"/>
      <c r="M9" s="1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A1:D1"/>
    <mergeCell ref="A9:D9"/>
  </mergeCells>
  <conditionalFormatting sqref="A1 C3:C6">
    <cfRule type="cellIs" dxfId="300" priority="1" operator="equal">
      <formula>0</formula>
    </cfRule>
  </conditionalFormatting>
  <printOptions horizontalCentered="1"/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0"/>
  <sheetViews>
    <sheetView topLeftCell="A145" workbookViewId="0">
      <selection activeCell="D154" sqref="D154"/>
    </sheetView>
  </sheetViews>
  <sheetFormatPr defaultColWidth="14.42578125" defaultRowHeight="15" customHeight="1" outlineLevelRow="1"/>
  <cols>
    <col min="1" max="1" width="3.140625" customWidth="1"/>
    <col min="2" max="2" width="10.42578125" customWidth="1"/>
    <col min="3" max="3" width="41.42578125" customWidth="1"/>
    <col min="4" max="4" width="9.28515625" customWidth="1"/>
    <col min="5" max="6" width="8.5703125" customWidth="1"/>
    <col min="7" max="7" width="7.7109375" customWidth="1"/>
    <col min="8" max="8" width="9.28515625" customWidth="1"/>
    <col min="9" max="9" width="7.140625" customWidth="1"/>
    <col min="10" max="10" width="8.28515625" customWidth="1"/>
    <col min="11" max="11" width="6.85546875" customWidth="1"/>
    <col min="12" max="12" width="8.5703125" customWidth="1"/>
    <col min="13" max="13" width="10.85546875" customWidth="1"/>
    <col min="14" max="15" width="9.140625" customWidth="1"/>
  </cols>
  <sheetData>
    <row r="1" spans="1:26" ht="50.25" customHeight="1">
      <c r="A1" s="71" t="s">
        <v>131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7"/>
      <c r="O1" s="17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>
      <c r="A2" s="22"/>
      <c r="B2" s="82" t="s">
        <v>10</v>
      </c>
      <c r="C2" s="83"/>
      <c r="D2" s="83"/>
      <c r="E2" s="23"/>
      <c r="F2" s="18"/>
      <c r="G2" s="18"/>
      <c r="H2" s="18"/>
      <c r="I2" s="24"/>
      <c r="J2" s="84" t="str">
        <f>"ღირებულება:   "&amp;ROUND(M159,2)&amp;" ლარი"</f>
        <v>ღირებულება:   0 ლარი</v>
      </c>
      <c r="K2" s="83"/>
      <c r="L2" s="83"/>
      <c r="M2" s="83"/>
      <c r="N2" s="17"/>
      <c r="O2" s="17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81" t="s">
        <v>1</v>
      </c>
      <c r="B3" s="81" t="s">
        <v>11</v>
      </c>
      <c r="C3" s="81" t="s">
        <v>12</v>
      </c>
      <c r="D3" s="81" t="s">
        <v>3</v>
      </c>
      <c r="E3" s="81" t="s">
        <v>13</v>
      </c>
      <c r="F3" s="75"/>
      <c r="G3" s="81" t="s">
        <v>14</v>
      </c>
      <c r="H3" s="75"/>
      <c r="I3" s="81" t="s">
        <v>15</v>
      </c>
      <c r="J3" s="75"/>
      <c r="K3" s="25" t="s">
        <v>16</v>
      </c>
      <c r="L3" s="25"/>
      <c r="M3" s="81" t="s">
        <v>9</v>
      </c>
      <c r="N3" s="19"/>
      <c r="O3" s="19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>
      <c r="A4" s="75"/>
      <c r="B4" s="75"/>
      <c r="C4" s="75"/>
      <c r="D4" s="75"/>
      <c r="E4" s="26" t="s">
        <v>17</v>
      </c>
      <c r="F4" s="27" t="s">
        <v>18</v>
      </c>
      <c r="G4" s="26" t="s">
        <v>19</v>
      </c>
      <c r="H4" s="27" t="s">
        <v>9</v>
      </c>
      <c r="I4" s="26" t="s">
        <v>19</v>
      </c>
      <c r="J4" s="27" t="s">
        <v>9</v>
      </c>
      <c r="K4" s="26" t="s">
        <v>19</v>
      </c>
      <c r="L4" s="27" t="s">
        <v>9</v>
      </c>
      <c r="M4" s="75"/>
      <c r="N4" s="19"/>
      <c r="O4" s="19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28">
        <v>1</v>
      </c>
      <c r="B5" s="28">
        <v>2</v>
      </c>
      <c r="C5" s="27">
        <v>3</v>
      </c>
      <c r="D5" s="28">
        <v>4</v>
      </c>
      <c r="E5" s="28">
        <v>5</v>
      </c>
      <c r="F5" s="27">
        <v>6</v>
      </c>
      <c r="G5" s="28">
        <v>7</v>
      </c>
      <c r="H5" s="28">
        <v>8</v>
      </c>
      <c r="I5" s="27">
        <v>9</v>
      </c>
      <c r="J5" s="28">
        <v>10</v>
      </c>
      <c r="K5" s="28">
        <v>11</v>
      </c>
      <c r="L5" s="27">
        <v>12</v>
      </c>
      <c r="M5" s="28">
        <v>13</v>
      </c>
      <c r="N5" s="17"/>
      <c r="O5" s="17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>
      <c r="A6" s="29"/>
      <c r="B6" s="30"/>
      <c r="C6" s="26" t="s">
        <v>20</v>
      </c>
      <c r="D6" s="31"/>
      <c r="E6" s="32"/>
      <c r="F6" s="33"/>
      <c r="G6" s="34"/>
      <c r="H6" s="34"/>
      <c r="I6" s="35"/>
      <c r="J6" s="34"/>
      <c r="K6" s="35"/>
      <c r="L6" s="34"/>
      <c r="M6" s="34"/>
      <c r="N6" s="17"/>
      <c r="O6" s="1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80">
        <v>1</v>
      </c>
      <c r="B7" s="74" t="s">
        <v>21</v>
      </c>
      <c r="C7" s="36" t="s">
        <v>22</v>
      </c>
      <c r="D7" s="31" t="s">
        <v>23</v>
      </c>
      <c r="E7" s="37"/>
      <c r="F7" s="38">
        <v>0.40400000000000003</v>
      </c>
      <c r="G7" s="35"/>
      <c r="H7" s="34"/>
      <c r="I7" s="35"/>
      <c r="J7" s="34"/>
      <c r="K7" s="35"/>
      <c r="L7" s="34"/>
      <c r="M7" s="34"/>
      <c r="N7" s="17"/>
      <c r="O7" s="17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outlineLevel="1">
      <c r="A8" s="75"/>
      <c r="B8" s="75"/>
      <c r="C8" s="39" t="s">
        <v>24</v>
      </c>
      <c r="D8" s="31" t="s">
        <v>25</v>
      </c>
      <c r="E8" s="32">
        <v>93.22</v>
      </c>
      <c r="F8" s="33">
        <f>F7*E8</f>
        <v>37.660879999999999</v>
      </c>
      <c r="G8" s="35"/>
      <c r="H8" s="34"/>
      <c r="I8" s="35"/>
      <c r="J8" s="34"/>
      <c r="K8" s="35"/>
      <c r="L8" s="34"/>
      <c r="M8" s="34"/>
      <c r="N8" s="17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29"/>
      <c r="B9" s="30"/>
      <c r="C9" s="26" t="s">
        <v>26</v>
      </c>
      <c r="D9" s="31"/>
      <c r="E9" s="32"/>
      <c r="F9" s="33"/>
      <c r="G9" s="34"/>
      <c r="H9" s="34"/>
      <c r="I9" s="35"/>
      <c r="J9" s="34"/>
      <c r="K9" s="35"/>
      <c r="L9" s="34"/>
      <c r="M9" s="40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29"/>
      <c r="B10" s="30"/>
      <c r="C10" s="26" t="s">
        <v>27</v>
      </c>
      <c r="D10" s="31"/>
      <c r="E10" s="32"/>
      <c r="F10" s="33"/>
      <c r="G10" s="34"/>
      <c r="H10" s="34"/>
      <c r="I10" s="35"/>
      <c r="J10" s="34"/>
      <c r="K10" s="35"/>
      <c r="L10" s="34"/>
      <c r="M10" s="34"/>
      <c r="N10" s="17"/>
      <c r="O10" s="1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05">
      <c r="A11" s="80">
        <v>1</v>
      </c>
      <c r="B11" s="74" t="s">
        <v>28</v>
      </c>
      <c r="C11" s="36" t="s">
        <v>29</v>
      </c>
      <c r="D11" s="31" t="s">
        <v>30</v>
      </c>
      <c r="E11" s="37"/>
      <c r="F11" s="41">
        <v>420</v>
      </c>
      <c r="G11" s="35"/>
      <c r="H11" s="34"/>
      <c r="I11" s="35"/>
      <c r="J11" s="34"/>
      <c r="K11" s="35"/>
      <c r="L11" s="34"/>
      <c r="M11" s="34"/>
      <c r="N11" s="17"/>
      <c r="O11" s="1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outlineLevel="1">
      <c r="A12" s="75"/>
      <c r="B12" s="75"/>
      <c r="C12" s="39" t="s">
        <v>31</v>
      </c>
      <c r="D12" s="31" t="s">
        <v>25</v>
      </c>
      <c r="E12" s="32">
        <v>1.32E-2</v>
      </c>
      <c r="F12" s="33">
        <f>F11*E12</f>
        <v>5.5439999999999996</v>
      </c>
      <c r="G12" s="35"/>
      <c r="H12" s="34"/>
      <c r="I12" s="35"/>
      <c r="J12" s="34"/>
      <c r="K12" s="35"/>
      <c r="L12" s="34"/>
      <c r="M12" s="34"/>
      <c r="N12" s="17"/>
      <c r="O12" s="1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 outlineLevel="1">
      <c r="A13" s="75"/>
      <c r="B13" s="75"/>
      <c r="C13" s="39" t="s">
        <v>32</v>
      </c>
      <c r="D13" s="31" t="s">
        <v>33</v>
      </c>
      <c r="E13" s="32">
        <v>2.9499999999999998E-2</v>
      </c>
      <c r="F13" s="33">
        <f>F11*E13</f>
        <v>12.389999999999999</v>
      </c>
      <c r="G13" s="35"/>
      <c r="H13" s="34"/>
      <c r="I13" s="35"/>
      <c r="J13" s="34"/>
      <c r="K13" s="35"/>
      <c r="L13" s="34"/>
      <c r="M13" s="34"/>
      <c r="N13" s="17"/>
      <c r="O13" s="1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outlineLevel="1">
      <c r="A14" s="75"/>
      <c r="B14" s="75"/>
      <c r="C14" s="39" t="s">
        <v>34</v>
      </c>
      <c r="D14" s="31" t="s">
        <v>5</v>
      </c>
      <c r="E14" s="32">
        <v>2.1000000000000003E-3</v>
      </c>
      <c r="F14" s="33">
        <f>F11*E14</f>
        <v>0.88200000000000012</v>
      </c>
      <c r="G14" s="35"/>
      <c r="H14" s="34"/>
      <c r="I14" s="35"/>
      <c r="J14" s="34"/>
      <c r="K14" s="35"/>
      <c r="L14" s="34"/>
      <c r="M14" s="34"/>
      <c r="N14" s="17"/>
      <c r="O14" s="1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outlineLevel="1">
      <c r="A15" s="75"/>
      <c r="B15" s="75"/>
      <c r="C15" s="39" t="s">
        <v>35</v>
      </c>
      <c r="D15" s="31" t="s">
        <v>30</v>
      </c>
      <c r="E15" s="32">
        <v>5.0000000000000002E-5</v>
      </c>
      <c r="F15" s="33">
        <f>F11*E15</f>
        <v>2.1000000000000001E-2</v>
      </c>
      <c r="G15" s="35"/>
      <c r="H15" s="34"/>
      <c r="I15" s="35"/>
      <c r="J15" s="34"/>
      <c r="K15" s="35"/>
      <c r="L15" s="34"/>
      <c r="M15" s="34"/>
      <c r="N15" s="17"/>
      <c r="O15" s="1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5">
      <c r="A16" s="80">
        <v>2</v>
      </c>
      <c r="B16" s="74" t="s">
        <v>36</v>
      </c>
      <c r="C16" s="36" t="s">
        <v>37</v>
      </c>
      <c r="D16" s="31" t="s">
        <v>30</v>
      </c>
      <c r="E16" s="42"/>
      <c r="F16" s="40">
        <v>46</v>
      </c>
      <c r="G16" s="35"/>
      <c r="H16" s="34"/>
      <c r="I16" s="34"/>
      <c r="J16" s="34"/>
      <c r="K16" s="34"/>
      <c r="L16" s="34"/>
      <c r="M16" s="34"/>
      <c r="N16" s="17"/>
      <c r="O16" s="1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outlineLevel="1">
      <c r="A17" s="75"/>
      <c r="B17" s="75"/>
      <c r="C17" s="39" t="s">
        <v>31</v>
      </c>
      <c r="D17" s="31" t="s">
        <v>25</v>
      </c>
      <c r="E17" s="32">
        <v>2.06</v>
      </c>
      <c r="F17" s="33">
        <f>F16*E17</f>
        <v>94.76</v>
      </c>
      <c r="G17" s="34"/>
      <c r="H17" s="34"/>
      <c r="I17" s="35"/>
      <c r="J17" s="34"/>
      <c r="K17" s="35"/>
      <c r="L17" s="34"/>
      <c r="M17" s="34"/>
      <c r="N17" s="17"/>
      <c r="O17" s="1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>
      <c r="A18" s="80">
        <v>3</v>
      </c>
      <c r="B18" s="74" t="s">
        <v>38</v>
      </c>
      <c r="C18" s="36" t="s">
        <v>39</v>
      </c>
      <c r="D18" s="31" t="s">
        <v>30</v>
      </c>
      <c r="E18" s="42"/>
      <c r="F18" s="40">
        <f>F16</f>
        <v>46</v>
      </c>
      <c r="G18" s="35"/>
      <c r="H18" s="34"/>
      <c r="I18" s="34"/>
      <c r="J18" s="34"/>
      <c r="K18" s="34"/>
      <c r="L18" s="34"/>
      <c r="M18" s="34"/>
      <c r="N18" s="17"/>
      <c r="O18" s="1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outlineLevel="1">
      <c r="A19" s="75"/>
      <c r="B19" s="75"/>
      <c r="C19" s="39" t="s">
        <v>31</v>
      </c>
      <c r="D19" s="31" t="s">
        <v>25</v>
      </c>
      <c r="E19" s="32">
        <v>0.81</v>
      </c>
      <c r="F19" s="33">
        <f>E19*F18</f>
        <v>37.260000000000005</v>
      </c>
      <c r="G19" s="34"/>
      <c r="H19" s="34"/>
      <c r="I19" s="35"/>
      <c r="J19" s="34"/>
      <c r="K19" s="35"/>
      <c r="L19" s="34"/>
      <c r="M19" s="34"/>
      <c r="N19" s="17"/>
      <c r="O19" s="1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>
      <c r="A20" s="29">
        <v>4</v>
      </c>
      <c r="B20" s="43" t="s">
        <v>40</v>
      </c>
      <c r="C20" s="36" t="s">
        <v>177</v>
      </c>
      <c r="D20" s="31" t="s">
        <v>41</v>
      </c>
      <c r="E20" s="42"/>
      <c r="F20" s="40">
        <f>(F11+F16)*1.8</f>
        <v>838.80000000000007</v>
      </c>
      <c r="G20" s="33"/>
      <c r="H20" s="34"/>
      <c r="I20" s="34"/>
      <c r="J20" s="34"/>
      <c r="K20" s="34"/>
      <c r="L20" s="34"/>
      <c r="M20" s="34"/>
      <c r="N20" s="17"/>
      <c r="O20" s="1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80">
        <v>5</v>
      </c>
      <c r="B21" s="30" t="s">
        <v>42</v>
      </c>
      <c r="C21" s="36" t="s">
        <v>43</v>
      </c>
      <c r="D21" s="31" t="s">
        <v>30</v>
      </c>
      <c r="E21" s="42"/>
      <c r="F21" s="40">
        <f>F11+F16</f>
        <v>466</v>
      </c>
      <c r="G21" s="35"/>
      <c r="H21" s="34"/>
      <c r="I21" s="34"/>
      <c r="J21" s="34"/>
      <c r="K21" s="34"/>
      <c r="L21" s="34"/>
      <c r="M21" s="34"/>
      <c r="N21" s="17"/>
      <c r="O21" s="1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outlineLevel="1">
      <c r="A22" s="75"/>
      <c r="B22" s="30"/>
      <c r="C22" s="39" t="s">
        <v>31</v>
      </c>
      <c r="D22" s="31" t="s">
        <v>25</v>
      </c>
      <c r="E22" s="32">
        <v>3.2299999999999998E-3</v>
      </c>
      <c r="F22" s="33">
        <f>F21*E22</f>
        <v>1.50518</v>
      </c>
      <c r="G22" s="34"/>
      <c r="H22" s="34"/>
      <c r="I22" s="35"/>
      <c r="J22" s="34"/>
      <c r="K22" s="35"/>
      <c r="L22" s="34"/>
      <c r="M22" s="34"/>
      <c r="N22" s="17"/>
      <c r="O22" s="1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outlineLevel="1">
      <c r="A23" s="75"/>
      <c r="B23" s="30" t="s">
        <v>44</v>
      </c>
      <c r="C23" s="39" t="s">
        <v>45</v>
      </c>
      <c r="D23" s="31" t="s">
        <v>33</v>
      </c>
      <c r="E23" s="32">
        <v>3.62E-3</v>
      </c>
      <c r="F23" s="33">
        <f>F21*E23</f>
        <v>1.68692</v>
      </c>
      <c r="G23" s="34"/>
      <c r="H23" s="34"/>
      <c r="I23" s="35"/>
      <c r="J23" s="34"/>
      <c r="K23" s="35"/>
      <c r="L23" s="34"/>
      <c r="M23" s="34"/>
      <c r="N23" s="17"/>
      <c r="O23" s="1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outlineLevel="1">
      <c r="A24" s="75"/>
      <c r="B24" s="30"/>
      <c r="C24" s="39" t="s">
        <v>34</v>
      </c>
      <c r="D24" s="31" t="s">
        <v>5</v>
      </c>
      <c r="E24" s="32">
        <v>1.7999999999999998E-4</v>
      </c>
      <c r="F24" s="33">
        <f>F21*E24</f>
        <v>8.3879999999999996E-2</v>
      </c>
      <c r="G24" s="34"/>
      <c r="H24" s="34"/>
      <c r="I24" s="35"/>
      <c r="J24" s="34"/>
      <c r="K24" s="35"/>
      <c r="L24" s="34"/>
      <c r="M24" s="34"/>
      <c r="N24" s="17"/>
      <c r="O24" s="1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outlineLevel="1">
      <c r="A25" s="75"/>
      <c r="B25" s="30" t="s">
        <v>46</v>
      </c>
      <c r="C25" s="39" t="s">
        <v>35</v>
      </c>
      <c r="D25" s="31" t="s">
        <v>30</v>
      </c>
      <c r="E25" s="32">
        <v>4.0000000000000003E-5</v>
      </c>
      <c r="F25" s="33">
        <f>F21*E25</f>
        <v>1.864E-2</v>
      </c>
      <c r="G25" s="34"/>
      <c r="H25" s="34"/>
      <c r="I25" s="35"/>
      <c r="J25" s="34"/>
      <c r="K25" s="35"/>
      <c r="L25" s="34"/>
      <c r="M25" s="34"/>
      <c r="N25" s="17"/>
      <c r="O25" s="1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80">
        <v>6</v>
      </c>
      <c r="B26" s="30" t="s">
        <v>47</v>
      </c>
      <c r="C26" s="36" t="s">
        <v>186</v>
      </c>
      <c r="D26" s="31" t="s">
        <v>30</v>
      </c>
      <c r="E26" s="42"/>
      <c r="F26" s="40">
        <v>28</v>
      </c>
      <c r="G26" s="35"/>
      <c r="H26" s="34"/>
      <c r="I26" s="34"/>
      <c r="J26" s="34"/>
      <c r="K26" s="34"/>
      <c r="L26" s="34"/>
      <c r="M26" s="34"/>
      <c r="N26" s="17"/>
      <c r="O26" s="1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outlineLevel="1">
      <c r="A27" s="75"/>
      <c r="B27" s="30" t="s">
        <v>48</v>
      </c>
      <c r="C27" s="39" t="s">
        <v>49</v>
      </c>
      <c r="D27" s="31" t="s">
        <v>33</v>
      </c>
      <c r="E27" s="32">
        <v>1.6899999999999998E-2</v>
      </c>
      <c r="F27" s="33">
        <f>F26*E27</f>
        <v>0.47319999999999995</v>
      </c>
      <c r="G27" s="34"/>
      <c r="H27" s="34"/>
      <c r="I27" s="35"/>
      <c r="J27" s="34"/>
      <c r="K27" s="35"/>
      <c r="L27" s="34"/>
      <c r="M27" s="34"/>
      <c r="N27" s="17"/>
      <c r="O27" s="1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8.5" outlineLevel="1">
      <c r="A28" s="75"/>
      <c r="B28" s="30" t="s">
        <v>50</v>
      </c>
      <c r="C28" s="39" t="s">
        <v>51</v>
      </c>
      <c r="D28" s="31" t="s">
        <v>33</v>
      </c>
      <c r="E28" s="32">
        <v>7.9000000000000001E-4</v>
      </c>
      <c r="F28" s="33">
        <f>F26*E28</f>
        <v>2.2120000000000001E-2</v>
      </c>
      <c r="G28" s="34"/>
      <c r="H28" s="34"/>
      <c r="I28" s="35"/>
      <c r="J28" s="34"/>
      <c r="K28" s="35"/>
      <c r="L28" s="34"/>
      <c r="M28" s="34"/>
      <c r="N28" s="17"/>
      <c r="O28" s="1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outlineLevel="1">
      <c r="A29" s="75"/>
      <c r="B29" s="30"/>
      <c r="C29" s="39" t="s">
        <v>187</v>
      </c>
      <c r="D29" s="31" t="s">
        <v>30</v>
      </c>
      <c r="E29" s="32">
        <v>1</v>
      </c>
      <c r="F29" s="33">
        <f>F26*E29</f>
        <v>28</v>
      </c>
      <c r="G29" s="34"/>
      <c r="H29" s="34"/>
      <c r="I29" s="35"/>
      <c r="J29" s="34"/>
      <c r="K29" s="35"/>
      <c r="L29" s="34"/>
      <c r="M29" s="34"/>
      <c r="N29" s="17"/>
      <c r="O29" s="1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outlineLevel="1">
      <c r="A30" s="75"/>
      <c r="B30" s="30"/>
      <c r="C30" s="39" t="s">
        <v>34</v>
      </c>
      <c r="D30" s="31" t="s">
        <v>5</v>
      </c>
      <c r="E30" s="32">
        <v>2.5999999999999998E-4</v>
      </c>
      <c r="F30" s="33">
        <f>F26*E30</f>
        <v>7.2799999999999991E-3</v>
      </c>
      <c r="G30" s="34"/>
      <c r="H30" s="34"/>
      <c r="I30" s="35"/>
      <c r="J30" s="34"/>
      <c r="K30" s="35"/>
      <c r="L30" s="34"/>
      <c r="M30" s="34"/>
      <c r="N30" s="17"/>
      <c r="O30" s="1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8.5" outlineLevel="1">
      <c r="A31" s="75"/>
      <c r="B31" s="30"/>
      <c r="C31" s="39" t="s">
        <v>188</v>
      </c>
      <c r="D31" s="31" t="s">
        <v>41</v>
      </c>
      <c r="E31" s="32">
        <v>1.6</v>
      </c>
      <c r="F31" s="33">
        <f>F29*1.6</f>
        <v>44.800000000000004</v>
      </c>
      <c r="G31" s="34"/>
      <c r="H31" s="34"/>
      <c r="I31" s="35"/>
      <c r="J31" s="34"/>
      <c r="K31" s="33"/>
      <c r="L31" s="34"/>
      <c r="M31" s="34"/>
      <c r="N31" s="17"/>
      <c r="O31" s="1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80">
        <v>7</v>
      </c>
      <c r="B32" s="74" t="s">
        <v>52</v>
      </c>
      <c r="C32" s="36" t="s">
        <v>53</v>
      </c>
      <c r="D32" s="31" t="s">
        <v>54</v>
      </c>
      <c r="E32" s="42"/>
      <c r="F32" s="40">
        <v>2032</v>
      </c>
      <c r="G32" s="35"/>
      <c r="H32" s="34"/>
      <c r="I32" s="34"/>
      <c r="J32" s="34"/>
      <c r="K32" s="34"/>
      <c r="L32" s="34"/>
      <c r="M32" s="34"/>
      <c r="N32" s="17"/>
      <c r="O32" s="1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outlineLevel="1">
      <c r="A33" s="75"/>
      <c r="B33" s="75"/>
      <c r="C33" s="39" t="s">
        <v>55</v>
      </c>
      <c r="D33" s="31" t="s">
        <v>33</v>
      </c>
      <c r="E33" s="32">
        <v>4.4999999999999999E-4</v>
      </c>
      <c r="F33" s="33">
        <f>F32*E33</f>
        <v>0.91439999999999999</v>
      </c>
      <c r="G33" s="34"/>
      <c r="H33" s="34"/>
      <c r="I33" s="35"/>
      <c r="J33" s="34"/>
      <c r="K33" s="35"/>
      <c r="L33" s="34"/>
      <c r="M33" s="34"/>
      <c r="N33" s="17"/>
      <c r="O33" s="1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outlineLevel="1">
      <c r="A34" s="75"/>
      <c r="B34" s="75"/>
      <c r="C34" s="39" t="s">
        <v>56</v>
      </c>
      <c r="D34" s="31" t="s">
        <v>33</v>
      </c>
      <c r="E34" s="32">
        <v>8.9999999999999998E-4</v>
      </c>
      <c r="F34" s="33">
        <f>F32*E34</f>
        <v>1.8288</v>
      </c>
      <c r="G34" s="34"/>
      <c r="H34" s="34"/>
      <c r="I34" s="35"/>
      <c r="J34" s="34"/>
      <c r="K34" s="35"/>
      <c r="L34" s="34"/>
      <c r="M34" s="34"/>
      <c r="N34" s="17"/>
      <c r="O34" s="1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29"/>
      <c r="B35" s="30"/>
      <c r="C35" s="26" t="s">
        <v>57</v>
      </c>
      <c r="D35" s="31"/>
      <c r="E35" s="32"/>
      <c r="F35" s="33"/>
      <c r="G35" s="34"/>
      <c r="H35" s="34"/>
      <c r="I35" s="35"/>
      <c r="J35" s="34"/>
      <c r="K35" s="35"/>
      <c r="L35" s="34"/>
      <c r="M35" s="40"/>
      <c r="N35" s="17"/>
      <c r="O35" s="1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29"/>
      <c r="B36" s="30"/>
      <c r="C36" s="26" t="s">
        <v>58</v>
      </c>
      <c r="D36" s="31"/>
      <c r="E36" s="32"/>
      <c r="F36" s="33"/>
      <c r="G36" s="34"/>
      <c r="H36" s="34"/>
      <c r="I36" s="35"/>
      <c r="J36" s="34"/>
      <c r="K36" s="35"/>
      <c r="L36" s="34"/>
      <c r="M36" s="34"/>
      <c r="N36" s="17"/>
      <c r="O36" s="1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29"/>
      <c r="B37" s="30"/>
      <c r="C37" s="26" t="s">
        <v>132</v>
      </c>
      <c r="D37" s="31"/>
      <c r="E37" s="32"/>
      <c r="F37" s="33"/>
      <c r="G37" s="33"/>
      <c r="H37" s="34"/>
      <c r="I37" s="33"/>
      <c r="J37" s="34"/>
      <c r="K37" s="33"/>
      <c r="L37" s="34"/>
      <c r="M37" s="34"/>
      <c r="N37" s="17"/>
      <c r="O37" s="1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5">
      <c r="A38" s="80">
        <v>1</v>
      </c>
      <c r="B38" s="74" t="s">
        <v>64</v>
      </c>
      <c r="C38" s="36" t="s">
        <v>133</v>
      </c>
      <c r="D38" s="44" t="s">
        <v>30</v>
      </c>
      <c r="E38" s="48"/>
      <c r="F38" s="45">
        <v>3.24</v>
      </c>
      <c r="G38" s="34"/>
      <c r="H38" s="34"/>
      <c r="I38" s="34"/>
      <c r="J38" s="34"/>
      <c r="K38" s="34"/>
      <c r="L38" s="34"/>
      <c r="M38" s="34"/>
      <c r="N38" s="17"/>
      <c r="O38" s="1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outlineLevel="1">
      <c r="A39" s="75"/>
      <c r="B39" s="75"/>
      <c r="C39" s="39" t="s">
        <v>63</v>
      </c>
      <c r="D39" s="44" t="s">
        <v>25</v>
      </c>
      <c r="E39" s="32">
        <v>1.54E-2</v>
      </c>
      <c r="F39" s="33">
        <f>F38*E39</f>
        <v>4.9896000000000003E-2</v>
      </c>
      <c r="G39" s="33"/>
      <c r="H39" s="34"/>
      <c r="I39" s="33"/>
      <c r="J39" s="34"/>
      <c r="K39" s="33"/>
      <c r="L39" s="34"/>
      <c r="M39" s="34"/>
      <c r="N39" s="17"/>
      <c r="O39" s="1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outlineLevel="1">
      <c r="A40" s="75"/>
      <c r="B40" s="75"/>
      <c r="C40" s="39" t="s">
        <v>65</v>
      </c>
      <c r="D40" s="44" t="s">
        <v>33</v>
      </c>
      <c r="E40" s="32">
        <v>7.2599999999999998E-2</v>
      </c>
      <c r="F40" s="33">
        <f>F38*E40</f>
        <v>0.23522400000000002</v>
      </c>
      <c r="G40" s="33"/>
      <c r="H40" s="34"/>
      <c r="I40" s="33"/>
      <c r="J40" s="34"/>
      <c r="K40" s="33"/>
      <c r="L40" s="34"/>
      <c r="M40" s="34"/>
      <c r="N40" s="17"/>
      <c r="O40" s="17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>
      <c r="A41" s="80">
        <v>2</v>
      </c>
      <c r="B41" s="74" t="s">
        <v>66</v>
      </c>
      <c r="C41" s="36" t="s">
        <v>134</v>
      </c>
      <c r="D41" s="44" t="s">
        <v>30</v>
      </c>
      <c r="E41" s="32"/>
      <c r="F41" s="45">
        <v>0.36000000000000004</v>
      </c>
      <c r="G41" s="33"/>
      <c r="H41" s="34"/>
      <c r="I41" s="33"/>
      <c r="J41" s="34"/>
      <c r="K41" s="33"/>
      <c r="L41" s="34"/>
      <c r="M41" s="34"/>
      <c r="N41" s="17"/>
      <c r="O41" s="1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outlineLevel="1">
      <c r="A42" s="75"/>
      <c r="B42" s="75"/>
      <c r="C42" s="39" t="s">
        <v>63</v>
      </c>
      <c r="D42" s="46" t="s">
        <v>25</v>
      </c>
      <c r="E42" s="32">
        <v>2.06</v>
      </c>
      <c r="F42" s="33">
        <f>F41*E42</f>
        <v>0.74160000000000015</v>
      </c>
      <c r="G42" s="33"/>
      <c r="H42" s="34"/>
      <c r="I42" s="33"/>
      <c r="J42" s="34"/>
      <c r="K42" s="33"/>
      <c r="L42" s="34"/>
      <c r="M42" s="34"/>
      <c r="N42" s="17"/>
      <c r="O42" s="1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5">
      <c r="A43" s="80">
        <v>3</v>
      </c>
      <c r="B43" s="74" t="s">
        <v>68</v>
      </c>
      <c r="C43" s="36" t="s">
        <v>191</v>
      </c>
      <c r="D43" s="31" t="s">
        <v>30</v>
      </c>
      <c r="E43" s="32"/>
      <c r="F43" s="45">
        <v>0.72000000000000008</v>
      </c>
      <c r="G43" s="33"/>
      <c r="H43" s="34"/>
      <c r="I43" s="33"/>
      <c r="J43" s="34"/>
      <c r="K43" s="33"/>
      <c r="L43" s="34"/>
      <c r="M43" s="34"/>
      <c r="N43" s="17"/>
      <c r="O43" s="1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outlineLevel="1">
      <c r="A44" s="75"/>
      <c r="B44" s="75"/>
      <c r="C44" s="39" t="s">
        <v>63</v>
      </c>
      <c r="D44" s="44" t="s">
        <v>25</v>
      </c>
      <c r="E44" s="32">
        <v>0.89</v>
      </c>
      <c r="F44" s="33">
        <f>F43*E44</f>
        <v>0.64080000000000004</v>
      </c>
      <c r="G44" s="33"/>
      <c r="H44" s="34"/>
      <c r="I44" s="33"/>
      <c r="J44" s="34"/>
      <c r="K44" s="33"/>
      <c r="L44" s="34"/>
      <c r="M44" s="34"/>
      <c r="N44" s="17"/>
      <c r="O44" s="1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outlineLevel="1">
      <c r="A45" s="75"/>
      <c r="B45" s="75"/>
      <c r="C45" s="47" t="s">
        <v>34</v>
      </c>
      <c r="D45" s="31" t="s">
        <v>5</v>
      </c>
      <c r="E45" s="32">
        <v>0.37</v>
      </c>
      <c r="F45" s="33">
        <f>F43*E45</f>
        <v>0.26640000000000003</v>
      </c>
      <c r="G45" s="33"/>
      <c r="H45" s="34"/>
      <c r="I45" s="33"/>
      <c r="J45" s="34"/>
      <c r="K45" s="33"/>
      <c r="L45" s="34"/>
      <c r="M45" s="34"/>
      <c r="N45" s="17"/>
      <c r="O45" s="1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outlineLevel="1">
      <c r="A46" s="75"/>
      <c r="B46" s="75"/>
      <c r="C46" s="39" t="s">
        <v>187</v>
      </c>
      <c r="D46" s="44" t="s">
        <v>30</v>
      </c>
      <c r="E46" s="32">
        <v>1.22</v>
      </c>
      <c r="F46" s="33">
        <f>F43*E46</f>
        <v>0.87840000000000007</v>
      </c>
      <c r="G46" s="33"/>
      <c r="H46" s="34"/>
      <c r="I46" s="33"/>
      <c r="J46" s="34"/>
      <c r="K46" s="33"/>
      <c r="L46" s="34"/>
      <c r="M46" s="34"/>
      <c r="N46" s="17"/>
      <c r="O46" s="1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outlineLevel="1">
      <c r="A47" s="75"/>
      <c r="B47" s="75"/>
      <c r="C47" s="39" t="s">
        <v>69</v>
      </c>
      <c r="D47" s="44" t="s">
        <v>5</v>
      </c>
      <c r="E47" s="32">
        <v>0.02</v>
      </c>
      <c r="F47" s="33">
        <f>F43*E47</f>
        <v>1.4400000000000001E-2</v>
      </c>
      <c r="G47" s="33"/>
      <c r="H47" s="34"/>
      <c r="I47" s="33"/>
      <c r="J47" s="34"/>
      <c r="K47" s="33"/>
      <c r="L47" s="34"/>
      <c r="M47" s="34"/>
      <c r="N47" s="17"/>
      <c r="O47" s="1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8.5" outlineLevel="1">
      <c r="A48" s="75"/>
      <c r="B48" s="30" t="s">
        <v>40</v>
      </c>
      <c r="C48" s="39" t="s">
        <v>189</v>
      </c>
      <c r="D48" s="44" t="s">
        <v>41</v>
      </c>
      <c r="E48" s="32">
        <v>1.6</v>
      </c>
      <c r="F48" s="33">
        <f>F46*1.6</f>
        <v>1.4054400000000002</v>
      </c>
      <c r="G48" s="33"/>
      <c r="H48" s="34"/>
      <c r="I48" s="33"/>
      <c r="J48" s="34"/>
      <c r="K48" s="33"/>
      <c r="L48" s="34"/>
      <c r="M48" s="34"/>
      <c r="N48" s="17"/>
      <c r="O48" s="1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60">
      <c r="A49" s="80">
        <v>4</v>
      </c>
      <c r="B49" s="74" t="s">
        <v>135</v>
      </c>
      <c r="C49" s="36" t="s">
        <v>136</v>
      </c>
      <c r="D49" s="31" t="s">
        <v>30</v>
      </c>
      <c r="E49" s="32"/>
      <c r="F49" s="45">
        <f>F53*0.18</f>
        <v>1.6199999999999999</v>
      </c>
      <c r="G49" s="33"/>
      <c r="H49" s="34"/>
      <c r="I49" s="33"/>
      <c r="J49" s="34"/>
      <c r="K49" s="33"/>
      <c r="L49" s="34"/>
      <c r="M49" s="34"/>
      <c r="N49" s="17"/>
      <c r="O49" s="1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outlineLevel="1">
      <c r="A50" s="75"/>
      <c r="B50" s="75"/>
      <c r="C50" s="39" t="s">
        <v>24</v>
      </c>
      <c r="D50" s="31" t="s">
        <v>25</v>
      </c>
      <c r="E50" s="32">
        <v>3.42</v>
      </c>
      <c r="F50" s="33">
        <f>F49*E50</f>
        <v>5.5403999999999991</v>
      </c>
      <c r="G50" s="33"/>
      <c r="H50" s="34"/>
      <c r="I50" s="33"/>
      <c r="J50" s="34"/>
      <c r="K50" s="33"/>
      <c r="L50" s="34"/>
      <c r="M50" s="3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outlineLevel="1">
      <c r="A51" s="75"/>
      <c r="B51" s="75"/>
      <c r="C51" s="39" t="s">
        <v>137</v>
      </c>
      <c r="D51" s="44" t="s">
        <v>33</v>
      </c>
      <c r="E51" s="32">
        <v>1.1299999999999999</v>
      </c>
      <c r="F51" s="33">
        <f>F49*E51</f>
        <v>1.8305999999999998</v>
      </c>
      <c r="G51" s="33"/>
      <c r="H51" s="34"/>
      <c r="I51" s="33"/>
      <c r="J51" s="34"/>
      <c r="K51" s="33"/>
      <c r="L51" s="34"/>
      <c r="M51" s="3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outlineLevel="1">
      <c r="A52" s="75"/>
      <c r="B52" s="75"/>
      <c r="C52" s="47" t="s">
        <v>34</v>
      </c>
      <c r="D52" s="31" t="s">
        <v>5</v>
      </c>
      <c r="E52" s="32">
        <v>4.8300000000000003E-2</v>
      </c>
      <c r="F52" s="33">
        <f>F49*E52</f>
        <v>7.8245999999999996E-2</v>
      </c>
      <c r="G52" s="33"/>
      <c r="H52" s="34"/>
      <c r="I52" s="33"/>
      <c r="J52" s="34"/>
      <c r="K52" s="33"/>
      <c r="L52" s="34"/>
      <c r="M52" s="3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75"/>
      <c r="B53" s="75"/>
      <c r="C53" s="39" t="s">
        <v>138</v>
      </c>
      <c r="D53" s="44" t="s">
        <v>139</v>
      </c>
      <c r="E53" s="51" t="s">
        <v>80</v>
      </c>
      <c r="F53" s="33">
        <v>9</v>
      </c>
      <c r="G53" s="34"/>
      <c r="H53" s="34"/>
      <c r="I53" s="34"/>
      <c r="J53" s="34"/>
      <c r="K53" s="34"/>
      <c r="L53" s="34"/>
      <c r="M53" s="34"/>
      <c r="N53" s="17"/>
      <c r="O53" s="1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outlineLevel="1">
      <c r="A54" s="75"/>
      <c r="B54" s="75"/>
      <c r="C54" s="39" t="s">
        <v>73</v>
      </c>
      <c r="D54" s="44" t="s">
        <v>41</v>
      </c>
      <c r="E54" s="48">
        <v>1.9300000000000001E-2</v>
      </c>
      <c r="F54" s="33">
        <f>F49*E54</f>
        <v>3.1266000000000002E-2</v>
      </c>
      <c r="G54" s="34"/>
      <c r="H54" s="34"/>
      <c r="I54" s="34"/>
      <c r="J54" s="34"/>
      <c r="K54" s="34"/>
      <c r="L54" s="34"/>
      <c r="M54" s="3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outlineLevel="1">
      <c r="A55" s="75"/>
      <c r="B55" s="75"/>
      <c r="C55" s="39" t="s">
        <v>140</v>
      </c>
      <c r="D55" s="31" t="s">
        <v>30</v>
      </c>
      <c r="E55" s="48">
        <v>9.1999999999999998E-2</v>
      </c>
      <c r="F55" s="33">
        <f>F49*E55</f>
        <v>0.14903999999999998</v>
      </c>
      <c r="G55" s="34"/>
      <c r="H55" s="34"/>
      <c r="I55" s="34"/>
      <c r="J55" s="34"/>
      <c r="K55" s="34"/>
      <c r="L55" s="34"/>
      <c r="M55" s="3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5">
      <c r="A56" s="80">
        <v>5</v>
      </c>
      <c r="B56" s="85" t="s">
        <v>141</v>
      </c>
      <c r="C56" s="49" t="s">
        <v>192</v>
      </c>
      <c r="D56" s="31" t="s">
        <v>30</v>
      </c>
      <c r="E56" s="32"/>
      <c r="F56" s="45">
        <v>0.72000000000000008</v>
      </c>
      <c r="G56" s="33"/>
      <c r="H56" s="34"/>
      <c r="I56" s="33"/>
      <c r="J56" s="34"/>
      <c r="K56" s="33"/>
      <c r="L56" s="34"/>
      <c r="M56" s="34"/>
      <c r="N56" s="17"/>
      <c r="O56" s="1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outlineLevel="1">
      <c r="A57" s="75"/>
      <c r="B57" s="75"/>
      <c r="C57" s="39" t="s">
        <v>31</v>
      </c>
      <c r="D57" s="44" t="s">
        <v>25</v>
      </c>
      <c r="E57" s="48">
        <v>1.21</v>
      </c>
      <c r="F57" s="33">
        <f>F56*E57</f>
        <v>0.87120000000000009</v>
      </c>
      <c r="G57" s="34"/>
      <c r="H57" s="34"/>
      <c r="I57" s="34"/>
      <c r="J57" s="34"/>
      <c r="K57" s="34"/>
      <c r="L57" s="34"/>
      <c r="M57" s="34"/>
      <c r="N57" s="17"/>
      <c r="O57" s="1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outlineLevel="1">
      <c r="A58" s="75"/>
      <c r="B58" s="75"/>
      <c r="C58" s="39" t="s">
        <v>187</v>
      </c>
      <c r="D58" s="44" t="s">
        <v>30</v>
      </c>
      <c r="E58" s="32">
        <v>1.22</v>
      </c>
      <c r="F58" s="33">
        <f>F56*E58</f>
        <v>0.87840000000000007</v>
      </c>
      <c r="G58" s="33"/>
      <c r="H58" s="34"/>
      <c r="I58" s="33"/>
      <c r="J58" s="34"/>
      <c r="K58" s="33"/>
      <c r="L58" s="34"/>
      <c r="M58" s="34"/>
      <c r="N58" s="17"/>
      <c r="O58" s="17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8.5" outlineLevel="1">
      <c r="A59" s="75"/>
      <c r="B59" s="30" t="s">
        <v>40</v>
      </c>
      <c r="C59" s="39" t="s">
        <v>189</v>
      </c>
      <c r="D59" s="44" t="s">
        <v>41</v>
      </c>
      <c r="E59" s="32">
        <v>1.6</v>
      </c>
      <c r="F59" s="33">
        <f>F56*1.6</f>
        <v>1.1520000000000001</v>
      </c>
      <c r="G59" s="33"/>
      <c r="H59" s="34"/>
      <c r="I59" s="33"/>
      <c r="J59" s="34"/>
      <c r="K59" s="33"/>
      <c r="L59" s="34"/>
      <c r="M59" s="34"/>
      <c r="N59" s="17"/>
      <c r="O59" s="1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60">
      <c r="A60" s="80">
        <v>6</v>
      </c>
      <c r="B60" s="74" t="s">
        <v>142</v>
      </c>
      <c r="C60" s="36" t="s">
        <v>143</v>
      </c>
      <c r="D60" s="44" t="s">
        <v>41</v>
      </c>
      <c r="E60" s="48"/>
      <c r="F60" s="52">
        <v>0.22365000000000002</v>
      </c>
      <c r="G60" s="34"/>
      <c r="H60" s="34"/>
      <c r="I60" s="34"/>
      <c r="J60" s="34"/>
      <c r="K60" s="34"/>
      <c r="L60" s="34"/>
      <c r="M60" s="34"/>
      <c r="N60" s="17"/>
      <c r="O60" s="1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outlineLevel="1">
      <c r="A61" s="75"/>
      <c r="B61" s="75"/>
      <c r="C61" s="39" t="s">
        <v>63</v>
      </c>
      <c r="D61" s="44" t="s">
        <v>25</v>
      </c>
      <c r="E61" s="32">
        <v>37.4</v>
      </c>
      <c r="F61" s="33">
        <f>F60*E61</f>
        <v>8.364510000000001</v>
      </c>
      <c r="G61" s="33"/>
      <c r="H61" s="34"/>
      <c r="I61" s="33"/>
      <c r="J61" s="34"/>
      <c r="K61" s="33"/>
      <c r="L61" s="34"/>
      <c r="M61" s="34"/>
      <c r="N61" s="17"/>
      <c r="O61" s="1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outlineLevel="1">
      <c r="A62" s="75"/>
      <c r="B62" s="75"/>
      <c r="C62" s="39" t="s">
        <v>34</v>
      </c>
      <c r="D62" s="44" t="s">
        <v>5</v>
      </c>
      <c r="E62" s="32">
        <v>6.32</v>
      </c>
      <c r="F62" s="33">
        <f>F60*E62</f>
        <v>1.4134680000000002</v>
      </c>
      <c r="G62" s="33"/>
      <c r="H62" s="34"/>
      <c r="I62" s="33"/>
      <c r="J62" s="34"/>
      <c r="K62" s="33"/>
      <c r="L62" s="34"/>
      <c r="M62" s="34"/>
      <c r="N62" s="17"/>
      <c r="O62" s="1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outlineLevel="1">
      <c r="A63" s="75"/>
      <c r="B63" s="75"/>
      <c r="C63" s="39" t="s">
        <v>144</v>
      </c>
      <c r="D63" s="46" t="s">
        <v>41</v>
      </c>
      <c r="E63" s="32">
        <v>1</v>
      </c>
      <c r="F63" s="50">
        <f>F60*E63</f>
        <v>0.22365000000000002</v>
      </c>
      <c r="G63" s="33"/>
      <c r="H63" s="34"/>
      <c r="I63" s="33"/>
      <c r="J63" s="34"/>
      <c r="K63" s="33"/>
      <c r="L63" s="34"/>
      <c r="M63" s="34"/>
      <c r="N63" s="17"/>
      <c r="O63" s="1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outlineLevel="1">
      <c r="A64" s="75"/>
      <c r="B64" s="75"/>
      <c r="C64" s="39" t="s">
        <v>145</v>
      </c>
      <c r="D64" s="31" t="s">
        <v>30</v>
      </c>
      <c r="E64" s="32">
        <v>0.75</v>
      </c>
      <c r="F64" s="50">
        <f>F60*E64</f>
        <v>0.16773750000000001</v>
      </c>
      <c r="G64" s="33"/>
      <c r="H64" s="34"/>
      <c r="I64" s="33"/>
      <c r="J64" s="34"/>
      <c r="K64" s="33"/>
      <c r="L64" s="34"/>
      <c r="M64" s="34"/>
      <c r="N64" s="17"/>
      <c r="O64" s="17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outlineLevel="1">
      <c r="A65" s="75"/>
      <c r="B65" s="75"/>
      <c r="C65" s="39" t="s">
        <v>146</v>
      </c>
      <c r="D65" s="44" t="s">
        <v>41</v>
      </c>
      <c r="E65" s="32">
        <v>0.06</v>
      </c>
      <c r="F65" s="33">
        <f>F60*E65</f>
        <v>1.3419E-2</v>
      </c>
      <c r="G65" s="33"/>
      <c r="H65" s="34"/>
      <c r="I65" s="33"/>
      <c r="J65" s="34"/>
      <c r="K65" s="33"/>
      <c r="L65" s="34"/>
      <c r="M65" s="34"/>
      <c r="N65" s="17"/>
      <c r="O65" s="1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outlineLevel="1">
      <c r="A66" s="75"/>
      <c r="B66" s="75"/>
      <c r="C66" s="47" t="s">
        <v>69</v>
      </c>
      <c r="D66" s="31" t="s">
        <v>5</v>
      </c>
      <c r="E66" s="32">
        <v>7.63</v>
      </c>
      <c r="F66" s="33">
        <f>F60*E66</f>
        <v>1.7064495000000002</v>
      </c>
      <c r="G66" s="33"/>
      <c r="H66" s="34"/>
      <c r="I66" s="33"/>
      <c r="J66" s="34"/>
      <c r="K66" s="33"/>
      <c r="L66" s="34"/>
      <c r="M66" s="34"/>
      <c r="N66" s="17"/>
      <c r="O66" s="1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outlineLevel="1">
      <c r="A67" s="75"/>
      <c r="B67" s="30" t="s">
        <v>147</v>
      </c>
      <c r="C67" s="39" t="s">
        <v>148</v>
      </c>
      <c r="D67" s="44" t="s">
        <v>41</v>
      </c>
      <c r="E67" s="48"/>
      <c r="F67" s="50">
        <f>F63</f>
        <v>0.22365000000000002</v>
      </c>
      <c r="G67" s="34"/>
      <c r="H67" s="34"/>
      <c r="I67" s="34"/>
      <c r="J67" s="34"/>
      <c r="K67" s="34"/>
      <c r="L67" s="34"/>
      <c r="M67" s="34"/>
      <c r="N67" s="17"/>
      <c r="O67" s="17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45">
      <c r="A68" s="80">
        <v>7</v>
      </c>
      <c r="B68" s="74" t="s">
        <v>149</v>
      </c>
      <c r="C68" s="36" t="s">
        <v>150</v>
      </c>
      <c r="D68" s="44" t="s">
        <v>41</v>
      </c>
      <c r="E68" s="48"/>
      <c r="F68" s="52">
        <v>0.22365000000000002</v>
      </c>
      <c r="G68" s="34"/>
      <c r="H68" s="34"/>
      <c r="I68" s="34"/>
      <c r="J68" s="34"/>
      <c r="K68" s="34"/>
      <c r="L68" s="34"/>
      <c r="M68" s="34"/>
      <c r="N68" s="17"/>
      <c r="O68" s="1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outlineLevel="1">
      <c r="A69" s="75"/>
      <c r="B69" s="75"/>
      <c r="C69" s="39" t="s">
        <v>63</v>
      </c>
      <c r="D69" s="44" t="s">
        <v>25</v>
      </c>
      <c r="E69" s="48">
        <v>9.2799999999999994</v>
      </c>
      <c r="F69" s="50">
        <f>F68*E69</f>
        <v>2.075472</v>
      </c>
      <c r="G69" s="34"/>
      <c r="H69" s="34"/>
      <c r="I69" s="34"/>
      <c r="J69" s="34"/>
      <c r="K69" s="34"/>
      <c r="L69" s="34"/>
      <c r="M69" s="34"/>
      <c r="N69" s="17"/>
      <c r="O69" s="17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outlineLevel="1">
      <c r="A70" s="75"/>
      <c r="B70" s="75"/>
      <c r="C70" s="39" t="s">
        <v>151</v>
      </c>
      <c r="D70" s="44" t="s">
        <v>41</v>
      </c>
      <c r="E70" s="48">
        <v>4.0000000000000001E-3</v>
      </c>
      <c r="F70" s="53">
        <f>F68*E70</f>
        <v>8.9460000000000006E-4</v>
      </c>
      <c r="G70" s="34"/>
      <c r="H70" s="34"/>
      <c r="I70" s="34"/>
      <c r="J70" s="34"/>
      <c r="K70" s="34"/>
      <c r="L70" s="34"/>
      <c r="M70" s="34"/>
      <c r="N70" s="17"/>
      <c r="O70" s="1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outlineLevel="1">
      <c r="A71" s="75"/>
      <c r="B71" s="75"/>
      <c r="C71" s="39" t="s">
        <v>152</v>
      </c>
      <c r="D71" s="44" t="s">
        <v>41</v>
      </c>
      <c r="E71" s="48">
        <v>8.0000000000000002E-3</v>
      </c>
      <c r="F71" s="53">
        <f>F68*E71</f>
        <v>1.7892000000000001E-3</v>
      </c>
      <c r="G71" s="34"/>
      <c r="H71" s="34"/>
      <c r="I71" s="34"/>
      <c r="J71" s="34"/>
      <c r="K71" s="34"/>
      <c r="L71" s="34"/>
      <c r="M71" s="34"/>
      <c r="N71" s="17"/>
      <c r="O71" s="1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80">
        <v>8</v>
      </c>
      <c r="B72" s="74" t="s">
        <v>76</v>
      </c>
      <c r="C72" s="36" t="s">
        <v>77</v>
      </c>
      <c r="D72" s="44" t="s">
        <v>30</v>
      </c>
      <c r="E72" s="32"/>
      <c r="F72" s="45">
        <v>3.6</v>
      </c>
      <c r="G72" s="33"/>
      <c r="H72" s="34"/>
      <c r="I72" s="33"/>
      <c r="J72" s="34"/>
      <c r="K72" s="33"/>
      <c r="L72" s="34"/>
      <c r="M72" s="34"/>
      <c r="N72" s="17"/>
      <c r="O72" s="17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outlineLevel="1">
      <c r="A73" s="75"/>
      <c r="B73" s="75"/>
      <c r="C73" s="39" t="s">
        <v>63</v>
      </c>
      <c r="D73" s="46" t="s">
        <v>25</v>
      </c>
      <c r="E73" s="32">
        <v>2.4199999999999999E-2</v>
      </c>
      <c r="F73" s="33">
        <f>E73*F72</f>
        <v>8.7120000000000003E-2</v>
      </c>
      <c r="G73" s="33"/>
      <c r="H73" s="34"/>
      <c r="I73" s="33"/>
      <c r="J73" s="34"/>
      <c r="K73" s="33"/>
      <c r="L73" s="34"/>
      <c r="M73" s="34"/>
      <c r="N73" s="17"/>
      <c r="O73" s="17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outlineLevel="1">
      <c r="A74" s="75"/>
      <c r="B74" s="75"/>
      <c r="C74" s="39" t="s">
        <v>78</v>
      </c>
      <c r="D74" s="31" t="s">
        <v>33</v>
      </c>
      <c r="E74" s="32">
        <v>5.7099999999999998E-2</v>
      </c>
      <c r="F74" s="33">
        <f>E74*F72</f>
        <v>0.20555999999999999</v>
      </c>
      <c r="G74" s="33"/>
      <c r="H74" s="34"/>
      <c r="I74" s="33"/>
      <c r="J74" s="34"/>
      <c r="K74" s="33"/>
      <c r="L74" s="34"/>
      <c r="M74" s="34"/>
      <c r="N74" s="17"/>
      <c r="O74" s="17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outlineLevel="1">
      <c r="A75" s="75"/>
      <c r="B75" s="75"/>
      <c r="C75" s="39" t="s">
        <v>34</v>
      </c>
      <c r="D75" s="44" t="s">
        <v>5</v>
      </c>
      <c r="E75" s="32">
        <v>5.5700000000000003E-3</v>
      </c>
      <c r="F75" s="33">
        <f>F72*E75</f>
        <v>2.0052E-2</v>
      </c>
      <c r="G75" s="33"/>
      <c r="H75" s="34"/>
      <c r="I75" s="33"/>
      <c r="J75" s="34"/>
      <c r="K75" s="33"/>
      <c r="L75" s="34"/>
      <c r="M75" s="34"/>
      <c r="N75" s="17"/>
      <c r="O75" s="17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29">
        <v>9</v>
      </c>
      <c r="B76" s="30" t="s">
        <v>40</v>
      </c>
      <c r="C76" s="49" t="s">
        <v>179</v>
      </c>
      <c r="D76" s="31" t="s">
        <v>41</v>
      </c>
      <c r="E76" s="32"/>
      <c r="F76" s="45">
        <f>F72*1.85</f>
        <v>6.66</v>
      </c>
      <c r="G76" s="33"/>
      <c r="H76" s="34"/>
      <c r="I76" s="33"/>
      <c r="J76" s="34"/>
      <c r="K76" s="33"/>
      <c r="L76" s="34"/>
      <c r="M76" s="34"/>
      <c r="N76" s="17"/>
      <c r="O76" s="1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80">
        <v>10</v>
      </c>
      <c r="B77" s="30" t="s">
        <v>42</v>
      </c>
      <c r="C77" s="36" t="s">
        <v>43</v>
      </c>
      <c r="D77" s="31" t="s">
        <v>30</v>
      </c>
      <c r="E77" s="42"/>
      <c r="F77" s="40">
        <f>F72</f>
        <v>3.6</v>
      </c>
      <c r="G77" s="35"/>
      <c r="H77" s="34"/>
      <c r="I77" s="34"/>
      <c r="J77" s="34"/>
      <c r="K77" s="34"/>
      <c r="L77" s="34"/>
      <c r="M77" s="34"/>
      <c r="N77" s="17"/>
      <c r="O77" s="17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outlineLevel="1">
      <c r="A78" s="75"/>
      <c r="B78" s="30"/>
      <c r="C78" s="39" t="s">
        <v>31</v>
      </c>
      <c r="D78" s="31" t="s">
        <v>25</v>
      </c>
      <c r="E78" s="32">
        <v>3.2299999999999998E-3</v>
      </c>
      <c r="F78" s="33">
        <f>F77*E78</f>
        <v>1.1627999999999999E-2</v>
      </c>
      <c r="G78" s="34"/>
      <c r="H78" s="34"/>
      <c r="I78" s="35"/>
      <c r="J78" s="34"/>
      <c r="K78" s="35"/>
      <c r="L78" s="34"/>
      <c r="M78" s="34"/>
      <c r="N78" s="17"/>
      <c r="O78" s="17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outlineLevel="1">
      <c r="A79" s="75"/>
      <c r="B79" s="30" t="s">
        <v>44</v>
      </c>
      <c r="C79" s="39" t="s">
        <v>45</v>
      </c>
      <c r="D79" s="31" t="s">
        <v>33</v>
      </c>
      <c r="E79" s="32">
        <v>3.62E-3</v>
      </c>
      <c r="F79" s="33">
        <f>F77*E79</f>
        <v>1.3032E-2</v>
      </c>
      <c r="G79" s="34"/>
      <c r="H79" s="34"/>
      <c r="I79" s="35"/>
      <c r="J79" s="34"/>
      <c r="K79" s="35"/>
      <c r="L79" s="34"/>
      <c r="M79" s="34"/>
      <c r="N79" s="17"/>
      <c r="O79" s="1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outlineLevel="1">
      <c r="A80" s="75"/>
      <c r="B80" s="30"/>
      <c r="C80" s="39" t="s">
        <v>34</v>
      </c>
      <c r="D80" s="31" t="s">
        <v>5</v>
      </c>
      <c r="E80" s="32">
        <v>1.7999999999999998E-4</v>
      </c>
      <c r="F80" s="33">
        <f>F77*E80</f>
        <v>6.4799999999999992E-4</v>
      </c>
      <c r="G80" s="34"/>
      <c r="H80" s="34"/>
      <c r="I80" s="35"/>
      <c r="J80" s="34"/>
      <c r="K80" s="35"/>
      <c r="L80" s="34"/>
      <c r="M80" s="34"/>
      <c r="N80" s="17"/>
      <c r="O80" s="17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outlineLevel="1">
      <c r="A81" s="75"/>
      <c r="B81" s="30" t="s">
        <v>46</v>
      </c>
      <c r="C81" s="39" t="s">
        <v>35</v>
      </c>
      <c r="D81" s="31" t="s">
        <v>30</v>
      </c>
      <c r="E81" s="32">
        <v>4.0000000000000003E-5</v>
      </c>
      <c r="F81" s="33">
        <f>F77*E81</f>
        <v>1.44E-4</v>
      </c>
      <c r="G81" s="34"/>
      <c r="H81" s="34"/>
      <c r="I81" s="35"/>
      <c r="J81" s="34"/>
      <c r="K81" s="35"/>
      <c r="L81" s="34"/>
      <c r="M81" s="34"/>
      <c r="N81" s="17"/>
      <c r="O81" s="1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29"/>
      <c r="B82" s="30"/>
      <c r="C82" s="26" t="s">
        <v>81</v>
      </c>
      <c r="D82" s="31"/>
      <c r="E82" s="32"/>
      <c r="F82" s="33"/>
      <c r="G82" s="34"/>
      <c r="H82" s="34"/>
      <c r="I82" s="35"/>
      <c r="J82" s="34"/>
      <c r="K82" s="35"/>
      <c r="L82" s="34"/>
      <c r="M82" s="40"/>
      <c r="N82" s="17"/>
      <c r="O82" s="17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29"/>
      <c r="B83" s="30"/>
      <c r="C83" s="26" t="s">
        <v>82</v>
      </c>
      <c r="D83" s="31"/>
      <c r="E83" s="32"/>
      <c r="F83" s="33"/>
      <c r="G83" s="34"/>
      <c r="H83" s="34"/>
      <c r="I83" s="35"/>
      <c r="J83" s="34"/>
      <c r="K83" s="35"/>
      <c r="L83" s="34"/>
      <c r="M83" s="34"/>
      <c r="N83" s="17"/>
      <c r="O83" s="17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29"/>
      <c r="B84" s="30"/>
      <c r="C84" s="26" t="s">
        <v>83</v>
      </c>
      <c r="D84" s="31"/>
      <c r="E84" s="32"/>
      <c r="F84" s="33"/>
      <c r="G84" s="33"/>
      <c r="H84" s="34"/>
      <c r="I84" s="33"/>
      <c r="J84" s="34"/>
      <c r="K84" s="33"/>
      <c r="L84" s="34"/>
      <c r="M84" s="34"/>
      <c r="N84" s="17"/>
      <c r="O84" s="17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>
      <c r="A85" s="80">
        <v>1</v>
      </c>
      <c r="B85" s="74" t="s">
        <v>84</v>
      </c>
      <c r="C85" s="36" t="s">
        <v>190</v>
      </c>
      <c r="D85" s="31" t="s">
        <v>30</v>
      </c>
      <c r="E85" s="48"/>
      <c r="F85" s="40">
        <v>304.8</v>
      </c>
      <c r="G85" s="35"/>
      <c r="H85" s="34"/>
      <c r="I85" s="34"/>
      <c r="J85" s="34"/>
      <c r="K85" s="34"/>
      <c r="L85" s="34"/>
      <c r="M85" s="34"/>
      <c r="N85" s="17"/>
      <c r="O85" s="17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outlineLevel="1">
      <c r="A86" s="75"/>
      <c r="B86" s="75"/>
      <c r="C86" s="39" t="s">
        <v>31</v>
      </c>
      <c r="D86" s="31" t="s">
        <v>25</v>
      </c>
      <c r="E86" s="32">
        <v>0.15</v>
      </c>
      <c r="F86" s="33">
        <f>F85*E86</f>
        <v>45.72</v>
      </c>
      <c r="G86" s="34"/>
      <c r="H86" s="34"/>
      <c r="I86" s="35"/>
      <c r="J86" s="34"/>
      <c r="K86" s="35"/>
      <c r="L86" s="34"/>
      <c r="M86" s="34"/>
      <c r="N86" s="17"/>
      <c r="O86" s="17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outlineLevel="1">
      <c r="A87" s="75"/>
      <c r="B87" s="75"/>
      <c r="C87" s="39" t="s">
        <v>55</v>
      </c>
      <c r="D87" s="31" t="s">
        <v>33</v>
      </c>
      <c r="E87" s="32">
        <v>2.1600000000000001E-2</v>
      </c>
      <c r="F87" s="33">
        <f>F85*E87</f>
        <v>6.5836800000000002</v>
      </c>
      <c r="G87" s="34"/>
      <c r="H87" s="34"/>
      <c r="I87" s="35"/>
      <c r="J87" s="34"/>
      <c r="K87" s="35"/>
      <c r="L87" s="34"/>
      <c r="M87" s="34"/>
      <c r="N87" s="17"/>
      <c r="O87" s="17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outlineLevel="1">
      <c r="A88" s="75"/>
      <c r="B88" s="75"/>
      <c r="C88" s="39" t="s">
        <v>86</v>
      </c>
      <c r="D88" s="31" t="s">
        <v>33</v>
      </c>
      <c r="E88" s="32">
        <v>2.7300000000000001E-2</v>
      </c>
      <c r="F88" s="33">
        <f>F85*E88</f>
        <v>8.32104</v>
      </c>
      <c r="G88" s="34"/>
      <c r="H88" s="34"/>
      <c r="I88" s="35"/>
      <c r="J88" s="34"/>
      <c r="K88" s="35"/>
      <c r="L88" s="34"/>
      <c r="M88" s="34"/>
      <c r="N88" s="17"/>
      <c r="O88" s="17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outlineLevel="1">
      <c r="A89" s="75"/>
      <c r="B89" s="75"/>
      <c r="C89" s="39" t="s">
        <v>87</v>
      </c>
      <c r="D89" s="31" t="s">
        <v>33</v>
      </c>
      <c r="E89" s="32">
        <v>9.7000000000000003E-3</v>
      </c>
      <c r="F89" s="33">
        <f>F85*E89</f>
        <v>2.9565600000000001</v>
      </c>
      <c r="G89" s="34"/>
      <c r="H89" s="34"/>
      <c r="I89" s="35"/>
      <c r="J89" s="34"/>
      <c r="K89" s="35"/>
      <c r="L89" s="34"/>
      <c r="M89" s="34"/>
      <c r="N89" s="17"/>
      <c r="O89" s="17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outlineLevel="1">
      <c r="A90" s="75"/>
      <c r="B90" s="75"/>
      <c r="C90" s="39" t="s">
        <v>187</v>
      </c>
      <c r="D90" s="31" t="s">
        <v>30</v>
      </c>
      <c r="E90" s="32">
        <v>1.22</v>
      </c>
      <c r="F90" s="33">
        <f>F85*E90</f>
        <v>371.85599999999999</v>
      </c>
      <c r="G90" s="34"/>
      <c r="H90" s="34"/>
      <c r="I90" s="35"/>
      <c r="J90" s="34"/>
      <c r="K90" s="35"/>
      <c r="L90" s="34"/>
      <c r="M90" s="34"/>
      <c r="N90" s="17"/>
      <c r="O90" s="17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outlineLevel="1">
      <c r="A91" s="75"/>
      <c r="B91" s="75"/>
      <c r="C91" s="39" t="s">
        <v>88</v>
      </c>
      <c r="D91" s="31" t="s">
        <v>30</v>
      </c>
      <c r="E91" s="32">
        <v>7.0000000000000007E-2</v>
      </c>
      <c r="F91" s="33">
        <f>F85*E91</f>
        <v>21.336000000000002</v>
      </c>
      <c r="G91" s="34"/>
      <c r="H91" s="34"/>
      <c r="I91" s="35"/>
      <c r="J91" s="34"/>
      <c r="K91" s="35"/>
      <c r="L91" s="34"/>
      <c r="M91" s="34"/>
      <c r="N91" s="17"/>
      <c r="O91" s="17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8.5" outlineLevel="1">
      <c r="A92" s="75"/>
      <c r="B92" s="75"/>
      <c r="C92" s="39" t="s">
        <v>188</v>
      </c>
      <c r="D92" s="31" t="s">
        <v>41</v>
      </c>
      <c r="E92" s="32">
        <v>1.6</v>
      </c>
      <c r="F92" s="33">
        <f>F90*1.6</f>
        <v>594.96960000000001</v>
      </c>
      <c r="G92" s="34"/>
      <c r="H92" s="34"/>
      <c r="I92" s="35"/>
      <c r="J92" s="34"/>
      <c r="K92" s="35"/>
      <c r="L92" s="34"/>
      <c r="M92" s="34"/>
      <c r="N92" s="17"/>
      <c r="O92" s="17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45">
      <c r="A93" s="80">
        <v>2</v>
      </c>
      <c r="B93" s="74" t="s">
        <v>89</v>
      </c>
      <c r="C93" s="36" t="s">
        <v>90</v>
      </c>
      <c r="D93" s="31" t="s">
        <v>54</v>
      </c>
      <c r="E93" s="42"/>
      <c r="F93" s="40">
        <v>1749</v>
      </c>
      <c r="G93" s="35"/>
      <c r="H93" s="34"/>
      <c r="I93" s="34"/>
      <c r="J93" s="34"/>
      <c r="K93" s="35"/>
      <c r="L93" s="34"/>
      <c r="M93" s="34"/>
      <c r="N93" s="17"/>
      <c r="O93" s="17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outlineLevel="1">
      <c r="A94" s="75"/>
      <c r="B94" s="75"/>
      <c r="C94" s="39" t="s">
        <v>31</v>
      </c>
      <c r="D94" s="31" t="s">
        <v>25</v>
      </c>
      <c r="E94" s="32">
        <v>3.3000000000000002E-2</v>
      </c>
      <c r="F94" s="33">
        <f>F93*E94</f>
        <v>57.717000000000006</v>
      </c>
      <c r="G94" s="34"/>
      <c r="H94" s="34"/>
      <c r="I94" s="35"/>
      <c r="J94" s="34"/>
      <c r="K94" s="35"/>
      <c r="L94" s="34"/>
      <c r="M94" s="34"/>
      <c r="N94" s="17"/>
      <c r="O94" s="17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outlineLevel="1">
      <c r="A95" s="75"/>
      <c r="B95" s="75"/>
      <c r="C95" s="39" t="s">
        <v>91</v>
      </c>
      <c r="D95" s="31" t="s">
        <v>33</v>
      </c>
      <c r="E95" s="32">
        <v>4.1999999999999996E-4</v>
      </c>
      <c r="F95" s="33">
        <f>E95*F93</f>
        <v>0.7345799999999999</v>
      </c>
      <c r="G95" s="34"/>
      <c r="H95" s="34"/>
      <c r="I95" s="35"/>
      <c r="J95" s="34"/>
      <c r="K95" s="35"/>
      <c r="L95" s="34"/>
      <c r="M95" s="34"/>
      <c r="N95" s="17"/>
      <c r="O95" s="17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outlineLevel="1">
      <c r="A96" s="75"/>
      <c r="B96" s="75"/>
      <c r="C96" s="39" t="s">
        <v>92</v>
      </c>
      <c r="D96" s="31" t="s">
        <v>33</v>
      </c>
      <c r="E96" s="32">
        <v>1.12E-2</v>
      </c>
      <c r="F96" s="33">
        <f>F93*E96</f>
        <v>19.588799999999999</v>
      </c>
      <c r="G96" s="34"/>
      <c r="H96" s="34"/>
      <c r="I96" s="35"/>
      <c r="J96" s="34"/>
      <c r="K96" s="35"/>
      <c r="L96" s="34"/>
      <c r="M96" s="34"/>
      <c r="N96" s="17"/>
      <c r="O96" s="17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outlineLevel="1">
      <c r="A97" s="75"/>
      <c r="B97" s="75"/>
      <c r="C97" s="39" t="s">
        <v>93</v>
      </c>
      <c r="D97" s="31" t="s">
        <v>33</v>
      </c>
      <c r="E97" s="32">
        <v>2.4799999999999999E-2</v>
      </c>
      <c r="F97" s="33">
        <f>E97*F93</f>
        <v>43.3752</v>
      </c>
      <c r="G97" s="34"/>
      <c r="H97" s="34"/>
      <c r="I97" s="35"/>
      <c r="J97" s="34"/>
      <c r="K97" s="35"/>
      <c r="L97" s="34"/>
      <c r="M97" s="34"/>
      <c r="N97" s="17"/>
      <c r="O97" s="1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outlineLevel="1">
      <c r="A98" s="75"/>
      <c r="B98" s="75"/>
      <c r="C98" s="39" t="s">
        <v>94</v>
      </c>
      <c r="D98" s="31" t="s">
        <v>33</v>
      </c>
      <c r="E98" s="32">
        <v>2.5800000000000003E-3</v>
      </c>
      <c r="F98" s="33">
        <f>E98*F93</f>
        <v>4.5124200000000005</v>
      </c>
      <c r="G98" s="34"/>
      <c r="H98" s="34"/>
      <c r="I98" s="35"/>
      <c r="J98" s="34"/>
      <c r="K98" s="35"/>
      <c r="L98" s="34"/>
      <c r="M98" s="34"/>
      <c r="N98" s="17"/>
      <c r="O98" s="1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outlineLevel="1">
      <c r="A99" s="75"/>
      <c r="B99" s="75"/>
      <c r="C99" s="39" t="s">
        <v>95</v>
      </c>
      <c r="D99" s="31" t="s">
        <v>33</v>
      </c>
      <c r="E99" s="32">
        <v>4.1399999999999996E-3</v>
      </c>
      <c r="F99" s="33">
        <f>E99*F93</f>
        <v>7.2408599999999996</v>
      </c>
      <c r="G99" s="34"/>
      <c r="H99" s="34"/>
      <c r="I99" s="35"/>
      <c r="J99" s="34"/>
      <c r="K99" s="35"/>
      <c r="L99" s="34"/>
      <c r="M99" s="34"/>
      <c r="N99" s="17"/>
      <c r="O99" s="17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outlineLevel="1">
      <c r="A100" s="75"/>
      <c r="B100" s="75"/>
      <c r="C100" s="39" t="s">
        <v>96</v>
      </c>
      <c r="D100" s="31" t="s">
        <v>33</v>
      </c>
      <c r="E100" s="32">
        <v>5.2999999999999998E-4</v>
      </c>
      <c r="F100" s="33">
        <f>F93*E100</f>
        <v>0.92696999999999996</v>
      </c>
      <c r="G100" s="34"/>
      <c r="H100" s="34"/>
      <c r="I100" s="35"/>
      <c r="J100" s="34"/>
      <c r="K100" s="35"/>
      <c r="L100" s="34"/>
      <c r="M100" s="34"/>
      <c r="N100" s="17"/>
      <c r="O100" s="17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outlineLevel="1">
      <c r="A101" s="75"/>
      <c r="B101" s="75"/>
      <c r="C101" s="39" t="s">
        <v>97</v>
      </c>
      <c r="D101" s="31" t="s">
        <v>30</v>
      </c>
      <c r="E101" s="32">
        <f>1.26*0.12</f>
        <v>0.1512</v>
      </c>
      <c r="F101" s="33">
        <f>E101*F93</f>
        <v>264.44880000000001</v>
      </c>
      <c r="G101" s="34"/>
      <c r="H101" s="34"/>
      <c r="I101" s="35"/>
      <c r="J101" s="34"/>
      <c r="K101" s="35"/>
      <c r="L101" s="34"/>
      <c r="M101" s="34"/>
      <c r="N101" s="17"/>
      <c r="O101" s="17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outlineLevel="1">
      <c r="A102" s="75"/>
      <c r="B102" s="75"/>
      <c r="C102" s="39" t="s">
        <v>88</v>
      </c>
      <c r="D102" s="31" t="s">
        <v>30</v>
      </c>
      <c r="E102" s="32">
        <v>0.03</v>
      </c>
      <c r="F102" s="33">
        <f>F93*E102</f>
        <v>52.47</v>
      </c>
      <c r="G102" s="34"/>
      <c r="H102" s="34"/>
      <c r="I102" s="35"/>
      <c r="J102" s="34"/>
      <c r="K102" s="35"/>
      <c r="L102" s="34"/>
      <c r="M102" s="34"/>
      <c r="N102" s="17"/>
      <c r="O102" s="17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8.5" outlineLevel="1">
      <c r="A103" s="75"/>
      <c r="B103" s="75"/>
      <c r="C103" s="39" t="s">
        <v>180</v>
      </c>
      <c r="D103" s="31" t="s">
        <v>41</v>
      </c>
      <c r="E103" s="32">
        <v>1.6</v>
      </c>
      <c r="F103" s="33">
        <f>F101*1.6</f>
        <v>423.11808000000002</v>
      </c>
      <c r="G103" s="34"/>
      <c r="H103" s="34"/>
      <c r="I103" s="35"/>
      <c r="J103" s="34"/>
      <c r="K103" s="35"/>
      <c r="L103" s="34"/>
      <c r="M103" s="34"/>
      <c r="N103" s="17"/>
      <c r="O103" s="17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45">
      <c r="A104" s="80">
        <v>3</v>
      </c>
      <c r="B104" s="74" t="s">
        <v>98</v>
      </c>
      <c r="C104" s="36" t="s">
        <v>99</v>
      </c>
      <c r="D104" s="31" t="s">
        <v>54</v>
      </c>
      <c r="E104" s="32"/>
      <c r="F104" s="45">
        <v>1620</v>
      </c>
      <c r="G104" s="34"/>
      <c r="H104" s="34"/>
      <c r="I104" s="35"/>
      <c r="J104" s="34"/>
      <c r="K104" s="35"/>
      <c r="L104" s="34"/>
      <c r="M104" s="34"/>
      <c r="N104" s="17"/>
      <c r="O104" s="17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outlineLevel="1">
      <c r="A105" s="75"/>
      <c r="B105" s="75"/>
      <c r="C105" s="39" t="s">
        <v>31</v>
      </c>
      <c r="D105" s="31" t="s">
        <v>25</v>
      </c>
      <c r="E105" s="32">
        <v>0.38644000000000001</v>
      </c>
      <c r="F105" s="33">
        <f>E105*F104</f>
        <v>626.03280000000007</v>
      </c>
      <c r="G105" s="34"/>
      <c r="H105" s="34"/>
      <c r="I105" s="35"/>
      <c r="J105" s="34"/>
      <c r="K105" s="35"/>
      <c r="L105" s="34"/>
      <c r="M105" s="34"/>
      <c r="N105" s="17"/>
      <c r="O105" s="17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8.5" outlineLevel="1">
      <c r="A106" s="75"/>
      <c r="B106" s="75"/>
      <c r="C106" s="39" t="s">
        <v>100</v>
      </c>
      <c r="D106" s="31" t="s">
        <v>33</v>
      </c>
      <c r="E106" s="32">
        <v>2.2600000000000002E-2</v>
      </c>
      <c r="F106" s="33">
        <f>E106*F104</f>
        <v>36.612000000000002</v>
      </c>
      <c r="G106" s="34"/>
      <c r="H106" s="34"/>
      <c r="I106" s="35"/>
      <c r="J106" s="34"/>
      <c r="K106" s="35"/>
      <c r="L106" s="34"/>
      <c r="M106" s="34"/>
      <c r="N106" s="17"/>
      <c r="O106" s="17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outlineLevel="1">
      <c r="A107" s="75"/>
      <c r="B107" s="75"/>
      <c r="C107" s="39" t="s">
        <v>101</v>
      </c>
      <c r="D107" s="31" t="s">
        <v>5</v>
      </c>
      <c r="E107" s="32">
        <v>1.3099999999999999E-2</v>
      </c>
      <c r="F107" s="33">
        <f>E107*F104</f>
        <v>21.221999999999998</v>
      </c>
      <c r="G107" s="34"/>
      <c r="H107" s="34"/>
      <c r="I107" s="35"/>
      <c r="J107" s="34"/>
      <c r="K107" s="35"/>
      <c r="L107" s="34"/>
      <c r="M107" s="34"/>
      <c r="N107" s="17"/>
      <c r="O107" s="17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outlineLevel="1">
      <c r="A108" s="75"/>
      <c r="B108" s="75"/>
      <c r="C108" s="39" t="s">
        <v>102</v>
      </c>
      <c r="D108" s="31" t="s">
        <v>30</v>
      </c>
      <c r="E108" s="32">
        <v>0.16319999999999998</v>
      </c>
      <c r="F108" s="33">
        <f>E108*F104</f>
        <v>264.38399999999996</v>
      </c>
      <c r="G108" s="34"/>
      <c r="H108" s="34"/>
      <c r="I108" s="35"/>
      <c r="J108" s="34"/>
      <c r="K108" s="35"/>
      <c r="L108" s="34"/>
      <c r="M108" s="34"/>
      <c r="N108" s="17"/>
      <c r="O108" s="17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75"/>
      <c r="B109" s="75"/>
      <c r="C109" s="39" t="s">
        <v>103</v>
      </c>
      <c r="D109" s="31" t="s">
        <v>41</v>
      </c>
      <c r="E109" s="54" t="s">
        <v>80</v>
      </c>
      <c r="F109" s="33">
        <v>3.9884400000000007</v>
      </c>
      <c r="G109" s="34"/>
      <c r="H109" s="34"/>
      <c r="I109" s="35"/>
      <c r="J109" s="34"/>
      <c r="K109" s="35"/>
      <c r="L109" s="34"/>
      <c r="M109" s="34"/>
      <c r="N109" s="17"/>
      <c r="O109" s="17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outlineLevel="1">
      <c r="A110" s="75"/>
      <c r="B110" s="75"/>
      <c r="C110" s="39" t="s">
        <v>79</v>
      </c>
      <c r="D110" s="31" t="s">
        <v>54</v>
      </c>
      <c r="E110" s="32">
        <v>9.3399999999999993E-3</v>
      </c>
      <c r="F110" s="33">
        <f>E110*F104</f>
        <v>15.130799999999999</v>
      </c>
      <c r="G110" s="34"/>
      <c r="H110" s="34"/>
      <c r="I110" s="35"/>
      <c r="J110" s="34"/>
      <c r="K110" s="35"/>
      <c r="L110" s="34"/>
      <c r="M110" s="34"/>
      <c r="N110" s="17"/>
      <c r="O110" s="17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outlineLevel="1">
      <c r="A111" s="75"/>
      <c r="B111" s="75"/>
      <c r="C111" s="39" t="s">
        <v>69</v>
      </c>
      <c r="D111" s="31" t="s">
        <v>5</v>
      </c>
      <c r="E111" s="32">
        <v>5.6400000000000009E-3</v>
      </c>
      <c r="F111" s="33">
        <f>E111*F104</f>
        <v>9.1368000000000009</v>
      </c>
      <c r="G111" s="34"/>
      <c r="H111" s="34"/>
      <c r="I111" s="35"/>
      <c r="J111" s="34"/>
      <c r="K111" s="35"/>
      <c r="L111" s="34"/>
      <c r="M111" s="34"/>
      <c r="N111" s="17"/>
      <c r="O111" s="17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outlineLevel="1">
      <c r="A112" s="75"/>
      <c r="B112" s="75"/>
      <c r="C112" s="39" t="s">
        <v>88</v>
      </c>
      <c r="D112" s="31" t="s">
        <v>30</v>
      </c>
      <c r="E112" s="32">
        <v>1.78E-2</v>
      </c>
      <c r="F112" s="33">
        <f>E112*F104</f>
        <v>28.835999999999999</v>
      </c>
      <c r="G112" s="34"/>
      <c r="H112" s="34"/>
      <c r="I112" s="35"/>
      <c r="J112" s="34"/>
      <c r="K112" s="35"/>
      <c r="L112" s="34"/>
      <c r="M112" s="34"/>
      <c r="N112" s="17"/>
      <c r="O112" s="17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outlineLevel="1">
      <c r="A113" s="75"/>
      <c r="B113" s="75"/>
      <c r="C113" s="39" t="s">
        <v>181</v>
      </c>
      <c r="D113" s="31" t="s">
        <v>41</v>
      </c>
      <c r="E113" s="32"/>
      <c r="F113" s="33">
        <f>F108*2.4</f>
        <v>634.52159999999992</v>
      </c>
      <c r="G113" s="34"/>
      <c r="H113" s="34"/>
      <c r="I113" s="35"/>
      <c r="J113" s="34"/>
      <c r="K113" s="35"/>
      <c r="L113" s="34"/>
      <c r="M113" s="34"/>
      <c r="N113" s="17"/>
      <c r="O113" s="17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outlineLevel="1">
      <c r="A114" s="75"/>
      <c r="B114" s="75"/>
      <c r="C114" s="39" t="s">
        <v>104</v>
      </c>
      <c r="D114" s="31" t="s">
        <v>41</v>
      </c>
      <c r="E114" s="32"/>
      <c r="F114" s="33">
        <f>F109</f>
        <v>3.9884400000000007</v>
      </c>
      <c r="G114" s="34"/>
      <c r="H114" s="34"/>
      <c r="I114" s="35"/>
      <c r="J114" s="34"/>
      <c r="K114" s="35"/>
      <c r="L114" s="34"/>
      <c r="M114" s="34"/>
      <c r="N114" s="17"/>
      <c r="O114" s="17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>
      <c r="A115" s="80">
        <v>4</v>
      </c>
      <c r="B115" s="74" t="s">
        <v>105</v>
      </c>
      <c r="C115" s="36" t="s">
        <v>106</v>
      </c>
      <c r="D115" s="31" t="s">
        <v>62</v>
      </c>
      <c r="E115" s="32"/>
      <c r="F115" s="45">
        <v>324</v>
      </c>
      <c r="G115" s="34"/>
      <c r="H115" s="34"/>
      <c r="I115" s="35"/>
      <c r="J115" s="34"/>
      <c r="K115" s="35"/>
      <c r="L115" s="34"/>
      <c r="M115" s="34"/>
      <c r="N115" s="17"/>
      <c r="O115" s="17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outlineLevel="1">
      <c r="A116" s="75"/>
      <c r="B116" s="75"/>
      <c r="C116" s="39" t="s">
        <v>31</v>
      </c>
      <c r="D116" s="31" t="s">
        <v>25</v>
      </c>
      <c r="E116" s="32">
        <v>7.6999999999999999E-2</v>
      </c>
      <c r="F116" s="33">
        <f>F115*E116</f>
        <v>24.948</v>
      </c>
      <c r="G116" s="34"/>
      <c r="H116" s="34"/>
      <c r="I116" s="35"/>
      <c r="J116" s="34"/>
      <c r="K116" s="35"/>
      <c r="L116" s="34"/>
      <c r="M116" s="34"/>
      <c r="N116" s="17"/>
      <c r="O116" s="17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outlineLevel="1">
      <c r="A117" s="75"/>
      <c r="B117" s="75"/>
      <c r="C117" s="39" t="s">
        <v>107</v>
      </c>
      <c r="D117" s="31" t="s">
        <v>33</v>
      </c>
      <c r="E117" s="32">
        <v>1.9400000000000001E-2</v>
      </c>
      <c r="F117" s="33">
        <f>F115*E117</f>
        <v>6.2856000000000005</v>
      </c>
      <c r="G117" s="34"/>
      <c r="H117" s="34"/>
      <c r="I117" s="35"/>
      <c r="J117" s="34"/>
      <c r="K117" s="35"/>
      <c r="L117" s="34"/>
      <c r="M117" s="34"/>
      <c r="N117" s="17"/>
      <c r="O117" s="17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outlineLevel="1">
      <c r="A118" s="75"/>
      <c r="B118" s="75"/>
      <c r="C118" s="39" t="s">
        <v>108</v>
      </c>
      <c r="D118" s="31" t="s">
        <v>33</v>
      </c>
      <c r="E118" s="32">
        <v>1.67E-2</v>
      </c>
      <c r="F118" s="33">
        <f>F115*E118</f>
        <v>5.4108000000000001</v>
      </c>
      <c r="G118" s="34"/>
      <c r="H118" s="34"/>
      <c r="I118" s="35"/>
      <c r="J118" s="34"/>
      <c r="K118" s="35"/>
      <c r="L118" s="34"/>
      <c r="M118" s="34"/>
      <c r="N118" s="17"/>
      <c r="O118" s="17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outlineLevel="1">
      <c r="A119" s="75"/>
      <c r="B119" s="75"/>
      <c r="C119" s="39" t="s">
        <v>109</v>
      </c>
      <c r="D119" s="31" t="s">
        <v>33</v>
      </c>
      <c r="E119" s="32">
        <v>2.4199999999999999E-2</v>
      </c>
      <c r="F119" s="33">
        <f>F115*E119</f>
        <v>7.8407999999999998</v>
      </c>
      <c r="G119" s="34"/>
      <c r="H119" s="34"/>
      <c r="I119" s="35"/>
      <c r="J119" s="34"/>
      <c r="K119" s="35"/>
      <c r="L119" s="34"/>
      <c r="M119" s="34"/>
      <c r="N119" s="17"/>
      <c r="O119" s="17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outlineLevel="1">
      <c r="A120" s="75"/>
      <c r="B120" s="75"/>
      <c r="C120" s="39" t="s">
        <v>87</v>
      </c>
      <c r="D120" s="31" t="s">
        <v>33</v>
      </c>
      <c r="E120" s="32">
        <v>8.8000000000000005E-3</v>
      </c>
      <c r="F120" s="33">
        <f>F115*E120</f>
        <v>2.8512</v>
      </c>
      <c r="G120" s="34"/>
      <c r="H120" s="34"/>
      <c r="I120" s="35"/>
      <c r="J120" s="34"/>
      <c r="K120" s="35"/>
      <c r="L120" s="34"/>
      <c r="M120" s="34"/>
      <c r="N120" s="17"/>
      <c r="O120" s="17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outlineLevel="1">
      <c r="A121" s="75"/>
      <c r="B121" s="75"/>
      <c r="C121" s="39" t="s">
        <v>101</v>
      </c>
      <c r="D121" s="31" t="s">
        <v>5</v>
      </c>
      <c r="E121" s="32">
        <v>6.3700000000000007E-2</v>
      </c>
      <c r="F121" s="33">
        <f>F115*E121</f>
        <v>20.638800000000003</v>
      </c>
      <c r="G121" s="34"/>
      <c r="H121" s="34"/>
      <c r="I121" s="35"/>
      <c r="J121" s="34"/>
      <c r="K121" s="35"/>
      <c r="L121" s="34"/>
      <c r="M121" s="34"/>
      <c r="N121" s="17"/>
      <c r="O121" s="17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outlineLevel="1">
      <c r="A122" s="75"/>
      <c r="B122" s="75"/>
      <c r="C122" s="39" t="s">
        <v>88</v>
      </c>
      <c r="D122" s="31" t="s">
        <v>30</v>
      </c>
      <c r="E122" s="32">
        <v>6.2E-2</v>
      </c>
      <c r="F122" s="33">
        <f>F115*E122</f>
        <v>20.088000000000001</v>
      </c>
      <c r="G122" s="34"/>
      <c r="H122" s="34"/>
      <c r="I122" s="35"/>
      <c r="J122" s="34"/>
      <c r="K122" s="35"/>
      <c r="L122" s="34"/>
      <c r="M122" s="34"/>
      <c r="N122" s="17"/>
      <c r="O122" s="17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outlineLevel="1">
      <c r="A123" s="75"/>
      <c r="B123" s="75"/>
      <c r="C123" s="55" t="s">
        <v>110</v>
      </c>
      <c r="D123" s="56" t="s">
        <v>41</v>
      </c>
      <c r="E123" s="32">
        <v>1.2999999999999999E-3</v>
      </c>
      <c r="F123" s="33">
        <f>F115*E123</f>
        <v>0.42119999999999996</v>
      </c>
      <c r="G123" s="34"/>
      <c r="H123" s="34"/>
      <c r="I123" s="57"/>
      <c r="J123" s="34"/>
      <c r="K123" s="57"/>
      <c r="L123" s="34"/>
      <c r="M123" s="34"/>
      <c r="N123" s="17"/>
      <c r="O123" s="17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outlineLevel="1">
      <c r="A124" s="75"/>
      <c r="B124" s="75"/>
      <c r="C124" s="39" t="s">
        <v>69</v>
      </c>
      <c r="D124" s="31" t="s">
        <v>5</v>
      </c>
      <c r="E124" s="32">
        <v>1.78E-2</v>
      </c>
      <c r="F124" s="33">
        <f>F115*E124</f>
        <v>5.7671999999999999</v>
      </c>
      <c r="G124" s="34"/>
      <c r="H124" s="34"/>
      <c r="I124" s="35"/>
      <c r="J124" s="34"/>
      <c r="K124" s="35"/>
      <c r="L124" s="34"/>
      <c r="M124" s="34"/>
      <c r="N124" s="17"/>
      <c r="O124" s="17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60">
      <c r="A125" s="80">
        <v>5</v>
      </c>
      <c r="B125" s="74" t="s">
        <v>111</v>
      </c>
      <c r="C125" s="36" t="s">
        <v>193</v>
      </c>
      <c r="D125" s="31" t="s">
        <v>30</v>
      </c>
      <c r="E125" s="32"/>
      <c r="F125" s="45">
        <v>61.8</v>
      </c>
      <c r="G125" s="34"/>
      <c r="H125" s="34"/>
      <c r="I125" s="35"/>
      <c r="J125" s="34"/>
      <c r="K125" s="35"/>
      <c r="L125" s="34"/>
      <c r="M125" s="34"/>
      <c r="N125" s="17"/>
      <c r="O125" s="17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outlineLevel="1">
      <c r="A126" s="75"/>
      <c r="B126" s="75"/>
      <c r="C126" s="39" t="s">
        <v>31</v>
      </c>
      <c r="D126" s="31" t="s">
        <v>25</v>
      </c>
      <c r="E126" s="32">
        <v>0.15</v>
      </c>
      <c r="F126" s="33">
        <f>E126*F125</f>
        <v>9.27</v>
      </c>
      <c r="G126" s="34"/>
      <c r="H126" s="34"/>
      <c r="I126" s="35"/>
      <c r="J126" s="34"/>
      <c r="K126" s="35"/>
      <c r="L126" s="34"/>
      <c r="M126" s="34"/>
      <c r="N126" s="17"/>
      <c r="O126" s="17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outlineLevel="1">
      <c r="A127" s="75"/>
      <c r="B127" s="75"/>
      <c r="C127" s="39" t="s">
        <v>112</v>
      </c>
      <c r="D127" s="31" t="s">
        <v>113</v>
      </c>
      <c r="E127" s="32">
        <v>2.1600000000000001E-2</v>
      </c>
      <c r="F127" s="33">
        <f>E127*F125</f>
        <v>1.3348800000000001</v>
      </c>
      <c r="G127" s="34"/>
      <c r="H127" s="34"/>
      <c r="I127" s="35"/>
      <c r="J127" s="34"/>
      <c r="K127" s="35"/>
      <c r="L127" s="34"/>
      <c r="M127" s="34"/>
      <c r="N127" s="17"/>
      <c r="O127" s="17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outlineLevel="1">
      <c r="A128" s="75"/>
      <c r="B128" s="75"/>
      <c r="C128" s="39" t="s">
        <v>114</v>
      </c>
      <c r="D128" s="31" t="s">
        <v>113</v>
      </c>
      <c r="E128" s="32">
        <v>2.7300000000000001E-2</v>
      </c>
      <c r="F128" s="33">
        <f>E128*F125</f>
        <v>1.6871400000000001</v>
      </c>
      <c r="G128" s="34"/>
      <c r="H128" s="34"/>
      <c r="I128" s="35"/>
      <c r="J128" s="34"/>
      <c r="K128" s="35"/>
      <c r="L128" s="34"/>
      <c r="M128" s="34"/>
      <c r="N128" s="17"/>
      <c r="O128" s="17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outlineLevel="1">
      <c r="A129" s="75"/>
      <c r="B129" s="75"/>
      <c r="C129" s="39" t="s">
        <v>115</v>
      </c>
      <c r="D129" s="31" t="s">
        <v>113</v>
      </c>
      <c r="E129" s="32">
        <v>9.7000000000000003E-3</v>
      </c>
      <c r="F129" s="33">
        <f>E129*F125</f>
        <v>0.59945999999999999</v>
      </c>
      <c r="G129" s="34"/>
      <c r="H129" s="34"/>
      <c r="I129" s="35"/>
      <c r="J129" s="34"/>
      <c r="K129" s="35"/>
      <c r="L129" s="34"/>
      <c r="M129" s="34"/>
      <c r="N129" s="17"/>
      <c r="O129" s="17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outlineLevel="1">
      <c r="A130" s="75"/>
      <c r="B130" s="75"/>
      <c r="C130" s="39" t="s">
        <v>187</v>
      </c>
      <c r="D130" s="31" t="s">
        <v>30</v>
      </c>
      <c r="E130" s="32">
        <v>1.22</v>
      </c>
      <c r="F130" s="33">
        <f>E130*F125</f>
        <v>75.396000000000001</v>
      </c>
      <c r="G130" s="34"/>
      <c r="H130" s="34"/>
      <c r="I130" s="35"/>
      <c r="J130" s="34"/>
      <c r="K130" s="35"/>
      <c r="L130" s="34"/>
      <c r="M130" s="34"/>
      <c r="N130" s="17"/>
      <c r="O130" s="17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outlineLevel="1">
      <c r="A131" s="75"/>
      <c r="B131" s="75"/>
      <c r="C131" s="39" t="s">
        <v>88</v>
      </c>
      <c r="D131" s="31" t="s">
        <v>30</v>
      </c>
      <c r="E131" s="32">
        <v>7.0000000000000007E-2</v>
      </c>
      <c r="F131" s="33">
        <f>E131*F125</f>
        <v>4.3260000000000005</v>
      </c>
      <c r="G131" s="34"/>
      <c r="H131" s="34"/>
      <c r="I131" s="35"/>
      <c r="J131" s="34"/>
      <c r="K131" s="35"/>
      <c r="L131" s="34"/>
      <c r="M131" s="34"/>
      <c r="N131" s="17"/>
      <c r="O131" s="17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8.5" outlineLevel="1">
      <c r="A132" s="75"/>
      <c r="B132" s="75"/>
      <c r="C132" s="39" t="s">
        <v>188</v>
      </c>
      <c r="D132" s="31" t="s">
        <v>41</v>
      </c>
      <c r="E132" s="32">
        <v>1.6</v>
      </c>
      <c r="F132" s="33">
        <f>E132*F130</f>
        <v>120.6336</v>
      </c>
      <c r="G132" s="34"/>
      <c r="H132" s="34"/>
      <c r="I132" s="35"/>
      <c r="J132" s="34"/>
      <c r="K132" s="35"/>
      <c r="L132" s="34"/>
      <c r="M132" s="34"/>
      <c r="N132" s="17"/>
      <c r="O132" s="17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29"/>
      <c r="B133" s="30"/>
      <c r="C133" s="26" t="s">
        <v>116</v>
      </c>
      <c r="D133" s="31"/>
      <c r="E133" s="32"/>
      <c r="F133" s="33"/>
      <c r="G133" s="34"/>
      <c r="H133" s="34"/>
      <c r="I133" s="35"/>
      <c r="J133" s="34"/>
      <c r="K133" s="35"/>
      <c r="L133" s="34"/>
      <c r="M133" s="40"/>
      <c r="N133" s="17"/>
      <c r="O133" s="1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>
      <c r="A134" s="29"/>
      <c r="B134" s="30"/>
      <c r="C134" s="26" t="s">
        <v>117</v>
      </c>
      <c r="D134" s="31"/>
      <c r="E134" s="32"/>
      <c r="F134" s="33"/>
      <c r="G134" s="34"/>
      <c r="H134" s="34"/>
      <c r="I134" s="35"/>
      <c r="J134" s="34"/>
      <c r="K134" s="35"/>
      <c r="L134" s="34"/>
      <c r="M134" s="3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29"/>
      <c r="B135" s="30"/>
      <c r="C135" s="26" t="s">
        <v>118</v>
      </c>
      <c r="D135" s="26"/>
      <c r="E135" s="32"/>
      <c r="F135" s="45"/>
      <c r="G135" s="34"/>
      <c r="H135" s="34"/>
      <c r="I135" s="35"/>
      <c r="J135" s="34"/>
      <c r="K135" s="35"/>
      <c r="L135" s="34"/>
      <c r="M135" s="34"/>
      <c r="N135" s="17"/>
      <c r="O135" s="1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s="21" customFormat="1" ht="30">
      <c r="A136" s="80">
        <v>1</v>
      </c>
      <c r="B136" s="74" t="s">
        <v>52</v>
      </c>
      <c r="C136" s="36" t="s">
        <v>157</v>
      </c>
      <c r="D136" s="31" t="s">
        <v>54</v>
      </c>
      <c r="E136" s="42"/>
      <c r="F136" s="40">
        <v>88</v>
      </c>
      <c r="G136" s="35"/>
      <c r="H136" s="34"/>
      <c r="I136" s="34"/>
      <c r="J136" s="34"/>
      <c r="K136" s="34"/>
      <c r="L136" s="34"/>
      <c r="M136" s="34"/>
      <c r="N136" s="1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21" customFormat="1" ht="15.75" outlineLevel="1">
      <c r="A137" s="75"/>
      <c r="B137" s="75"/>
      <c r="C137" s="39" t="s">
        <v>55</v>
      </c>
      <c r="D137" s="31" t="s">
        <v>33</v>
      </c>
      <c r="E137" s="32">
        <v>4.4999999999999999E-4</v>
      </c>
      <c r="F137" s="33">
        <f>F136*E137</f>
        <v>3.9599999999999996E-2</v>
      </c>
      <c r="G137" s="34"/>
      <c r="H137" s="34"/>
      <c r="I137" s="35"/>
      <c r="J137" s="34"/>
      <c r="K137" s="35"/>
      <c r="L137" s="34"/>
      <c r="M137" s="34"/>
      <c r="N137" s="1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21" customFormat="1" ht="15.75" outlineLevel="1">
      <c r="A138" s="75"/>
      <c r="B138" s="75"/>
      <c r="C138" s="39" t="s">
        <v>56</v>
      </c>
      <c r="D138" s="31" t="s">
        <v>33</v>
      </c>
      <c r="E138" s="32">
        <v>8.9999999999999998E-4</v>
      </c>
      <c r="F138" s="33">
        <f>F136*E138</f>
        <v>7.9199999999999993E-2</v>
      </c>
      <c r="G138" s="34"/>
      <c r="H138" s="34"/>
      <c r="I138" s="35"/>
      <c r="J138" s="34"/>
      <c r="K138" s="35"/>
      <c r="L138" s="34"/>
      <c r="M138" s="34"/>
      <c r="N138" s="1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s="21" customFormat="1" ht="30">
      <c r="A139" s="76">
        <v>2</v>
      </c>
      <c r="B139" s="77" t="s">
        <v>158</v>
      </c>
      <c r="C139" s="36" t="s">
        <v>159</v>
      </c>
      <c r="D139" s="31" t="s">
        <v>54</v>
      </c>
      <c r="E139" s="32"/>
      <c r="F139" s="40">
        <v>88</v>
      </c>
      <c r="G139" s="34"/>
      <c r="H139" s="34"/>
      <c r="I139" s="35"/>
      <c r="J139" s="34"/>
      <c r="K139" s="35"/>
      <c r="L139" s="34"/>
      <c r="M139" s="3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21" customFormat="1">
      <c r="A140" s="75"/>
      <c r="B140" s="75"/>
      <c r="C140" s="39" t="s">
        <v>31</v>
      </c>
      <c r="D140" s="31" t="s">
        <v>25</v>
      </c>
      <c r="E140" s="32">
        <v>3.2100000000000004E-2</v>
      </c>
      <c r="F140" s="33">
        <f>F139*E140</f>
        <v>2.8248000000000002</v>
      </c>
      <c r="G140" s="34"/>
      <c r="H140" s="34"/>
      <c r="I140" s="35"/>
      <c r="J140" s="34"/>
      <c r="K140" s="35"/>
      <c r="L140" s="34"/>
      <c r="M140" s="3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21" customFormat="1">
      <c r="A141" s="75"/>
      <c r="B141" s="75"/>
      <c r="C141" s="39" t="s">
        <v>160</v>
      </c>
      <c r="D141" s="31" t="s">
        <v>33</v>
      </c>
      <c r="E141" s="32">
        <v>3.8799999999999998E-3</v>
      </c>
      <c r="F141" s="33">
        <f>F139*E141</f>
        <v>0.34143999999999997</v>
      </c>
      <c r="G141" s="34"/>
      <c r="H141" s="34"/>
      <c r="I141" s="35"/>
      <c r="J141" s="34"/>
      <c r="K141" s="35"/>
      <c r="L141" s="34"/>
      <c r="M141" s="3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s="21" customFormat="1">
      <c r="A142" s="75"/>
      <c r="B142" s="75"/>
      <c r="C142" s="39" t="s">
        <v>161</v>
      </c>
      <c r="D142" s="31" t="s">
        <v>33</v>
      </c>
      <c r="E142" s="32">
        <v>6.1600000000000005E-3</v>
      </c>
      <c r="F142" s="33">
        <f>F139*E142</f>
        <v>0.54208000000000001</v>
      </c>
      <c r="G142" s="34"/>
      <c r="H142" s="34"/>
      <c r="I142" s="35"/>
      <c r="J142" s="34"/>
      <c r="K142" s="35"/>
      <c r="L142" s="34"/>
      <c r="M142" s="3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21" customFormat="1">
      <c r="A143" s="75"/>
      <c r="B143" s="75"/>
      <c r="C143" s="39" t="s">
        <v>162</v>
      </c>
      <c r="D143" s="31" t="s">
        <v>33</v>
      </c>
      <c r="E143" s="32">
        <v>4.5300000000000002E-3</v>
      </c>
      <c r="F143" s="33">
        <f>F139*E143</f>
        <v>0.39863999999999999</v>
      </c>
      <c r="G143" s="34"/>
      <c r="H143" s="34"/>
      <c r="I143" s="35"/>
      <c r="J143" s="34"/>
      <c r="K143" s="35"/>
      <c r="L143" s="34"/>
      <c r="M143" s="3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s="21" customFormat="1">
      <c r="A144" s="75"/>
      <c r="B144" s="75"/>
      <c r="C144" s="39" t="s">
        <v>163</v>
      </c>
      <c r="D144" s="31" t="s">
        <v>33</v>
      </c>
      <c r="E144" s="32">
        <v>7.0999999999999991E-4</v>
      </c>
      <c r="F144" s="33">
        <f>F139*E144</f>
        <v>6.2479999999999994E-2</v>
      </c>
      <c r="G144" s="34"/>
      <c r="H144" s="34"/>
      <c r="I144" s="35"/>
      <c r="J144" s="34"/>
      <c r="K144" s="35"/>
      <c r="L144" s="34"/>
      <c r="M144" s="3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21" customFormat="1">
      <c r="A145" s="75"/>
      <c r="B145" s="75"/>
      <c r="C145" s="39" t="s">
        <v>87</v>
      </c>
      <c r="D145" s="31" t="s">
        <v>33</v>
      </c>
      <c r="E145" s="32">
        <v>2.0699999999999998E-3</v>
      </c>
      <c r="F145" s="33">
        <f>F139*E145</f>
        <v>0.18215999999999999</v>
      </c>
      <c r="G145" s="34"/>
      <c r="H145" s="34"/>
      <c r="I145" s="35"/>
      <c r="J145" s="34"/>
      <c r="K145" s="35"/>
      <c r="L145" s="34"/>
      <c r="M145" s="3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s="21" customFormat="1">
      <c r="A146" s="75"/>
      <c r="B146" s="75"/>
      <c r="C146" s="39" t="s">
        <v>34</v>
      </c>
      <c r="D146" s="31" t="s">
        <v>5</v>
      </c>
      <c r="E146" s="32">
        <v>1.0200000000000001E-3</v>
      </c>
      <c r="F146" s="33">
        <f>F139*E146</f>
        <v>8.9760000000000006E-2</v>
      </c>
      <c r="G146" s="34"/>
      <c r="H146" s="34"/>
      <c r="I146" s="35"/>
      <c r="J146" s="34"/>
      <c r="K146" s="35"/>
      <c r="L146" s="34"/>
      <c r="M146" s="3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21" customFormat="1">
      <c r="A147" s="75"/>
      <c r="B147" s="75"/>
      <c r="C147" s="39" t="s">
        <v>187</v>
      </c>
      <c r="D147" s="31" t="s">
        <v>30</v>
      </c>
      <c r="E147" s="32" t="s">
        <v>80</v>
      </c>
      <c r="F147" s="33">
        <v>8.8000000000000007</v>
      </c>
      <c r="G147" s="34"/>
      <c r="H147" s="34"/>
      <c r="I147" s="35"/>
      <c r="J147" s="34"/>
      <c r="K147" s="35"/>
      <c r="L147" s="34"/>
      <c r="M147" s="3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s="21" customFormat="1">
      <c r="A148" s="75"/>
      <c r="B148" s="75"/>
      <c r="C148" s="39" t="s">
        <v>88</v>
      </c>
      <c r="D148" s="31" t="s">
        <v>164</v>
      </c>
      <c r="E148" s="32">
        <v>1.4999999999999999E-2</v>
      </c>
      <c r="F148" s="33">
        <f>F139*E148</f>
        <v>1.3199999999999998</v>
      </c>
      <c r="G148" s="34"/>
      <c r="H148" s="34"/>
      <c r="I148" s="35"/>
      <c r="J148" s="34"/>
      <c r="K148" s="35"/>
      <c r="L148" s="34"/>
      <c r="M148" s="3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21" customFormat="1" ht="28.5">
      <c r="A149" s="75"/>
      <c r="B149" s="75"/>
      <c r="C149" s="39" t="s">
        <v>189</v>
      </c>
      <c r="D149" s="31" t="s">
        <v>41</v>
      </c>
      <c r="E149" s="32">
        <v>1.6</v>
      </c>
      <c r="F149" s="33">
        <f>E149*F147</f>
        <v>14.080000000000002</v>
      </c>
      <c r="G149" s="34"/>
      <c r="H149" s="34"/>
      <c r="I149" s="35"/>
      <c r="J149" s="34"/>
      <c r="K149" s="35"/>
      <c r="L149" s="34"/>
      <c r="M149" s="3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29"/>
      <c r="B150" s="30"/>
      <c r="C150" s="26" t="s">
        <v>125</v>
      </c>
      <c r="D150" s="31"/>
      <c r="E150" s="33"/>
      <c r="F150" s="33"/>
      <c r="G150" s="34"/>
      <c r="H150" s="34"/>
      <c r="I150" s="35"/>
      <c r="J150" s="34"/>
      <c r="K150" s="35"/>
      <c r="L150" s="34"/>
      <c r="M150" s="40"/>
      <c r="N150" s="17"/>
      <c r="O150" s="1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29"/>
      <c r="B151" s="30"/>
      <c r="C151" s="49" t="s">
        <v>126</v>
      </c>
      <c r="D151" s="31"/>
      <c r="E151" s="33"/>
      <c r="F151" s="33"/>
      <c r="G151" s="34"/>
      <c r="H151" s="34"/>
      <c r="I151" s="35"/>
      <c r="J151" s="34"/>
      <c r="K151" s="35"/>
      <c r="L151" s="34"/>
      <c r="M151" s="40"/>
      <c r="N151" s="17"/>
      <c r="O151" s="1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29"/>
      <c r="B152" s="43"/>
      <c r="C152" s="60" t="s">
        <v>127</v>
      </c>
      <c r="D152" s="61"/>
      <c r="E152" s="40"/>
      <c r="F152" s="40"/>
      <c r="G152" s="40"/>
      <c r="H152" s="40"/>
      <c r="I152" s="40"/>
      <c r="J152" s="40"/>
      <c r="K152" s="40"/>
      <c r="L152" s="34"/>
      <c r="M152" s="40"/>
      <c r="N152" s="17"/>
      <c r="O152" s="1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29"/>
      <c r="B153" s="43"/>
      <c r="C153" s="60" t="s">
        <v>9</v>
      </c>
      <c r="D153" s="27" t="s">
        <v>5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17"/>
      <c r="O153" s="1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29"/>
      <c r="B154" s="43"/>
      <c r="C154" s="60" t="s">
        <v>128</v>
      </c>
      <c r="D154" s="61"/>
      <c r="E154" s="40"/>
      <c r="F154" s="40"/>
      <c r="G154" s="40"/>
      <c r="H154" s="40"/>
      <c r="I154" s="40"/>
      <c r="J154" s="40"/>
      <c r="K154" s="40"/>
      <c r="L154" s="40"/>
      <c r="M154" s="40"/>
      <c r="N154" s="17"/>
      <c r="O154" s="1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29"/>
      <c r="B155" s="43"/>
      <c r="C155" s="60" t="s">
        <v>9</v>
      </c>
      <c r="D155" s="27" t="s">
        <v>5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17"/>
      <c r="O155" s="1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29"/>
      <c r="B156" s="43"/>
      <c r="C156" s="60" t="s">
        <v>129</v>
      </c>
      <c r="D156" s="61">
        <v>0.03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17"/>
      <c r="O156" s="1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29"/>
      <c r="B157" s="43"/>
      <c r="C157" s="60" t="s">
        <v>9</v>
      </c>
      <c r="D157" s="27" t="s">
        <v>5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17"/>
      <c r="O157" s="1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29"/>
      <c r="B158" s="43"/>
      <c r="C158" s="60" t="s">
        <v>130</v>
      </c>
      <c r="D158" s="61">
        <v>0.18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17"/>
      <c r="O158" s="1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29"/>
      <c r="B159" s="43"/>
      <c r="C159" s="60" t="s">
        <v>9</v>
      </c>
      <c r="D159" s="27" t="s">
        <v>5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17"/>
      <c r="O159" s="1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>
      <c r="A161" s="78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17"/>
      <c r="O161" s="1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</sheetData>
  <mergeCells count="55">
    <mergeCell ref="B56:B58"/>
    <mergeCell ref="B60:B66"/>
    <mergeCell ref="B68:B71"/>
    <mergeCell ref="B72:B75"/>
    <mergeCell ref="B85:B92"/>
    <mergeCell ref="B93:B103"/>
    <mergeCell ref="B104:B114"/>
    <mergeCell ref="B115:B124"/>
    <mergeCell ref="A125:A132"/>
    <mergeCell ref="B125:B132"/>
    <mergeCell ref="I3:J3"/>
    <mergeCell ref="M3:M4"/>
    <mergeCell ref="A1:M1"/>
    <mergeCell ref="B2:D2"/>
    <mergeCell ref="J2:M2"/>
    <mergeCell ref="A3:A4"/>
    <mergeCell ref="B3:B4"/>
    <mergeCell ref="C3:C4"/>
    <mergeCell ref="D3:D4"/>
    <mergeCell ref="E3:F3"/>
    <mergeCell ref="G3:H3"/>
    <mergeCell ref="A7:A8"/>
    <mergeCell ref="B7:B8"/>
    <mergeCell ref="A11:A15"/>
    <mergeCell ref="B11:B15"/>
    <mergeCell ref="B16:B17"/>
    <mergeCell ref="A16:A17"/>
    <mergeCell ref="A18:A19"/>
    <mergeCell ref="B18:B19"/>
    <mergeCell ref="A21:A25"/>
    <mergeCell ref="A26:A31"/>
    <mergeCell ref="A32:A34"/>
    <mergeCell ref="B32:B34"/>
    <mergeCell ref="A38:A40"/>
    <mergeCell ref="B38:B40"/>
    <mergeCell ref="A41:A42"/>
    <mergeCell ref="B41:B42"/>
    <mergeCell ref="A43:A48"/>
    <mergeCell ref="B43:B47"/>
    <mergeCell ref="B136:B138"/>
    <mergeCell ref="A139:A149"/>
    <mergeCell ref="B139:B149"/>
    <mergeCell ref="A161:M161"/>
    <mergeCell ref="A49:A55"/>
    <mergeCell ref="A56:A59"/>
    <mergeCell ref="A60:A67"/>
    <mergeCell ref="A68:A71"/>
    <mergeCell ref="A72:A75"/>
    <mergeCell ref="A77:A81"/>
    <mergeCell ref="A85:A92"/>
    <mergeCell ref="B49:B55"/>
    <mergeCell ref="A93:A103"/>
    <mergeCell ref="A104:A114"/>
    <mergeCell ref="A115:A124"/>
    <mergeCell ref="A136:A138"/>
  </mergeCells>
  <conditionalFormatting sqref="A1:A2 A151:M159 A20 C20:G20 I20 K20 K11:K17 F2:J2 A85:G93 I85:I93 K85:K86 A3:M5 I11:I17 A11:G17 A6:B6 D6:M6 A32:G34 I32:I34 K32:K34 K90:K93 M11:M35 M85:M103 A83:G83 I83 K83 A7:M8 M9 M133 M82 M56:M59 M68:M71 M135 L9:L149 J9:J149 H9:H149">
    <cfRule type="cellIs" dxfId="299" priority="16" operator="equal">
      <formula>0</formula>
    </cfRule>
  </conditionalFormatting>
  <conditionalFormatting sqref="A21:C21 B22:G23 E21:G21 I21:I23 K21:K23">
    <cfRule type="cellIs" dxfId="298" priority="17" operator="equal">
      <formula>0</formula>
    </cfRule>
  </conditionalFormatting>
  <conditionalFormatting sqref="B24:G24 B25:C25 E25:G25 I24:I25 K24:K25">
    <cfRule type="cellIs" dxfId="297" priority="18" operator="equal">
      <formula>0</formula>
    </cfRule>
  </conditionalFormatting>
  <conditionalFormatting sqref="D25">
    <cfRule type="cellIs" dxfId="296" priority="19" operator="equal">
      <formula>0</formula>
    </cfRule>
  </conditionalFormatting>
  <conditionalFormatting sqref="B20">
    <cfRule type="cellIs" dxfId="295" priority="20" operator="equal">
      <formula>0</formula>
    </cfRule>
  </conditionalFormatting>
  <conditionalFormatting sqref="A18:G19 I18:I19 K18:K19">
    <cfRule type="cellIs" dxfId="294" priority="21" operator="equal">
      <formula>0</formula>
    </cfRule>
  </conditionalFormatting>
  <conditionalFormatting sqref="D21">
    <cfRule type="cellIs" dxfId="293" priority="22" operator="equal">
      <formula>0</formula>
    </cfRule>
  </conditionalFormatting>
  <conditionalFormatting sqref="C94">
    <cfRule type="cellIs" dxfId="292" priority="23" operator="equal">
      <formula>0</formula>
    </cfRule>
  </conditionalFormatting>
  <conditionalFormatting sqref="E101:G101 D94:G94 C101 C95:G100 I94:I101 K94 K101">
    <cfRule type="cellIs" dxfId="291" priority="24" operator="equal">
      <formula>0</formula>
    </cfRule>
  </conditionalFormatting>
  <conditionalFormatting sqref="E102:G102 C102 C103:G103 I102:I103 K102">
    <cfRule type="cellIs" dxfId="290" priority="25" operator="equal">
      <formula>0</formula>
    </cfRule>
  </conditionalFormatting>
  <conditionalFormatting sqref="D101">
    <cfRule type="cellIs" dxfId="289" priority="26" operator="equal">
      <formula>0</formula>
    </cfRule>
  </conditionalFormatting>
  <conditionalFormatting sqref="D102">
    <cfRule type="cellIs" dxfId="288" priority="27" operator="equal">
      <formula>0</formula>
    </cfRule>
  </conditionalFormatting>
  <conditionalFormatting sqref="B2">
    <cfRule type="cellIs" dxfId="287" priority="28" operator="equal">
      <formula>0</formula>
    </cfRule>
  </conditionalFormatting>
  <conditionalFormatting sqref="M83:M84">
    <cfRule type="cellIs" dxfId="286" priority="29" operator="equal">
      <formula>0</formula>
    </cfRule>
  </conditionalFormatting>
  <conditionalFormatting sqref="C6">
    <cfRule type="cellIs" dxfId="285" priority="30" operator="equal">
      <formula>0</formula>
    </cfRule>
  </conditionalFormatting>
  <conditionalFormatting sqref="A9:G9 I9 K9">
    <cfRule type="cellIs" dxfId="284" priority="31" operator="equal">
      <formula>0</formula>
    </cfRule>
  </conditionalFormatting>
  <conditionalFormatting sqref="A10:G10 I10 K10 M10">
    <cfRule type="cellIs" dxfId="283" priority="32" operator="equal">
      <formula>0</formula>
    </cfRule>
  </conditionalFormatting>
  <conditionalFormatting sqref="A84:G84 I84 K84">
    <cfRule type="cellIs" dxfId="282" priority="33" operator="equal">
      <formula>0</formula>
    </cfRule>
  </conditionalFormatting>
  <conditionalFormatting sqref="K133 A133:G133 I133 I135 K135">
    <cfRule type="cellIs" dxfId="281" priority="34" operator="equal">
      <formula>0</formula>
    </cfRule>
  </conditionalFormatting>
  <conditionalFormatting sqref="A134:G134 I134 K134 M134">
    <cfRule type="cellIs" dxfId="280" priority="35" operator="equal">
      <formula>0</formula>
    </cfRule>
  </conditionalFormatting>
  <conditionalFormatting sqref="A35:G35 I35 K35">
    <cfRule type="cellIs" dxfId="279" priority="36" operator="equal">
      <formula>0</formula>
    </cfRule>
  </conditionalFormatting>
  <conditionalFormatting sqref="A135:G135">
    <cfRule type="cellIs" dxfId="278" priority="37" operator="equal">
      <formula>0</formula>
    </cfRule>
  </conditionalFormatting>
  <conditionalFormatting sqref="A150:M150">
    <cfRule type="cellIs" dxfId="277" priority="38" operator="equal">
      <formula>0</formula>
    </cfRule>
  </conditionalFormatting>
  <conditionalFormatting sqref="B29:E30 G29:G30 I29:I30 K29:K30">
    <cfRule type="cellIs" dxfId="276" priority="45" operator="equal">
      <formula>0</formula>
    </cfRule>
  </conditionalFormatting>
  <conditionalFormatting sqref="A26:G26 I26 K26">
    <cfRule type="cellIs" dxfId="275" priority="46" operator="equal">
      <formula>0</formula>
    </cfRule>
  </conditionalFormatting>
  <conditionalFormatting sqref="B31:E31 G31 I31">
    <cfRule type="cellIs" dxfId="274" priority="47" operator="equal">
      <formula>0</formula>
    </cfRule>
  </conditionalFormatting>
  <conditionalFormatting sqref="B27:G27 B28:E28 G28 F28:F30 I27:I28 K27:K28">
    <cfRule type="cellIs" dxfId="273" priority="48" operator="equal">
      <formula>0</formula>
    </cfRule>
  </conditionalFormatting>
  <conditionalFormatting sqref="F31">
    <cfRule type="cellIs" dxfId="272" priority="49" operator="equal">
      <formula>0</formula>
    </cfRule>
  </conditionalFormatting>
  <conditionalFormatting sqref="K31">
    <cfRule type="cellIs" dxfId="271" priority="50" operator="equal">
      <formula>0</formula>
    </cfRule>
  </conditionalFormatting>
  <conditionalFormatting sqref="K103">
    <cfRule type="cellIs" dxfId="270" priority="51" operator="equal">
      <formula>0</formula>
    </cfRule>
  </conditionalFormatting>
  <conditionalFormatting sqref="K87">
    <cfRule type="cellIs" dxfId="269" priority="52" operator="equal">
      <formula>0</formula>
    </cfRule>
  </conditionalFormatting>
  <conditionalFormatting sqref="K88:K89">
    <cfRule type="cellIs" dxfId="268" priority="53" operator="equal">
      <formula>0</formula>
    </cfRule>
  </conditionalFormatting>
  <conditionalFormatting sqref="K95:K100">
    <cfRule type="cellIs" dxfId="267" priority="54" operator="equal">
      <formula>0</formula>
    </cfRule>
  </conditionalFormatting>
  <conditionalFormatting sqref="M125:M132">
    <cfRule type="cellIs" dxfId="266" priority="55" operator="equal">
      <formula>0</formula>
    </cfRule>
  </conditionalFormatting>
  <conditionalFormatting sqref="K127:K129">
    <cfRule type="cellIs" dxfId="265" priority="56" operator="equal">
      <formula>0</formula>
    </cfRule>
  </conditionalFormatting>
  <conditionalFormatting sqref="A125:G125 C126:G130 I125:I130 K125:K126 K130">
    <cfRule type="cellIs" dxfId="264" priority="57" operator="equal">
      <formula>0</formula>
    </cfRule>
  </conditionalFormatting>
  <conditionalFormatting sqref="C131:G132 I131:I132 K131:K132">
    <cfRule type="cellIs" dxfId="263" priority="58" operator="equal">
      <formula>0</formula>
    </cfRule>
  </conditionalFormatting>
  <conditionalFormatting sqref="A82:G82 I82 K82">
    <cfRule type="cellIs" dxfId="262" priority="74" operator="equal">
      <formula>0</formula>
    </cfRule>
  </conditionalFormatting>
  <conditionalFormatting sqref="M36 A36:G36 I36 K36">
    <cfRule type="cellIs" dxfId="261" priority="75" operator="equal">
      <formula>0</formula>
    </cfRule>
  </conditionalFormatting>
  <conditionalFormatting sqref="M37:M48 M72:M81">
    <cfRule type="cellIs" dxfId="260" priority="98" operator="equal">
      <formula>0</formula>
    </cfRule>
  </conditionalFormatting>
  <conditionalFormatting sqref="C46:G47 I46:I47 K46:K47 C56:G56 I56:I59 K56:K59 K72:K76 I72:I76">
    <cfRule type="cellIs" dxfId="259" priority="99" operator="equal">
      <formula>0</formula>
    </cfRule>
  </conditionalFormatting>
  <conditionalFormatting sqref="B59">
    <cfRule type="cellIs" dxfId="258" priority="100" operator="equal">
      <formula>0</formula>
    </cfRule>
  </conditionalFormatting>
  <conditionalFormatting sqref="B76">
    <cfRule type="cellIs" dxfId="257" priority="101" operator="equal">
      <formula>0</formula>
    </cfRule>
  </conditionalFormatting>
  <conditionalFormatting sqref="B56">
    <cfRule type="cellIs" dxfId="256" priority="102" operator="equal">
      <formula>0</formula>
    </cfRule>
  </conditionalFormatting>
  <conditionalFormatting sqref="A38:G38 A41:G41 C39:G40 A43:G43 C42:G42 C44:G45 I38:I45 K38:K45">
    <cfRule type="cellIs" dxfId="255" priority="103" operator="equal">
      <formula>0</formula>
    </cfRule>
  </conditionalFormatting>
  <conditionalFormatting sqref="B48:G48 I48 K48">
    <cfRule type="cellIs" dxfId="254" priority="104" operator="equal">
      <formula>0</formula>
    </cfRule>
  </conditionalFormatting>
  <conditionalFormatting sqref="D81">
    <cfRule type="cellIs" dxfId="253" priority="105" operator="equal">
      <formula>0</formula>
    </cfRule>
  </conditionalFormatting>
  <conditionalFormatting sqref="A56">
    <cfRule type="cellIs" dxfId="252" priority="106" operator="equal">
      <formula>0</formula>
    </cfRule>
  </conditionalFormatting>
  <conditionalFormatting sqref="A72:G72 C57:G59 A76 C73:G76">
    <cfRule type="cellIs" dxfId="251" priority="107" operator="equal">
      <formula>0</formula>
    </cfRule>
  </conditionalFormatting>
  <conditionalFormatting sqref="D77">
    <cfRule type="cellIs" dxfId="250" priority="108" operator="equal">
      <formula>0</formula>
    </cfRule>
  </conditionalFormatting>
  <conditionalFormatting sqref="A77:C77 B78:G79 E77:G77 I77:I79 K77:K79">
    <cfRule type="cellIs" dxfId="249" priority="109" operator="equal">
      <formula>0</formula>
    </cfRule>
  </conditionalFormatting>
  <conditionalFormatting sqref="B80:G80 B81:C81 E81:G81 I80:I81 K80:K81">
    <cfRule type="cellIs" dxfId="248" priority="110" operator="equal">
      <formula>0</formula>
    </cfRule>
  </conditionalFormatting>
  <conditionalFormatting sqref="A37:G37 I37 K37">
    <cfRule type="cellIs" dxfId="247" priority="111" operator="equal">
      <formula>0</formula>
    </cfRule>
  </conditionalFormatting>
  <conditionalFormatting sqref="B68:E68 C69:G71 I68:I71 K68:K71 G68">
    <cfRule type="cellIs" dxfId="246" priority="112" operator="equal">
      <formula>0</formula>
    </cfRule>
  </conditionalFormatting>
  <conditionalFormatting sqref="F68">
    <cfRule type="cellIs" dxfId="245" priority="113" operator="equal">
      <formula>0</formula>
    </cfRule>
  </conditionalFormatting>
  <conditionalFormatting sqref="M49:M55">
    <cfRule type="cellIs" dxfId="244" priority="114" operator="equal">
      <formula>0</formula>
    </cfRule>
  </conditionalFormatting>
  <conditionalFormatting sqref="A49 I49 K49 C49 E49:G49">
    <cfRule type="cellIs" dxfId="243" priority="115" operator="equal">
      <formula>0</formula>
    </cfRule>
  </conditionalFormatting>
  <conditionalFormatting sqref="C53:F53 I53 K53">
    <cfRule type="cellIs" dxfId="242" priority="116" operator="equal">
      <formula>0</formula>
    </cfRule>
  </conditionalFormatting>
  <conditionalFormatting sqref="C50:G52 I50:I52 K50:K52">
    <cfRule type="cellIs" dxfId="241" priority="117" operator="equal">
      <formula>0</formula>
    </cfRule>
  </conditionalFormatting>
  <conditionalFormatting sqref="C54:G54 I54:I55 K54:K55 C55 E55:G55">
    <cfRule type="cellIs" dxfId="240" priority="118" operator="equal">
      <formula>0</formula>
    </cfRule>
  </conditionalFormatting>
  <conditionalFormatting sqref="B49">
    <cfRule type="cellIs" dxfId="239" priority="119" operator="equal">
      <formula>0</formula>
    </cfRule>
  </conditionalFormatting>
  <conditionalFormatting sqref="D49">
    <cfRule type="cellIs" dxfId="238" priority="120" operator="equal">
      <formula>0</formula>
    </cfRule>
  </conditionalFormatting>
  <conditionalFormatting sqref="D55">
    <cfRule type="cellIs" dxfId="237" priority="121" operator="equal">
      <formula>0</formula>
    </cfRule>
  </conditionalFormatting>
  <conditionalFormatting sqref="G53">
    <cfRule type="cellIs" dxfId="236" priority="122" operator="equal">
      <formula>0</formula>
    </cfRule>
  </conditionalFormatting>
  <conditionalFormatting sqref="M60:M67">
    <cfRule type="cellIs" dxfId="235" priority="123" operator="equal">
      <formula>0</formula>
    </cfRule>
  </conditionalFormatting>
  <conditionalFormatting sqref="C60:G65 I60:I65 K60:K65">
    <cfRule type="cellIs" dxfId="234" priority="124" operator="equal">
      <formula>0</formula>
    </cfRule>
  </conditionalFormatting>
  <conditionalFormatting sqref="C66:G66 I66 K66">
    <cfRule type="cellIs" dxfId="233" priority="125" operator="equal">
      <formula>0</formula>
    </cfRule>
  </conditionalFormatting>
  <conditionalFormatting sqref="A60:B60">
    <cfRule type="cellIs" dxfId="232" priority="126" operator="equal">
      <formula>0</formula>
    </cfRule>
  </conditionalFormatting>
  <conditionalFormatting sqref="B67">
    <cfRule type="cellIs" dxfId="231" priority="127" operator="equal">
      <formula>0</formula>
    </cfRule>
  </conditionalFormatting>
  <conditionalFormatting sqref="D67:G67 I67 K67">
    <cfRule type="cellIs" dxfId="230" priority="128" operator="equal">
      <formula>0</formula>
    </cfRule>
  </conditionalFormatting>
  <conditionalFormatting sqref="C67">
    <cfRule type="cellIs" dxfId="229" priority="129" operator="equal">
      <formula>0</formula>
    </cfRule>
  </conditionalFormatting>
  <conditionalFormatting sqref="A115:G115 E112:G112 C112 C113:G113 C111:G111 C116:G118 K115:K118 I115:I118">
    <cfRule type="cellIs" dxfId="228" priority="130" operator="equal">
      <formula>0</formula>
    </cfRule>
  </conditionalFormatting>
  <conditionalFormatting sqref="E110:G110 C110 I110:I113 K110:K113 C119:G124 I119:I124 K119:K124 M104:M124">
    <cfRule type="cellIs" dxfId="227" priority="131" operator="equal">
      <formula>0</formula>
    </cfRule>
  </conditionalFormatting>
  <conditionalFormatting sqref="A104:G104 E108:G108 C108 C109:D109 C106:G107 D105:G105 I104:I109 F109:G109 K104:K109">
    <cfRule type="cellIs" dxfId="226" priority="132" operator="equal">
      <formula>0</formula>
    </cfRule>
  </conditionalFormatting>
  <conditionalFormatting sqref="D112">
    <cfRule type="cellIs" dxfId="225" priority="136" operator="equal">
      <formula>0</formula>
    </cfRule>
  </conditionalFormatting>
  <conditionalFormatting sqref="C105">
    <cfRule type="cellIs" dxfId="224" priority="137" operator="equal">
      <formula>0</formula>
    </cfRule>
  </conditionalFormatting>
  <conditionalFormatting sqref="D108">
    <cfRule type="cellIs" dxfId="223" priority="138" operator="equal">
      <formula>0</formula>
    </cfRule>
  </conditionalFormatting>
  <conditionalFormatting sqref="D110">
    <cfRule type="cellIs" dxfId="222" priority="139" operator="equal">
      <formula>0</formula>
    </cfRule>
  </conditionalFormatting>
  <conditionalFormatting sqref="C114:G114 I114 K114">
    <cfRule type="cellIs" dxfId="221" priority="142" operator="equal">
      <formula>0</formula>
    </cfRule>
  </conditionalFormatting>
  <conditionalFormatting sqref="E109">
    <cfRule type="cellIs" dxfId="220" priority="143" operator="equal">
      <formula>0</formula>
    </cfRule>
  </conditionalFormatting>
  <conditionalFormatting sqref="I136:I142 M139:M149 K136:K142">
    <cfRule type="cellIs" dxfId="219" priority="1" operator="equal">
      <formula>0</formula>
    </cfRule>
  </conditionalFormatting>
  <conditionalFormatting sqref="M136:M138 A136:B138 D136:G138">
    <cfRule type="cellIs" dxfId="218" priority="2" operator="equal">
      <formula>0</formula>
    </cfRule>
  </conditionalFormatting>
  <conditionalFormatting sqref="D144">
    <cfRule type="cellIs" dxfId="217" priority="3" operator="equal">
      <formula>0</formula>
    </cfRule>
  </conditionalFormatting>
  <conditionalFormatting sqref="D149:G149 I149 K149">
    <cfRule type="cellIs" dxfId="216" priority="4" operator="equal">
      <formula>0</formula>
    </cfRule>
  </conditionalFormatting>
  <conditionalFormatting sqref="E146:G146 C146 K145:K146 I145:I146 C145:G145 C140:G142 C139 E139 G139">
    <cfRule type="cellIs" dxfId="215" priority="5" operator="equal">
      <formula>0</formula>
    </cfRule>
  </conditionalFormatting>
  <conditionalFormatting sqref="D146">
    <cfRule type="cellIs" dxfId="214" priority="6" operator="equal">
      <formula>0</formula>
    </cfRule>
  </conditionalFormatting>
  <conditionalFormatting sqref="E147:G147 C148:G148 I147:I148 K147:K148">
    <cfRule type="cellIs" dxfId="213" priority="7" operator="equal">
      <formula>0</formula>
    </cfRule>
  </conditionalFormatting>
  <conditionalFormatting sqref="E144:G144 C144 K143:K144 I143:I144 C143:G143">
    <cfRule type="cellIs" dxfId="212" priority="8" operator="equal">
      <formula>0</formula>
    </cfRule>
  </conditionalFormatting>
  <conditionalFormatting sqref="D147">
    <cfRule type="cellIs" dxfId="211" priority="9" operator="equal">
      <formula>0</formula>
    </cfRule>
  </conditionalFormatting>
  <conditionalFormatting sqref="D139">
    <cfRule type="cellIs" dxfId="210" priority="10" operator="equal">
      <formula>0</formula>
    </cfRule>
  </conditionalFormatting>
  <conditionalFormatting sqref="F139">
    <cfRule type="cellIs" dxfId="209" priority="11" operator="equal">
      <formula>0</formula>
    </cfRule>
  </conditionalFormatting>
  <conditionalFormatting sqref="C136:C138">
    <cfRule type="cellIs" dxfId="208" priority="12" operator="equal">
      <formula>0</formula>
    </cfRule>
  </conditionalFormatting>
  <conditionalFormatting sqref="C147">
    <cfRule type="cellIs" dxfId="207" priority="13" operator="equal">
      <formula>0</formula>
    </cfRule>
  </conditionalFormatting>
  <conditionalFormatting sqref="A136:G138 M136:M138 K136:K138 I136:I138">
    <cfRule type="cellIs" dxfId="206" priority="14" operator="equal">
      <formula>0</formula>
    </cfRule>
  </conditionalFormatting>
  <conditionalFormatting sqref="C149">
    <cfRule type="cellIs" dxfId="205" priority="15" operator="equal">
      <formula>0</formula>
    </cfRule>
  </conditionalFormatting>
  <pageMargins left="0.5" right="0.2" top="0.5" bottom="0.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opLeftCell="A34" zoomScaleNormal="100" workbookViewId="0">
      <selection activeCell="H71" sqref="H71"/>
    </sheetView>
  </sheetViews>
  <sheetFormatPr defaultColWidth="14.42578125" defaultRowHeight="15" customHeight="1" outlineLevelRow="1"/>
  <cols>
    <col min="1" max="1" width="3.140625" style="69" customWidth="1"/>
    <col min="2" max="2" width="10.42578125" style="69" customWidth="1"/>
    <col min="3" max="3" width="41.42578125" style="69" customWidth="1"/>
    <col min="4" max="4" width="9.28515625" style="69" customWidth="1"/>
    <col min="5" max="6" width="8.5703125" style="69" customWidth="1"/>
    <col min="7" max="7" width="7.7109375" style="69" customWidth="1"/>
    <col min="8" max="8" width="9.28515625" style="69" customWidth="1"/>
    <col min="9" max="9" width="7.140625" style="69" customWidth="1"/>
    <col min="10" max="10" width="8.28515625" style="69" customWidth="1"/>
    <col min="11" max="11" width="6.85546875" style="69" customWidth="1"/>
    <col min="12" max="12" width="8" style="69" customWidth="1"/>
    <col min="13" max="13" width="10.85546875" style="69" customWidth="1"/>
    <col min="14" max="14" width="9.140625" style="69" customWidth="1"/>
    <col min="15" max="16384" width="14.42578125" style="69"/>
  </cols>
  <sheetData>
    <row r="1" spans="1:26" customFormat="1" ht="51" customHeight="1">
      <c r="A1" s="71" t="s">
        <v>155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Format="1" ht="24" customHeight="1">
      <c r="A2" s="22"/>
      <c r="B2" s="82" t="s">
        <v>10</v>
      </c>
      <c r="C2" s="83"/>
      <c r="D2" s="83"/>
      <c r="E2" s="23"/>
      <c r="F2" s="18"/>
      <c r="G2" s="18"/>
      <c r="H2" s="18"/>
      <c r="I2" s="24"/>
      <c r="J2" s="84" t="str">
        <f>"ღირებულება:   "&amp;ROUND(M65,2)&amp;" ლარი"</f>
        <v>ღირებულება:   0 ლარი</v>
      </c>
      <c r="K2" s="83"/>
      <c r="L2" s="83"/>
      <c r="M2" s="83"/>
      <c r="N2" s="1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Format="1">
      <c r="A3" s="81" t="s">
        <v>1</v>
      </c>
      <c r="B3" s="81" t="s">
        <v>11</v>
      </c>
      <c r="C3" s="81" t="s">
        <v>12</v>
      </c>
      <c r="D3" s="81" t="s">
        <v>3</v>
      </c>
      <c r="E3" s="81" t="s">
        <v>13</v>
      </c>
      <c r="F3" s="75"/>
      <c r="G3" s="81" t="s">
        <v>14</v>
      </c>
      <c r="H3" s="75"/>
      <c r="I3" s="81" t="s">
        <v>15</v>
      </c>
      <c r="J3" s="75"/>
      <c r="K3" s="25" t="s">
        <v>16</v>
      </c>
      <c r="L3" s="25"/>
      <c r="M3" s="81" t="s">
        <v>9</v>
      </c>
      <c r="N3" s="1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Format="1" ht="30">
      <c r="A4" s="75"/>
      <c r="B4" s="75"/>
      <c r="C4" s="75"/>
      <c r="D4" s="75"/>
      <c r="E4" s="26" t="s">
        <v>17</v>
      </c>
      <c r="F4" s="27" t="s">
        <v>18</v>
      </c>
      <c r="G4" s="26" t="s">
        <v>19</v>
      </c>
      <c r="H4" s="27" t="s">
        <v>9</v>
      </c>
      <c r="I4" s="26" t="s">
        <v>19</v>
      </c>
      <c r="J4" s="27" t="s">
        <v>9</v>
      </c>
      <c r="K4" s="26" t="s">
        <v>19</v>
      </c>
      <c r="L4" s="27" t="s">
        <v>9</v>
      </c>
      <c r="M4" s="75"/>
      <c r="N4" s="1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customFormat="1" ht="15.75">
      <c r="A5" s="28">
        <v>1</v>
      </c>
      <c r="B5" s="28">
        <v>2</v>
      </c>
      <c r="C5" s="27">
        <v>3</v>
      </c>
      <c r="D5" s="28">
        <v>4</v>
      </c>
      <c r="E5" s="28">
        <v>5</v>
      </c>
      <c r="F5" s="27">
        <v>6</v>
      </c>
      <c r="G5" s="28">
        <v>7</v>
      </c>
      <c r="H5" s="28">
        <v>8</v>
      </c>
      <c r="I5" s="27">
        <v>9</v>
      </c>
      <c r="J5" s="28">
        <v>10</v>
      </c>
      <c r="K5" s="28">
        <v>11</v>
      </c>
      <c r="L5" s="27">
        <v>12</v>
      </c>
      <c r="M5" s="28">
        <v>13</v>
      </c>
      <c r="N5" s="1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customFormat="1" ht="30">
      <c r="A6" s="58"/>
      <c r="B6" s="30"/>
      <c r="C6" s="26" t="s">
        <v>156</v>
      </c>
      <c r="D6" s="31"/>
      <c r="E6" s="32"/>
      <c r="F6" s="33"/>
      <c r="G6" s="34"/>
      <c r="H6" s="34"/>
      <c r="I6" s="33"/>
      <c r="J6" s="34"/>
      <c r="K6" s="33"/>
      <c r="L6" s="34"/>
      <c r="M6" s="3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customFormat="1" ht="30">
      <c r="A7" s="80">
        <v>1</v>
      </c>
      <c r="B7" s="74" t="s">
        <v>52</v>
      </c>
      <c r="C7" s="36" t="s">
        <v>157</v>
      </c>
      <c r="D7" s="31" t="s">
        <v>54</v>
      </c>
      <c r="E7" s="42"/>
      <c r="F7" s="40">
        <v>1440</v>
      </c>
      <c r="G7" s="35"/>
      <c r="H7" s="34"/>
      <c r="I7" s="34"/>
      <c r="J7" s="34"/>
      <c r="K7" s="34"/>
      <c r="L7" s="34"/>
      <c r="M7" s="34"/>
      <c r="N7" s="1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customFormat="1" ht="15.75" outlineLevel="1">
      <c r="A8" s="75"/>
      <c r="B8" s="75"/>
      <c r="C8" s="39" t="s">
        <v>55</v>
      </c>
      <c r="D8" s="31" t="s">
        <v>33</v>
      </c>
      <c r="E8" s="32">
        <v>4.4999999999999999E-4</v>
      </c>
      <c r="F8" s="33">
        <f>F7*E8</f>
        <v>0.64800000000000002</v>
      </c>
      <c r="G8" s="34"/>
      <c r="H8" s="34"/>
      <c r="I8" s="35"/>
      <c r="J8" s="34"/>
      <c r="K8" s="35"/>
      <c r="L8" s="34"/>
      <c r="M8" s="34"/>
      <c r="N8" s="1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customFormat="1" ht="15.75" outlineLevel="1">
      <c r="A9" s="75"/>
      <c r="B9" s="75"/>
      <c r="C9" s="39" t="s">
        <v>56</v>
      </c>
      <c r="D9" s="31" t="s">
        <v>33</v>
      </c>
      <c r="E9" s="32">
        <v>8.9999999999999998E-4</v>
      </c>
      <c r="F9" s="33">
        <f>F7*E9</f>
        <v>1.296</v>
      </c>
      <c r="G9" s="34"/>
      <c r="H9" s="34"/>
      <c r="I9" s="35"/>
      <c r="J9" s="34"/>
      <c r="K9" s="35"/>
      <c r="L9" s="34"/>
      <c r="M9" s="34"/>
      <c r="N9" s="1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customFormat="1" ht="30">
      <c r="A10" s="76">
        <v>2</v>
      </c>
      <c r="B10" s="77" t="s">
        <v>158</v>
      </c>
      <c r="C10" s="36" t="s">
        <v>159</v>
      </c>
      <c r="D10" s="31" t="s">
        <v>54</v>
      </c>
      <c r="E10" s="32"/>
      <c r="F10" s="40">
        <v>1440</v>
      </c>
      <c r="G10" s="34"/>
      <c r="H10" s="34"/>
      <c r="I10" s="35"/>
      <c r="J10" s="34"/>
      <c r="K10" s="35"/>
      <c r="L10" s="34"/>
      <c r="M10" s="3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customFormat="1">
      <c r="A11" s="75"/>
      <c r="B11" s="75"/>
      <c r="C11" s="39" t="s">
        <v>31</v>
      </c>
      <c r="D11" s="31" t="s">
        <v>25</v>
      </c>
      <c r="E11" s="32">
        <v>3.2100000000000004E-2</v>
      </c>
      <c r="F11" s="33">
        <f>F10*E11</f>
        <v>46.224000000000004</v>
      </c>
      <c r="G11" s="34"/>
      <c r="H11" s="34"/>
      <c r="I11" s="35"/>
      <c r="J11" s="34"/>
      <c r="K11" s="35"/>
      <c r="L11" s="34"/>
      <c r="M11" s="3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customFormat="1">
      <c r="A12" s="75"/>
      <c r="B12" s="75"/>
      <c r="C12" s="39" t="s">
        <v>160</v>
      </c>
      <c r="D12" s="31" t="s">
        <v>33</v>
      </c>
      <c r="E12" s="32">
        <v>3.8799999999999998E-3</v>
      </c>
      <c r="F12" s="33">
        <f>F10*E12</f>
        <v>5.5871999999999993</v>
      </c>
      <c r="G12" s="34"/>
      <c r="H12" s="34"/>
      <c r="I12" s="35"/>
      <c r="J12" s="34"/>
      <c r="K12" s="35"/>
      <c r="L12" s="34"/>
      <c r="M12" s="3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customFormat="1">
      <c r="A13" s="75"/>
      <c r="B13" s="75"/>
      <c r="C13" s="39" t="s">
        <v>161</v>
      </c>
      <c r="D13" s="31" t="s">
        <v>33</v>
      </c>
      <c r="E13" s="32">
        <v>6.1600000000000005E-3</v>
      </c>
      <c r="F13" s="33">
        <f>F10*E13</f>
        <v>8.8704000000000001</v>
      </c>
      <c r="G13" s="34"/>
      <c r="H13" s="34"/>
      <c r="I13" s="35"/>
      <c r="J13" s="34"/>
      <c r="K13" s="35"/>
      <c r="L13" s="34"/>
      <c r="M13" s="3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customFormat="1">
      <c r="A14" s="75"/>
      <c r="B14" s="75"/>
      <c r="C14" s="39" t="s">
        <v>162</v>
      </c>
      <c r="D14" s="31" t="s">
        <v>33</v>
      </c>
      <c r="E14" s="32">
        <v>4.5300000000000002E-3</v>
      </c>
      <c r="F14" s="33">
        <f>F10*E14</f>
        <v>6.5232000000000001</v>
      </c>
      <c r="G14" s="34"/>
      <c r="H14" s="34"/>
      <c r="I14" s="35"/>
      <c r="J14" s="34"/>
      <c r="K14" s="35"/>
      <c r="L14" s="34"/>
      <c r="M14" s="3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customFormat="1">
      <c r="A15" s="75"/>
      <c r="B15" s="75"/>
      <c r="C15" s="39" t="s">
        <v>163</v>
      </c>
      <c r="D15" s="31" t="s">
        <v>33</v>
      </c>
      <c r="E15" s="32">
        <v>7.0999999999999991E-4</v>
      </c>
      <c r="F15" s="33">
        <f>F10*E15</f>
        <v>1.0224</v>
      </c>
      <c r="G15" s="34"/>
      <c r="H15" s="34"/>
      <c r="I15" s="35"/>
      <c r="J15" s="34"/>
      <c r="K15" s="35"/>
      <c r="L15" s="34"/>
      <c r="M15" s="3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customFormat="1">
      <c r="A16" s="75"/>
      <c r="B16" s="75"/>
      <c r="C16" s="39" t="s">
        <v>87</v>
      </c>
      <c r="D16" s="31" t="s">
        <v>33</v>
      </c>
      <c r="E16" s="32">
        <v>2.0699999999999998E-3</v>
      </c>
      <c r="F16" s="33">
        <f>F10*E16</f>
        <v>2.9807999999999999</v>
      </c>
      <c r="G16" s="34"/>
      <c r="H16" s="34"/>
      <c r="I16" s="35"/>
      <c r="J16" s="34"/>
      <c r="K16" s="35"/>
      <c r="L16" s="34"/>
      <c r="M16" s="3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customFormat="1">
      <c r="A17" s="75"/>
      <c r="B17" s="75"/>
      <c r="C17" s="39" t="s">
        <v>34</v>
      </c>
      <c r="D17" s="31" t="s">
        <v>5</v>
      </c>
      <c r="E17" s="32">
        <v>1.0200000000000001E-3</v>
      </c>
      <c r="F17" s="33">
        <f>F10*E17</f>
        <v>1.4688000000000001</v>
      </c>
      <c r="G17" s="34"/>
      <c r="H17" s="34"/>
      <c r="I17" s="35"/>
      <c r="J17" s="34"/>
      <c r="K17" s="35"/>
      <c r="L17" s="34"/>
      <c r="M17" s="3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customFormat="1">
      <c r="A18" s="75"/>
      <c r="B18" s="75"/>
      <c r="C18" s="39" t="s">
        <v>187</v>
      </c>
      <c r="D18" s="31" t="s">
        <v>30</v>
      </c>
      <c r="E18" s="32" t="s">
        <v>80</v>
      </c>
      <c r="F18" s="33">
        <v>50</v>
      </c>
      <c r="G18" s="34"/>
      <c r="H18" s="34"/>
      <c r="I18" s="35"/>
      <c r="J18" s="34"/>
      <c r="K18" s="35"/>
      <c r="L18" s="34"/>
      <c r="M18" s="3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customFormat="1">
      <c r="A19" s="75"/>
      <c r="B19" s="75"/>
      <c r="C19" s="39" t="s">
        <v>88</v>
      </c>
      <c r="D19" s="31" t="s">
        <v>164</v>
      </c>
      <c r="E19" s="32">
        <v>1.4999999999999999E-2</v>
      </c>
      <c r="F19" s="33">
        <f>F10*E19</f>
        <v>21.599999999999998</v>
      </c>
      <c r="G19" s="34"/>
      <c r="H19" s="34"/>
      <c r="I19" s="35"/>
      <c r="J19" s="34"/>
      <c r="K19" s="35"/>
      <c r="L19" s="34"/>
      <c r="M19" s="3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customFormat="1" ht="28.5">
      <c r="A20" s="75"/>
      <c r="B20" s="75"/>
      <c r="C20" s="39" t="s">
        <v>189</v>
      </c>
      <c r="D20" s="31" t="s">
        <v>41</v>
      </c>
      <c r="E20" s="32">
        <v>1.6</v>
      </c>
      <c r="F20" s="33">
        <f>E20*F18</f>
        <v>80</v>
      </c>
      <c r="G20" s="34"/>
      <c r="H20" s="34"/>
      <c r="I20" s="35"/>
      <c r="J20" s="34"/>
      <c r="K20" s="35"/>
      <c r="L20" s="34"/>
      <c r="M20" s="3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customFormat="1">
      <c r="A21" s="29"/>
      <c r="B21" s="30"/>
      <c r="C21" s="26" t="s">
        <v>26</v>
      </c>
      <c r="D21" s="31"/>
      <c r="E21" s="32"/>
      <c r="F21" s="33"/>
      <c r="G21" s="34"/>
      <c r="H21" s="34"/>
      <c r="I21" s="35"/>
      <c r="J21" s="34"/>
      <c r="K21" s="35"/>
      <c r="L21" s="34"/>
      <c r="M21" s="4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customFormat="1" ht="15.75">
      <c r="A22" s="29"/>
      <c r="B22" s="30"/>
      <c r="C22" s="26" t="s">
        <v>165</v>
      </c>
      <c r="D22" s="31"/>
      <c r="E22" s="32"/>
      <c r="F22" s="33"/>
      <c r="G22" s="34"/>
      <c r="H22" s="34"/>
      <c r="I22" s="35"/>
      <c r="J22" s="34"/>
      <c r="K22" s="35"/>
      <c r="L22" s="34"/>
      <c r="M22" s="34"/>
      <c r="N22" s="1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customFormat="1" ht="15.75">
      <c r="A23" s="29"/>
      <c r="B23" s="30"/>
      <c r="C23" s="26" t="s">
        <v>132</v>
      </c>
      <c r="D23" s="31"/>
      <c r="E23" s="32"/>
      <c r="F23" s="33"/>
      <c r="G23" s="33"/>
      <c r="H23" s="34"/>
      <c r="I23" s="33"/>
      <c r="J23" s="34"/>
      <c r="K23" s="33"/>
      <c r="L23" s="34"/>
      <c r="M23" s="34"/>
      <c r="N23" s="1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customFormat="1" ht="45">
      <c r="A24" s="80">
        <v>1</v>
      </c>
      <c r="B24" s="74" t="s">
        <v>64</v>
      </c>
      <c r="C24" s="36" t="s">
        <v>133</v>
      </c>
      <c r="D24" s="44" t="s">
        <v>30</v>
      </c>
      <c r="E24" s="48"/>
      <c r="F24" s="45">
        <v>6.3</v>
      </c>
      <c r="G24" s="34"/>
      <c r="H24" s="34"/>
      <c r="I24" s="34"/>
      <c r="J24" s="34"/>
      <c r="K24" s="34"/>
      <c r="L24" s="34"/>
      <c r="M24" s="34"/>
      <c r="N24" s="1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customFormat="1" ht="15.75" outlineLevel="1">
      <c r="A25" s="75"/>
      <c r="B25" s="75"/>
      <c r="C25" s="39" t="s">
        <v>63</v>
      </c>
      <c r="D25" s="44" t="s">
        <v>25</v>
      </c>
      <c r="E25" s="32">
        <v>1.54E-2</v>
      </c>
      <c r="F25" s="33">
        <f>F24*E25</f>
        <v>9.7019999999999995E-2</v>
      </c>
      <c r="G25" s="33"/>
      <c r="H25" s="34"/>
      <c r="I25" s="33"/>
      <c r="J25" s="34"/>
      <c r="K25" s="33"/>
      <c r="L25" s="34"/>
      <c r="M25" s="34"/>
      <c r="N25" s="1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customFormat="1" ht="15.75" outlineLevel="1">
      <c r="A26" s="75"/>
      <c r="B26" s="75"/>
      <c r="C26" s="39" t="s">
        <v>65</v>
      </c>
      <c r="D26" s="44" t="s">
        <v>33</v>
      </c>
      <c r="E26" s="32">
        <v>7.2599999999999998E-2</v>
      </c>
      <c r="F26" s="33">
        <f>F24*E26</f>
        <v>0.45737999999999995</v>
      </c>
      <c r="G26" s="33"/>
      <c r="H26" s="34"/>
      <c r="I26" s="33"/>
      <c r="J26" s="34"/>
      <c r="K26" s="33"/>
      <c r="L26" s="34"/>
      <c r="M26" s="34"/>
      <c r="N26" s="1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customFormat="1" ht="30">
      <c r="A27" s="80">
        <v>2</v>
      </c>
      <c r="B27" s="74" t="s">
        <v>66</v>
      </c>
      <c r="C27" s="36" t="s">
        <v>134</v>
      </c>
      <c r="D27" s="44" t="s">
        <v>30</v>
      </c>
      <c r="E27" s="32"/>
      <c r="F27" s="45">
        <v>0.70000000000000007</v>
      </c>
      <c r="G27" s="33"/>
      <c r="H27" s="34"/>
      <c r="I27" s="33"/>
      <c r="J27" s="34"/>
      <c r="K27" s="33"/>
      <c r="L27" s="34"/>
      <c r="M27" s="34"/>
      <c r="N27" s="1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customFormat="1" ht="15.75" outlineLevel="1">
      <c r="A28" s="75"/>
      <c r="B28" s="75"/>
      <c r="C28" s="39" t="s">
        <v>63</v>
      </c>
      <c r="D28" s="46" t="s">
        <v>25</v>
      </c>
      <c r="E28" s="32">
        <v>2.06</v>
      </c>
      <c r="F28" s="33">
        <f>F27*E28</f>
        <v>1.4420000000000002</v>
      </c>
      <c r="G28" s="33"/>
      <c r="H28" s="34"/>
      <c r="I28" s="33"/>
      <c r="J28" s="34"/>
      <c r="K28" s="33"/>
      <c r="L28" s="34"/>
      <c r="M28" s="34"/>
      <c r="N28" s="1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customFormat="1" ht="45">
      <c r="A29" s="80">
        <v>3</v>
      </c>
      <c r="B29" s="74" t="s">
        <v>68</v>
      </c>
      <c r="C29" s="36" t="s">
        <v>191</v>
      </c>
      <c r="D29" s="31" t="s">
        <v>30</v>
      </c>
      <c r="E29" s="32"/>
      <c r="F29" s="45">
        <v>1.4000000000000001</v>
      </c>
      <c r="G29" s="33"/>
      <c r="H29" s="34"/>
      <c r="I29" s="33"/>
      <c r="J29" s="34"/>
      <c r="K29" s="33"/>
      <c r="L29" s="34"/>
      <c r="M29" s="34"/>
      <c r="N29" s="1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customFormat="1" ht="15.75" outlineLevel="1">
      <c r="A30" s="75"/>
      <c r="B30" s="75"/>
      <c r="C30" s="39" t="s">
        <v>63</v>
      </c>
      <c r="D30" s="44" t="s">
        <v>25</v>
      </c>
      <c r="E30" s="32">
        <v>0.89</v>
      </c>
      <c r="F30" s="33">
        <f>F29*E30</f>
        <v>1.2460000000000002</v>
      </c>
      <c r="G30" s="33"/>
      <c r="H30" s="34"/>
      <c r="I30" s="33"/>
      <c r="J30" s="34"/>
      <c r="K30" s="33"/>
      <c r="L30" s="34"/>
      <c r="M30" s="34"/>
      <c r="N30" s="1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customFormat="1" ht="15.75" outlineLevel="1">
      <c r="A31" s="75"/>
      <c r="B31" s="75"/>
      <c r="C31" s="47" t="s">
        <v>34</v>
      </c>
      <c r="D31" s="31" t="s">
        <v>5</v>
      </c>
      <c r="E31" s="32">
        <v>0.37</v>
      </c>
      <c r="F31" s="33">
        <f>F29*E31</f>
        <v>0.51800000000000002</v>
      </c>
      <c r="G31" s="33"/>
      <c r="H31" s="34"/>
      <c r="I31" s="33"/>
      <c r="J31" s="34"/>
      <c r="K31" s="33"/>
      <c r="L31" s="34"/>
      <c r="M31" s="34"/>
      <c r="N31" s="1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customFormat="1" ht="15.75" outlineLevel="1">
      <c r="A32" s="75"/>
      <c r="B32" s="75"/>
      <c r="C32" s="39" t="s">
        <v>187</v>
      </c>
      <c r="D32" s="44" t="s">
        <v>30</v>
      </c>
      <c r="E32" s="32">
        <v>1.22</v>
      </c>
      <c r="F32" s="33">
        <f>F29*E32</f>
        <v>1.7080000000000002</v>
      </c>
      <c r="G32" s="33"/>
      <c r="H32" s="34"/>
      <c r="I32" s="33"/>
      <c r="J32" s="34"/>
      <c r="K32" s="33"/>
      <c r="L32" s="34"/>
      <c r="M32" s="34"/>
      <c r="N32" s="1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customFormat="1" ht="15.75" outlineLevel="1">
      <c r="A33" s="75"/>
      <c r="B33" s="75"/>
      <c r="C33" s="39" t="s">
        <v>69</v>
      </c>
      <c r="D33" s="44" t="s">
        <v>5</v>
      </c>
      <c r="E33" s="32">
        <v>0.02</v>
      </c>
      <c r="F33" s="33">
        <f>F29*E33</f>
        <v>2.8000000000000004E-2</v>
      </c>
      <c r="G33" s="33"/>
      <c r="H33" s="34"/>
      <c r="I33" s="33"/>
      <c r="J33" s="34"/>
      <c r="K33" s="33"/>
      <c r="L33" s="34"/>
      <c r="M33" s="34"/>
      <c r="N33" s="1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customFormat="1" ht="28.5" outlineLevel="1">
      <c r="A34" s="75"/>
      <c r="B34" s="30" t="s">
        <v>40</v>
      </c>
      <c r="C34" s="39" t="s">
        <v>189</v>
      </c>
      <c r="D34" s="44" t="s">
        <v>41</v>
      </c>
      <c r="E34" s="32">
        <v>1.6</v>
      </c>
      <c r="F34" s="33">
        <f>F32*1.6</f>
        <v>2.7328000000000006</v>
      </c>
      <c r="G34" s="33"/>
      <c r="H34" s="34"/>
      <c r="I34" s="33"/>
      <c r="J34" s="34"/>
      <c r="K34" s="33"/>
      <c r="L34" s="34"/>
      <c r="M34" s="34"/>
      <c r="N34" s="1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customFormat="1" ht="60">
      <c r="A35" s="80">
        <v>4</v>
      </c>
      <c r="B35" s="74" t="s">
        <v>135</v>
      </c>
      <c r="C35" s="36" t="s">
        <v>167</v>
      </c>
      <c r="D35" s="31" t="s">
        <v>30</v>
      </c>
      <c r="E35" s="32"/>
      <c r="F35" s="45">
        <f>F39*0.11</f>
        <v>2.2000000000000002</v>
      </c>
      <c r="G35" s="33"/>
      <c r="H35" s="34"/>
      <c r="I35" s="33"/>
      <c r="J35" s="34"/>
      <c r="K35" s="33"/>
      <c r="L35" s="34"/>
      <c r="M35" s="34"/>
      <c r="N35" s="1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customFormat="1" outlineLevel="1">
      <c r="A36" s="75"/>
      <c r="B36" s="75"/>
      <c r="C36" s="39" t="s">
        <v>24</v>
      </c>
      <c r="D36" s="31" t="s">
        <v>25</v>
      </c>
      <c r="E36" s="32">
        <v>3.42</v>
      </c>
      <c r="F36" s="33">
        <f>F35*E36</f>
        <v>7.524</v>
      </c>
      <c r="G36" s="33"/>
      <c r="H36" s="34"/>
      <c r="I36" s="33"/>
      <c r="J36" s="34"/>
      <c r="K36" s="33"/>
      <c r="L36" s="34"/>
      <c r="M36" s="3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customFormat="1" outlineLevel="1">
      <c r="A37" s="75"/>
      <c r="B37" s="75"/>
      <c r="C37" s="39" t="s">
        <v>137</v>
      </c>
      <c r="D37" s="44" t="s">
        <v>33</v>
      </c>
      <c r="E37" s="32">
        <v>1.1299999999999999</v>
      </c>
      <c r="F37" s="33">
        <f>F35*E37</f>
        <v>2.4859999999999998</v>
      </c>
      <c r="G37" s="33"/>
      <c r="H37" s="34"/>
      <c r="I37" s="33"/>
      <c r="J37" s="34"/>
      <c r="K37" s="33"/>
      <c r="L37" s="34"/>
      <c r="M37" s="3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customFormat="1" outlineLevel="1">
      <c r="A38" s="75"/>
      <c r="B38" s="75"/>
      <c r="C38" s="47" t="s">
        <v>34</v>
      </c>
      <c r="D38" s="31" t="s">
        <v>5</v>
      </c>
      <c r="E38" s="32">
        <v>4.8300000000000003E-2</v>
      </c>
      <c r="F38" s="33">
        <f>F35*E38</f>
        <v>0.10626000000000002</v>
      </c>
      <c r="G38" s="33"/>
      <c r="H38" s="34"/>
      <c r="I38" s="33"/>
      <c r="J38" s="34"/>
      <c r="K38" s="33"/>
      <c r="L38" s="34"/>
      <c r="M38" s="3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customFormat="1" ht="15.75">
      <c r="A39" s="75"/>
      <c r="B39" s="75"/>
      <c r="C39" s="39" t="s">
        <v>168</v>
      </c>
      <c r="D39" s="44" t="s">
        <v>139</v>
      </c>
      <c r="E39" s="51" t="s">
        <v>80</v>
      </c>
      <c r="F39" s="33">
        <v>20</v>
      </c>
      <c r="G39" s="34"/>
      <c r="H39" s="34"/>
      <c r="I39" s="34"/>
      <c r="J39" s="34"/>
      <c r="K39" s="34"/>
      <c r="L39" s="34"/>
      <c r="M39" s="34"/>
      <c r="N39" s="1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customFormat="1" outlineLevel="1">
      <c r="A40" s="75"/>
      <c r="B40" s="75"/>
      <c r="C40" s="39" t="s">
        <v>73</v>
      </c>
      <c r="D40" s="44" t="s">
        <v>41</v>
      </c>
      <c r="E40" s="48">
        <v>1.9300000000000001E-2</v>
      </c>
      <c r="F40" s="33">
        <f>F35*E40</f>
        <v>4.2460000000000005E-2</v>
      </c>
      <c r="G40" s="34"/>
      <c r="H40" s="34"/>
      <c r="I40" s="34"/>
      <c r="J40" s="34"/>
      <c r="K40" s="34"/>
      <c r="L40" s="34"/>
      <c r="M40" s="3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customFormat="1" outlineLevel="1">
      <c r="A41" s="75"/>
      <c r="B41" s="75"/>
      <c r="C41" s="39" t="s">
        <v>140</v>
      </c>
      <c r="D41" s="31" t="s">
        <v>30</v>
      </c>
      <c r="E41" s="48">
        <v>9.1999999999999998E-2</v>
      </c>
      <c r="F41" s="33">
        <f>F35*E41</f>
        <v>0.20240000000000002</v>
      </c>
      <c r="G41" s="34"/>
      <c r="H41" s="34"/>
      <c r="I41" s="34"/>
      <c r="J41" s="34"/>
      <c r="K41" s="34"/>
      <c r="L41" s="34"/>
      <c r="M41" s="3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customFormat="1" ht="45">
      <c r="A42" s="80">
        <v>5</v>
      </c>
      <c r="B42" s="85" t="s">
        <v>141</v>
      </c>
      <c r="C42" s="49" t="s">
        <v>192</v>
      </c>
      <c r="D42" s="31" t="s">
        <v>30</v>
      </c>
      <c r="E42" s="32"/>
      <c r="F42" s="45">
        <v>1.6</v>
      </c>
      <c r="G42" s="33"/>
      <c r="H42" s="34"/>
      <c r="I42" s="33"/>
      <c r="J42" s="34"/>
      <c r="K42" s="33"/>
      <c r="L42" s="34"/>
      <c r="M42" s="34"/>
      <c r="N42" s="1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customFormat="1" ht="15.75" outlineLevel="1">
      <c r="A43" s="75"/>
      <c r="B43" s="75"/>
      <c r="C43" s="39" t="s">
        <v>31</v>
      </c>
      <c r="D43" s="44" t="s">
        <v>25</v>
      </c>
      <c r="E43" s="48">
        <v>1.21</v>
      </c>
      <c r="F43" s="33">
        <f>F42*E43</f>
        <v>1.9359999999999999</v>
      </c>
      <c r="G43" s="34"/>
      <c r="H43" s="34"/>
      <c r="I43" s="34"/>
      <c r="J43" s="34"/>
      <c r="K43" s="34"/>
      <c r="L43" s="34"/>
      <c r="M43" s="34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customFormat="1" ht="15.75" outlineLevel="1">
      <c r="A44" s="75"/>
      <c r="B44" s="75"/>
      <c r="C44" s="39" t="s">
        <v>187</v>
      </c>
      <c r="D44" s="44" t="s">
        <v>30</v>
      </c>
      <c r="E44" s="32">
        <v>1.22</v>
      </c>
      <c r="F44" s="33">
        <f>F42*E44</f>
        <v>1.952</v>
      </c>
      <c r="G44" s="33"/>
      <c r="H44" s="34"/>
      <c r="I44" s="33"/>
      <c r="J44" s="34"/>
      <c r="K44" s="33"/>
      <c r="L44" s="34"/>
      <c r="M44" s="34"/>
      <c r="N44" s="1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customFormat="1" ht="28.5" outlineLevel="1">
      <c r="A45" s="75"/>
      <c r="B45" s="30" t="s">
        <v>40</v>
      </c>
      <c r="C45" s="39" t="s">
        <v>189</v>
      </c>
      <c r="D45" s="44" t="s">
        <v>41</v>
      </c>
      <c r="E45" s="32">
        <v>1.6</v>
      </c>
      <c r="F45" s="33">
        <f>F42*1.6</f>
        <v>2.5600000000000005</v>
      </c>
      <c r="G45" s="33"/>
      <c r="H45" s="34"/>
      <c r="I45" s="33"/>
      <c r="J45" s="34"/>
      <c r="K45" s="33"/>
      <c r="L45" s="34"/>
      <c r="M45" s="34"/>
      <c r="N45" s="1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customFormat="1" ht="30">
      <c r="A46" s="80">
        <v>6</v>
      </c>
      <c r="B46" s="74" t="s">
        <v>76</v>
      </c>
      <c r="C46" s="36" t="s">
        <v>77</v>
      </c>
      <c r="D46" s="44" t="s">
        <v>30</v>
      </c>
      <c r="E46" s="32"/>
      <c r="F46" s="45">
        <v>7</v>
      </c>
      <c r="G46" s="33"/>
      <c r="H46" s="34"/>
      <c r="I46" s="33"/>
      <c r="J46" s="34"/>
      <c r="K46" s="33"/>
      <c r="L46" s="34"/>
      <c r="M46" s="34"/>
      <c r="N46" s="1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customFormat="1" ht="15.75" outlineLevel="1">
      <c r="A47" s="75"/>
      <c r="B47" s="75"/>
      <c r="C47" s="39" t="s">
        <v>63</v>
      </c>
      <c r="D47" s="46" t="s">
        <v>25</v>
      </c>
      <c r="E47" s="32">
        <v>2.4199999999999999E-2</v>
      </c>
      <c r="F47" s="33">
        <f>E47*F46</f>
        <v>0.1694</v>
      </c>
      <c r="G47" s="33"/>
      <c r="H47" s="34"/>
      <c r="I47" s="33"/>
      <c r="J47" s="34"/>
      <c r="K47" s="33"/>
      <c r="L47" s="34"/>
      <c r="M47" s="34"/>
      <c r="N47" s="1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customFormat="1" ht="15.75" outlineLevel="1">
      <c r="A48" s="75"/>
      <c r="B48" s="75"/>
      <c r="C48" s="39" t="s">
        <v>78</v>
      </c>
      <c r="D48" s="31" t="s">
        <v>33</v>
      </c>
      <c r="E48" s="32">
        <v>5.7099999999999998E-2</v>
      </c>
      <c r="F48" s="33">
        <f>E48*F46</f>
        <v>0.3997</v>
      </c>
      <c r="G48" s="33"/>
      <c r="H48" s="34"/>
      <c r="I48" s="33"/>
      <c r="J48" s="34"/>
      <c r="K48" s="33"/>
      <c r="L48" s="34"/>
      <c r="M48" s="34"/>
      <c r="N48" s="1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customFormat="1" ht="15.75" outlineLevel="1">
      <c r="A49" s="75"/>
      <c r="B49" s="75"/>
      <c r="C49" s="39" t="s">
        <v>34</v>
      </c>
      <c r="D49" s="44" t="s">
        <v>5</v>
      </c>
      <c r="E49" s="32">
        <v>5.5700000000000003E-3</v>
      </c>
      <c r="F49" s="33">
        <f>F46*E49</f>
        <v>3.8990000000000004E-2</v>
      </c>
      <c r="G49" s="33"/>
      <c r="H49" s="34"/>
      <c r="I49" s="33"/>
      <c r="J49" s="34"/>
      <c r="K49" s="33"/>
      <c r="L49" s="34"/>
      <c r="M49" s="34"/>
      <c r="N49" s="1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customFormat="1" ht="15.75">
      <c r="A50" s="29">
        <v>7</v>
      </c>
      <c r="B50" s="30" t="s">
        <v>40</v>
      </c>
      <c r="C50" s="49" t="s">
        <v>179</v>
      </c>
      <c r="D50" s="31" t="s">
        <v>41</v>
      </c>
      <c r="E50" s="32"/>
      <c r="F50" s="45">
        <f>F46*1.85</f>
        <v>12.950000000000001</v>
      </c>
      <c r="G50" s="33"/>
      <c r="H50" s="34"/>
      <c r="I50" s="33"/>
      <c r="J50" s="34"/>
      <c r="K50" s="33"/>
      <c r="L50" s="34"/>
      <c r="M50" s="34"/>
      <c r="N50" s="1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customFormat="1" ht="15.75">
      <c r="A51" s="80">
        <v>8</v>
      </c>
      <c r="B51" s="30" t="s">
        <v>42</v>
      </c>
      <c r="C51" s="36" t="s">
        <v>43</v>
      </c>
      <c r="D51" s="31" t="s">
        <v>30</v>
      </c>
      <c r="E51" s="42"/>
      <c r="F51" s="40">
        <f>F46</f>
        <v>7</v>
      </c>
      <c r="G51" s="35"/>
      <c r="H51" s="34"/>
      <c r="I51" s="34"/>
      <c r="J51" s="34"/>
      <c r="K51" s="34"/>
      <c r="L51" s="34"/>
      <c r="M51" s="34"/>
      <c r="N51" s="1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customFormat="1" ht="15.75" outlineLevel="1">
      <c r="A52" s="75"/>
      <c r="B52" s="30"/>
      <c r="C52" s="39" t="s">
        <v>31</v>
      </c>
      <c r="D52" s="31" t="s">
        <v>25</v>
      </c>
      <c r="E52" s="32">
        <v>3.2299999999999998E-3</v>
      </c>
      <c r="F52" s="33">
        <f>F51*E52</f>
        <v>2.2609999999999998E-2</v>
      </c>
      <c r="G52" s="34"/>
      <c r="H52" s="34"/>
      <c r="I52" s="35"/>
      <c r="J52" s="34"/>
      <c r="K52" s="35"/>
      <c r="L52" s="34"/>
      <c r="M52" s="34"/>
      <c r="N52" s="1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customFormat="1" ht="15.75" outlineLevel="1">
      <c r="A53" s="75"/>
      <c r="B53" s="30" t="s">
        <v>44</v>
      </c>
      <c r="C53" s="39" t="s">
        <v>45</v>
      </c>
      <c r="D53" s="31" t="s">
        <v>33</v>
      </c>
      <c r="E53" s="32">
        <v>3.62E-3</v>
      </c>
      <c r="F53" s="33">
        <f>F51*E53</f>
        <v>2.5340000000000001E-2</v>
      </c>
      <c r="G53" s="34"/>
      <c r="H53" s="34"/>
      <c r="I53" s="35"/>
      <c r="J53" s="34"/>
      <c r="K53" s="35"/>
      <c r="L53" s="34"/>
      <c r="M53" s="34"/>
      <c r="N53" s="1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customFormat="1" ht="15.75" outlineLevel="1">
      <c r="A54" s="75"/>
      <c r="B54" s="30"/>
      <c r="C54" s="39" t="s">
        <v>34</v>
      </c>
      <c r="D54" s="31" t="s">
        <v>5</v>
      </c>
      <c r="E54" s="32">
        <v>1.7999999999999998E-4</v>
      </c>
      <c r="F54" s="33">
        <f>F51*E54</f>
        <v>1.2599999999999998E-3</v>
      </c>
      <c r="G54" s="34"/>
      <c r="H54" s="34"/>
      <c r="I54" s="35"/>
      <c r="J54" s="34"/>
      <c r="K54" s="35"/>
      <c r="L54" s="34"/>
      <c r="M54" s="34"/>
      <c r="N54" s="1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customFormat="1" ht="15.75" outlineLevel="1">
      <c r="A55" s="75"/>
      <c r="B55" s="30" t="s">
        <v>46</v>
      </c>
      <c r="C55" s="39" t="s">
        <v>35</v>
      </c>
      <c r="D55" s="31" t="s">
        <v>30</v>
      </c>
      <c r="E55" s="32">
        <v>4.0000000000000003E-5</v>
      </c>
      <c r="F55" s="33">
        <f>F51*E55</f>
        <v>2.8000000000000003E-4</v>
      </c>
      <c r="G55" s="34"/>
      <c r="H55" s="34"/>
      <c r="I55" s="35"/>
      <c r="J55" s="34"/>
      <c r="K55" s="35"/>
      <c r="L55" s="34"/>
      <c r="M55" s="34"/>
      <c r="N55" s="1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customFormat="1" ht="15.75">
      <c r="A56" s="29"/>
      <c r="B56" s="30"/>
      <c r="C56" s="26" t="s">
        <v>57</v>
      </c>
      <c r="D56" s="31"/>
      <c r="E56" s="32"/>
      <c r="F56" s="33"/>
      <c r="G56" s="34"/>
      <c r="H56" s="34"/>
      <c r="I56" s="35"/>
      <c r="J56" s="34"/>
      <c r="K56" s="35"/>
      <c r="L56" s="34"/>
      <c r="M56" s="40"/>
      <c r="N56" s="1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customFormat="1" ht="15.75">
      <c r="A57" s="29"/>
      <c r="B57" s="30"/>
      <c r="C57" s="49" t="s">
        <v>169</v>
      </c>
      <c r="D57" s="31"/>
      <c r="E57" s="33"/>
      <c r="F57" s="33"/>
      <c r="G57" s="34"/>
      <c r="H57" s="34"/>
      <c r="I57" s="35"/>
      <c r="J57" s="34"/>
      <c r="K57" s="35"/>
      <c r="L57" s="34"/>
      <c r="M57" s="40"/>
      <c r="N57" s="1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customFormat="1" ht="15.75">
      <c r="A58" s="29"/>
      <c r="B58" s="43"/>
      <c r="C58" s="60" t="s">
        <v>127</v>
      </c>
      <c r="D58" s="61"/>
      <c r="E58" s="40"/>
      <c r="F58" s="40"/>
      <c r="G58" s="40"/>
      <c r="H58" s="40"/>
      <c r="I58" s="40"/>
      <c r="J58" s="40"/>
      <c r="K58" s="40"/>
      <c r="L58" s="34"/>
      <c r="M58" s="40"/>
      <c r="N58" s="1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customFormat="1" ht="15.75">
      <c r="A59" s="29"/>
      <c r="B59" s="43"/>
      <c r="C59" s="60" t="s">
        <v>9</v>
      </c>
      <c r="D59" s="27" t="s">
        <v>5</v>
      </c>
      <c r="E59" s="40"/>
      <c r="F59" s="40"/>
      <c r="G59" s="40"/>
      <c r="H59" s="40"/>
      <c r="I59" s="40"/>
      <c r="J59" s="40"/>
      <c r="K59" s="40"/>
      <c r="L59" s="40"/>
      <c r="M59" s="40"/>
      <c r="N59" s="1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customFormat="1" ht="15.75">
      <c r="A60" s="29"/>
      <c r="B60" s="43"/>
      <c r="C60" s="60" t="s">
        <v>128</v>
      </c>
      <c r="D60" s="61"/>
      <c r="E60" s="40"/>
      <c r="F60" s="40"/>
      <c r="G60" s="40"/>
      <c r="H60" s="40"/>
      <c r="I60" s="40"/>
      <c r="J60" s="40"/>
      <c r="K60" s="40"/>
      <c r="L60" s="40"/>
      <c r="M60" s="40"/>
      <c r="N60" s="1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customFormat="1" ht="15.75">
      <c r="A61" s="29"/>
      <c r="B61" s="43"/>
      <c r="C61" s="60" t="s">
        <v>9</v>
      </c>
      <c r="D61" s="27" t="s">
        <v>5</v>
      </c>
      <c r="E61" s="40"/>
      <c r="F61" s="40"/>
      <c r="G61" s="40"/>
      <c r="H61" s="40"/>
      <c r="I61" s="40"/>
      <c r="J61" s="40"/>
      <c r="K61" s="40"/>
      <c r="L61" s="40"/>
      <c r="M61" s="40"/>
      <c r="N61" s="1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customFormat="1" ht="15.75">
      <c r="A62" s="29"/>
      <c r="B62" s="43"/>
      <c r="C62" s="60" t="s">
        <v>129</v>
      </c>
      <c r="D62" s="61">
        <v>0.03</v>
      </c>
      <c r="E62" s="40"/>
      <c r="F62" s="40"/>
      <c r="G62" s="40"/>
      <c r="H62" s="40"/>
      <c r="I62" s="40"/>
      <c r="J62" s="40"/>
      <c r="K62" s="40"/>
      <c r="L62" s="40"/>
      <c r="M62" s="40"/>
      <c r="N62" s="1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customFormat="1" ht="15.75">
      <c r="A63" s="29"/>
      <c r="B63" s="43"/>
      <c r="C63" s="60" t="s">
        <v>9</v>
      </c>
      <c r="D63" s="27" t="s">
        <v>5</v>
      </c>
      <c r="E63" s="40"/>
      <c r="F63" s="40"/>
      <c r="G63" s="40"/>
      <c r="H63" s="40"/>
      <c r="I63" s="40"/>
      <c r="J63" s="40"/>
      <c r="K63" s="40"/>
      <c r="L63" s="40"/>
      <c r="M63" s="40"/>
      <c r="N63" s="1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customFormat="1" ht="15.75">
      <c r="A64" s="29"/>
      <c r="B64" s="43"/>
      <c r="C64" s="60" t="s">
        <v>130</v>
      </c>
      <c r="D64" s="61">
        <v>0.18</v>
      </c>
      <c r="E64" s="40"/>
      <c r="F64" s="40"/>
      <c r="G64" s="40"/>
      <c r="H64" s="40"/>
      <c r="I64" s="40"/>
      <c r="J64" s="40"/>
      <c r="K64" s="40"/>
      <c r="L64" s="40"/>
      <c r="M64" s="40"/>
      <c r="N64" s="1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customFormat="1" ht="15.75">
      <c r="A65" s="29"/>
      <c r="B65" s="43"/>
      <c r="C65" s="60" t="s">
        <v>9</v>
      </c>
      <c r="D65" s="27" t="s">
        <v>5</v>
      </c>
      <c r="E65" s="40"/>
      <c r="F65" s="40"/>
      <c r="G65" s="40"/>
      <c r="H65" s="40"/>
      <c r="I65" s="40"/>
      <c r="J65" s="40"/>
      <c r="K65" s="40"/>
      <c r="L65" s="40"/>
      <c r="M65" s="40"/>
      <c r="N65" s="1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15.7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8" customHeight="1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70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</sheetData>
  <mergeCells count="29">
    <mergeCell ref="I3:J3"/>
    <mergeCell ref="M3:M4"/>
    <mergeCell ref="A1:M1"/>
    <mergeCell ref="B2:D2"/>
    <mergeCell ref="J2:M2"/>
    <mergeCell ref="A3:A4"/>
    <mergeCell ref="B3:B4"/>
    <mergeCell ref="C3:C4"/>
    <mergeCell ref="D3:D4"/>
    <mergeCell ref="E3:F3"/>
    <mergeCell ref="G3:H3"/>
    <mergeCell ref="A7:A9"/>
    <mergeCell ref="B7:B9"/>
    <mergeCell ref="A10:A20"/>
    <mergeCell ref="B10:B20"/>
    <mergeCell ref="B24:B26"/>
    <mergeCell ref="A68:M68"/>
    <mergeCell ref="A24:A26"/>
    <mergeCell ref="A27:A28"/>
    <mergeCell ref="B27:B28"/>
    <mergeCell ref="A29:A34"/>
    <mergeCell ref="B29:B33"/>
    <mergeCell ref="A35:A41"/>
    <mergeCell ref="A42:A45"/>
    <mergeCell ref="B35:B41"/>
    <mergeCell ref="B42:B44"/>
    <mergeCell ref="A46:A49"/>
    <mergeCell ref="B46:B49"/>
    <mergeCell ref="A51:A55"/>
  </mergeCells>
  <conditionalFormatting sqref="A1:A2 A57:M65 F2:J2 A3:M5 M56 M42:M45">
    <cfRule type="cellIs" dxfId="204" priority="1" operator="equal">
      <formula>0</formula>
    </cfRule>
  </conditionalFormatting>
  <conditionalFormatting sqref="B2">
    <cfRule type="cellIs" dxfId="203" priority="2" operator="equal">
      <formula>0</formula>
    </cfRule>
  </conditionalFormatting>
  <conditionalFormatting sqref="A56:G56 I56 K56">
    <cfRule type="cellIs" dxfId="202" priority="4" operator="equal">
      <formula>0</formula>
    </cfRule>
  </conditionalFormatting>
  <conditionalFormatting sqref="M22 A22:G22 I22 K22">
    <cfRule type="cellIs" dxfId="201" priority="5" operator="equal">
      <formula>0</formula>
    </cfRule>
  </conditionalFormatting>
  <conditionalFormatting sqref="M23:M34 M46:M55">
    <cfRule type="cellIs" dxfId="200" priority="6" operator="equal">
      <formula>0</formula>
    </cfRule>
  </conditionalFormatting>
  <conditionalFormatting sqref="C32:G33 I32:I33 K32:K33 C42:G42 K42:K50 I42:I50">
    <cfRule type="cellIs" dxfId="199" priority="7" operator="equal">
      <formula>0</formula>
    </cfRule>
  </conditionalFormatting>
  <conditionalFormatting sqref="B45">
    <cfRule type="cellIs" dxfId="198" priority="8" operator="equal">
      <formula>0</formula>
    </cfRule>
  </conditionalFormatting>
  <conditionalFormatting sqref="B50">
    <cfRule type="cellIs" dxfId="197" priority="9" operator="equal">
      <formula>0</formula>
    </cfRule>
  </conditionalFormatting>
  <conditionalFormatting sqref="B42">
    <cfRule type="cellIs" dxfId="196" priority="10" operator="equal">
      <formula>0</formula>
    </cfRule>
  </conditionalFormatting>
  <conditionalFormatting sqref="A24:G24 A27:G27 C25:G26 A29:G29 C28:G28 C30:G31 I24:I31 K24:K31">
    <cfRule type="cellIs" dxfId="195" priority="11" operator="equal">
      <formula>0</formula>
    </cfRule>
  </conditionalFormatting>
  <conditionalFormatting sqref="B34:G34 I34 K34">
    <cfRule type="cellIs" dxfId="194" priority="12" operator="equal">
      <formula>0</formula>
    </cfRule>
  </conditionalFormatting>
  <conditionalFormatting sqref="D55">
    <cfRule type="cellIs" dxfId="193" priority="13" operator="equal">
      <formula>0</formula>
    </cfRule>
  </conditionalFormatting>
  <conditionalFormatting sqref="A42">
    <cfRule type="cellIs" dxfId="192" priority="14" operator="equal">
      <formula>0</formula>
    </cfRule>
  </conditionalFormatting>
  <conditionalFormatting sqref="A46:G46 C43:G45 A50 C47:G50">
    <cfRule type="cellIs" dxfId="191" priority="15" operator="equal">
      <formula>0</formula>
    </cfRule>
  </conditionalFormatting>
  <conditionalFormatting sqref="D51">
    <cfRule type="cellIs" dxfId="190" priority="16" operator="equal">
      <formula>0</formula>
    </cfRule>
  </conditionalFormatting>
  <conditionalFormatting sqref="A51:C51 B52:G53 E51:G51 I51:I53 K51:K53">
    <cfRule type="cellIs" dxfId="189" priority="17" operator="equal">
      <formula>0</formula>
    </cfRule>
  </conditionalFormatting>
  <conditionalFormatting sqref="B54:G54 B55:C55 E55:G55 I54:I55 K54:K55">
    <cfRule type="cellIs" dxfId="188" priority="18" operator="equal">
      <formula>0</formula>
    </cfRule>
  </conditionalFormatting>
  <conditionalFormatting sqref="A23:G23 I23 K23">
    <cfRule type="cellIs" dxfId="187" priority="19" operator="equal">
      <formula>0</formula>
    </cfRule>
  </conditionalFormatting>
  <conditionalFormatting sqref="M35:M41">
    <cfRule type="cellIs" dxfId="186" priority="20" operator="equal">
      <formula>0</formula>
    </cfRule>
  </conditionalFormatting>
  <conditionalFormatting sqref="A35 I35 K35 C35 E35:G35">
    <cfRule type="cellIs" dxfId="185" priority="21" operator="equal">
      <formula>0</formula>
    </cfRule>
  </conditionalFormatting>
  <conditionalFormatting sqref="C39:F39 I39 K39">
    <cfRule type="cellIs" dxfId="184" priority="22" operator="equal">
      <formula>0</formula>
    </cfRule>
  </conditionalFormatting>
  <conditionalFormatting sqref="C36:G38 I36:I38 K36:K38">
    <cfRule type="cellIs" dxfId="183" priority="23" operator="equal">
      <formula>0</formula>
    </cfRule>
  </conditionalFormatting>
  <conditionalFormatting sqref="C40:G40 I40:I41 K40:K41 C41 E41:G41">
    <cfRule type="cellIs" dxfId="182" priority="24" operator="equal">
      <formula>0</formula>
    </cfRule>
  </conditionalFormatting>
  <conditionalFormatting sqref="B35">
    <cfRule type="cellIs" dxfId="181" priority="25" operator="equal">
      <formula>0</formula>
    </cfRule>
  </conditionalFormatting>
  <conditionalFormatting sqref="D35">
    <cfRule type="cellIs" dxfId="180" priority="26" operator="equal">
      <formula>0</formula>
    </cfRule>
  </conditionalFormatting>
  <conditionalFormatting sqref="D41">
    <cfRule type="cellIs" dxfId="179" priority="27" operator="equal">
      <formula>0</formula>
    </cfRule>
  </conditionalFormatting>
  <conditionalFormatting sqref="G39">
    <cfRule type="cellIs" dxfId="178" priority="28" operator="equal">
      <formula>0</formula>
    </cfRule>
  </conditionalFormatting>
  <conditionalFormatting sqref="K21 A21:G21 I21">
    <cfRule type="cellIs" dxfId="177" priority="29" operator="equal">
      <formula>0</formula>
    </cfRule>
  </conditionalFormatting>
  <conditionalFormatting sqref="H6:L8 M10:M21 I9:I13 L9:L56 K9:K13 J9:J56 H9:H56">
    <cfRule type="cellIs" dxfId="176" priority="30" operator="equal">
      <formula>0</formula>
    </cfRule>
  </conditionalFormatting>
  <conditionalFormatting sqref="M6:M9 A6:B9 D6:G9">
    <cfRule type="cellIs" dxfId="175" priority="31" operator="equal">
      <formula>0</formula>
    </cfRule>
  </conditionalFormatting>
  <conditionalFormatting sqref="D15">
    <cfRule type="cellIs" dxfId="174" priority="32" operator="equal">
      <formula>0</formula>
    </cfRule>
  </conditionalFormatting>
  <conditionalFormatting sqref="D20:G20 I20 K20">
    <cfRule type="cellIs" dxfId="173" priority="33" operator="equal">
      <formula>0</formula>
    </cfRule>
  </conditionalFormatting>
  <conditionalFormatting sqref="E17:G17 C17 K16:K17 I16:I17 C16:G16 C11:G13 C10 E10 G10">
    <cfRule type="cellIs" dxfId="172" priority="34" operator="equal">
      <formula>0</formula>
    </cfRule>
  </conditionalFormatting>
  <conditionalFormatting sqref="D17">
    <cfRule type="cellIs" dxfId="171" priority="35" operator="equal">
      <formula>0</formula>
    </cfRule>
  </conditionalFormatting>
  <conditionalFormatting sqref="E18:G18 C19:G19 I18:I19 K18:K19">
    <cfRule type="cellIs" dxfId="170" priority="36" operator="equal">
      <formula>0</formula>
    </cfRule>
  </conditionalFormatting>
  <conditionalFormatting sqref="E15:G15 C15 K14:K15 I14:I15 C14:G14">
    <cfRule type="cellIs" dxfId="169" priority="37" operator="equal">
      <formula>0</formula>
    </cfRule>
  </conditionalFormatting>
  <conditionalFormatting sqref="D18">
    <cfRule type="cellIs" dxfId="168" priority="38" operator="equal">
      <formula>0</formula>
    </cfRule>
  </conditionalFormatting>
  <conditionalFormatting sqref="D10">
    <cfRule type="cellIs" dxfId="167" priority="39" operator="equal">
      <formula>0</formula>
    </cfRule>
  </conditionalFormatting>
  <conditionalFormatting sqref="F10">
    <cfRule type="cellIs" dxfId="166" priority="40" operator="equal">
      <formula>0</formula>
    </cfRule>
  </conditionalFormatting>
  <conditionalFormatting sqref="C6:C9">
    <cfRule type="cellIs" dxfId="165" priority="41" operator="equal">
      <formula>0</formula>
    </cfRule>
  </conditionalFormatting>
  <conditionalFormatting sqref="C18">
    <cfRule type="cellIs" dxfId="164" priority="42" operator="equal">
      <formula>0</formula>
    </cfRule>
  </conditionalFormatting>
  <conditionalFormatting sqref="A7:M8 A9:G9 M9 L9:L56 K9 J9:J56 I9 H9:H56">
    <cfRule type="cellIs" dxfId="163" priority="43" operator="equal">
      <formula>0</formula>
    </cfRule>
  </conditionalFormatting>
  <conditionalFormatting sqref="C20">
    <cfRule type="cellIs" dxfId="162" priority="44" operator="equal">
      <formula>0</formula>
    </cfRule>
  </conditionalFormatting>
  <pageMargins left="0.5" right="0.2" top="0.5" bottom="0.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6"/>
  <sheetViews>
    <sheetView topLeftCell="A265" zoomScaleNormal="100" workbookViewId="0">
      <selection activeCell="E276" sqref="E276"/>
    </sheetView>
  </sheetViews>
  <sheetFormatPr defaultColWidth="14.42578125" defaultRowHeight="15" customHeight="1" outlineLevelRow="1"/>
  <cols>
    <col min="1" max="1" width="3.140625" customWidth="1"/>
    <col min="2" max="2" width="10.42578125" customWidth="1"/>
    <col min="3" max="3" width="41.42578125" customWidth="1"/>
    <col min="4" max="4" width="9.28515625" customWidth="1"/>
    <col min="5" max="6" width="8.5703125" customWidth="1"/>
    <col min="7" max="7" width="7.7109375" customWidth="1"/>
    <col min="8" max="8" width="9.28515625" customWidth="1"/>
    <col min="9" max="9" width="7.140625" customWidth="1"/>
    <col min="10" max="10" width="8.28515625" customWidth="1"/>
    <col min="11" max="11" width="6.85546875" customWidth="1"/>
    <col min="12" max="12" width="8.28515625" customWidth="1"/>
    <col min="13" max="13" width="10.85546875" customWidth="1"/>
    <col min="14" max="14" width="9.140625" customWidth="1"/>
  </cols>
  <sheetData>
    <row r="1" spans="1:26" ht="45" customHeight="1">
      <c r="A1" s="71" t="s">
        <v>170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22"/>
      <c r="B2" s="82" t="s">
        <v>10</v>
      </c>
      <c r="C2" s="83"/>
      <c r="D2" s="83"/>
      <c r="E2" s="23"/>
      <c r="F2" s="18"/>
      <c r="G2" s="18"/>
      <c r="H2" s="18"/>
      <c r="I2" s="24"/>
      <c r="J2" s="84" t="str">
        <f>"ღირებულება:   "&amp;ROUND(M272,2)&amp;" ლარი"</f>
        <v>ღირებულება:   0 ლარი</v>
      </c>
      <c r="K2" s="83"/>
      <c r="L2" s="83"/>
      <c r="M2" s="83"/>
      <c r="N2" s="1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81" t="s">
        <v>1</v>
      </c>
      <c r="B3" s="81" t="s">
        <v>11</v>
      </c>
      <c r="C3" s="81" t="s">
        <v>12</v>
      </c>
      <c r="D3" s="81" t="s">
        <v>3</v>
      </c>
      <c r="E3" s="81" t="s">
        <v>13</v>
      </c>
      <c r="F3" s="75"/>
      <c r="G3" s="81" t="s">
        <v>14</v>
      </c>
      <c r="H3" s="75"/>
      <c r="I3" s="81" t="s">
        <v>15</v>
      </c>
      <c r="J3" s="75"/>
      <c r="K3" s="25" t="s">
        <v>16</v>
      </c>
      <c r="L3" s="25"/>
      <c r="M3" s="81" t="s">
        <v>9</v>
      </c>
      <c r="N3" s="1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>
      <c r="A4" s="75"/>
      <c r="B4" s="75"/>
      <c r="C4" s="75"/>
      <c r="D4" s="75"/>
      <c r="E4" s="26" t="s">
        <v>17</v>
      </c>
      <c r="F4" s="27" t="s">
        <v>18</v>
      </c>
      <c r="G4" s="26" t="s">
        <v>19</v>
      </c>
      <c r="H4" s="27" t="s">
        <v>9</v>
      </c>
      <c r="I4" s="26" t="s">
        <v>19</v>
      </c>
      <c r="J4" s="27" t="s">
        <v>9</v>
      </c>
      <c r="K4" s="26" t="s">
        <v>19</v>
      </c>
      <c r="L4" s="27" t="s">
        <v>9</v>
      </c>
      <c r="M4" s="75"/>
      <c r="N4" s="1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28">
        <v>1</v>
      </c>
      <c r="B5" s="28">
        <v>2</v>
      </c>
      <c r="C5" s="27">
        <v>3</v>
      </c>
      <c r="D5" s="28">
        <v>4</v>
      </c>
      <c r="E5" s="28">
        <v>5</v>
      </c>
      <c r="F5" s="27">
        <v>6</v>
      </c>
      <c r="G5" s="28">
        <v>7</v>
      </c>
      <c r="H5" s="28">
        <v>8</v>
      </c>
      <c r="I5" s="27">
        <v>9</v>
      </c>
      <c r="J5" s="28">
        <v>10</v>
      </c>
      <c r="K5" s="28">
        <v>11</v>
      </c>
      <c r="L5" s="27">
        <v>12</v>
      </c>
      <c r="M5" s="28">
        <v>13</v>
      </c>
      <c r="N5" s="1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>
      <c r="A6" s="29"/>
      <c r="B6" s="30"/>
      <c r="C6" s="26" t="s">
        <v>20</v>
      </c>
      <c r="D6" s="31"/>
      <c r="E6" s="32"/>
      <c r="F6" s="33"/>
      <c r="G6" s="34"/>
      <c r="H6" s="34"/>
      <c r="I6" s="35"/>
      <c r="J6" s="34"/>
      <c r="K6" s="35"/>
      <c r="L6" s="34"/>
      <c r="M6" s="34"/>
      <c r="N6" s="1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80">
        <v>1</v>
      </c>
      <c r="B7" s="74" t="s">
        <v>21</v>
      </c>
      <c r="C7" s="36" t="s">
        <v>22</v>
      </c>
      <c r="D7" s="31" t="s">
        <v>23</v>
      </c>
      <c r="E7" s="37"/>
      <c r="F7" s="38">
        <v>0.63</v>
      </c>
      <c r="G7" s="35"/>
      <c r="H7" s="34"/>
      <c r="I7" s="35"/>
      <c r="J7" s="34"/>
      <c r="K7" s="35"/>
      <c r="L7" s="34"/>
      <c r="M7" s="34"/>
      <c r="N7" s="1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outlineLevel="1">
      <c r="A8" s="75"/>
      <c r="B8" s="75"/>
      <c r="C8" s="39" t="s">
        <v>24</v>
      </c>
      <c r="D8" s="31" t="s">
        <v>25</v>
      </c>
      <c r="E8" s="32">
        <v>93.22</v>
      </c>
      <c r="F8" s="33">
        <f>F7*E8</f>
        <v>58.7286</v>
      </c>
      <c r="G8" s="35"/>
      <c r="H8" s="34"/>
      <c r="I8" s="35"/>
      <c r="J8" s="34"/>
      <c r="K8" s="35"/>
      <c r="L8" s="34"/>
      <c r="M8" s="34"/>
      <c r="N8" s="1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29"/>
      <c r="B9" s="30"/>
      <c r="C9" s="26" t="s">
        <v>26</v>
      </c>
      <c r="D9" s="31"/>
      <c r="E9" s="32"/>
      <c r="F9" s="33"/>
      <c r="G9" s="34"/>
      <c r="H9" s="34"/>
      <c r="I9" s="35"/>
      <c r="J9" s="34"/>
      <c r="K9" s="35"/>
      <c r="L9" s="34"/>
      <c r="M9" s="40"/>
      <c r="N9" s="1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29"/>
      <c r="B10" s="30"/>
      <c r="C10" s="26" t="s">
        <v>27</v>
      </c>
      <c r="D10" s="31"/>
      <c r="E10" s="32"/>
      <c r="F10" s="33"/>
      <c r="G10" s="34"/>
      <c r="H10" s="34"/>
      <c r="I10" s="35"/>
      <c r="J10" s="34"/>
      <c r="K10" s="35"/>
      <c r="L10" s="34"/>
      <c r="M10" s="34"/>
      <c r="N10" s="1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05">
      <c r="A11" s="80">
        <v>1</v>
      </c>
      <c r="B11" s="74" t="s">
        <v>28</v>
      </c>
      <c r="C11" s="36" t="s">
        <v>196</v>
      </c>
      <c r="D11" s="31" t="s">
        <v>30</v>
      </c>
      <c r="E11" s="37"/>
      <c r="F11" s="41">
        <v>99</v>
      </c>
      <c r="G11" s="35"/>
      <c r="H11" s="34"/>
      <c r="I11" s="35"/>
      <c r="J11" s="34"/>
      <c r="K11" s="35"/>
      <c r="L11" s="34"/>
      <c r="M11" s="34"/>
      <c r="N11" s="1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outlineLevel="1">
      <c r="A12" s="75"/>
      <c r="B12" s="75"/>
      <c r="C12" s="39" t="s">
        <v>31</v>
      </c>
      <c r="D12" s="31" t="s">
        <v>25</v>
      </c>
      <c r="E12" s="32">
        <v>1.32E-2</v>
      </c>
      <c r="F12" s="33">
        <f>F11*E12</f>
        <v>1.3068</v>
      </c>
      <c r="G12" s="35"/>
      <c r="H12" s="34"/>
      <c r="I12" s="35"/>
      <c r="J12" s="34"/>
      <c r="K12" s="35"/>
      <c r="L12" s="34"/>
      <c r="M12" s="34"/>
      <c r="N12" s="1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 outlineLevel="1">
      <c r="A13" s="75"/>
      <c r="B13" s="75"/>
      <c r="C13" s="39" t="s">
        <v>32</v>
      </c>
      <c r="D13" s="31" t="s">
        <v>33</v>
      </c>
      <c r="E13" s="32">
        <v>2.9499999999999998E-2</v>
      </c>
      <c r="F13" s="33">
        <f>F11*E13</f>
        <v>2.9204999999999997</v>
      </c>
      <c r="G13" s="35"/>
      <c r="H13" s="34"/>
      <c r="I13" s="35"/>
      <c r="J13" s="34"/>
      <c r="K13" s="35"/>
      <c r="L13" s="34"/>
      <c r="M13" s="34"/>
      <c r="N13" s="1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outlineLevel="1">
      <c r="A14" s="75"/>
      <c r="B14" s="75"/>
      <c r="C14" s="39" t="s">
        <v>34</v>
      </c>
      <c r="D14" s="31" t="s">
        <v>5</v>
      </c>
      <c r="E14" s="32">
        <v>2.1000000000000003E-3</v>
      </c>
      <c r="F14" s="33">
        <f>F11*E14</f>
        <v>0.20790000000000003</v>
      </c>
      <c r="G14" s="35"/>
      <c r="H14" s="34"/>
      <c r="I14" s="35"/>
      <c r="J14" s="34"/>
      <c r="K14" s="35"/>
      <c r="L14" s="34"/>
      <c r="M14" s="34"/>
      <c r="N14" s="1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outlineLevel="1">
      <c r="A15" s="75"/>
      <c r="B15" s="75"/>
      <c r="C15" s="39" t="s">
        <v>35</v>
      </c>
      <c r="D15" s="31" t="s">
        <v>30</v>
      </c>
      <c r="E15" s="32">
        <v>5.0000000000000002E-5</v>
      </c>
      <c r="F15" s="33">
        <f>F11*E15</f>
        <v>4.9500000000000004E-3</v>
      </c>
      <c r="G15" s="35"/>
      <c r="H15" s="34"/>
      <c r="I15" s="35"/>
      <c r="J15" s="34"/>
      <c r="K15" s="35"/>
      <c r="L15" s="34"/>
      <c r="M15" s="34"/>
      <c r="N15" s="1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5">
      <c r="A16" s="80">
        <v>2</v>
      </c>
      <c r="B16" s="74" t="s">
        <v>36</v>
      </c>
      <c r="C16" s="36" t="s">
        <v>37</v>
      </c>
      <c r="D16" s="31" t="s">
        <v>30</v>
      </c>
      <c r="E16" s="42"/>
      <c r="F16" s="40">
        <v>11</v>
      </c>
      <c r="G16" s="35"/>
      <c r="H16" s="34"/>
      <c r="I16" s="34"/>
      <c r="J16" s="34"/>
      <c r="K16" s="34"/>
      <c r="L16" s="34"/>
      <c r="M16" s="34"/>
      <c r="N16" s="1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outlineLevel="1">
      <c r="A17" s="75"/>
      <c r="B17" s="75"/>
      <c r="C17" s="39" t="s">
        <v>31</v>
      </c>
      <c r="D17" s="31" t="s">
        <v>25</v>
      </c>
      <c r="E17" s="32">
        <v>2.06</v>
      </c>
      <c r="F17" s="33">
        <f>F16*E17</f>
        <v>22.66</v>
      </c>
      <c r="G17" s="34"/>
      <c r="H17" s="34"/>
      <c r="I17" s="35"/>
      <c r="J17" s="34"/>
      <c r="K17" s="35"/>
      <c r="L17" s="34"/>
      <c r="M17" s="34"/>
      <c r="N17" s="1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>
      <c r="A18" s="80">
        <v>3</v>
      </c>
      <c r="B18" s="74" t="s">
        <v>38</v>
      </c>
      <c r="C18" s="36" t="s">
        <v>39</v>
      </c>
      <c r="D18" s="31" t="s">
        <v>30</v>
      </c>
      <c r="E18" s="42"/>
      <c r="F18" s="40">
        <f>F16</f>
        <v>11</v>
      </c>
      <c r="G18" s="35"/>
      <c r="H18" s="34"/>
      <c r="I18" s="34"/>
      <c r="J18" s="34"/>
      <c r="K18" s="34"/>
      <c r="L18" s="34"/>
      <c r="M18" s="34"/>
      <c r="N18" s="1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outlineLevel="1">
      <c r="A19" s="75"/>
      <c r="B19" s="75"/>
      <c r="C19" s="39" t="s">
        <v>31</v>
      </c>
      <c r="D19" s="31" t="s">
        <v>25</v>
      </c>
      <c r="E19" s="32">
        <v>0.81</v>
      </c>
      <c r="F19" s="33">
        <f>E19*F18</f>
        <v>8.91</v>
      </c>
      <c r="G19" s="34"/>
      <c r="H19" s="34"/>
      <c r="I19" s="35"/>
      <c r="J19" s="34"/>
      <c r="K19" s="35"/>
      <c r="L19" s="34"/>
      <c r="M19" s="34"/>
      <c r="N19" s="1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>
      <c r="A20" s="29">
        <v>4</v>
      </c>
      <c r="B20" s="43" t="s">
        <v>40</v>
      </c>
      <c r="C20" s="36" t="s">
        <v>177</v>
      </c>
      <c r="D20" s="31" t="s">
        <v>41</v>
      </c>
      <c r="E20" s="42"/>
      <c r="F20" s="40">
        <f>(F11+F16)*1.8</f>
        <v>198</v>
      </c>
      <c r="G20" s="33"/>
      <c r="H20" s="34"/>
      <c r="I20" s="34"/>
      <c r="J20" s="34"/>
      <c r="K20" s="34"/>
      <c r="L20" s="34"/>
      <c r="M20" s="34"/>
      <c r="N20" s="1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80">
        <v>5</v>
      </c>
      <c r="B21" s="30" t="s">
        <v>42</v>
      </c>
      <c r="C21" s="36" t="s">
        <v>43</v>
      </c>
      <c r="D21" s="31" t="s">
        <v>30</v>
      </c>
      <c r="E21" s="42"/>
      <c r="F21" s="40">
        <f>F11+F16</f>
        <v>110</v>
      </c>
      <c r="G21" s="35"/>
      <c r="H21" s="34"/>
      <c r="I21" s="34"/>
      <c r="J21" s="34"/>
      <c r="K21" s="34"/>
      <c r="L21" s="34"/>
      <c r="M21" s="34"/>
      <c r="N21" s="1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outlineLevel="1">
      <c r="A22" s="75"/>
      <c r="B22" s="30"/>
      <c r="C22" s="39" t="s">
        <v>31</v>
      </c>
      <c r="D22" s="31" t="s">
        <v>25</v>
      </c>
      <c r="E22" s="32">
        <v>3.2299999999999998E-3</v>
      </c>
      <c r="F22" s="33">
        <f>F21*E22</f>
        <v>0.3553</v>
      </c>
      <c r="G22" s="34"/>
      <c r="H22" s="34"/>
      <c r="I22" s="35"/>
      <c r="J22" s="34"/>
      <c r="K22" s="35"/>
      <c r="L22" s="34"/>
      <c r="M22" s="34"/>
      <c r="N22" s="1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outlineLevel="1">
      <c r="A23" s="75"/>
      <c r="B23" s="30" t="s">
        <v>44</v>
      </c>
      <c r="C23" s="39" t="s">
        <v>45</v>
      </c>
      <c r="D23" s="31" t="s">
        <v>33</v>
      </c>
      <c r="E23" s="32">
        <v>3.62E-3</v>
      </c>
      <c r="F23" s="33">
        <f>F21*E23</f>
        <v>0.3982</v>
      </c>
      <c r="G23" s="34"/>
      <c r="H23" s="34"/>
      <c r="I23" s="35"/>
      <c r="J23" s="34"/>
      <c r="K23" s="35"/>
      <c r="L23" s="34"/>
      <c r="M23" s="34"/>
      <c r="N23" s="1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outlineLevel="1">
      <c r="A24" s="75"/>
      <c r="B24" s="30"/>
      <c r="C24" s="39" t="s">
        <v>34</v>
      </c>
      <c r="D24" s="31" t="s">
        <v>5</v>
      </c>
      <c r="E24" s="32">
        <v>1.7999999999999998E-4</v>
      </c>
      <c r="F24" s="33">
        <f>F21*E24</f>
        <v>1.9799999999999998E-2</v>
      </c>
      <c r="G24" s="34"/>
      <c r="H24" s="34"/>
      <c r="I24" s="35"/>
      <c r="J24" s="34"/>
      <c r="K24" s="35"/>
      <c r="L24" s="34"/>
      <c r="M24" s="34"/>
      <c r="N24" s="1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outlineLevel="1">
      <c r="A25" s="75"/>
      <c r="B25" s="30" t="s">
        <v>46</v>
      </c>
      <c r="C25" s="39" t="s">
        <v>35</v>
      </c>
      <c r="D25" s="31" t="s">
        <v>30</v>
      </c>
      <c r="E25" s="32">
        <v>4.0000000000000003E-5</v>
      </c>
      <c r="F25" s="33">
        <f>F21*E25</f>
        <v>4.4000000000000003E-3</v>
      </c>
      <c r="G25" s="34"/>
      <c r="H25" s="34"/>
      <c r="I25" s="35"/>
      <c r="J25" s="34"/>
      <c r="K25" s="35"/>
      <c r="L25" s="34"/>
      <c r="M25" s="34"/>
      <c r="N25" s="1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80">
        <v>6</v>
      </c>
      <c r="B26" s="74" t="s">
        <v>52</v>
      </c>
      <c r="C26" s="36" t="s">
        <v>53</v>
      </c>
      <c r="D26" s="31" t="s">
        <v>54</v>
      </c>
      <c r="E26" s="42"/>
      <c r="F26" s="40">
        <v>2180</v>
      </c>
      <c r="G26" s="35"/>
      <c r="H26" s="34"/>
      <c r="I26" s="34"/>
      <c r="J26" s="34"/>
      <c r="K26" s="34"/>
      <c r="L26" s="34"/>
      <c r="M26" s="34"/>
      <c r="N26" s="1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outlineLevel="1">
      <c r="A27" s="75"/>
      <c r="B27" s="75"/>
      <c r="C27" s="39" t="s">
        <v>55</v>
      </c>
      <c r="D27" s="31" t="s">
        <v>33</v>
      </c>
      <c r="E27" s="32">
        <v>4.4999999999999999E-4</v>
      </c>
      <c r="F27" s="33">
        <f>F26*E27</f>
        <v>0.98099999999999998</v>
      </c>
      <c r="G27" s="34"/>
      <c r="H27" s="34"/>
      <c r="I27" s="35"/>
      <c r="J27" s="34"/>
      <c r="K27" s="35"/>
      <c r="L27" s="34"/>
      <c r="M27" s="34"/>
      <c r="N27" s="1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outlineLevel="1">
      <c r="A28" s="75"/>
      <c r="B28" s="75"/>
      <c r="C28" s="39" t="s">
        <v>56</v>
      </c>
      <c r="D28" s="31" t="s">
        <v>33</v>
      </c>
      <c r="E28" s="32">
        <v>8.9999999999999998E-4</v>
      </c>
      <c r="F28" s="33">
        <f>F26*E28</f>
        <v>1.962</v>
      </c>
      <c r="G28" s="34"/>
      <c r="H28" s="34"/>
      <c r="I28" s="35"/>
      <c r="J28" s="34"/>
      <c r="K28" s="35"/>
      <c r="L28" s="34"/>
      <c r="M28" s="34"/>
      <c r="N28" s="1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29"/>
      <c r="B29" s="30"/>
      <c r="C29" s="26" t="s">
        <v>57</v>
      </c>
      <c r="D29" s="31"/>
      <c r="E29" s="32"/>
      <c r="F29" s="33"/>
      <c r="G29" s="34"/>
      <c r="H29" s="34"/>
      <c r="I29" s="35"/>
      <c r="J29" s="34"/>
      <c r="K29" s="35"/>
      <c r="L29" s="34"/>
      <c r="M29" s="40"/>
      <c r="N29" s="1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29"/>
      <c r="B30" s="30"/>
      <c r="C30" s="26" t="s">
        <v>58</v>
      </c>
      <c r="D30" s="31"/>
      <c r="E30" s="32"/>
      <c r="F30" s="33"/>
      <c r="G30" s="34"/>
      <c r="H30" s="34"/>
      <c r="I30" s="35"/>
      <c r="J30" s="34"/>
      <c r="K30" s="35"/>
      <c r="L30" s="34"/>
      <c r="M30" s="34"/>
      <c r="N30" s="1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29"/>
      <c r="B31" s="30"/>
      <c r="C31" s="26" t="s">
        <v>59</v>
      </c>
      <c r="D31" s="31"/>
      <c r="E31" s="32"/>
      <c r="F31" s="33"/>
      <c r="G31" s="33"/>
      <c r="H31" s="34"/>
      <c r="I31" s="33"/>
      <c r="J31" s="34"/>
      <c r="K31" s="33"/>
      <c r="L31" s="34"/>
      <c r="M31" s="34"/>
      <c r="N31" s="1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">
      <c r="A32" s="80">
        <v>1</v>
      </c>
      <c r="B32" s="74" t="s">
        <v>64</v>
      </c>
      <c r="C32" s="36" t="s">
        <v>197</v>
      </c>
      <c r="D32" s="44" t="s">
        <v>30</v>
      </c>
      <c r="E32" s="32"/>
      <c r="F32" s="45">
        <v>4.6530000000000005</v>
      </c>
      <c r="G32" s="33"/>
      <c r="H32" s="34"/>
      <c r="I32" s="33"/>
      <c r="J32" s="34"/>
      <c r="K32" s="33"/>
      <c r="L32" s="34"/>
      <c r="M32" s="34"/>
      <c r="N32" s="1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outlineLevel="1">
      <c r="A33" s="75"/>
      <c r="B33" s="75"/>
      <c r="C33" s="39" t="s">
        <v>63</v>
      </c>
      <c r="D33" s="46" t="s">
        <v>25</v>
      </c>
      <c r="E33" s="32">
        <v>1.54E-2</v>
      </c>
      <c r="F33" s="33">
        <f>F32*E33</f>
        <v>7.1656200000000003E-2</v>
      </c>
      <c r="G33" s="33"/>
      <c r="H33" s="34"/>
      <c r="I33" s="33"/>
      <c r="J33" s="34"/>
      <c r="K33" s="33"/>
      <c r="L33" s="34"/>
      <c r="M33" s="34"/>
      <c r="N33" s="1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outlineLevel="1">
      <c r="A34" s="75"/>
      <c r="B34" s="75"/>
      <c r="C34" s="39" t="s">
        <v>65</v>
      </c>
      <c r="D34" s="31" t="s">
        <v>33</v>
      </c>
      <c r="E34" s="32">
        <v>7.2599999999999998E-2</v>
      </c>
      <c r="F34" s="33">
        <f>F32*E34</f>
        <v>0.33780780000000005</v>
      </c>
      <c r="G34" s="33"/>
      <c r="H34" s="34"/>
      <c r="I34" s="33"/>
      <c r="J34" s="34"/>
      <c r="K34" s="33"/>
      <c r="L34" s="34"/>
      <c r="M34" s="34"/>
      <c r="N34" s="1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80">
        <v>2</v>
      </c>
      <c r="B35" s="74" t="s">
        <v>66</v>
      </c>
      <c r="C35" s="36" t="s">
        <v>67</v>
      </c>
      <c r="D35" s="44" t="s">
        <v>30</v>
      </c>
      <c r="E35" s="32"/>
      <c r="F35" s="45">
        <v>0.51700000000000013</v>
      </c>
      <c r="G35" s="33"/>
      <c r="H35" s="34"/>
      <c r="I35" s="33"/>
      <c r="J35" s="34"/>
      <c r="K35" s="33"/>
      <c r="L35" s="34"/>
      <c r="M35" s="34"/>
      <c r="N35" s="1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outlineLevel="1">
      <c r="A36" s="75"/>
      <c r="B36" s="75"/>
      <c r="C36" s="47" t="s">
        <v>63</v>
      </c>
      <c r="D36" s="31" t="s">
        <v>25</v>
      </c>
      <c r="E36" s="32">
        <v>2.06</v>
      </c>
      <c r="F36" s="33">
        <f>F35*E36</f>
        <v>1.0650200000000003</v>
      </c>
      <c r="G36" s="33"/>
      <c r="H36" s="34"/>
      <c r="I36" s="33"/>
      <c r="J36" s="34"/>
      <c r="K36" s="33"/>
      <c r="L36" s="34"/>
      <c r="M36" s="34"/>
      <c r="N36" s="1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80">
        <v>3</v>
      </c>
      <c r="B37" s="74" t="s">
        <v>68</v>
      </c>
      <c r="C37" s="36" t="s">
        <v>198</v>
      </c>
      <c r="D37" s="44" t="s">
        <v>30</v>
      </c>
      <c r="E37" s="48"/>
      <c r="F37" s="45">
        <v>0.5</v>
      </c>
      <c r="G37" s="34"/>
      <c r="H37" s="34"/>
      <c r="I37" s="34"/>
      <c r="J37" s="34"/>
      <c r="K37" s="34"/>
      <c r="L37" s="34"/>
      <c r="M37" s="34"/>
      <c r="N37" s="1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outlineLevel="1">
      <c r="A38" s="75"/>
      <c r="B38" s="75"/>
      <c r="C38" s="39" t="s">
        <v>63</v>
      </c>
      <c r="D38" s="44" t="s">
        <v>25</v>
      </c>
      <c r="E38" s="32">
        <v>0.89</v>
      </c>
      <c r="F38" s="33">
        <f>F37*E38</f>
        <v>0.44500000000000001</v>
      </c>
      <c r="G38" s="33"/>
      <c r="H38" s="34"/>
      <c r="I38" s="33"/>
      <c r="J38" s="34"/>
      <c r="K38" s="33"/>
      <c r="L38" s="34"/>
      <c r="M38" s="34"/>
      <c r="N38" s="1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outlineLevel="1">
      <c r="A39" s="75"/>
      <c r="B39" s="75"/>
      <c r="C39" s="39" t="s">
        <v>34</v>
      </c>
      <c r="D39" s="44" t="s">
        <v>5</v>
      </c>
      <c r="E39" s="32">
        <v>0.37</v>
      </c>
      <c r="F39" s="33">
        <f>F37*E39</f>
        <v>0.185</v>
      </c>
      <c r="G39" s="33"/>
      <c r="H39" s="34"/>
      <c r="I39" s="33"/>
      <c r="J39" s="34"/>
      <c r="K39" s="33"/>
      <c r="L39" s="34"/>
      <c r="M39" s="34"/>
      <c r="N39" s="1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outlineLevel="1">
      <c r="A40" s="75"/>
      <c r="B40" s="75"/>
      <c r="C40" s="39" t="s">
        <v>187</v>
      </c>
      <c r="D40" s="46" t="s">
        <v>30</v>
      </c>
      <c r="E40" s="32">
        <v>1.1499999999999999</v>
      </c>
      <c r="F40" s="33">
        <f>F37*E40</f>
        <v>0.57499999999999996</v>
      </c>
      <c r="G40" s="33"/>
      <c r="H40" s="34"/>
      <c r="I40" s="33"/>
      <c r="J40" s="34"/>
      <c r="K40" s="33"/>
      <c r="L40" s="34"/>
      <c r="M40" s="34"/>
      <c r="N40" s="1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outlineLevel="1">
      <c r="A41" s="75"/>
      <c r="B41" s="75"/>
      <c r="C41" s="39" t="s">
        <v>69</v>
      </c>
      <c r="D41" s="31" t="s">
        <v>5</v>
      </c>
      <c r="E41" s="32">
        <v>0.04</v>
      </c>
      <c r="F41" s="33">
        <f>F37*E41</f>
        <v>0.02</v>
      </c>
      <c r="G41" s="33"/>
      <c r="H41" s="34"/>
      <c r="I41" s="33"/>
      <c r="J41" s="34"/>
      <c r="K41" s="33"/>
      <c r="L41" s="34"/>
      <c r="M41" s="34"/>
      <c r="N41" s="1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8.5" outlineLevel="1">
      <c r="A42" s="75"/>
      <c r="B42" s="30" t="s">
        <v>40</v>
      </c>
      <c r="C42" s="39" t="s">
        <v>189</v>
      </c>
      <c r="D42" s="44" t="s">
        <v>41</v>
      </c>
      <c r="E42" s="32">
        <v>1.6</v>
      </c>
      <c r="F42" s="33">
        <f>F40*1.6</f>
        <v>0.91999999999999993</v>
      </c>
      <c r="G42" s="33"/>
      <c r="H42" s="34"/>
      <c r="I42" s="33"/>
      <c r="J42" s="34"/>
      <c r="K42" s="33"/>
      <c r="L42" s="34"/>
      <c r="M42" s="34"/>
      <c r="N42" s="1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80">
        <v>4</v>
      </c>
      <c r="B43" s="85" t="s">
        <v>70</v>
      </c>
      <c r="C43" s="49" t="s">
        <v>153</v>
      </c>
      <c r="D43" s="31" t="s">
        <v>62</v>
      </c>
      <c r="E43" s="32"/>
      <c r="F43" s="45">
        <v>6</v>
      </c>
      <c r="G43" s="33"/>
      <c r="H43" s="34"/>
      <c r="I43" s="33"/>
      <c r="J43" s="34"/>
      <c r="K43" s="33"/>
      <c r="L43" s="34"/>
      <c r="M43" s="34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outlineLevel="1">
      <c r="A44" s="75"/>
      <c r="B44" s="75"/>
      <c r="C44" s="39" t="s">
        <v>63</v>
      </c>
      <c r="D44" s="44" t="s">
        <v>25</v>
      </c>
      <c r="E44" s="48">
        <v>0.59399999999999997</v>
      </c>
      <c r="F44" s="33">
        <f>F43*E44</f>
        <v>3.5640000000000001</v>
      </c>
      <c r="G44" s="34"/>
      <c r="H44" s="34"/>
      <c r="I44" s="34"/>
      <c r="J44" s="34"/>
      <c r="K44" s="34"/>
      <c r="L44" s="34"/>
      <c r="M44" s="34"/>
      <c r="N44" s="1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outlineLevel="1">
      <c r="A45" s="75"/>
      <c r="B45" s="75"/>
      <c r="C45" s="39" t="s">
        <v>34</v>
      </c>
      <c r="D45" s="44" t="s">
        <v>5</v>
      </c>
      <c r="E45" s="32">
        <v>0.28199999999999997</v>
      </c>
      <c r="F45" s="33">
        <f>F43*E45</f>
        <v>1.6919999999999997</v>
      </c>
      <c r="G45" s="33"/>
      <c r="H45" s="34"/>
      <c r="I45" s="33"/>
      <c r="J45" s="34"/>
      <c r="K45" s="33"/>
      <c r="L45" s="34"/>
      <c r="M45" s="34"/>
      <c r="N45" s="1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outlineLevel="1">
      <c r="A46" s="75"/>
      <c r="B46" s="75"/>
      <c r="C46" s="39" t="s">
        <v>154</v>
      </c>
      <c r="D46" s="44" t="s">
        <v>62</v>
      </c>
      <c r="E46" s="32">
        <v>1.0029999999999999</v>
      </c>
      <c r="F46" s="33">
        <f>F43*E46</f>
        <v>6.0179999999999989</v>
      </c>
      <c r="G46" s="33"/>
      <c r="H46" s="34"/>
      <c r="I46" s="33"/>
      <c r="J46" s="34"/>
      <c r="K46" s="33"/>
      <c r="L46" s="34"/>
      <c r="M46" s="34"/>
      <c r="N46" s="1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outlineLevel="1">
      <c r="A47" s="75"/>
      <c r="B47" s="75"/>
      <c r="C47" s="39" t="s">
        <v>69</v>
      </c>
      <c r="D47" s="46" t="s">
        <v>5</v>
      </c>
      <c r="E47" s="32">
        <v>0.14000000000000001</v>
      </c>
      <c r="F47" s="33">
        <f>F43*E47</f>
        <v>0.84000000000000008</v>
      </c>
      <c r="G47" s="33"/>
      <c r="H47" s="34"/>
      <c r="I47" s="33"/>
      <c r="J47" s="34"/>
      <c r="K47" s="33"/>
      <c r="L47" s="34"/>
      <c r="M47" s="34"/>
      <c r="N47" s="1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outlineLevel="1">
      <c r="A48" s="75"/>
      <c r="B48" s="30" t="s">
        <v>40</v>
      </c>
      <c r="C48" s="39" t="s">
        <v>71</v>
      </c>
      <c r="D48" s="31" t="s">
        <v>41</v>
      </c>
      <c r="E48" s="32">
        <v>0.7</v>
      </c>
      <c r="F48" s="33">
        <f>E48*F43</f>
        <v>4.1999999999999993</v>
      </c>
      <c r="G48" s="33"/>
      <c r="H48" s="34"/>
      <c r="I48" s="33"/>
      <c r="J48" s="34"/>
      <c r="K48" s="33"/>
      <c r="L48" s="34"/>
      <c r="M48" s="34"/>
      <c r="N48" s="2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80">
        <v>6</v>
      </c>
      <c r="B49" s="74" t="s">
        <v>72</v>
      </c>
      <c r="C49" s="36" t="s">
        <v>199</v>
      </c>
      <c r="D49" s="44" t="s">
        <v>54</v>
      </c>
      <c r="E49" s="32"/>
      <c r="F49" s="45">
        <v>26.375999999999998</v>
      </c>
      <c r="G49" s="33"/>
      <c r="H49" s="34"/>
      <c r="I49" s="33"/>
      <c r="J49" s="34"/>
      <c r="K49" s="33"/>
      <c r="L49" s="34"/>
      <c r="M49" s="34"/>
      <c r="N49" s="1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outlineLevel="1">
      <c r="A50" s="75"/>
      <c r="B50" s="75"/>
      <c r="C50" s="47" t="s">
        <v>63</v>
      </c>
      <c r="D50" s="31" t="s">
        <v>25</v>
      </c>
      <c r="E50" s="32">
        <v>0.56399999999999995</v>
      </c>
      <c r="F50" s="33">
        <f>F49*E50</f>
        <v>14.876063999999998</v>
      </c>
      <c r="G50" s="33"/>
      <c r="H50" s="34"/>
      <c r="I50" s="33"/>
      <c r="J50" s="34"/>
      <c r="K50" s="33"/>
      <c r="L50" s="34"/>
      <c r="M50" s="34"/>
      <c r="N50" s="1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outlineLevel="1">
      <c r="A51" s="75"/>
      <c r="B51" s="75"/>
      <c r="C51" s="39" t="s">
        <v>34</v>
      </c>
      <c r="D51" s="44" t="s">
        <v>5</v>
      </c>
      <c r="E51" s="48">
        <v>4.0899999999999999E-2</v>
      </c>
      <c r="F51" s="33">
        <f>F49*E51</f>
        <v>1.0787783999999998</v>
      </c>
      <c r="G51" s="34"/>
      <c r="H51" s="34"/>
      <c r="I51" s="34"/>
      <c r="J51" s="34"/>
      <c r="K51" s="34"/>
      <c r="L51" s="34"/>
      <c r="M51" s="34"/>
      <c r="N51" s="1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outlineLevel="1">
      <c r="A52" s="75"/>
      <c r="B52" s="75"/>
      <c r="C52" s="39" t="s">
        <v>73</v>
      </c>
      <c r="D52" s="44" t="s">
        <v>41</v>
      </c>
      <c r="E52" s="32">
        <v>4.4999999999999997E-3</v>
      </c>
      <c r="F52" s="33">
        <f>F49*E52</f>
        <v>0.11869199999999998</v>
      </c>
      <c r="G52" s="33"/>
      <c r="H52" s="34"/>
      <c r="I52" s="33"/>
      <c r="J52" s="34"/>
      <c r="K52" s="33"/>
      <c r="L52" s="34"/>
      <c r="M52" s="34"/>
      <c r="N52" s="1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outlineLevel="1">
      <c r="A53" s="75"/>
      <c r="B53" s="75"/>
      <c r="C53" s="39" t="s">
        <v>69</v>
      </c>
      <c r="D53" s="44" t="s">
        <v>5</v>
      </c>
      <c r="E53" s="32">
        <v>0.26500000000000001</v>
      </c>
      <c r="F53" s="33">
        <f>F49*E53</f>
        <v>6.9896399999999996</v>
      </c>
      <c r="G53" s="33"/>
      <c r="H53" s="34"/>
      <c r="I53" s="33"/>
      <c r="J53" s="34"/>
      <c r="K53" s="33"/>
      <c r="L53" s="34"/>
      <c r="M53" s="34"/>
      <c r="N53" s="1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>
      <c r="A54" s="80">
        <v>7</v>
      </c>
      <c r="B54" s="74" t="s">
        <v>74</v>
      </c>
      <c r="C54" s="36" t="s">
        <v>75</v>
      </c>
      <c r="D54" s="31" t="s">
        <v>30</v>
      </c>
      <c r="E54" s="32"/>
      <c r="F54" s="45">
        <v>2.3621000000000008</v>
      </c>
      <c r="G54" s="33"/>
      <c r="H54" s="34"/>
      <c r="I54" s="33"/>
      <c r="J54" s="34"/>
      <c r="K54" s="33"/>
      <c r="L54" s="34"/>
      <c r="M54" s="34"/>
      <c r="N54" s="1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outlineLevel="1">
      <c r="A55" s="75"/>
      <c r="B55" s="75"/>
      <c r="C55" s="39" t="s">
        <v>63</v>
      </c>
      <c r="D55" s="44" t="s">
        <v>25</v>
      </c>
      <c r="E55" s="32">
        <v>0.99299999999999999</v>
      </c>
      <c r="F55" s="33">
        <f>F54*E55</f>
        <v>2.3455653000000005</v>
      </c>
      <c r="G55" s="33"/>
      <c r="H55" s="34"/>
      <c r="I55" s="33"/>
      <c r="J55" s="34"/>
      <c r="K55" s="33"/>
      <c r="L55" s="34"/>
      <c r="M55" s="34"/>
      <c r="N55" s="1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80">
        <v>8</v>
      </c>
      <c r="B56" s="85" t="s">
        <v>76</v>
      </c>
      <c r="C56" s="49" t="s">
        <v>77</v>
      </c>
      <c r="D56" s="31" t="s">
        <v>30</v>
      </c>
      <c r="E56" s="32"/>
      <c r="F56" s="45">
        <v>2.8079000000000001</v>
      </c>
      <c r="G56" s="33"/>
      <c r="H56" s="34"/>
      <c r="I56" s="33"/>
      <c r="J56" s="34"/>
      <c r="K56" s="33"/>
      <c r="L56" s="34"/>
      <c r="M56" s="34"/>
      <c r="N56" s="1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outlineLevel="1">
      <c r="A57" s="75"/>
      <c r="B57" s="75"/>
      <c r="C57" s="39" t="s">
        <v>63</v>
      </c>
      <c r="D57" s="44" t="s">
        <v>25</v>
      </c>
      <c r="E57" s="48">
        <v>2.4199999999999999E-2</v>
      </c>
      <c r="F57" s="33">
        <f>E57*F56</f>
        <v>6.795118E-2</v>
      </c>
      <c r="G57" s="34"/>
      <c r="H57" s="34"/>
      <c r="I57" s="34"/>
      <c r="J57" s="34"/>
      <c r="K57" s="34"/>
      <c r="L57" s="34"/>
      <c r="M57" s="34"/>
      <c r="N57" s="1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outlineLevel="1">
      <c r="A58" s="75"/>
      <c r="B58" s="75"/>
      <c r="C58" s="39" t="s">
        <v>78</v>
      </c>
      <c r="D58" s="44" t="s">
        <v>33</v>
      </c>
      <c r="E58" s="32">
        <v>5.7099999999999998E-2</v>
      </c>
      <c r="F58" s="33">
        <f>E58*F56</f>
        <v>0.16033109000000001</v>
      </c>
      <c r="G58" s="33"/>
      <c r="H58" s="34"/>
      <c r="I58" s="33"/>
      <c r="J58" s="34"/>
      <c r="K58" s="33"/>
      <c r="L58" s="34"/>
      <c r="M58" s="34"/>
      <c r="N58" s="1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outlineLevel="1">
      <c r="A59" s="75"/>
      <c r="B59" s="75"/>
      <c r="C59" s="39" t="s">
        <v>34</v>
      </c>
      <c r="D59" s="44" t="s">
        <v>5</v>
      </c>
      <c r="E59" s="32">
        <v>5.5700000000000003E-3</v>
      </c>
      <c r="F59" s="33">
        <f>F56*E59</f>
        <v>1.5640003E-2</v>
      </c>
      <c r="G59" s="33"/>
      <c r="H59" s="34"/>
      <c r="I59" s="33"/>
      <c r="J59" s="34"/>
      <c r="K59" s="33"/>
      <c r="L59" s="34"/>
      <c r="M59" s="34"/>
      <c r="N59" s="1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29">
        <v>9</v>
      </c>
      <c r="B60" s="30" t="s">
        <v>40</v>
      </c>
      <c r="C60" s="36" t="s">
        <v>179</v>
      </c>
      <c r="D60" s="44" t="s">
        <v>41</v>
      </c>
      <c r="E60" s="32"/>
      <c r="F60" s="45">
        <f>F56*1.8</f>
        <v>5.0542199999999999</v>
      </c>
      <c r="G60" s="33"/>
      <c r="H60" s="34"/>
      <c r="I60" s="33"/>
      <c r="J60" s="34"/>
      <c r="K60" s="33"/>
      <c r="L60" s="34"/>
      <c r="M60" s="34"/>
      <c r="N60" s="1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80">
        <v>10</v>
      </c>
      <c r="B61" s="30" t="s">
        <v>42</v>
      </c>
      <c r="C61" s="36" t="s">
        <v>43</v>
      </c>
      <c r="D61" s="31" t="s">
        <v>30</v>
      </c>
      <c r="E61" s="42"/>
      <c r="F61" s="40">
        <f>F56</f>
        <v>2.8079000000000001</v>
      </c>
      <c r="G61" s="35"/>
      <c r="H61" s="34"/>
      <c r="I61" s="34"/>
      <c r="J61" s="34"/>
      <c r="K61" s="34"/>
      <c r="L61" s="34"/>
      <c r="M61" s="34"/>
      <c r="N61" s="1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outlineLevel="1">
      <c r="A62" s="75"/>
      <c r="B62" s="30"/>
      <c r="C62" s="39" t="s">
        <v>31</v>
      </c>
      <c r="D62" s="31" t="s">
        <v>25</v>
      </c>
      <c r="E62" s="32">
        <v>3.2299999999999998E-3</v>
      </c>
      <c r="F62" s="33">
        <f>F61*E62</f>
        <v>9.0695169999999992E-3</v>
      </c>
      <c r="G62" s="34"/>
      <c r="H62" s="34"/>
      <c r="I62" s="35"/>
      <c r="J62" s="34"/>
      <c r="K62" s="35"/>
      <c r="L62" s="34"/>
      <c r="M62" s="34"/>
      <c r="N62" s="1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outlineLevel="1">
      <c r="A63" s="75"/>
      <c r="B63" s="30" t="s">
        <v>44</v>
      </c>
      <c r="C63" s="39" t="s">
        <v>45</v>
      </c>
      <c r="D63" s="31" t="s">
        <v>33</v>
      </c>
      <c r="E63" s="32">
        <v>3.62E-3</v>
      </c>
      <c r="F63" s="33">
        <f>F61*E63</f>
        <v>1.0164598E-2</v>
      </c>
      <c r="G63" s="34"/>
      <c r="H63" s="34"/>
      <c r="I63" s="35"/>
      <c r="J63" s="34"/>
      <c r="K63" s="35"/>
      <c r="L63" s="34"/>
      <c r="M63" s="34"/>
      <c r="N63" s="1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outlineLevel="1">
      <c r="A64" s="75"/>
      <c r="B64" s="30"/>
      <c r="C64" s="39" t="s">
        <v>34</v>
      </c>
      <c r="D64" s="31" t="s">
        <v>5</v>
      </c>
      <c r="E64" s="32">
        <v>1.7999999999999998E-4</v>
      </c>
      <c r="F64" s="33">
        <f>F61*E64</f>
        <v>5.0542199999999995E-4</v>
      </c>
      <c r="G64" s="34"/>
      <c r="H64" s="34"/>
      <c r="I64" s="35"/>
      <c r="J64" s="34"/>
      <c r="K64" s="35"/>
      <c r="L64" s="34"/>
      <c r="M64" s="34"/>
      <c r="N64" s="1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outlineLevel="1">
      <c r="A65" s="75"/>
      <c r="B65" s="30" t="s">
        <v>46</v>
      </c>
      <c r="C65" s="39" t="s">
        <v>35</v>
      </c>
      <c r="D65" s="31" t="s">
        <v>30</v>
      </c>
      <c r="E65" s="32">
        <v>4.0000000000000003E-5</v>
      </c>
      <c r="F65" s="50">
        <f>F61*E65</f>
        <v>1.1231600000000001E-4</v>
      </c>
      <c r="G65" s="34"/>
      <c r="H65" s="34"/>
      <c r="I65" s="35"/>
      <c r="J65" s="34"/>
      <c r="K65" s="35"/>
      <c r="L65" s="34"/>
      <c r="M65" s="34"/>
      <c r="N65" s="1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29"/>
      <c r="B66" s="30"/>
      <c r="C66" s="26" t="s">
        <v>132</v>
      </c>
      <c r="D66" s="31"/>
      <c r="E66" s="32"/>
      <c r="F66" s="33"/>
      <c r="G66" s="33"/>
      <c r="H66" s="34"/>
      <c r="I66" s="33"/>
      <c r="J66" s="34"/>
      <c r="K66" s="33"/>
      <c r="L66" s="34"/>
      <c r="M66" s="34"/>
      <c r="N66" s="1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60">
      <c r="A67" s="80">
        <v>1</v>
      </c>
      <c r="B67" s="74" t="s">
        <v>64</v>
      </c>
      <c r="C67" s="36" t="s">
        <v>166</v>
      </c>
      <c r="D67" s="44" t="s">
        <v>30</v>
      </c>
      <c r="E67" s="48"/>
      <c r="F67" s="45">
        <v>44.055</v>
      </c>
      <c r="G67" s="34"/>
      <c r="H67" s="34"/>
      <c r="I67" s="34"/>
      <c r="J67" s="34"/>
      <c r="K67" s="34"/>
      <c r="L67" s="34"/>
      <c r="M67" s="34"/>
      <c r="N67" s="1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outlineLevel="1">
      <c r="A68" s="75"/>
      <c r="B68" s="75"/>
      <c r="C68" s="39" t="s">
        <v>63</v>
      </c>
      <c r="D68" s="44" t="s">
        <v>25</v>
      </c>
      <c r="E68" s="32">
        <v>1.54E-2</v>
      </c>
      <c r="F68" s="33">
        <f>F67*E68</f>
        <v>0.67844700000000002</v>
      </c>
      <c r="G68" s="33"/>
      <c r="H68" s="34"/>
      <c r="I68" s="33"/>
      <c r="J68" s="34"/>
      <c r="K68" s="33"/>
      <c r="L68" s="34"/>
      <c r="M68" s="34"/>
      <c r="N68" s="1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outlineLevel="1">
      <c r="A69" s="75"/>
      <c r="B69" s="75"/>
      <c r="C69" s="39" t="s">
        <v>65</v>
      </c>
      <c r="D69" s="44" t="s">
        <v>33</v>
      </c>
      <c r="E69" s="32">
        <v>7.2599999999999998E-2</v>
      </c>
      <c r="F69" s="33">
        <f>F67*E69</f>
        <v>3.1983929999999998</v>
      </c>
      <c r="G69" s="33"/>
      <c r="H69" s="34"/>
      <c r="I69" s="33"/>
      <c r="J69" s="34"/>
      <c r="K69" s="33"/>
      <c r="L69" s="34"/>
      <c r="M69" s="34"/>
      <c r="N69" s="1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80">
        <v>2</v>
      </c>
      <c r="B70" s="74" t="s">
        <v>66</v>
      </c>
      <c r="C70" s="36" t="s">
        <v>134</v>
      </c>
      <c r="D70" s="44" t="s">
        <v>30</v>
      </c>
      <c r="E70" s="32"/>
      <c r="F70" s="45">
        <v>4.8949999999999996</v>
      </c>
      <c r="G70" s="33"/>
      <c r="H70" s="34"/>
      <c r="I70" s="33"/>
      <c r="J70" s="34"/>
      <c r="K70" s="33"/>
      <c r="L70" s="34"/>
      <c r="M70" s="34"/>
      <c r="N70" s="1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outlineLevel="1">
      <c r="A71" s="75"/>
      <c r="B71" s="75"/>
      <c r="C71" s="39" t="s">
        <v>63</v>
      </c>
      <c r="D71" s="46" t="s">
        <v>25</v>
      </c>
      <c r="E71" s="32">
        <v>2.06</v>
      </c>
      <c r="F71" s="33">
        <f>F70*E71</f>
        <v>10.083699999999999</v>
      </c>
      <c r="G71" s="33"/>
      <c r="H71" s="34"/>
      <c r="I71" s="33"/>
      <c r="J71" s="34"/>
      <c r="K71" s="33"/>
      <c r="L71" s="34"/>
      <c r="M71" s="34"/>
      <c r="N71" s="1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0">
      <c r="A72" s="80">
        <v>3</v>
      </c>
      <c r="B72" s="74" t="s">
        <v>68</v>
      </c>
      <c r="C72" s="36" t="s">
        <v>194</v>
      </c>
      <c r="D72" s="31" t="s">
        <v>30</v>
      </c>
      <c r="E72" s="32"/>
      <c r="F72" s="45">
        <v>9.4959999999999987</v>
      </c>
      <c r="G72" s="33"/>
      <c r="H72" s="34"/>
      <c r="I72" s="33"/>
      <c r="J72" s="34"/>
      <c r="K72" s="33"/>
      <c r="L72" s="34"/>
      <c r="M72" s="34"/>
      <c r="N72" s="1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outlineLevel="1">
      <c r="A73" s="75"/>
      <c r="B73" s="75"/>
      <c r="C73" s="39" t="s">
        <v>63</v>
      </c>
      <c r="D73" s="44" t="s">
        <v>25</v>
      </c>
      <c r="E73" s="32">
        <v>0.89</v>
      </c>
      <c r="F73" s="33">
        <f>F72*E73</f>
        <v>8.4514399999999981</v>
      </c>
      <c r="G73" s="33"/>
      <c r="H73" s="34"/>
      <c r="I73" s="33"/>
      <c r="J73" s="34"/>
      <c r="K73" s="33"/>
      <c r="L73" s="34"/>
      <c r="M73" s="34"/>
      <c r="N73" s="1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outlineLevel="1">
      <c r="A74" s="75"/>
      <c r="B74" s="75"/>
      <c r="C74" s="47" t="s">
        <v>34</v>
      </c>
      <c r="D74" s="31" t="s">
        <v>5</v>
      </c>
      <c r="E74" s="32">
        <v>0.37</v>
      </c>
      <c r="F74" s="33">
        <f>F72*E74</f>
        <v>3.5135199999999993</v>
      </c>
      <c r="G74" s="33"/>
      <c r="H74" s="34"/>
      <c r="I74" s="33"/>
      <c r="J74" s="34"/>
      <c r="K74" s="33"/>
      <c r="L74" s="34"/>
      <c r="M74" s="34"/>
      <c r="N74" s="1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outlineLevel="1">
      <c r="A75" s="75"/>
      <c r="B75" s="75"/>
      <c r="C75" s="39" t="s">
        <v>187</v>
      </c>
      <c r="D75" s="44" t="s">
        <v>30</v>
      </c>
      <c r="E75" s="32">
        <v>1.22</v>
      </c>
      <c r="F75" s="33">
        <f>F72*E75</f>
        <v>11.585119999999998</v>
      </c>
      <c r="G75" s="33"/>
      <c r="H75" s="34"/>
      <c r="I75" s="33"/>
      <c r="J75" s="34"/>
      <c r="K75" s="33"/>
      <c r="L75" s="34"/>
      <c r="M75" s="34"/>
      <c r="N75" s="1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outlineLevel="1">
      <c r="A76" s="75"/>
      <c r="B76" s="75"/>
      <c r="C76" s="39" t="s">
        <v>69</v>
      </c>
      <c r="D76" s="44" t="s">
        <v>5</v>
      </c>
      <c r="E76" s="32">
        <v>0.02</v>
      </c>
      <c r="F76" s="33">
        <f>F72*E76</f>
        <v>0.18991999999999998</v>
      </c>
      <c r="G76" s="33"/>
      <c r="H76" s="34"/>
      <c r="I76" s="33"/>
      <c r="J76" s="34"/>
      <c r="K76" s="33"/>
      <c r="L76" s="34"/>
      <c r="M76" s="34"/>
      <c r="N76" s="1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8.5" outlineLevel="1">
      <c r="A77" s="75"/>
      <c r="B77" s="30" t="s">
        <v>40</v>
      </c>
      <c r="C77" s="39" t="s">
        <v>189</v>
      </c>
      <c r="D77" s="44" t="s">
        <v>41</v>
      </c>
      <c r="E77" s="32">
        <v>1.6</v>
      </c>
      <c r="F77" s="33">
        <f>F75*1.6</f>
        <v>18.536191999999996</v>
      </c>
      <c r="G77" s="33"/>
      <c r="H77" s="34"/>
      <c r="I77" s="33"/>
      <c r="J77" s="34"/>
      <c r="K77" s="33"/>
      <c r="L77" s="34"/>
      <c r="M77" s="34"/>
      <c r="N77" s="1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0">
      <c r="A78" s="80">
        <v>4</v>
      </c>
      <c r="B78" s="74" t="s">
        <v>135</v>
      </c>
      <c r="C78" s="36" t="s">
        <v>167</v>
      </c>
      <c r="D78" s="31" t="s">
        <v>30</v>
      </c>
      <c r="E78" s="32"/>
      <c r="F78" s="45">
        <f>F82*0.11</f>
        <v>13.86</v>
      </c>
      <c r="G78" s="33"/>
      <c r="H78" s="34"/>
      <c r="I78" s="33"/>
      <c r="J78" s="34"/>
      <c r="K78" s="33"/>
      <c r="L78" s="34"/>
      <c r="M78" s="34"/>
      <c r="N78" s="1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outlineLevel="1">
      <c r="A79" s="75"/>
      <c r="B79" s="75"/>
      <c r="C79" s="39" t="s">
        <v>24</v>
      </c>
      <c r="D79" s="31" t="s">
        <v>25</v>
      </c>
      <c r="E79" s="32">
        <v>3.42</v>
      </c>
      <c r="F79" s="33">
        <f>F78*E79</f>
        <v>47.401199999999996</v>
      </c>
      <c r="G79" s="33"/>
      <c r="H79" s="34"/>
      <c r="I79" s="33"/>
      <c r="J79" s="34"/>
      <c r="K79" s="33"/>
      <c r="L79" s="34"/>
      <c r="M79" s="3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outlineLevel="1">
      <c r="A80" s="75"/>
      <c r="B80" s="75"/>
      <c r="C80" s="39" t="s">
        <v>137</v>
      </c>
      <c r="D80" s="44" t="s">
        <v>33</v>
      </c>
      <c r="E80" s="32">
        <v>1.1299999999999999</v>
      </c>
      <c r="F80" s="33">
        <f>F78*E80</f>
        <v>15.661799999999998</v>
      </c>
      <c r="G80" s="33"/>
      <c r="H80" s="34"/>
      <c r="I80" s="33"/>
      <c r="J80" s="34"/>
      <c r="K80" s="33"/>
      <c r="L80" s="34"/>
      <c r="M80" s="3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outlineLevel="1">
      <c r="A81" s="75"/>
      <c r="B81" s="75"/>
      <c r="C81" s="47" t="s">
        <v>34</v>
      </c>
      <c r="D81" s="31" t="s">
        <v>5</v>
      </c>
      <c r="E81" s="32">
        <v>4.8300000000000003E-2</v>
      </c>
      <c r="F81" s="33">
        <f>F78*E81</f>
        <v>0.66943799999999998</v>
      </c>
      <c r="G81" s="33"/>
      <c r="H81" s="34"/>
      <c r="I81" s="33"/>
      <c r="J81" s="34"/>
      <c r="K81" s="33"/>
      <c r="L81" s="34"/>
      <c r="M81" s="3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75"/>
      <c r="B82" s="75"/>
      <c r="C82" s="39" t="s">
        <v>168</v>
      </c>
      <c r="D82" s="44" t="s">
        <v>139</v>
      </c>
      <c r="E82" s="51" t="s">
        <v>80</v>
      </c>
      <c r="F82" s="33">
        <v>126</v>
      </c>
      <c r="G82" s="34"/>
      <c r="H82" s="34"/>
      <c r="I82" s="34"/>
      <c r="J82" s="34"/>
      <c r="K82" s="34"/>
      <c r="L82" s="34"/>
      <c r="M82" s="34"/>
      <c r="N82" s="1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outlineLevel="1">
      <c r="A83" s="75"/>
      <c r="B83" s="75"/>
      <c r="C83" s="39" t="s">
        <v>73</v>
      </c>
      <c r="D83" s="44" t="s">
        <v>41</v>
      </c>
      <c r="E83" s="48">
        <v>1.9300000000000001E-2</v>
      </c>
      <c r="F83" s="33">
        <f>F78*E83</f>
        <v>0.26749800000000001</v>
      </c>
      <c r="G83" s="34"/>
      <c r="H83" s="34"/>
      <c r="I83" s="34"/>
      <c r="J83" s="34"/>
      <c r="K83" s="34"/>
      <c r="L83" s="34"/>
      <c r="M83" s="3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outlineLevel="1">
      <c r="A84" s="75"/>
      <c r="B84" s="75"/>
      <c r="C84" s="39" t="s">
        <v>140</v>
      </c>
      <c r="D84" s="31" t="s">
        <v>30</v>
      </c>
      <c r="E84" s="48">
        <v>9.1999999999999998E-2</v>
      </c>
      <c r="F84" s="33">
        <f>F78*E84</f>
        <v>1.27512</v>
      </c>
      <c r="G84" s="34"/>
      <c r="H84" s="34"/>
      <c r="I84" s="34"/>
      <c r="J84" s="34"/>
      <c r="K84" s="34"/>
      <c r="L84" s="34"/>
      <c r="M84" s="3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60">
      <c r="A85" s="80">
        <v>5</v>
      </c>
      <c r="B85" s="74" t="s">
        <v>135</v>
      </c>
      <c r="C85" s="36" t="s">
        <v>136</v>
      </c>
      <c r="D85" s="31" t="s">
        <v>30</v>
      </c>
      <c r="E85" s="32"/>
      <c r="F85" s="45">
        <f>F89*0.18</f>
        <v>1.08</v>
      </c>
      <c r="G85" s="33"/>
      <c r="H85" s="34"/>
      <c r="I85" s="33"/>
      <c r="J85" s="34"/>
      <c r="K85" s="33"/>
      <c r="L85" s="34"/>
      <c r="M85" s="34"/>
      <c r="N85" s="1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outlineLevel="1">
      <c r="A86" s="75"/>
      <c r="B86" s="75"/>
      <c r="C86" s="39" t="s">
        <v>24</v>
      </c>
      <c r="D86" s="31" t="s">
        <v>25</v>
      </c>
      <c r="E86" s="32">
        <v>3.42</v>
      </c>
      <c r="F86" s="33">
        <f>F85*E86</f>
        <v>3.6936</v>
      </c>
      <c r="G86" s="33"/>
      <c r="H86" s="34"/>
      <c r="I86" s="33"/>
      <c r="J86" s="34"/>
      <c r="K86" s="33"/>
      <c r="L86" s="34"/>
      <c r="M86" s="3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outlineLevel="1">
      <c r="A87" s="75"/>
      <c r="B87" s="75"/>
      <c r="C87" s="39" t="s">
        <v>137</v>
      </c>
      <c r="D87" s="44" t="s">
        <v>33</v>
      </c>
      <c r="E87" s="32">
        <v>1.1299999999999999</v>
      </c>
      <c r="F87" s="33">
        <f>F85*E87</f>
        <v>1.2203999999999999</v>
      </c>
      <c r="G87" s="33"/>
      <c r="H87" s="34"/>
      <c r="I87" s="33"/>
      <c r="J87" s="34"/>
      <c r="K87" s="33"/>
      <c r="L87" s="34"/>
      <c r="M87" s="3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outlineLevel="1">
      <c r="A88" s="75"/>
      <c r="B88" s="75"/>
      <c r="C88" s="47" t="s">
        <v>34</v>
      </c>
      <c r="D88" s="31" t="s">
        <v>5</v>
      </c>
      <c r="E88" s="32">
        <v>4.8300000000000003E-2</v>
      </c>
      <c r="F88" s="33">
        <f>F85*E88</f>
        <v>5.2164000000000009E-2</v>
      </c>
      <c r="G88" s="33"/>
      <c r="H88" s="34"/>
      <c r="I88" s="33"/>
      <c r="J88" s="34"/>
      <c r="K88" s="33"/>
      <c r="L88" s="34"/>
      <c r="M88" s="3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75"/>
      <c r="B89" s="75"/>
      <c r="C89" s="39" t="s">
        <v>138</v>
      </c>
      <c r="D89" s="44" t="s">
        <v>139</v>
      </c>
      <c r="E89" s="51" t="s">
        <v>80</v>
      </c>
      <c r="F89" s="33">
        <v>6</v>
      </c>
      <c r="G89" s="34"/>
      <c r="H89" s="34"/>
      <c r="I89" s="34"/>
      <c r="J89" s="34"/>
      <c r="K89" s="34"/>
      <c r="L89" s="34"/>
      <c r="M89" s="34"/>
      <c r="N89" s="1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outlineLevel="1">
      <c r="A90" s="75"/>
      <c r="B90" s="75"/>
      <c r="C90" s="39" t="s">
        <v>73</v>
      </c>
      <c r="D90" s="44" t="s">
        <v>41</v>
      </c>
      <c r="E90" s="48">
        <v>1.9300000000000001E-2</v>
      </c>
      <c r="F90" s="33">
        <f>F85*E90</f>
        <v>2.0844000000000001E-2</v>
      </c>
      <c r="G90" s="34"/>
      <c r="H90" s="34"/>
      <c r="I90" s="34"/>
      <c r="J90" s="34"/>
      <c r="K90" s="34"/>
      <c r="L90" s="34"/>
      <c r="M90" s="3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outlineLevel="1">
      <c r="A91" s="75"/>
      <c r="B91" s="75"/>
      <c r="C91" s="39" t="s">
        <v>140</v>
      </c>
      <c r="D91" s="31" t="s">
        <v>30</v>
      </c>
      <c r="E91" s="48">
        <v>9.1999999999999998E-2</v>
      </c>
      <c r="F91" s="33">
        <f>F85*E91</f>
        <v>9.9360000000000004E-2</v>
      </c>
      <c r="G91" s="34"/>
      <c r="H91" s="34"/>
      <c r="I91" s="34"/>
      <c r="J91" s="34"/>
      <c r="K91" s="34"/>
      <c r="L91" s="34"/>
      <c r="M91" s="3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>
      <c r="A92" s="80">
        <v>6</v>
      </c>
      <c r="B92" s="74" t="s">
        <v>171</v>
      </c>
      <c r="C92" s="36" t="s">
        <v>185</v>
      </c>
      <c r="D92" s="44" t="s">
        <v>30</v>
      </c>
      <c r="E92" s="32"/>
      <c r="F92" s="45">
        <v>0.6920624999999998</v>
      </c>
      <c r="G92" s="33"/>
      <c r="H92" s="34"/>
      <c r="I92" s="33"/>
      <c r="J92" s="34"/>
      <c r="K92" s="33"/>
      <c r="L92" s="34"/>
      <c r="M92" s="34"/>
      <c r="N92" s="1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outlineLevel="1">
      <c r="A93" s="75"/>
      <c r="B93" s="75"/>
      <c r="C93" s="39" t="s">
        <v>63</v>
      </c>
      <c r="D93" s="44" t="s">
        <v>25</v>
      </c>
      <c r="E93" s="32">
        <v>6.43</v>
      </c>
      <c r="F93" s="33">
        <f>F92*E93</f>
        <v>4.4499618749999987</v>
      </c>
      <c r="G93" s="33"/>
      <c r="H93" s="34"/>
      <c r="I93" s="33"/>
      <c r="J93" s="34"/>
      <c r="K93" s="33"/>
      <c r="L93" s="34"/>
      <c r="M93" s="34"/>
      <c r="N93" s="1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outlineLevel="1">
      <c r="A94" s="75"/>
      <c r="B94" s="75"/>
      <c r="C94" s="39" t="s">
        <v>34</v>
      </c>
      <c r="D94" s="46" t="s">
        <v>5</v>
      </c>
      <c r="E94" s="32">
        <v>1.5</v>
      </c>
      <c r="F94" s="33">
        <f>F92*E94</f>
        <v>1.0380937499999998</v>
      </c>
      <c r="G94" s="33"/>
      <c r="H94" s="34"/>
      <c r="I94" s="33"/>
      <c r="J94" s="34"/>
      <c r="K94" s="33"/>
      <c r="L94" s="34"/>
      <c r="M94" s="34"/>
      <c r="N94" s="1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outlineLevel="1">
      <c r="A95" s="75"/>
      <c r="B95" s="75"/>
      <c r="C95" s="47" t="s">
        <v>184</v>
      </c>
      <c r="D95" s="44" t="s">
        <v>30</v>
      </c>
      <c r="E95" s="32">
        <v>1.0149999999999999</v>
      </c>
      <c r="F95" s="33">
        <f>F92*E95</f>
        <v>0.70244343749999971</v>
      </c>
      <c r="G95" s="33"/>
      <c r="H95" s="34"/>
      <c r="I95" s="33"/>
      <c r="J95" s="34"/>
      <c r="K95" s="33"/>
      <c r="L95" s="34"/>
      <c r="M95" s="34"/>
      <c r="N95" s="1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outlineLevel="1">
      <c r="A96" s="75"/>
      <c r="B96" s="75"/>
      <c r="C96" s="39" t="s">
        <v>172</v>
      </c>
      <c r="D96" s="44" t="s">
        <v>30</v>
      </c>
      <c r="E96" s="48">
        <v>3.3399999999999999E-2</v>
      </c>
      <c r="F96" s="33">
        <f>F92*E96</f>
        <v>2.3114887499999993E-2</v>
      </c>
      <c r="G96" s="34"/>
      <c r="H96" s="34"/>
      <c r="I96" s="34"/>
      <c r="J96" s="34"/>
      <c r="K96" s="34"/>
      <c r="L96" s="34"/>
      <c r="M96" s="34"/>
      <c r="N96" s="1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outlineLevel="1">
      <c r="A97" s="75"/>
      <c r="B97" s="75"/>
      <c r="C97" s="39" t="s">
        <v>173</v>
      </c>
      <c r="D97" s="44" t="s">
        <v>54</v>
      </c>
      <c r="E97" s="32">
        <v>1.08</v>
      </c>
      <c r="F97" s="33">
        <f>F92*E97</f>
        <v>0.7474274999999998</v>
      </c>
      <c r="G97" s="33"/>
      <c r="H97" s="34"/>
      <c r="I97" s="33"/>
      <c r="J97" s="34"/>
      <c r="K97" s="33"/>
      <c r="L97" s="34"/>
      <c r="M97" s="34"/>
      <c r="N97" s="1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outlineLevel="1">
      <c r="A98" s="75"/>
      <c r="B98" s="75"/>
      <c r="C98" s="39" t="s">
        <v>174</v>
      </c>
      <c r="D98" s="44" t="s">
        <v>41</v>
      </c>
      <c r="E98" s="32">
        <v>5.9999999999999995E-4</v>
      </c>
      <c r="F98" s="33">
        <f>F92*E98</f>
        <v>4.1523749999999984E-4</v>
      </c>
      <c r="G98" s="33"/>
      <c r="H98" s="34"/>
      <c r="I98" s="33"/>
      <c r="J98" s="34"/>
      <c r="K98" s="33"/>
      <c r="L98" s="34"/>
      <c r="M98" s="34"/>
      <c r="N98" s="1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outlineLevel="1">
      <c r="A99" s="75"/>
      <c r="B99" s="75"/>
      <c r="C99" s="39" t="s">
        <v>175</v>
      </c>
      <c r="D99" s="44" t="s">
        <v>41</v>
      </c>
      <c r="E99" s="32">
        <v>1.2999999999999999E-3</v>
      </c>
      <c r="F99" s="33">
        <f>F92*E99</f>
        <v>8.996812499999997E-4</v>
      </c>
      <c r="G99" s="33"/>
      <c r="H99" s="34"/>
      <c r="I99" s="33"/>
      <c r="J99" s="34"/>
      <c r="K99" s="33"/>
      <c r="L99" s="34"/>
      <c r="M99" s="34"/>
      <c r="N99" s="17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outlineLevel="1">
      <c r="A100" s="75"/>
      <c r="B100" s="75"/>
      <c r="C100" s="39" t="s">
        <v>69</v>
      </c>
      <c r="D100" s="46" t="s">
        <v>5</v>
      </c>
      <c r="E100" s="32">
        <v>0.85</v>
      </c>
      <c r="F100" s="33">
        <f>F92*E100</f>
        <v>0.58825312499999982</v>
      </c>
      <c r="G100" s="33"/>
      <c r="H100" s="34"/>
      <c r="I100" s="33"/>
      <c r="J100" s="34"/>
      <c r="K100" s="33"/>
      <c r="L100" s="34"/>
      <c r="M100" s="34"/>
      <c r="N100" s="1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outlineLevel="1">
      <c r="A101" s="75"/>
      <c r="B101" s="30" t="s">
        <v>40</v>
      </c>
      <c r="C101" s="39" t="s">
        <v>178</v>
      </c>
      <c r="D101" s="31" t="s">
        <v>41</v>
      </c>
      <c r="E101" s="32"/>
      <c r="F101" s="33">
        <f>F95*2.4</f>
        <v>1.6858642499999992</v>
      </c>
      <c r="G101" s="33"/>
      <c r="H101" s="34"/>
      <c r="I101" s="33"/>
      <c r="J101" s="34"/>
      <c r="K101" s="33"/>
      <c r="L101" s="34"/>
      <c r="M101" s="34"/>
      <c r="N101" s="1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45">
      <c r="A102" s="80">
        <v>7</v>
      </c>
      <c r="B102" s="85" t="s">
        <v>141</v>
      </c>
      <c r="C102" s="49" t="s">
        <v>195</v>
      </c>
      <c r="D102" s="31" t="s">
        <v>30</v>
      </c>
      <c r="E102" s="32"/>
      <c r="F102" s="45">
        <v>11.422500000000003</v>
      </c>
      <c r="G102" s="33"/>
      <c r="H102" s="34"/>
      <c r="I102" s="33"/>
      <c r="J102" s="34"/>
      <c r="K102" s="33"/>
      <c r="L102" s="34"/>
      <c r="M102" s="34"/>
      <c r="N102" s="1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outlineLevel="1">
      <c r="A103" s="75"/>
      <c r="B103" s="75"/>
      <c r="C103" s="39" t="s">
        <v>31</v>
      </c>
      <c r="D103" s="44" t="s">
        <v>25</v>
      </c>
      <c r="E103" s="48">
        <v>1.21</v>
      </c>
      <c r="F103" s="33">
        <f>F102*E103</f>
        <v>13.821225000000004</v>
      </c>
      <c r="G103" s="34"/>
      <c r="H103" s="34"/>
      <c r="I103" s="34"/>
      <c r="J103" s="34"/>
      <c r="K103" s="34"/>
      <c r="L103" s="34"/>
      <c r="M103" s="34"/>
      <c r="N103" s="1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outlineLevel="1">
      <c r="A104" s="75"/>
      <c r="B104" s="75"/>
      <c r="C104" s="39" t="s">
        <v>187</v>
      </c>
      <c r="D104" s="44" t="s">
        <v>30</v>
      </c>
      <c r="E104" s="32">
        <v>1.22</v>
      </c>
      <c r="F104" s="33">
        <f>F102*E104</f>
        <v>13.935450000000003</v>
      </c>
      <c r="G104" s="33"/>
      <c r="H104" s="34"/>
      <c r="I104" s="33"/>
      <c r="J104" s="34"/>
      <c r="K104" s="33"/>
      <c r="L104" s="34"/>
      <c r="M104" s="34"/>
      <c r="N104" s="1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8.5" outlineLevel="1">
      <c r="A105" s="75"/>
      <c r="B105" s="30" t="s">
        <v>40</v>
      </c>
      <c r="C105" s="39" t="s">
        <v>189</v>
      </c>
      <c r="D105" s="44" t="s">
        <v>41</v>
      </c>
      <c r="E105" s="32">
        <v>1.6</v>
      </c>
      <c r="F105" s="33">
        <f>F102*1.6</f>
        <v>18.276000000000007</v>
      </c>
      <c r="G105" s="33"/>
      <c r="H105" s="34"/>
      <c r="I105" s="33"/>
      <c r="J105" s="34"/>
      <c r="K105" s="33"/>
      <c r="L105" s="34"/>
      <c r="M105" s="34"/>
      <c r="N105" s="17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0">
      <c r="A106" s="80">
        <v>8</v>
      </c>
      <c r="B106" s="74" t="s">
        <v>142</v>
      </c>
      <c r="C106" s="36" t="s">
        <v>143</v>
      </c>
      <c r="D106" s="44" t="s">
        <v>41</v>
      </c>
      <c r="E106" s="48"/>
      <c r="F106" s="52">
        <v>0.14910000000000001</v>
      </c>
      <c r="G106" s="34"/>
      <c r="H106" s="34"/>
      <c r="I106" s="34"/>
      <c r="J106" s="34"/>
      <c r="K106" s="34"/>
      <c r="L106" s="34"/>
      <c r="M106" s="34"/>
      <c r="N106" s="1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outlineLevel="1">
      <c r="A107" s="75"/>
      <c r="B107" s="75"/>
      <c r="C107" s="39" t="s">
        <v>63</v>
      </c>
      <c r="D107" s="44" t="s">
        <v>25</v>
      </c>
      <c r="E107" s="32">
        <v>37.4</v>
      </c>
      <c r="F107" s="33">
        <f>F106*E107</f>
        <v>5.5763400000000001</v>
      </c>
      <c r="G107" s="33"/>
      <c r="H107" s="34"/>
      <c r="I107" s="33"/>
      <c r="J107" s="34"/>
      <c r="K107" s="33"/>
      <c r="L107" s="34"/>
      <c r="M107" s="34"/>
      <c r="N107" s="1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outlineLevel="1">
      <c r="A108" s="75"/>
      <c r="B108" s="75"/>
      <c r="C108" s="39" t="s">
        <v>34</v>
      </c>
      <c r="D108" s="44" t="s">
        <v>5</v>
      </c>
      <c r="E108" s="32">
        <v>6.32</v>
      </c>
      <c r="F108" s="33">
        <f>F106*E108</f>
        <v>0.94231200000000015</v>
      </c>
      <c r="G108" s="33"/>
      <c r="H108" s="34"/>
      <c r="I108" s="33"/>
      <c r="J108" s="34"/>
      <c r="K108" s="33"/>
      <c r="L108" s="34"/>
      <c r="M108" s="34"/>
      <c r="N108" s="1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outlineLevel="1">
      <c r="A109" s="75"/>
      <c r="B109" s="75"/>
      <c r="C109" s="39" t="s">
        <v>144</v>
      </c>
      <c r="D109" s="46" t="s">
        <v>41</v>
      </c>
      <c r="E109" s="32">
        <v>1</v>
      </c>
      <c r="F109" s="50">
        <f>F106*E109</f>
        <v>0.14910000000000001</v>
      </c>
      <c r="G109" s="33"/>
      <c r="H109" s="34"/>
      <c r="I109" s="33"/>
      <c r="J109" s="34"/>
      <c r="K109" s="33"/>
      <c r="L109" s="34"/>
      <c r="M109" s="34"/>
      <c r="N109" s="17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outlineLevel="1">
      <c r="A110" s="75"/>
      <c r="B110" s="75"/>
      <c r="C110" s="39" t="s">
        <v>145</v>
      </c>
      <c r="D110" s="31" t="s">
        <v>30</v>
      </c>
      <c r="E110" s="32">
        <v>0.75</v>
      </c>
      <c r="F110" s="50">
        <f>F106*E110</f>
        <v>0.11182500000000001</v>
      </c>
      <c r="G110" s="33"/>
      <c r="H110" s="34"/>
      <c r="I110" s="33"/>
      <c r="J110" s="34"/>
      <c r="K110" s="33"/>
      <c r="L110" s="34"/>
      <c r="M110" s="34"/>
      <c r="N110" s="1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outlineLevel="1">
      <c r="A111" s="75"/>
      <c r="B111" s="75"/>
      <c r="C111" s="39" t="s">
        <v>146</v>
      </c>
      <c r="D111" s="44" t="s">
        <v>41</v>
      </c>
      <c r="E111" s="32">
        <v>0.06</v>
      </c>
      <c r="F111" s="33">
        <f>F106*E111</f>
        <v>8.9460000000000008E-3</v>
      </c>
      <c r="G111" s="33"/>
      <c r="H111" s="34"/>
      <c r="I111" s="33"/>
      <c r="J111" s="34"/>
      <c r="K111" s="33"/>
      <c r="L111" s="34"/>
      <c r="M111" s="34"/>
      <c r="N111" s="1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outlineLevel="1">
      <c r="A112" s="75"/>
      <c r="B112" s="75"/>
      <c r="C112" s="47" t="s">
        <v>69</v>
      </c>
      <c r="D112" s="31" t="s">
        <v>5</v>
      </c>
      <c r="E112" s="32">
        <v>7.63</v>
      </c>
      <c r="F112" s="33">
        <f>F106*E112</f>
        <v>1.1376330000000001</v>
      </c>
      <c r="G112" s="33"/>
      <c r="H112" s="34"/>
      <c r="I112" s="33"/>
      <c r="J112" s="34"/>
      <c r="K112" s="33"/>
      <c r="L112" s="34"/>
      <c r="M112" s="34"/>
      <c r="N112" s="1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outlineLevel="1">
      <c r="A113" s="75"/>
      <c r="B113" s="30" t="s">
        <v>147</v>
      </c>
      <c r="C113" s="39" t="s">
        <v>148</v>
      </c>
      <c r="D113" s="44" t="s">
        <v>41</v>
      </c>
      <c r="E113" s="48"/>
      <c r="F113" s="50">
        <f>F109</f>
        <v>0.14910000000000001</v>
      </c>
      <c r="G113" s="34"/>
      <c r="H113" s="34"/>
      <c r="I113" s="34"/>
      <c r="J113" s="34"/>
      <c r="K113" s="34"/>
      <c r="L113" s="34"/>
      <c r="M113" s="34"/>
      <c r="N113" s="1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45">
      <c r="A114" s="80">
        <v>9</v>
      </c>
      <c r="B114" s="74" t="s">
        <v>149</v>
      </c>
      <c r="C114" s="36" t="s">
        <v>150</v>
      </c>
      <c r="D114" s="44" t="s">
        <v>41</v>
      </c>
      <c r="E114" s="48"/>
      <c r="F114" s="52">
        <v>0.14910000000000001</v>
      </c>
      <c r="G114" s="34"/>
      <c r="H114" s="34"/>
      <c r="I114" s="34"/>
      <c r="J114" s="34"/>
      <c r="K114" s="34"/>
      <c r="L114" s="34"/>
      <c r="M114" s="34"/>
      <c r="N114" s="1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outlineLevel="1">
      <c r="A115" s="75"/>
      <c r="B115" s="75"/>
      <c r="C115" s="39" t="s">
        <v>63</v>
      </c>
      <c r="D115" s="44" t="s">
        <v>25</v>
      </c>
      <c r="E115" s="48">
        <v>9.2799999999999994</v>
      </c>
      <c r="F115" s="50">
        <f>F114*E115</f>
        <v>1.383648</v>
      </c>
      <c r="G115" s="34"/>
      <c r="H115" s="34"/>
      <c r="I115" s="34"/>
      <c r="J115" s="34"/>
      <c r="K115" s="34"/>
      <c r="L115" s="34"/>
      <c r="M115" s="34"/>
      <c r="N115" s="1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outlineLevel="1">
      <c r="A116" s="75"/>
      <c r="B116" s="75"/>
      <c r="C116" s="39" t="s">
        <v>151</v>
      </c>
      <c r="D116" s="44" t="s">
        <v>41</v>
      </c>
      <c r="E116" s="48">
        <v>4.0000000000000001E-3</v>
      </c>
      <c r="F116" s="53">
        <f>F114*E116</f>
        <v>5.9640000000000008E-4</v>
      </c>
      <c r="G116" s="34"/>
      <c r="H116" s="34"/>
      <c r="I116" s="34"/>
      <c r="J116" s="34"/>
      <c r="K116" s="34"/>
      <c r="L116" s="34"/>
      <c r="M116" s="34"/>
      <c r="N116" s="1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outlineLevel="1">
      <c r="A117" s="75"/>
      <c r="B117" s="75"/>
      <c r="C117" s="39" t="s">
        <v>152</v>
      </c>
      <c r="D117" s="44" t="s">
        <v>41</v>
      </c>
      <c r="E117" s="48">
        <v>8.0000000000000002E-3</v>
      </c>
      <c r="F117" s="53">
        <f>F114*E117</f>
        <v>1.1928000000000002E-3</v>
      </c>
      <c r="G117" s="34"/>
      <c r="H117" s="34"/>
      <c r="I117" s="34"/>
      <c r="J117" s="34"/>
      <c r="K117" s="34"/>
      <c r="L117" s="34"/>
      <c r="M117" s="34"/>
      <c r="N117" s="1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>
      <c r="A118" s="80">
        <v>10</v>
      </c>
      <c r="B118" s="74" t="s">
        <v>76</v>
      </c>
      <c r="C118" s="36" t="s">
        <v>77</v>
      </c>
      <c r="D118" s="44" t="s">
        <v>30</v>
      </c>
      <c r="E118" s="32"/>
      <c r="F118" s="45">
        <v>48.95</v>
      </c>
      <c r="G118" s="33"/>
      <c r="H118" s="34"/>
      <c r="I118" s="33"/>
      <c r="J118" s="34"/>
      <c r="K118" s="33"/>
      <c r="L118" s="34"/>
      <c r="M118" s="34"/>
      <c r="N118" s="1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outlineLevel="1">
      <c r="A119" s="75"/>
      <c r="B119" s="75"/>
      <c r="C119" s="39" t="s">
        <v>63</v>
      </c>
      <c r="D119" s="46" t="s">
        <v>25</v>
      </c>
      <c r="E119" s="32">
        <v>2.4199999999999999E-2</v>
      </c>
      <c r="F119" s="33">
        <f>E119*F118</f>
        <v>1.18459</v>
      </c>
      <c r="G119" s="33"/>
      <c r="H119" s="34"/>
      <c r="I119" s="33"/>
      <c r="J119" s="34"/>
      <c r="K119" s="33"/>
      <c r="L119" s="34"/>
      <c r="M119" s="34"/>
      <c r="N119" s="1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outlineLevel="1">
      <c r="A120" s="75"/>
      <c r="B120" s="75"/>
      <c r="C120" s="39" t="s">
        <v>78</v>
      </c>
      <c r="D120" s="31" t="s">
        <v>33</v>
      </c>
      <c r="E120" s="32">
        <v>5.7099999999999998E-2</v>
      </c>
      <c r="F120" s="33">
        <f>E120*F118</f>
        <v>2.795045</v>
      </c>
      <c r="G120" s="33"/>
      <c r="H120" s="34"/>
      <c r="I120" s="33"/>
      <c r="J120" s="34"/>
      <c r="K120" s="33"/>
      <c r="L120" s="34"/>
      <c r="M120" s="34"/>
      <c r="N120" s="1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outlineLevel="1">
      <c r="A121" s="75"/>
      <c r="B121" s="75"/>
      <c r="C121" s="39" t="s">
        <v>34</v>
      </c>
      <c r="D121" s="44" t="s">
        <v>5</v>
      </c>
      <c r="E121" s="32">
        <v>5.5700000000000003E-3</v>
      </c>
      <c r="F121" s="33">
        <f>F118*E121</f>
        <v>0.27265150000000005</v>
      </c>
      <c r="G121" s="33"/>
      <c r="H121" s="34"/>
      <c r="I121" s="33"/>
      <c r="J121" s="34"/>
      <c r="K121" s="33"/>
      <c r="L121" s="34"/>
      <c r="M121" s="34"/>
      <c r="N121" s="1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29">
        <v>11</v>
      </c>
      <c r="B122" s="30" t="s">
        <v>40</v>
      </c>
      <c r="C122" s="49" t="s">
        <v>179</v>
      </c>
      <c r="D122" s="31" t="s">
        <v>41</v>
      </c>
      <c r="E122" s="32"/>
      <c r="F122" s="45">
        <f>F118*1.85</f>
        <v>90.557500000000005</v>
      </c>
      <c r="G122" s="33"/>
      <c r="H122" s="34"/>
      <c r="I122" s="33"/>
      <c r="J122" s="34"/>
      <c r="K122" s="33"/>
      <c r="L122" s="34"/>
      <c r="M122" s="34"/>
      <c r="N122" s="1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80">
        <v>12</v>
      </c>
      <c r="B123" s="30" t="s">
        <v>42</v>
      </c>
      <c r="C123" s="36" t="s">
        <v>43</v>
      </c>
      <c r="D123" s="31" t="s">
        <v>30</v>
      </c>
      <c r="E123" s="42"/>
      <c r="F123" s="40">
        <f>F118</f>
        <v>48.95</v>
      </c>
      <c r="G123" s="35"/>
      <c r="H123" s="34"/>
      <c r="I123" s="34"/>
      <c r="J123" s="34"/>
      <c r="K123" s="34"/>
      <c r="L123" s="34"/>
      <c r="M123" s="34"/>
      <c r="N123" s="1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outlineLevel="1">
      <c r="A124" s="75"/>
      <c r="B124" s="30"/>
      <c r="C124" s="39" t="s">
        <v>31</v>
      </c>
      <c r="D124" s="31" t="s">
        <v>25</v>
      </c>
      <c r="E124" s="32">
        <v>3.2299999999999998E-3</v>
      </c>
      <c r="F124" s="33">
        <f>F123*E124</f>
        <v>0.15810850000000001</v>
      </c>
      <c r="G124" s="34"/>
      <c r="H124" s="34"/>
      <c r="I124" s="35"/>
      <c r="J124" s="34"/>
      <c r="K124" s="35"/>
      <c r="L124" s="34"/>
      <c r="M124" s="34"/>
      <c r="N124" s="1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outlineLevel="1">
      <c r="A125" s="75"/>
      <c r="B125" s="30" t="s">
        <v>44</v>
      </c>
      <c r="C125" s="39" t="s">
        <v>45</v>
      </c>
      <c r="D125" s="31" t="s">
        <v>33</v>
      </c>
      <c r="E125" s="32">
        <v>3.62E-3</v>
      </c>
      <c r="F125" s="33">
        <f>F123*E125</f>
        <v>0.177199</v>
      </c>
      <c r="G125" s="34"/>
      <c r="H125" s="34"/>
      <c r="I125" s="35"/>
      <c r="J125" s="34"/>
      <c r="K125" s="35"/>
      <c r="L125" s="34"/>
      <c r="M125" s="34"/>
      <c r="N125" s="1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outlineLevel="1">
      <c r="A126" s="75"/>
      <c r="B126" s="30"/>
      <c r="C126" s="39" t="s">
        <v>34</v>
      </c>
      <c r="D126" s="31" t="s">
        <v>5</v>
      </c>
      <c r="E126" s="32">
        <v>1.7999999999999998E-4</v>
      </c>
      <c r="F126" s="33">
        <f>F123*E126</f>
        <v>8.8109999999999994E-3</v>
      </c>
      <c r="G126" s="34"/>
      <c r="H126" s="34"/>
      <c r="I126" s="35"/>
      <c r="J126" s="34"/>
      <c r="K126" s="35"/>
      <c r="L126" s="34"/>
      <c r="M126" s="34"/>
      <c r="N126" s="1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outlineLevel="1">
      <c r="A127" s="75"/>
      <c r="B127" s="30" t="s">
        <v>46</v>
      </c>
      <c r="C127" s="39" t="s">
        <v>35</v>
      </c>
      <c r="D127" s="31" t="s">
        <v>30</v>
      </c>
      <c r="E127" s="32">
        <v>4.0000000000000003E-5</v>
      </c>
      <c r="F127" s="33">
        <f>F123*E127</f>
        <v>1.9580000000000001E-3</v>
      </c>
      <c r="G127" s="34"/>
      <c r="H127" s="34"/>
      <c r="I127" s="35"/>
      <c r="J127" s="34"/>
      <c r="K127" s="35"/>
      <c r="L127" s="34"/>
      <c r="M127" s="34"/>
      <c r="N127" s="1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29"/>
      <c r="B128" s="30"/>
      <c r="C128" s="26" t="s">
        <v>81</v>
      </c>
      <c r="D128" s="31"/>
      <c r="E128" s="32"/>
      <c r="F128" s="33"/>
      <c r="G128" s="34"/>
      <c r="H128" s="34"/>
      <c r="I128" s="35"/>
      <c r="J128" s="34"/>
      <c r="K128" s="35"/>
      <c r="L128" s="34"/>
      <c r="M128" s="40"/>
      <c r="N128" s="1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29"/>
      <c r="B129" s="30"/>
      <c r="C129" s="26" t="s">
        <v>82</v>
      </c>
      <c r="D129" s="31"/>
      <c r="E129" s="32"/>
      <c r="F129" s="33"/>
      <c r="G129" s="34"/>
      <c r="H129" s="34"/>
      <c r="I129" s="35"/>
      <c r="J129" s="34"/>
      <c r="K129" s="35"/>
      <c r="L129" s="34"/>
      <c r="M129" s="34"/>
      <c r="N129" s="1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29"/>
      <c r="B130" s="30"/>
      <c r="C130" s="26" t="s">
        <v>83</v>
      </c>
      <c r="D130" s="31"/>
      <c r="E130" s="32"/>
      <c r="F130" s="33"/>
      <c r="G130" s="33"/>
      <c r="H130" s="34"/>
      <c r="I130" s="33"/>
      <c r="J130" s="34"/>
      <c r="K130" s="33"/>
      <c r="L130" s="34"/>
      <c r="M130" s="34"/>
      <c r="N130" s="1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80">
        <v>1</v>
      </c>
      <c r="B131" s="74" t="s">
        <v>84</v>
      </c>
      <c r="C131" s="36" t="s">
        <v>85</v>
      </c>
      <c r="D131" s="31" t="s">
        <v>30</v>
      </c>
      <c r="E131" s="48"/>
      <c r="F131" s="40">
        <v>236.25</v>
      </c>
      <c r="G131" s="35"/>
      <c r="H131" s="34"/>
      <c r="I131" s="34"/>
      <c r="J131" s="34"/>
      <c r="K131" s="34"/>
      <c r="L131" s="34"/>
      <c r="M131" s="34"/>
      <c r="N131" s="1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outlineLevel="1">
      <c r="A132" s="75"/>
      <c r="B132" s="75"/>
      <c r="C132" s="39" t="s">
        <v>31</v>
      </c>
      <c r="D132" s="31" t="s">
        <v>25</v>
      </c>
      <c r="E132" s="32">
        <v>0.15</v>
      </c>
      <c r="F132" s="33">
        <f>F131*E132</f>
        <v>35.4375</v>
      </c>
      <c r="G132" s="34"/>
      <c r="H132" s="34"/>
      <c r="I132" s="35"/>
      <c r="J132" s="34"/>
      <c r="K132" s="35"/>
      <c r="L132" s="34"/>
      <c r="M132" s="34"/>
      <c r="N132" s="1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outlineLevel="1">
      <c r="A133" s="75"/>
      <c r="B133" s="75"/>
      <c r="C133" s="39" t="s">
        <v>55</v>
      </c>
      <c r="D133" s="31" t="s">
        <v>33</v>
      </c>
      <c r="E133" s="32">
        <v>2.1600000000000001E-2</v>
      </c>
      <c r="F133" s="33">
        <f>F131*E133</f>
        <v>5.1030000000000006</v>
      </c>
      <c r="G133" s="34"/>
      <c r="H133" s="34"/>
      <c r="I133" s="35"/>
      <c r="J133" s="34"/>
      <c r="K133" s="35"/>
      <c r="L133" s="34"/>
      <c r="M133" s="34"/>
      <c r="N133" s="1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outlineLevel="1">
      <c r="A134" s="75"/>
      <c r="B134" s="75"/>
      <c r="C134" s="39" t="s">
        <v>86</v>
      </c>
      <c r="D134" s="31" t="s">
        <v>33</v>
      </c>
      <c r="E134" s="32">
        <v>2.7300000000000001E-2</v>
      </c>
      <c r="F134" s="33">
        <f>F131*E134</f>
        <v>6.4496250000000002</v>
      </c>
      <c r="G134" s="34"/>
      <c r="H134" s="34"/>
      <c r="I134" s="35"/>
      <c r="J134" s="34"/>
      <c r="K134" s="35"/>
      <c r="L134" s="34"/>
      <c r="M134" s="34"/>
      <c r="N134" s="1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outlineLevel="1">
      <c r="A135" s="75"/>
      <c r="B135" s="75"/>
      <c r="C135" s="39" t="s">
        <v>87</v>
      </c>
      <c r="D135" s="31" t="s">
        <v>33</v>
      </c>
      <c r="E135" s="32">
        <v>9.7000000000000003E-3</v>
      </c>
      <c r="F135" s="33">
        <f>F131*E135</f>
        <v>2.2916250000000002</v>
      </c>
      <c r="G135" s="34"/>
      <c r="H135" s="34"/>
      <c r="I135" s="35"/>
      <c r="J135" s="34"/>
      <c r="K135" s="35"/>
      <c r="L135" s="34"/>
      <c r="M135" s="34"/>
      <c r="N135" s="1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outlineLevel="1">
      <c r="A136" s="75"/>
      <c r="B136" s="75"/>
      <c r="C136" s="39" t="s">
        <v>187</v>
      </c>
      <c r="D136" s="31" t="s">
        <v>30</v>
      </c>
      <c r="E136" s="32">
        <v>1.22</v>
      </c>
      <c r="F136" s="33">
        <f>F131*E136</f>
        <v>288.22499999999997</v>
      </c>
      <c r="G136" s="34"/>
      <c r="H136" s="34"/>
      <c r="I136" s="35"/>
      <c r="J136" s="34"/>
      <c r="K136" s="35"/>
      <c r="L136" s="34"/>
      <c r="M136" s="34"/>
      <c r="N136" s="1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outlineLevel="1">
      <c r="A137" s="75"/>
      <c r="B137" s="75"/>
      <c r="C137" s="39" t="s">
        <v>88</v>
      </c>
      <c r="D137" s="31" t="s">
        <v>30</v>
      </c>
      <c r="E137" s="32">
        <v>7.0000000000000007E-2</v>
      </c>
      <c r="F137" s="33">
        <f>F131*E137</f>
        <v>16.537500000000001</v>
      </c>
      <c r="G137" s="34"/>
      <c r="H137" s="34"/>
      <c r="I137" s="35"/>
      <c r="J137" s="34"/>
      <c r="K137" s="35"/>
      <c r="L137" s="34"/>
      <c r="M137" s="34"/>
      <c r="N137" s="1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8.5" outlineLevel="1">
      <c r="A138" s="75"/>
      <c r="B138" s="75"/>
      <c r="C138" s="39" t="s">
        <v>188</v>
      </c>
      <c r="D138" s="31" t="s">
        <v>41</v>
      </c>
      <c r="E138" s="32">
        <v>1.6</v>
      </c>
      <c r="F138" s="33">
        <f>F136*1.6</f>
        <v>461.15999999999997</v>
      </c>
      <c r="G138" s="34"/>
      <c r="H138" s="34"/>
      <c r="I138" s="35"/>
      <c r="J138" s="34"/>
      <c r="K138" s="35"/>
      <c r="L138" s="34"/>
      <c r="M138" s="34"/>
      <c r="N138" s="1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45">
      <c r="A139" s="80">
        <v>2</v>
      </c>
      <c r="B139" s="74" t="s">
        <v>89</v>
      </c>
      <c r="C139" s="36" t="s">
        <v>90</v>
      </c>
      <c r="D139" s="31" t="s">
        <v>54</v>
      </c>
      <c r="E139" s="42"/>
      <c r="F139" s="40">
        <v>1777</v>
      </c>
      <c r="G139" s="35"/>
      <c r="H139" s="34"/>
      <c r="I139" s="34"/>
      <c r="J139" s="34"/>
      <c r="K139" s="35"/>
      <c r="L139" s="34"/>
      <c r="M139" s="34"/>
      <c r="N139" s="1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outlineLevel="1">
      <c r="A140" s="75"/>
      <c r="B140" s="75"/>
      <c r="C140" s="39" t="s">
        <v>31</v>
      </c>
      <c r="D140" s="31" t="s">
        <v>25</v>
      </c>
      <c r="E140" s="32">
        <v>3.3000000000000002E-2</v>
      </c>
      <c r="F140" s="33">
        <f>F139*E140</f>
        <v>58.641000000000005</v>
      </c>
      <c r="G140" s="34"/>
      <c r="H140" s="34"/>
      <c r="I140" s="35"/>
      <c r="J140" s="34"/>
      <c r="K140" s="35"/>
      <c r="L140" s="34"/>
      <c r="M140" s="34"/>
      <c r="N140" s="1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outlineLevel="1">
      <c r="A141" s="75"/>
      <c r="B141" s="75"/>
      <c r="C141" s="39" t="s">
        <v>91</v>
      </c>
      <c r="D141" s="31" t="s">
        <v>33</v>
      </c>
      <c r="E141" s="32">
        <v>4.1999999999999996E-4</v>
      </c>
      <c r="F141" s="33">
        <f>E141*F139</f>
        <v>0.74633999999999989</v>
      </c>
      <c r="G141" s="34"/>
      <c r="H141" s="34"/>
      <c r="I141" s="35"/>
      <c r="J141" s="34"/>
      <c r="K141" s="35"/>
      <c r="L141" s="34"/>
      <c r="M141" s="34"/>
      <c r="N141" s="1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outlineLevel="1">
      <c r="A142" s="75"/>
      <c r="B142" s="75"/>
      <c r="C142" s="39" t="s">
        <v>92</v>
      </c>
      <c r="D142" s="31" t="s">
        <v>33</v>
      </c>
      <c r="E142" s="32">
        <v>1.12E-2</v>
      </c>
      <c r="F142" s="33">
        <f>F139*E142</f>
        <v>19.9024</v>
      </c>
      <c r="G142" s="34"/>
      <c r="H142" s="34"/>
      <c r="I142" s="35"/>
      <c r="J142" s="34"/>
      <c r="K142" s="35"/>
      <c r="L142" s="34"/>
      <c r="M142" s="34"/>
      <c r="N142" s="1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outlineLevel="1">
      <c r="A143" s="75"/>
      <c r="B143" s="75"/>
      <c r="C143" s="39" t="s">
        <v>93</v>
      </c>
      <c r="D143" s="31" t="s">
        <v>33</v>
      </c>
      <c r="E143" s="32">
        <v>2.4799999999999999E-2</v>
      </c>
      <c r="F143" s="33">
        <f>E143*F139</f>
        <v>44.069600000000001</v>
      </c>
      <c r="G143" s="34"/>
      <c r="H143" s="34"/>
      <c r="I143" s="35"/>
      <c r="J143" s="34"/>
      <c r="K143" s="35"/>
      <c r="L143" s="34"/>
      <c r="M143" s="34"/>
      <c r="N143" s="1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outlineLevel="1">
      <c r="A144" s="75"/>
      <c r="B144" s="75"/>
      <c r="C144" s="39" t="s">
        <v>94</v>
      </c>
      <c r="D144" s="31" t="s">
        <v>33</v>
      </c>
      <c r="E144" s="32">
        <v>2.5800000000000003E-3</v>
      </c>
      <c r="F144" s="33">
        <f>E144*F139</f>
        <v>4.5846600000000004</v>
      </c>
      <c r="G144" s="34"/>
      <c r="H144" s="34"/>
      <c r="I144" s="35"/>
      <c r="J144" s="34"/>
      <c r="K144" s="35"/>
      <c r="L144" s="34"/>
      <c r="M144" s="34"/>
      <c r="N144" s="1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outlineLevel="1">
      <c r="A145" s="75"/>
      <c r="B145" s="75"/>
      <c r="C145" s="39" t="s">
        <v>95</v>
      </c>
      <c r="D145" s="31" t="s">
        <v>33</v>
      </c>
      <c r="E145" s="32">
        <v>4.1399999999999996E-3</v>
      </c>
      <c r="F145" s="33">
        <f>E145*F139</f>
        <v>7.3567799999999997</v>
      </c>
      <c r="G145" s="34"/>
      <c r="H145" s="34"/>
      <c r="I145" s="35"/>
      <c r="J145" s="34"/>
      <c r="K145" s="35"/>
      <c r="L145" s="34"/>
      <c r="M145" s="34"/>
      <c r="N145" s="1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outlineLevel="1">
      <c r="A146" s="75"/>
      <c r="B146" s="75"/>
      <c r="C146" s="39" t="s">
        <v>96</v>
      </c>
      <c r="D146" s="31" t="s">
        <v>33</v>
      </c>
      <c r="E146" s="32">
        <v>5.2999999999999998E-4</v>
      </c>
      <c r="F146" s="33">
        <f>F139*E146</f>
        <v>0.94180999999999993</v>
      </c>
      <c r="G146" s="34"/>
      <c r="H146" s="34"/>
      <c r="I146" s="35"/>
      <c r="J146" s="34"/>
      <c r="K146" s="35"/>
      <c r="L146" s="34"/>
      <c r="M146" s="34"/>
      <c r="N146" s="1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outlineLevel="1">
      <c r="A147" s="75"/>
      <c r="B147" s="75"/>
      <c r="C147" s="39" t="s">
        <v>97</v>
      </c>
      <c r="D147" s="31" t="s">
        <v>30</v>
      </c>
      <c r="E147" s="32">
        <f>1.26*0.12</f>
        <v>0.1512</v>
      </c>
      <c r="F147" s="33">
        <f>E147*F139</f>
        <v>268.68240000000003</v>
      </c>
      <c r="G147" s="34"/>
      <c r="H147" s="34"/>
      <c r="I147" s="35"/>
      <c r="J147" s="34"/>
      <c r="K147" s="35"/>
      <c r="L147" s="34"/>
      <c r="M147" s="34"/>
      <c r="N147" s="1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outlineLevel="1">
      <c r="A148" s="75"/>
      <c r="B148" s="75"/>
      <c r="C148" s="39" t="s">
        <v>88</v>
      </c>
      <c r="D148" s="31" t="s">
        <v>30</v>
      </c>
      <c r="E148" s="32">
        <v>0.03</v>
      </c>
      <c r="F148" s="33">
        <f>F139*E148</f>
        <v>53.309999999999995</v>
      </c>
      <c r="G148" s="34"/>
      <c r="H148" s="34"/>
      <c r="I148" s="35"/>
      <c r="J148" s="34"/>
      <c r="K148" s="35"/>
      <c r="L148" s="34"/>
      <c r="M148" s="34"/>
      <c r="N148" s="1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8.5" outlineLevel="1">
      <c r="A149" s="75"/>
      <c r="B149" s="75"/>
      <c r="C149" s="39" t="s">
        <v>180</v>
      </c>
      <c r="D149" s="31" t="s">
        <v>41</v>
      </c>
      <c r="E149" s="32">
        <v>1.6</v>
      </c>
      <c r="F149" s="33">
        <f>F147*1.6</f>
        <v>429.89184000000006</v>
      </c>
      <c r="G149" s="34"/>
      <c r="H149" s="34"/>
      <c r="I149" s="35"/>
      <c r="J149" s="34"/>
      <c r="K149" s="35"/>
      <c r="L149" s="34"/>
      <c r="M149" s="34"/>
      <c r="N149" s="1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45">
      <c r="A150" s="80">
        <v>3</v>
      </c>
      <c r="B150" s="74" t="s">
        <v>98</v>
      </c>
      <c r="C150" s="36" t="s">
        <v>99</v>
      </c>
      <c r="D150" s="31" t="s">
        <v>54</v>
      </c>
      <c r="E150" s="32"/>
      <c r="F150" s="45">
        <v>1575</v>
      </c>
      <c r="G150" s="34"/>
      <c r="H150" s="34"/>
      <c r="I150" s="35"/>
      <c r="J150" s="34"/>
      <c r="K150" s="35"/>
      <c r="L150" s="34"/>
      <c r="M150" s="34"/>
      <c r="N150" s="1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outlineLevel="1">
      <c r="A151" s="75"/>
      <c r="B151" s="75"/>
      <c r="C151" s="39" t="s">
        <v>31</v>
      </c>
      <c r="D151" s="31" t="s">
        <v>25</v>
      </c>
      <c r="E151" s="32">
        <v>0.38644000000000001</v>
      </c>
      <c r="F151" s="33">
        <f>E151*F150</f>
        <v>608.64300000000003</v>
      </c>
      <c r="G151" s="34"/>
      <c r="H151" s="34"/>
      <c r="I151" s="35"/>
      <c r="J151" s="34"/>
      <c r="K151" s="35"/>
      <c r="L151" s="34"/>
      <c r="M151" s="34"/>
      <c r="N151" s="1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8.5" outlineLevel="1">
      <c r="A152" s="75"/>
      <c r="B152" s="75"/>
      <c r="C152" s="39" t="s">
        <v>100</v>
      </c>
      <c r="D152" s="31" t="s">
        <v>33</v>
      </c>
      <c r="E152" s="32">
        <v>2.2600000000000002E-2</v>
      </c>
      <c r="F152" s="33">
        <f>E152*F150</f>
        <v>35.595000000000006</v>
      </c>
      <c r="G152" s="34"/>
      <c r="H152" s="34"/>
      <c r="I152" s="35"/>
      <c r="J152" s="34"/>
      <c r="K152" s="35"/>
      <c r="L152" s="34"/>
      <c r="M152" s="34"/>
      <c r="N152" s="17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outlineLevel="1">
      <c r="A153" s="75"/>
      <c r="B153" s="75"/>
      <c r="C153" s="39" t="s">
        <v>101</v>
      </c>
      <c r="D153" s="31" t="s">
        <v>5</v>
      </c>
      <c r="E153" s="32">
        <v>1.3099999999999999E-2</v>
      </c>
      <c r="F153" s="33">
        <f>E153*F150</f>
        <v>20.632499999999997</v>
      </c>
      <c r="G153" s="34"/>
      <c r="H153" s="34"/>
      <c r="I153" s="35"/>
      <c r="J153" s="34"/>
      <c r="K153" s="35"/>
      <c r="L153" s="34"/>
      <c r="M153" s="34"/>
      <c r="N153" s="17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outlineLevel="1">
      <c r="A154" s="75"/>
      <c r="B154" s="75"/>
      <c r="C154" s="39" t="s">
        <v>102</v>
      </c>
      <c r="D154" s="31" t="s">
        <v>30</v>
      </c>
      <c r="E154" s="32">
        <v>0.16319999999999998</v>
      </c>
      <c r="F154" s="33">
        <f>E154*F150</f>
        <v>257.03999999999996</v>
      </c>
      <c r="G154" s="34"/>
      <c r="H154" s="34"/>
      <c r="I154" s="35"/>
      <c r="J154" s="34"/>
      <c r="K154" s="35"/>
      <c r="L154" s="34"/>
      <c r="M154" s="34"/>
      <c r="N154" s="17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75"/>
      <c r="B155" s="75"/>
      <c r="C155" s="39" t="s">
        <v>103</v>
      </c>
      <c r="D155" s="31" t="s">
        <v>41</v>
      </c>
      <c r="E155" s="54" t="s">
        <v>80</v>
      </c>
      <c r="F155" s="33">
        <v>3.87765</v>
      </c>
      <c r="G155" s="34"/>
      <c r="H155" s="34"/>
      <c r="I155" s="35"/>
      <c r="J155" s="34"/>
      <c r="K155" s="35"/>
      <c r="L155" s="34"/>
      <c r="M155" s="34"/>
      <c r="N155" s="17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outlineLevel="1">
      <c r="A156" s="75"/>
      <c r="B156" s="75"/>
      <c r="C156" s="39" t="s">
        <v>79</v>
      </c>
      <c r="D156" s="31" t="s">
        <v>54</v>
      </c>
      <c r="E156" s="32">
        <v>9.3399999999999993E-3</v>
      </c>
      <c r="F156" s="33">
        <f>E156*F150</f>
        <v>14.7105</v>
      </c>
      <c r="G156" s="34"/>
      <c r="H156" s="34"/>
      <c r="I156" s="35"/>
      <c r="J156" s="34"/>
      <c r="K156" s="35"/>
      <c r="L156" s="34"/>
      <c r="M156" s="34"/>
      <c r="N156" s="17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outlineLevel="1">
      <c r="A157" s="75"/>
      <c r="B157" s="75"/>
      <c r="C157" s="39" t="s">
        <v>69</v>
      </c>
      <c r="D157" s="31" t="s">
        <v>5</v>
      </c>
      <c r="E157" s="32">
        <v>5.6400000000000009E-3</v>
      </c>
      <c r="F157" s="33">
        <f>E157*F150</f>
        <v>8.8830000000000009</v>
      </c>
      <c r="G157" s="34"/>
      <c r="H157" s="34"/>
      <c r="I157" s="35"/>
      <c r="J157" s="34"/>
      <c r="K157" s="35"/>
      <c r="L157" s="34"/>
      <c r="M157" s="34"/>
      <c r="N157" s="1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outlineLevel="1">
      <c r="A158" s="75"/>
      <c r="B158" s="75"/>
      <c r="C158" s="39" t="s">
        <v>88</v>
      </c>
      <c r="D158" s="31" t="s">
        <v>30</v>
      </c>
      <c r="E158" s="32">
        <v>1.78E-2</v>
      </c>
      <c r="F158" s="33">
        <f>E158*F150</f>
        <v>28.035</v>
      </c>
      <c r="G158" s="34"/>
      <c r="H158" s="34"/>
      <c r="I158" s="35"/>
      <c r="J158" s="34"/>
      <c r="K158" s="35"/>
      <c r="L158" s="34"/>
      <c r="M158" s="34"/>
      <c r="N158" s="17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outlineLevel="1">
      <c r="A159" s="75"/>
      <c r="B159" s="75"/>
      <c r="C159" s="39" t="s">
        <v>181</v>
      </c>
      <c r="D159" s="31" t="s">
        <v>41</v>
      </c>
      <c r="E159" s="32"/>
      <c r="F159" s="33">
        <f>F154*2.4</f>
        <v>616.89599999999984</v>
      </c>
      <c r="G159" s="34"/>
      <c r="H159" s="34"/>
      <c r="I159" s="35"/>
      <c r="J159" s="34"/>
      <c r="K159" s="35"/>
      <c r="L159" s="34"/>
      <c r="M159" s="34"/>
      <c r="N159" s="17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outlineLevel="1">
      <c r="A160" s="75"/>
      <c r="B160" s="75"/>
      <c r="C160" s="39" t="s">
        <v>104</v>
      </c>
      <c r="D160" s="31" t="s">
        <v>41</v>
      </c>
      <c r="E160" s="32"/>
      <c r="F160" s="33">
        <f>F155</f>
        <v>3.87765</v>
      </c>
      <c r="G160" s="34"/>
      <c r="H160" s="34"/>
      <c r="I160" s="35"/>
      <c r="J160" s="34"/>
      <c r="K160" s="35"/>
      <c r="L160" s="34"/>
      <c r="M160" s="34"/>
      <c r="N160" s="1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>
      <c r="A161" s="80">
        <v>4</v>
      </c>
      <c r="B161" s="74" t="s">
        <v>105</v>
      </c>
      <c r="C161" s="36" t="s">
        <v>106</v>
      </c>
      <c r="D161" s="31" t="s">
        <v>62</v>
      </c>
      <c r="E161" s="32"/>
      <c r="F161" s="45">
        <v>315</v>
      </c>
      <c r="G161" s="34"/>
      <c r="H161" s="34"/>
      <c r="I161" s="35"/>
      <c r="J161" s="34"/>
      <c r="K161" s="35"/>
      <c r="L161" s="34"/>
      <c r="M161" s="34"/>
      <c r="N161" s="17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outlineLevel="1">
      <c r="A162" s="75"/>
      <c r="B162" s="75"/>
      <c r="C162" s="39" t="s">
        <v>31</v>
      </c>
      <c r="D162" s="31" t="s">
        <v>25</v>
      </c>
      <c r="E162" s="32">
        <v>7.6999999999999999E-2</v>
      </c>
      <c r="F162" s="33">
        <f>F161*E162</f>
        <v>24.254999999999999</v>
      </c>
      <c r="G162" s="34"/>
      <c r="H162" s="34"/>
      <c r="I162" s="35"/>
      <c r="J162" s="34"/>
      <c r="K162" s="35"/>
      <c r="L162" s="34"/>
      <c r="M162" s="34"/>
      <c r="N162" s="17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outlineLevel="1">
      <c r="A163" s="75"/>
      <c r="B163" s="75"/>
      <c r="C163" s="39" t="s">
        <v>107</v>
      </c>
      <c r="D163" s="31" t="s">
        <v>33</v>
      </c>
      <c r="E163" s="32">
        <v>1.9400000000000001E-2</v>
      </c>
      <c r="F163" s="33">
        <f>F161*E163</f>
        <v>6.1109999999999998</v>
      </c>
      <c r="G163" s="34"/>
      <c r="H163" s="34"/>
      <c r="I163" s="35"/>
      <c r="J163" s="34"/>
      <c r="K163" s="35"/>
      <c r="L163" s="34"/>
      <c r="M163" s="34"/>
      <c r="N163" s="1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outlineLevel="1">
      <c r="A164" s="75"/>
      <c r="B164" s="75"/>
      <c r="C164" s="39" t="s">
        <v>108</v>
      </c>
      <c r="D164" s="31" t="s">
        <v>33</v>
      </c>
      <c r="E164" s="32">
        <v>1.67E-2</v>
      </c>
      <c r="F164" s="33">
        <f>F161*E164</f>
        <v>5.2604999999999995</v>
      </c>
      <c r="G164" s="34"/>
      <c r="H164" s="34"/>
      <c r="I164" s="35"/>
      <c r="J164" s="34"/>
      <c r="K164" s="35"/>
      <c r="L164" s="34"/>
      <c r="M164" s="34"/>
      <c r="N164" s="17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outlineLevel="1">
      <c r="A165" s="75"/>
      <c r="B165" s="75"/>
      <c r="C165" s="39" t="s">
        <v>109</v>
      </c>
      <c r="D165" s="31" t="s">
        <v>33</v>
      </c>
      <c r="E165" s="32">
        <v>2.4199999999999999E-2</v>
      </c>
      <c r="F165" s="33">
        <f>F161*E165</f>
        <v>7.6229999999999993</v>
      </c>
      <c r="G165" s="34"/>
      <c r="H165" s="34"/>
      <c r="I165" s="35"/>
      <c r="J165" s="34"/>
      <c r="K165" s="35"/>
      <c r="L165" s="34"/>
      <c r="M165" s="34"/>
      <c r="N165" s="1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outlineLevel="1">
      <c r="A166" s="75"/>
      <c r="B166" s="75"/>
      <c r="C166" s="39" t="s">
        <v>87</v>
      </c>
      <c r="D166" s="31" t="s">
        <v>33</v>
      </c>
      <c r="E166" s="32">
        <v>8.8000000000000005E-3</v>
      </c>
      <c r="F166" s="33">
        <f>F161*E166</f>
        <v>2.7720000000000002</v>
      </c>
      <c r="G166" s="34"/>
      <c r="H166" s="34"/>
      <c r="I166" s="35"/>
      <c r="J166" s="34"/>
      <c r="K166" s="35"/>
      <c r="L166" s="34"/>
      <c r="M166" s="34"/>
      <c r="N166" s="17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outlineLevel="1">
      <c r="A167" s="75"/>
      <c r="B167" s="75"/>
      <c r="C167" s="39" t="s">
        <v>101</v>
      </c>
      <c r="D167" s="31" t="s">
        <v>5</v>
      </c>
      <c r="E167" s="32">
        <v>6.3700000000000007E-2</v>
      </c>
      <c r="F167" s="33">
        <f>F161*E167</f>
        <v>20.065500000000004</v>
      </c>
      <c r="G167" s="34"/>
      <c r="H167" s="34"/>
      <c r="I167" s="35"/>
      <c r="J167" s="34"/>
      <c r="K167" s="35"/>
      <c r="L167" s="34"/>
      <c r="M167" s="34"/>
      <c r="N167" s="1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outlineLevel="1">
      <c r="A168" s="75"/>
      <c r="B168" s="75"/>
      <c r="C168" s="39" t="s">
        <v>88</v>
      </c>
      <c r="D168" s="31" t="s">
        <v>30</v>
      </c>
      <c r="E168" s="32">
        <v>6.2E-2</v>
      </c>
      <c r="F168" s="33">
        <f>F161*E168</f>
        <v>19.53</v>
      </c>
      <c r="G168" s="34"/>
      <c r="H168" s="34"/>
      <c r="I168" s="35"/>
      <c r="J168" s="34"/>
      <c r="K168" s="35"/>
      <c r="L168" s="34"/>
      <c r="M168" s="34"/>
      <c r="N168" s="17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outlineLevel="1">
      <c r="A169" s="75"/>
      <c r="B169" s="75"/>
      <c r="C169" s="55" t="s">
        <v>110</v>
      </c>
      <c r="D169" s="56" t="s">
        <v>41</v>
      </c>
      <c r="E169" s="32">
        <v>1.2999999999999999E-3</v>
      </c>
      <c r="F169" s="33">
        <f>F161*E169</f>
        <v>0.40949999999999998</v>
      </c>
      <c r="G169" s="34"/>
      <c r="H169" s="34"/>
      <c r="I169" s="57"/>
      <c r="J169" s="34"/>
      <c r="K169" s="57"/>
      <c r="L169" s="34"/>
      <c r="M169" s="34"/>
      <c r="N169" s="1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outlineLevel="1">
      <c r="A170" s="75"/>
      <c r="B170" s="75"/>
      <c r="C170" s="39" t="s">
        <v>69</v>
      </c>
      <c r="D170" s="31" t="s">
        <v>5</v>
      </c>
      <c r="E170" s="32">
        <v>1.78E-2</v>
      </c>
      <c r="F170" s="33">
        <f>F161*E170</f>
        <v>5.6070000000000002</v>
      </c>
      <c r="G170" s="34"/>
      <c r="H170" s="34"/>
      <c r="I170" s="35"/>
      <c r="J170" s="34"/>
      <c r="K170" s="35"/>
      <c r="L170" s="34"/>
      <c r="M170" s="34"/>
      <c r="N170" s="1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60">
      <c r="A171" s="80">
        <v>6</v>
      </c>
      <c r="B171" s="74" t="s">
        <v>111</v>
      </c>
      <c r="C171" s="36" t="s">
        <v>193</v>
      </c>
      <c r="D171" s="31" t="s">
        <v>30</v>
      </c>
      <c r="E171" s="32"/>
      <c r="F171" s="45">
        <v>90.75</v>
      </c>
      <c r="G171" s="34"/>
      <c r="H171" s="34"/>
      <c r="I171" s="35"/>
      <c r="J171" s="34"/>
      <c r="K171" s="35"/>
      <c r="L171" s="34"/>
      <c r="M171" s="34"/>
      <c r="N171" s="1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outlineLevel="1">
      <c r="A172" s="75"/>
      <c r="B172" s="75"/>
      <c r="C172" s="39" t="s">
        <v>31</v>
      </c>
      <c r="D172" s="31" t="s">
        <v>25</v>
      </c>
      <c r="E172" s="32">
        <v>0.15</v>
      </c>
      <c r="F172" s="33">
        <f>E172*F171</f>
        <v>13.612499999999999</v>
      </c>
      <c r="G172" s="34"/>
      <c r="H172" s="34"/>
      <c r="I172" s="35"/>
      <c r="J172" s="34"/>
      <c r="K172" s="35"/>
      <c r="L172" s="34"/>
      <c r="M172" s="34"/>
      <c r="N172" s="17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outlineLevel="1">
      <c r="A173" s="75"/>
      <c r="B173" s="75"/>
      <c r="C173" s="39" t="s">
        <v>112</v>
      </c>
      <c r="D173" s="31" t="s">
        <v>113</v>
      </c>
      <c r="E173" s="32">
        <v>2.1600000000000001E-2</v>
      </c>
      <c r="F173" s="33">
        <f>E173*F171</f>
        <v>1.9602000000000002</v>
      </c>
      <c r="G173" s="34"/>
      <c r="H173" s="34"/>
      <c r="I173" s="35"/>
      <c r="J173" s="34"/>
      <c r="K173" s="35"/>
      <c r="L173" s="34"/>
      <c r="M173" s="34"/>
      <c r="N173" s="17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outlineLevel="1">
      <c r="A174" s="75"/>
      <c r="B174" s="75"/>
      <c r="C174" s="39" t="s">
        <v>114</v>
      </c>
      <c r="D174" s="31" t="s">
        <v>113</v>
      </c>
      <c r="E174" s="32">
        <v>2.7300000000000001E-2</v>
      </c>
      <c r="F174" s="33">
        <f>E174*F171</f>
        <v>2.4774750000000001</v>
      </c>
      <c r="G174" s="34"/>
      <c r="H174" s="34"/>
      <c r="I174" s="35"/>
      <c r="J174" s="34"/>
      <c r="K174" s="35"/>
      <c r="L174" s="34"/>
      <c r="M174" s="34"/>
      <c r="N174" s="17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outlineLevel="1">
      <c r="A175" s="75"/>
      <c r="B175" s="75"/>
      <c r="C175" s="39" t="s">
        <v>115</v>
      </c>
      <c r="D175" s="31" t="s">
        <v>113</v>
      </c>
      <c r="E175" s="32">
        <v>9.7000000000000003E-3</v>
      </c>
      <c r="F175" s="33">
        <f>E175*F171</f>
        <v>0.88027500000000003</v>
      </c>
      <c r="G175" s="34"/>
      <c r="H175" s="34"/>
      <c r="I175" s="35"/>
      <c r="J175" s="34"/>
      <c r="K175" s="35"/>
      <c r="L175" s="34"/>
      <c r="M175" s="34"/>
      <c r="N175" s="17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outlineLevel="1">
      <c r="A176" s="75"/>
      <c r="B176" s="75"/>
      <c r="C176" s="39" t="s">
        <v>187</v>
      </c>
      <c r="D176" s="31" t="s">
        <v>30</v>
      </c>
      <c r="E176" s="32">
        <v>1.22</v>
      </c>
      <c r="F176" s="33">
        <f>E176*F171</f>
        <v>110.715</v>
      </c>
      <c r="G176" s="34"/>
      <c r="H176" s="34"/>
      <c r="I176" s="35"/>
      <c r="J176" s="34"/>
      <c r="K176" s="35"/>
      <c r="L176" s="34"/>
      <c r="M176" s="34"/>
      <c r="N176" s="17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outlineLevel="1">
      <c r="A177" s="75"/>
      <c r="B177" s="75"/>
      <c r="C177" s="39" t="s">
        <v>88</v>
      </c>
      <c r="D177" s="31" t="s">
        <v>30</v>
      </c>
      <c r="E177" s="32">
        <v>7.0000000000000007E-2</v>
      </c>
      <c r="F177" s="33">
        <f>E177*F171</f>
        <v>6.3525000000000009</v>
      </c>
      <c r="G177" s="34"/>
      <c r="H177" s="34"/>
      <c r="I177" s="35"/>
      <c r="J177" s="34"/>
      <c r="K177" s="35"/>
      <c r="L177" s="34"/>
      <c r="M177" s="34"/>
      <c r="N177" s="17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8.5" outlineLevel="1">
      <c r="A178" s="75"/>
      <c r="B178" s="75"/>
      <c r="C178" s="39" t="s">
        <v>188</v>
      </c>
      <c r="D178" s="31" t="s">
        <v>41</v>
      </c>
      <c r="E178" s="32">
        <v>1.6</v>
      </c>
      <c r="F178" s="33">
        <f>E178*F176</f>
        <v>177.14400000000001</v>
      </c>
      <c r="G178" s="34"/>
      <c r="H178" s="34"/>
      <c r="I178" s="35"/>
      <c r="J178" s="34"/>
      <c r="K178" s="35"/>
      <c r="L178" s="34"/>
      <c r="M178" s="34"/>
      <c r="N178" s="17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29"/>
      <c r="B179" s="30"/>
      <c r="C179" s="26" t="s">
        <v>116</v>
      </c>
      <c r="D179" s="31"/>
      <c r="E179" s="32"/>
      <c r="F179" s="33"/>
      <c r="G179" s="34"/>
      <c r="H179" s="34"/>
      <c r="I179" s="35"/>
      <c r="J179" s="34"/>
      <c r="K179" s="35"/>
      <c r="L179" s="34"/>
      <c r="M179" s="40"/>
      <c r="N179" s="17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>
      <c r="A180" s="29"/>
      <c r="B180" s="30"/>
      <c r="C180" s="26" t="s">
        <v>117</v>
      </c>
      <c r="D180" s="31"/>
      <c r="E180" s="32"/>
      <c r="F180" s="33"/>
      <c r="G180" s="34"/>
      <c r="H180" s="34"/>
      <c r="I180" s="35"/>
      <c r="J180" s="34"/>
      <c r="K180" s="35"/>
      <c r="L180" s="34"/>
      <c r="M180" s="3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29"/>
      <c r="B181" s="30"/>
      <c r="C181" s="26" t="s">
        <v>176</v>
      </c>
      <c r="D181" s="31"/>
      <c r="E181" s="32"/>
      <c r="F181" s="33"/>
      <c r="G181" s="33"/>
      <c r="H181" s="34"/>
      <c r="I181" s="33"/>
      <c r="J181" s="34"/>
      <c r="K181" s="33"/>
      <c r="L181" s="34"/>
      <c r="M181" s="34"/>
      <c r="N181" s="17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>
      <c r="A182" s="80">
        <v>1</v>
      </c>
      <c r="B182" s="74" t="s">
        <v>60</v>
      </c>
      <c r="C182" s="36" t="s">
        <v>61</v>
      </c>
      <c r="D182" s="44" t="s">
        <v>62</v>
      </c>
      <c r="E182" s="48"/>
      <c r="F182" s="45">
        <v>5.8</v>
      </c>
      <c r="G182" s="34"/>
      <c r="H182" s="34"/>
      <c r="I182" s="34"/>
      <c r="J182" s="34"/>
      <c r="K182" s="34"/>
      <c r="L182" s="34"/>
      <c r="M182" s="34"/>
      <c r="N182" s="17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outlineLevel="1">
      <c r="A183" s="75"/>
      <c r="B183" s="75"/>
      <c r="C183" s="39" t="s">
        <v>63</v>
      </c>
      <c r="D183" s="44" t="s">
        <v>25</v>
      </c>
      <c r="E183" s="32">
        <v>0.318</v>
      </c>
      <c r="F183" s="33">
        <f>F182*E183</f>
        <v>1.8444</v>
      </c>
      <c r="G183" s="33"/>
      <c r="H183" s="34"/>
      <c r="I183" s="33"/>
      <c r="J183" s="34"/>
      <c r="K183" s="33"/>
      <c r="L183" s="34"/>
      <c r="M183" s="34"/>
      <c r="N183" s="17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outlineLevel="1">
      <c r="A184" s="75"/>
      <c r="B184" s="75"/>
      <c r="C184" s="39" t="s">
        <v>34</v>
      </c>
      <c r="D184" s="44" t="s">
        <v>5</v>
      </c>
      <c r="E184" s="32">
        <v>2.23E-2</v>
      </c>
      <c r="F184" s="33">
        <f>F182*E184</f>
        <v>0.12934000000000001</v>
      </c>
      <c r="G184" s="33"/>
      <c r="H184" s="34"/>
      <c r="I184" s="33"/>
      <c r="J184" s="34"/>
      <c r="K184" s="33"/>
      <c r="L184" s="34"/>
      <c r="M184" s="34"/>
      <c r="N184" s="17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29"/>
      <c r="B185" s="30"/>
      <c r="C185" s="26" t="s">
        <v>118</v>
      </c>
      <c r="D185" s="26"/>
      <c r="E185" s="32"/>
      <c r="F185" s="45"/>
      <c r="G185" s="34"/>
      <c r="H185" s="34"/>
      <c r="I185" s="35"/>
      <c r="J185" s="34"/>
      <c r="K185" s="35"/>
      <c r="L185" s="34"/>
      <c r="M185" s="34"/>
      <c r="N185" s="17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>
      <c r="A186" s="58"/>
      <c r="B186" s="30"/>
      <c r="C186" s="26" t="s">
        <v>182</v>
      </c>
      <c r="D186" s="31"/>
      <c r="E186" s="32"/>
      <c r="F186" s="33"/>
      <c r="G186" s="34"/>
      <c r="H186" s="34"/>
      <c r="I186" s="33"/>
      <c r="J186" s="34"/>
      <c r="K186" s="33"/>
      <c r="L186" s="34"/>
      <c r="M186" s="3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>
      <c r="A187" s="80">
        <v>1</v>
      </c>
      <c r="B187" s="74" t="s">
        <v>52</v>
      </c>
      <c r="C187" s="36" t="s">
        <v>157</v>
      </c>
      <c r="D187" s="31" t="s">
        <v>54</v>
      </c>
      <c r="E187" s="42"/>
      <c r="F187" s="40">
        <v>306</v>
      </c>
      <c r="G187" s="35"/>
      <c r="H187" s="34"/>
      <c r="I187" s="34"/>
      <c r="J187" s="34"/>
      <c r="K187" s="34"/>
      <c r="L187" s="34"/>
      <c r="M187" s="34"/>
      <c r="N187" s="17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outlineLevel="1">
      <c r="A188" s="75"/>
      <c r="B188" s="75"/>
      <c r="C188" s="39" t="s">
        <v>55</v>
      </c>
      <c r="D188" s="31" t="s">
        <v>33</v>
      </c>
      <c r="E188" s="32">
        <v>4.4999999999999999E-4</v>
      </c>
      <c r="F188" s="33">
        <f>F187*E188</f>
        <v>0.13769999999999999</v>
      </c>
      <c r="G188" s="34"/>
      <c r="H188" s="34"/>
      <c r="I188" s="35"/>
      <c r="J188" s="34"/>
      <c r="K188" s="35"/>
      <c r="L188" s="34"/>
      <c r="M188" s="34"/>
      <c r="N188" s="17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outlineLevel="1">
      <c r="A189" s="75"/>
      <c r="B189" s="75"/>
      <c r="C189" s="39" t="s">
        <v>56</v>
      </c>
      <c r="D189" s="31" t="s">
        <v>33</v>
      </c>
      <c r="E189" s="32">
        <v>8.9999999999999998E-4</v>
      </c>
      <c r="F189" s="33">
        <f>F187*E189</f>
        <v>0.27539999999999998</v>
      </c>
      <c r="G189" s="34"/>
      <c r="H189" s="34"/>
      <c r="I189" s="35"/>
      <c r="J189" s="34"/>
      <c r="K189" s="35"/>
      <c r="L189" s="34"/>
      <c r="M189" s="34"/>
      <c r="N189" s="17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>
      <c r="A190" s="76">
        <v>2</v>
      </c>
      <c r="B190" s="77" t="s">
        <v>158</v>
      </c>
      <c r="C190" s="36" t="s">
        <v>159</v>
      </c>
      <c r="D190" s="31" t="s">
        <v>54</v>
      </c>
      <c r="E190" s="32"/>
      <c r="F190" s="40">
        <v>306</v>
      </c>
      <c r="G190" s="34"/>
      <c r="H190" s="34"/>
      <c r="I190" s="35"/>
      <c r="J190" s="34"/>
      <c r="K190" s="35"/>
      <c r="L190" s="34"/>
      <c r="M190" s="3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75"/>
      <c r="B191" s="75"/>
      <c r="C191" s="39" t="s">
        <v>31</v>
      </c>
      <c r="D191" s="31" t="s">
        <v>25</v>
      </c>
      <c r="E191" s="32">
        <v>3.2100000000000004E-2</v>
      </c>
      <c r="F191" s="33">
        <f>F190*E191</f>
        <v>9.8226000000000013</v>
      </c>
      <c r="G191" s="34"/>
      <c r="H191" s="34"/>
      <c r="I191" s="35"/>
      <c r="J191" s="34"/>
      <c r="K191" s="35"/>
      <c r="L191" s="34"/>
      <c r="M191" s="3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75"/>
      <c r="B192" s="75"/>
      <c r="C192" s="39" t="s">
        <v>160</v>
      </c>
      <c r="D192" s="31" t="s">
        <v>33</v>
      </c>
      <c r="E192" s="32">
        <v>3.8799999999999998E-3</v>
      </c>
      <c r="F192" s="33">
        <f>F190*E192</f>
        <v>1.1872799999999999</v>
      </c>
      <c r="G192" s="34"/>
      <c r="H192" s="34"/>
      <c r="I192" s="35"/>
      <c r="J192" s="34"/>
      <c r="K192" s="35"/>
      <c r="L192" s="34"/>
      <c r="M192" s="3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75"/>
      <c r="B193" s="75"/>
      <c r="C193" s="39" t="s">
        <v>161</v>
      </c>
      <c r="D193" s="31" t="s">
        <v>33</v>
      </c>
      <c r="E193" s="32">
        <v>6.1600000000000005E-3</v>
      </c>
      <c r="F193" s="33">
        <f>F190*E193</f>
        <v>1.8849600000000002</v>
      </c>
      <c r="G193" s="34"/>
      <c r="H193" s="34"/>
      <c r="I193" s="35"/>
      <c r="J193" s="34"/>
      <c r="K193" s="35"/>
      <c r="L193" s="34"/>
      <c r="M193" s="3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75"/>
      <c r="B194" s="75"/>
      <c r="C194" s="39" t="s">
        <v>162</v>
      </c>
      <c r="D194" s="31" t="s">
        <v>33</v>
      </c>
      <c r="E194" s="32">
        <v>4.5300000000000002E-3</v>
      </c>
      <c r="F194" s="33">
        <f>F190*E194</f>
        <v>1.38618</v>
      </c>
      <c r="G194" s="34"/>
      <c r="H194" s="34"/>
      <c r="I194" s="35"/>
      <c r="J194" s="34"/>
      <c r="K194" s="35"/>
      <c r="L194" s="34"/>
      <c r="M194" s="3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75"/>
      <c r="B195" s="75"/>
      <c r="C195" s="39" t="s">
        <v>163</v>
      </c>
      <c r="D195" s="31" t="s">
        <v>33</v>
      </c>
      <c r="E195" s="32">
        <v>7.0999999999999991E-4</v>
      </c>
      <c r="F195" s="33">
        <f>F190*E195</f>
        <v>0.21725999999999998</v>
      </c>
      <c r="G195" s="34"/>
      <c r="H195" s="34"/>
      <c r="I195" s="35"/>
      <c r="J195" s="34"/>
      <c r="K195" s="35"/>
      <c r="L195" s="34"/>
      <c r="M195" s="3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75"/>
      <c r="B196" s="75"/>
      <c r="C196" s="39" t="s">
        <v>87</v>
      </c>
      <c r="D196" s="31" t="s">
        <v>33</v>
      </c>
      <c r="E196" s="32">
        <v>2.0699999999999998E-3</v>
      </c>
      <c r="F196" s="33">
        <f>F190*E196</f>
        <v>0.63341999999999998</v>
      </c>
      <c r="G196" s="34"/>
      <c r="H196" s="34"/>
      <c r="I196" s="35"/>
      <c r="J196" s="34"/>
      <c r="K196" s="35"/>
      <c r="L196" s="34"/>
      <c r="M196" s="3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75"/>
      <c r="B197" s="75"/>
      <c r="C197" s="39" t="s">
        <v>34</v>
      </c>
      <c r="D197" s="31" t="s">
        <v>5</v>
      </c>
      <c r="E197" s="32">
        <v>1.0200000000000001E-3</v>
      </c>
      <c r="F197" s="33">
        <f>F190*E197</f>
        <v>0.31212000000000001</v>
      </c>
      <c r="G197" s="34"/>
      <c r="H197" s="34"/>
      <c r="I197" s="35"/>
      <c r="J197" s="34"/>
      <c r="K197" s="35"/>
      <c r="L197" s="34"/>
      <c r="M197" s="3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75"/>
      <c r="B198" s="75"/>
      <c r="C198" s="39" t="s">
        <v>187</v>
      </c>
      <c r="D198" s="31" t="s">
        <v>30</v>
      </c>
      <c r="E198" s="32" t="s">
        <v>80</v>
      </c>
      <c r="F198" s="33">
        <v>30.6</v>
      </c>
      <c r="G198" s="34"/>
      <c r="H198" s="34"/>
      <c r="I198" s="35"/>
      <c r="J198" s="34"/>
      <c r="K198" s="35"/>
      <c r="L198" s="34"/>
      <c r="M198" s="3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75"/>
      <c r="B199" s="75"/>
      <c r="C199" s="39" t="s">
        <v>88</v>
      </c>
      <c r="D199" s="31" t="s">
        <v>164</v>
      </c>
      <c r="E199" s="32">
        <v>1.4999999999999999E-2</v>
      </c>
      <c r="F199" s="33">
        <f>F190*E199</f>
        <v>4.59</v>
      </c>
      <c r="G199" s="34"/>
      <c r="H199" s="34"/>
      <c r="I199" s="35"/>
      <c r="J199" s="34"/>
      <c r="K199" s="35"/>
      <c r="L199" s="34"/>
      <c r="M199" s="3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8.5">
      <c r="A200" s="75"/>
      <c r="B200" s="75"/>
      <c r="C200" s="39" t="s">
        <v>189</v>
      </c>
      <c r="D200" s="31" t="s">
        <v>41</v>
      </c>
      <c r="E200" s="32">
        <v>1.6</v>
      </c>
      <c r="F200" s="33">
        <f>E200*F198</f>
        <v>48.960000000000008</v>
      </c>
      <c r="G200" s="34"/>
      <c r="H200" s="34"/>
      <c r="I200" s="35"/>
      <c r="J200" s="34"/>
      <c r="K200" s="35"/>
      <c r="L200" s="34"/>
      <c r="M200" s="3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21" customFormat="1" ht="30">
      <c r="A201" s="29"/>
      <c r="B201" s="30"/>
      <c r="C201" s="26" t="s">
        <v>183</v>
      </c>
      <c r="D201" s="26"/>
      <c r="E201" s="32"/>
      <c r="F201" s="45"/>
      <c r="G201" s="34"/>
      <c r="H201" s="34">
        <f t="shared" ref="H201:H202" si="0">F201*G201</f>
        <v>0</v>
      </c>
      <c r="I201" s="35"/>
      <c r="J201" s="34">
        <f t="shared" ref="J201:J202" si="1">F201*I201</f>
        <v>0</v>
      </c>
      <c r="K201" s="35"/>
      <c r="L201" s="34">
        <f t="shared" ref="L201:L202" si="2">F201*K201</f>
        <v>0</v>
      </c>
      <c r="M201" s="34">
        <f t="shared" ref="M201" si="3">J201+L201+H201</f>
        <v>0</v>
      </c>
      <c r="N201" s="17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45">
      <c r="A202" s="80">
        <v>1</v>
      </c>
      <c r="B202" s="74" t="s">
        <v>119</v>
      </c>
      <c r="C202" s="36" t="s">
        <v>120</v>
      </c>
      <c r="D202" s="31" t="s">
        <v>30</v>
      </c>
      <c r="E202" s="59"/>
      <c r="F202" s="41">
        <v>14.399999999999999</v>
      </c>
      <c r="G202" s="35"/>
      <c r="H202" s="34">
        <f t="shared" si="0"/>
        <v>0</v>
      </c>
      <c r="I202" s="35"/>
      <c r="J202" s="34">
        <f t="shared" si="1"/>
        <v>0</v>
      </c>
      <c r="K202" s="35"/>
      <c r="L202" s="34">
        <f t="shared" si="2"/>
        <v>0</v>
      </c>
      <c r="M202" s="34">
        <f t="shared" ref="M202" si="4">J202+L202+H202</f>
        <v>0</v>
      </c>
      <c r="N202" s="17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outlineLevel="1">
      <c r="A203" s="75"/>
      <c r="B203" s="75"/>
      <c r="C203" s="39" t="s">
        <v>121</v>
      </c>
      <c r="D203" s="31" t="s">
        <v>33</v>
      </c>
      <c r="E203" s="32">
        <v>1.9099999999999999E-2</v>
      </c>
      <c r="F203" s="33">
        <f>F202*E203</f>
        <v>0.27503999999999995</v>
      </c>
      <c r="G203" s="35"/>
      <c r="H203" s="34"/>
      <c r="I203" s="35"/>
      <c r="J203" s="34"/>
      <c r="K203" s="35"/>
      <c r="L203" s="34"/>
      <c r="M203" s="34"/>
      <c r="N203" s="17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>
      <c r="A204" s="80">
        <v>2</v>
      </c>
      <c r="B204" s="74" t="s">
        <v>122</v>
      </c>
      <c r="C204" s="36" t="s">
        <v>123</v>
      </c>
      <c r="D204" s="31" t="s">
        <v>30</v>
      </c>
      <c r="E204" s="32"/>
      <c r="F204" s="45">
        <f>F202</f>
        <v>14.399999999999999</v>
      </c>
      <c r="G204" s="35"/>
      <c r="H204" s="34"/>
      <c r="I204" s="35"/>
      <c r="J204" s="34"/>
      <c r="K204" s="35"/>
      <c r="L204" s="34"/>
      <c r="M204" s="34"/>
      <c r="N204" s="17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outlineLevel="1">
      <c r="A205" s="75"/>
      <c r="B205" s="75"/>
      <c r="C205" s="39" t="s">
        <v>24</v>
      </c>
      <c r="D205" s="31" t="s">
        <v>25</v>
      </c>
      <c r="E205" s="32">
        <v>0.02</v>
      </c>
      <c r="F205" s="33">
        <f>E205*F204</f>
        <v>0.28799999999999998</v>
      </c>
      <c r="G205" s="35"/>
      <c r="H205" s="34"/>
      <c r="I205" s="35"/>
      <c r="J205" s="34"/>
      <c r="K205" s="35"/>
      <c r="L205" s="34"/>
      <c r="M205" s="34"/>
      <c r="N205" s="17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outlineLevel="1">
      <c r="A206" s="75"/>
      <c r="B206" s="75"/>
      <c r="C206" s="39" t="s">
        <v>124</v>
      </c>
      <c r="D206" s="31" t="s">
        <v>33</v>
      </c>
      <c r="E206" s="32">
        <v>4.48E-2</v>
      </c>
      <c r="F206" s="33">
        <f>E206*F204</f>
        <v>0.64511999999999992</v>
      </c>
      <c r="G206" s="35"/>
      <c r="H206" s="34"/>
      <c r="I206" s="35"/>
      <c r="J206" s="34"/>
      <c r="K206" s="35"/>
      <c r="L206" s="34"/>
      <c r="M206" s="34"/>
      <c r="N206" s="1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outlineLevel="1">
      <c r="A207" s="75"/>
      <c r="B207" s="75"/>
      <c r="C207" s="39" t="s">
        <v>34</v>
      </c>
      <c r="D207" s="31" t="s">
        <v>5</v>
      </c>
      <c r="E207" s="48">
        <v>2.0999999999999999E-3</v>
      </c>
      <c r="F207" s="34">
        <f>F204*E207</f>
        <v>3.0239999999999996E-2</v>
      </c>
      <c r="G207" s="35"/>
      <c r="H207" s="34"/>
      <c r="I207" s="34"/>
      <c r="J207" s="34"/>
      <c r="K207" s="34"/>
      <c r="L207" s="34"/>
      <c r="M207" s="34"/>
      <c r="N207" s="17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outlineLevel="1">
      <c r="A208" s="75"/>
      <c r="B208" s="75"/>
      <c r="C208" s="39" t="s">
        <v>35</v>
      </c>
      <c r="D208" s="31" t="s">
        <v>30</v>
      </c>
      <c r="E208" s="32">
        <v>5.0000000000000002E-5</v>
      </c>
      <c r="F208" s="33">
        <f>F204*E208</f>
        <v>7.1999999999999994E-4</v>
      </c>
      <c r="G208" s="34"/>
      <c r="H208" s="34"/>
      <c r="I208" s="35"/>
      <c r="J208" s="34"/>
      <c r="K208" s="35"/>
      <c r="L208" s="34"/>
      <c r="M208" s="34"/>
      <c r="N208" s="17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29">
        <v>3</v>
      </c>
      <c r="B209" s="43" t="s">
        <v>40</v>
      </c>
      <c r="C209" s="36" t="s">
        <v>179</v>
      </c>
      <c r="D209" s="31" t="s">
        <v>41</v>
      </c>
      <c r="E209" s="48"/>
      <c r="F209" s="40">
        <f>F202*1.8</f>
        <v>25.919999999999998</v>
      </c>
      <c r="G209" s="33"/>
      <c r="H209" s="34"/>
      <c r="I209" s="34"/>
      <c r="J209" s="34"/>
      <c r="K209" s="34"/>
      <c r="L209" s="34"/>
      <c r="M209" s="34"/>
      <c r="N209" s="17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80">
        <v>4</v>
      </c>
      <c r="B210" s="30" t="s">
        <v>42</v>
      </c>
      <c r="C210" s="36" t="s">
        <v>43</v>
      </c>
      <c r="D210" s="31" t="s">
        <v>30</v>
      </c>
      <c r="E210" s="42"/>
      <c r="F210" s="40">
        <f>F204</f>
        <v>14.399999999999999</v>
      </c>
      <c r="G210" s="35"/>
      <c r="H210" s="34"/>
      <c r="I210" s="34"/>
      <c r="J210" s="34"/>
      <c r="K210" s="34"/>
      <c r="L210" s="34"/>
      <c r="M210" s="34"/>
      <c r="N210" s="17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outlineLevel="1">
      <c r="A211" s="75"/>
      <c r="B211" s="30"/>
      <c r="C211" s="39" t="s">
        <v>31</v>
      </c>
      <c r="D211" s="31" t="s">
        <v>25</v>
      </c>
      <c r="E211" s="32">
        <v>3.2299999999999998E-3</v>
      </c>
      <c r="F211" s="33">
        <f>F210*E211</f>
        <v>4.6511999999999991E-2</v>
      </c>
      <c r="G211" s="34"/>
      <c r="H211" s="34"/>
      <c r="I211" s="35"/>
      <c r="J211" s="34"/>
      <c r="K211" s="35"/>
      <c r="L211" s="34"/>
      <c r="M211" s="34"/>
      <c r="N211" s="17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outlineLevel="1">
      <c r="A212" s="75"/>
      <c r="B212" s="30" t="s">
        <v>44</v>
      </c>
      <c r="C212" s="39" t="s">
        <v>45</v>
      </c>
      <c r="D212" s="31" t="s">
        <v>33</v>
      </c>
      <c r="E212" s="32">
        <v>3.62E-3</v>
      </c>
      <c r="F212" s="33">
        <f>F210*E212</f>
        <v>5.2127999999999994E-2</v>
      </c>
      <c r="G212" s="34"/>
      <c r="H212" s="34"/>
      <c r="I212" s="35"/>
      <c r="J212" s="34"/>
      <c r="K212" s="35"/>
      <c r="L212" s="34"/>
      <c r="M212" s="34"/>
      <c r="N212" s="17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outlineLevel="1">
      <c r="A213" s="75"/>
      <c r="B213" s="30"/>
      <c r="C213" s="39" t="s">
        <v>34</v>
      </c>
      <c r="D213" s="31" t="s">
        <v>5</v>
      </c>
      <c r="E213" s="32">
        <v>1.7999999999999998E-4</v>
      </c>
      <c r="F213" s="33">
        <f>F210*E213</f>
        <v>2.5919999999999997E-3</v>
      </c>
      <c r="G213" s="34"/>
      <c r="H213" s="34"/>
      <c r="I213" s="35"/>
      <c r="J213" s="34"/>
      <c r="K213" s="35"/>
      <c r="L213" s="34"/>
      <c r="M213" s="34"/>
      <c r="N213" s="17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outlineLevel="1">
      <c r="A214" s="75"/>
      <c r="B214" s="30" t="s">
        <v>46</v>
      </c>
      <c r="C214" s="39" t="s">
        <v>35</v>
      </c>
      <c r="D214" s="31" t="s">
        <v>30</v>
      </c>
      <c r="E214" s="32">
        <v>4.0000000000000003E-5</v>
      </c>
      <c r="F214" s="33">
        <f>F210*E214</f>
        <v>5.7600000000000001E-4</v>
      </c>
      <c r="G214" s="34"/>
      <c r="H214" s="34"/>
      <c r="I214" s="35"/>
      <c r="J214" s="34"/>
      <c r="K214" s="35"/>
      <c r="L214" s="34"/>
      <c r="M214" s="34"/>
      <c r="N214" s="17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>
      <c r="A215" s="80">
        <v>5</v>
      </c>
      <c r="B215" s="74" t="s">
        <v>84</v>
      </c>
      <c r="C215" s="36" t="s">
        <v>190</v>
      </c>
      <c r="D215" s="31" t="s">
        <v>30</v>
      </c>
      <c r="E215" s="48"/>
      <c r="F215" s="40">
        <v>15.552</v>
      </c>
      <c r="G215" s="35"/>
      <c r="H215" s="34"/>
      <c r="I215" s="34"/>
      <c r="J215" s="34"/>
      <c r="K215" s="34"/>
      <c r="L215" s="34"/>
      <c r="M215" s="34"/>
      <c r="N215" s="17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outlineLevel="1">
      <c r="A216" s="75"/>
      <c r="B216" s="75"/>
      <c r="C216" s="39" t="s">
        <v>31</v>
      </c>
      <c r="D216" s="31" t="s">
        <v>25</v>
      </c>
      <c r="E216" s="32">
        <v>0.15</v>
      </c>
      <c r="F216" s="33">
        <f>F215*E216</f>
        <v>2.3327999999999998</v>
      </c>
      <c r="G216" s="34"/>
      <c r="H216" s="34"/>
      <c r="I216" s="35"/>
      <c r="J216" s="34"/>
      <c r="K216" s="35"/>
      <c r="L216" s="34"/>
      <c r="M216" s="34"/>
      <c r="N216" s="17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outlineLevel="1">
      <c r="A217" s="75"/>
      <c r="B217" s="75"/>
      <c r="C217" s="39" t="s">
        <v>55</v>
      </c>
      <c r="D217" s="31" t="s">
        <v>33</v>
      </c>
      <c r="E217" s="32">
        <v>2.1600000000000001E-2</v>
      </c>
      <c r="F217" s="33">
        <f>F215*E217</f>
        <v>0.33592320000000003</v>
      </c>
      <c r="G217" s="34"/>
      <c r="H217" s="34"/>
      <c r="I217" s="35"/>
      <c r="J217" s="34"/>
      <c r="K217" s="35"/>
      <c r="L217" s="34"/>
      <c r="M217" s="34"/>
      <c r="N217" s="17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outlineLevel="1">
      <c r="A218" s="75"/>
      <c r="B218" s="75"/>
      <c r="C218" s="39" t="s">
        <v>86</v>
      </c>
      <c r="D218" s="31" t="s">
        <v>33</v>
      </c>
      <c r="E218" s="32">
        <v>2.7300000000000001E-2</v>
      </c>
      <c r="F218" s="33">
        <f>F215*E218</f>
        <v>0.42456959999999999</v>
      </c>
      <c r="G218" s="34"/>
      <c r="H218" s="34"/>
      <c r="I218" s="35"/>
      <c r="J218" s="34"/>
      <c r="K218" s="35"/>
      <c r="L218" s="34"/>
      <c r="M218" s="34"/>
      <c r="N218" s="17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outlineLevel="1">
      <c r="A219" s="75"/>
      <c r="B219" s="75"/>
      <c r="C219" s="39" t="s">
        <v>87</v>
      </c>
      <c r="D219" s="31" t="s">
        <v>33</v>
      </c>
      <c r="E219" s="32">
        <v>9.7000000000000003E-3</v>
      </c>
      <c r="F219" s="33">
        <f>F215*E219</f>
        <v>0.1508544</v>
      </c>
      <c r="G219" s="34"/>
      <c r="H219" s="34"/>
      <c r="I219" s="35"/>
      <c r="J219" s="34"/>
      <c r="K219" s="35"/>
      <c r="L219" s="34"/>
      <c r="M219" s="34"/>
      <c r="N219" s="17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outlineLevel="1">
      <c r="A220" s="75"/>
      <c r="B220" s="75"/>
      <c r="C220" s="39" t="s">
        <v>187</v>
      </c>
      <c r="D220" s="31" t="s">
        <v>30</v>
      </c>
      <c r="E220" s="32">
        <v>1.22</v>
      </c>
      <c r="F220" s="33">
        <f>F215*E220</f>
        <v>18.97344</v>
      </c>
      <c r="G220" s="34"/>
      <c r="H220" s="34"/>
      <c r="I220" s="35"/>
      <c r="J220" s="34"/>
      <c r="K220" s="35"/>
      <c r="L220" s="34"/>
      <c r="M220" s="34"/>
      <c r="N220" s="17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outlineLevel="1">
      <c r="A221" s="75"/>
      <c r="B221" s="75"/>
      <c r="C221" s="39" t="s">
        <v>88</v>
      </c>
      <c r="D221" s="31" t="s">
        <v>30</v>
      </c>
      <c r="E221" s="32">
        <v>7.0000000000000007E-2</v>
      </c>
      <c r="F221" s="33">
        <f>F215*E221</f>
        <v>1.0886400000000001</v>
      </c>
      <c r="G221" s="34"/>
      <c r="H221" s="34"/>
      <c r="I221" s="35"/>
      <c r="J221" s="34"/>
      <c r="K221" s="35"/>
      <c r="L221" s="34"/>
      <c r="M221" s="34"/>
      <c r="N221" s="17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8.5" outlineLevel="1">
      <c r="A222" s="75"/>
      <c r="B222" s="75"/>
      <c r="C222" s="39" t="s">
        <v>188</v>
      </c>
      <c r="D222" s="31" t="s">
        <v>41</v>
      </c>
      <c r="E222" s="32">
        <v>1.6</v>
      </c>
      <c r="F222" s="33">
        <f>F220*1.6</f>
        <v>30.357504000000002</v>
      </c>
      <c r="G222" s="34"/>
      <c r="H222" s="34"/>
      <c r="I222" s="35"/>
      <c r="J222" s="34"/>
      <c r="K222" s="35"/>
      <c r="L222" s="34"/>
      <c r="M222" s="34"/>
      <c r="N222" s="17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45">
      <c r="A223" s="80">
        <v>6</v>
      </c>
      <c r="B223" s="74" t="s">
        <v>89</v>
      </c>
      <c r="C223" s="36" t="s">
        <v>90</v>
      </c>
      <c r="D223" s="31" t="s">
        <v>54</v>
      </c>
      <c r="E223" s="42"/>
      <c r="F223" s="40">
        <v>103.68</v>
      </c>
      <c r="G223" s="35"/>
      <c r="H223" s="34"/>
      <c r="I223" s="34"/>
      <c r="J223" s="34"/>
      <c r="K223" s="35"/>
      <c r="L223" s="34"/>
      <c r="M223" s="34"/>
      <c r="N223" s="17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outlineLevel="1">
      <c r="A224" s="75"/>
      <c r="B224" s="75"/>
      <c r="C224" s="39" t="s">
        <v>31</v>
      </c>
      <c r="D224" s="31" t="s">
        <v>25</v>
      </c>
      <c r="E224" s="32">
        <v>3.3000000000000002E-2</v>
      </c>
      <c r="F224" s="33">
        <f>F223*E224</f>
        <v>3.4214400000000005</v>
      </c>
      <c r="G224" s="34"/>
      <c r="H224" s="34"/>
      <c r="I224" s="35"/>
      <c r="J224" s="34"/>
      <c r="K224" s="35"/>
      <c r="L224" s="34"/>
      <c r="M224" s="34"/>
      <c r="N224" s="17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outlineLevel="1">
      <c r="A225" s="75"/>
      <c r="B225" s="75"/>
      <c r="C225" s="39" t="s">
        <v>91</v>
      </c>
      <c r="D225" s="31" t="s">
        <v>33</v>
      </c>
      <c r="E225" s="32">
        <v>4.1999999999999996E-4</v>
      </c>
      <c r="F225" s="33">
        <f>E225*F223</f>
        <v>4.3545599999999997E-2</v>
      </c>
      <c r="G225" s="34"/>
      <c r="H225" s="34"/>
      <c r="I225" s="35"/>
      <c r="J225" s="34"/>
      <c r="K225" s="35"/>
      <c r="L225" s="34"/>
      <c r="M225" s="34"/>
      <c r="N225" s="17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outlineLevel="1">
      <c r="A226" s="75"/>
      <c r="B226" s="75"/>
      <c r="C226" s="39" t="s">
        <v>92</v>
      </c>
      <c r="D226" s="31" t="s">
        <v>33</v>
      </c>
      <c r="E226" s="32">
        <v>1.12E-2</v>
      </c>
      <c r="F226" s="33">
        <f>F223*E226</f>
        <v>1.161216</v>
      </c>
      <c r="G226" s="34"/>
      <c r="H226" s="34"/>
      <c r="I226" s="35"/>
      <c r="J226" s="34"/>
      <c r="K226" s="35"/>
      <c r="L226" s="34"/>
      <c r="M226" s="34"/>
      <c r="N226" s="17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outlineLevel="1">
      <c r="A227" s="75"/>
      <c r="B227" s="75"/>
      <c r="C227" s="39" t="s">
        <v>93</v>
      </c>
      <c r="D227" s="31" t="s">
        <v>33</v>
      </c>
      <c r="E227" s="32">
        <v>2.4799999999999999E-2</v>
      </c>
      <c r="F227" s="33">
        <f>E227*F223</f>
        <v>2.5712640000000002</v>
      </c>
      <c r="G227" s="34"/>
      <c r="H227" s="34"/>
      <c r="I227" s="35"/>
      <c r="J227" s="34"/>
      <c r="K227" s="35"/>
      <c r="L227" s="34"/>
      <c r="M227" s="34"/>
      <c r="N227" s="17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outlineLevel="1">
      <c r="A228" s="75"/>
      <c r="B228" s="75"/>
      <c r="C228" s="39" t="s">
        <v>94</v>
      </c>
      <c r="D228" s="31" t="s">
        <v>33</v>
      </c>
      <c r="E228" s="32">
        <v>2.5800000000000003E-3</v>
      </c>
      <c r="F228" s="33">
        <f>E228*F223</f>
        <v>0.26749440000000002</v>
      </c>
      <c r="G228" s="34"/>
      <c r="H228" s="34"/>
      <c r="I228" s="35"/>
      <c r="J228" s="34"/>
      <c r="K228" s="35"/>
      <c r="L228" s="34"/>
      <c r="M228" s="34"/>
      <c r="N228" s="17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outlineLevel="1">
      <c r="A229" s="75"/>
      <c r="B229" s="75"/>
      <c r="C229" s="39" t="s">
        <v>95</v>
      </c>
      <c r="D229" s="31" t="s">
        <v>33</v>
      </c>
      <c r="E229" s="32">
        <v>4.1399999999999996E-3</v>
      </c>
      <c r="F229" s="33">
        <f>E229*F223</f>
        <v>0.42923519999999998</v>
      </c>
      <c r="G229" s="34"/>
      <c r="H229" s="34"/>
      <c r="I229" s="35"/>
      <c r="J229" s="34"/>
      <c r="K229" s="35"/>
      <c r="L229" s="34"/>
      <c r="M229" s="34"/>
      <c r="N229" s="17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outlineLevel="1">
      <c r="A230" s="75"/>
      <c r="B230" s="75"/>
      <c r="C230" s="39" t="s">
        <v>96</v>
      </c>
      <c r="D230" s="31" t="s">
        <v>33</v>
      </c>
      <c r="E230" s="32">
        <v>5.2999999999999998E-4</v>
      </c>
      <c r="F230" s="33">
        <f>F223*E230</f>
        <v>5.4950400000000003E-2</v>
      </c>
      <c r="G230" s="34"/>
      <c r="H230" s="34"/>
      <c r="I230" s="35"/>
      <c r="J230" s="34"/>
      <c r="K230" s="35"/>
      <c r="L230" s="34"/>
      <c r="M230" s="34"/>
      <c r="N230" s="17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outlineLevel="1">
      <c r="A231" s="75"/>
      <c r="B231" s="75"/>
      <c r="C231" s="39" t="s">
        <v>97</v>
      </c>
      <c r="D231" s="31" t="s">
        <v>30</v>
      </c>
      <c r="E231" s="32">
        <f>1.26*0.12</f>
        <v>0.1512</v>
      </c>
      <c r="F231" s="33">
        <f>E231*F223</f>
        <v>15.676416000000001</v>
      </c>
      <c r="G231" s="34"/>
      <c r="H231" s="34"/>
      <c r="I231" s="35"/>
      <c r="J231" s="34"/>
      <c r="K231" s="35"/>
      <c r="L231" s="34"/>
      <c r="M231" s="34"/>
      <c r="N231" s="17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outlineLevel="1">
      <c r="A232" s="75"/>
      <c r="B232" s="75"/>
      <c r="C232" s="39" t="s">
        <v>88</v>
      </c>
      <c r="D232" s="31" t="s">
        <v>30</v>
      </c>
      <c r="E232" s="32">
        <v>0.03</v>
      </c>
      <c r="F232" s="33">
        <f>F223*E232</f>
        <v>3.1104000000000003</v>
      </c>
      <c r="G232" s="34"/>
      <c r="H232" s="34"/>
      <c r="I232" s="35"/>
      <c r="J232" s="34"/>
      <c r="K232" s="35"/>
      <c r="L232" s="34"/>
      <c r="M232" s="34"/>
      <c r="N232" s="17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8.5" outlineLevel="1">
      <c r="A233" s="75"/>
      <c r="B233" s="75"/>
      <c r="C233" s="39" t="s">
        <v>180</v>
      </c>
      <c r="D233" s="31" t="s">
        <v>41</v>
      </c>
      <c r="E233" s="32">
        <v>1.6</v>
      </c>
      <c r="F233" s="33">
        <f>F231*1.6</f>
        <v>25.082265600000003</v>
      </c>
      <c r="G233" s="34"/>
      <c r="H233" s="34"/>
      <c r="I233" s="35"/>
      <c r="J233" s="34"/>
      <c r="K233" s="35"/>
      <c r="L233" s="34"/>
      <c r="M233" s="34"/>
      <c r="N233" s="17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45">
      <c r="A234" s="80">
        <v>7</v>
      </c>
      <c r="B234" s="74" t="s">
        <v>98</v>
      </c>
      <c r="C234" s="36" t="s">
        <v>99</v>
      </c>
      <c r="D234" s="31" t="s">
        <v>54</v>
      </c>
      <c r="E234" s="32"/>
      <c r="F234" s="45">
        <v>96</v>
      </c>
      <c r="G234" s="34"/>
      <c r="H234" s="34"/>
      <c r="I234" s="35"/>
      <c r="J234" s="34"/>
      <c r="K234" s="35"/>
      <c r="L234" s="34"/>
      <c r="M234" s="34"/>
      <c r="N234" s="17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outlineLevel="1">
      <c r="A235" s="75"/>
      <c r="B235" s="75"/>
      <c r="C235" s="39" t="s">
        <v>31</v>
      </c>
      <c r="D235" s="31" t="s">
        <v>25</v>
      </c>
      <c r="E235" s="32">
        <v>0.38644000000000001</v>
      </c>
      <c r="F235" s="33">
        <f>E235*F234</f>
        <v>37.098240000000004</v>
      </c>
      <c r="G235" s="34"/>
      <c r="H235" s="34"/>
      <c r="I235" s="35"/>
      <c r="J235" s="34"/>
      <c r="K235" s="35"/>
      <c r="L235" s="34"/>
      <c r="M235" s="34"/>
      <c r="N235" s="17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8.5" outlineLevel="1">
      <c r="A236" s="75"/>
      <c r="B236" s="75"/>
      <c r="C236" s="39" t="s">
        <v>100</v>
      </c>
      <c r="D236" s="31" t="s">
        <v>33</v>
      </c>
      <c r="E236" s="32">
        <v>2.2600000000000002E-2</v>
      </c>
      <c r="F236" s="33">
        <f>E236*F234</f>
        <v>2.1696</v>
      </c>
      <c r="G236" s="34"/>
      <c r="H236" s="34"/>
      <c r="I236" s="35"/>
      <c r="J236" s="34"/>
      <c r="K236" s="35"/>
      <c r="L236" s="34"/>
      <c r="M236" s="34"/>
      <c r="N236" s="17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outlineLevel="1">
      <c r="A237" s="75"/>
      <c r="B237" s="75"/>
      <c r="C237" s="39" t="s">
        <v>101</v>
      </c>
      <c r="D237" s="31" t="s">
        <v>5</v>
      </c>
      <c r="E237" s="32">
        <v>1.3099999999999999E-2</v>
      </c>
      <c r="F237" s="33">
        <f>E237*F234</f>
        <v>1.2575999999999998</v>
      </c>
      <c r="G237" s="34"/>
      <c r="H237" s="34"/>
      <c r="I237" s="35"/>
      <c r="J237" s="34"/>
      <c r="K237" s="35"/>
      <c r="L237" s="34"/>
      <c r="M237" s="34"/>
      <c r="N237" s="17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outlineLevel="1">
      <c r="A238" s="75"/>
      <c r="B238" s="75"/>
      <c r="C238" s="39" t="s">
        <v>102</v>
      </c>
      <c r="D238" s="31" t="s">
        <v>30</v>
      </c>
      <c r="E238" s="32">
        <v>0.16319999999999998</v>
      </c>
      <c r="F238" s="33">
        <f>E238*F234</f>
        <v>15.667199999999998</v>
      </c>
      <c r="G238" s="34"/>
      <c r="H238" s="34"/>
      <c r="I238" s="35"/>
      <c r="J238" s="34"/>
      <c r="K238" s="35"/>
      <c r="L238" s="34"/>
      <c r="M238" s="34"/>
      <c r="N238" s="17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75"/>
      <c r="B239" s="75"/>
      <c r="C239" s="39" t="s">
        <v>103</v>
      </c>
      <c r="D239" s="31" t="s">
        <v>41</v>
      </c>
      <c r="E239" s="54" t="s">
        <v>80</v>
      </c>
      <c r="F239" s="33">
        <v>0.23635200000000003</v>
      </c>
      <c r="G239" s="34"/>
      <c r="H239" s="34"/>
      <c r="I239" s="35"/>
      <c r="J239" s="34"/>
      <c r="K239" s="35"/>
      <c r="L239" s="34"/>
      <c r="M239" s="34"/>
      <c r="N239" s="17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outlineLevel="1">
      <c r="A240" s="75"/>
      <c r="B240" s="75"/>
      <c r="C240" s="39" t="s">
        <v>79</v>
      </c>
      <c r="D240" s="31" t="s">
        <v>54</v>
      </c>
      <c r="E240" s="32">
        <v>9.3399999999999993E-3</v>
      </c>
      <c r="F240" s="33">
        <f>E240*F234</f>
        <v>0.89663999999999988</v>
      </c>
      <c r="G240" s="34"/>
      <c r="H240" s="34"/>
      <c r="I240" s="35"/>
      <c r="J240" s="34"/>
      <c r="K240" s="35"/>
      <c r="L240" s="34"/>
      <c r="M240" s="34"/>
      <c r="N240" s="17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outlineLevel="1">
      <c r="A241" s="75"/>
      <c r="B241" s="75"/>
      <c r="C241" s="39" t="s">
        <v>69</v>
      </c>
      <c r="D241" s="31" t="s">
        <v>5</v>
      </c>
      <c r="E241" s="32">
        <v>5.6400000000000009E-3</v>
      </c>
      <c r="F241" s="33">
        <f>E241*F234</f>
        <v>0.54144000000000014</v>
      </c>
      <c r="G241" s="34"/>
      <c r="H241" s="34"/>
      <c r="I241" s="35"/>
      <c r="J241" s="34"/>
      <c r="K241" s="35"/>
      <c r="L241" s="34"/>
      <c r="M241" s="34"/>
      <c r="N241" s="17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outlineLevel="1">
      <c r="A242" s="75"/>
      <c r="B242" s="75"/>
      <c r="C242" s="39" t="s">
        <v>88</v>
      </c>
      <c r="D242" s="31" t="s">
        <v>30</v>
      </c>
      <c r="E242" s="32">
        <v>1.78E-2</v>
      </c>
      <c r="F242" s="33">
        <f>E242*F234</f>
        <v>1.7088000000000001</v>
      </c>
      <c r="G242" s="34"/>
      <c r="H242" s="34"/>
      <c r="I242" s="35"/>
      <c r="J242" s="34"/>
      <c r="K242" s="35"/>
      <c r="L242" s="34"/>
      <c r="M242" s="34"/>
      <c r="N242" s="17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outlineLevel="1">
      <c r="A243" s="75"/>
      <c r="B243" s="75"/>
      <c r="C243" s="39" t="s">
        <v>181</v>
      </c>
      <c r="D243" s="31" t="s">
        <v>41</v>
      </c>
      <c r="E243" s="32"/>
      <c r="F243" s="33">
        <f>F238*2.4</f>
        <v>37.601279999999996</v>
      </c>
      <c r="G243" s="34"/>
      <c r="H243" s="34"/>
      <c r="I243" s="35"/>
      <c r="J243" s="34"/>
      <c r="K243" s="35"/>
      <c r="L243" s="34"/>
      <c r="M243" s="34"/>
      <c r="N243" s="17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outlineLevel="1">
      <c r="A244" s="75"/>
      <c r="B244" s="75"/>
      <c r="C244" s="39" t="s">
        <v>104</v>
      </c>
      <c r="D244" s="31" t="s">
        <v>41</v>
      </c>
      <c r="E244" s="32"/>
      <c r="F244" s="33">
        <f>F239</f>
        <v>0.23635200000000003</v>
      </c>
      <c r="G244" s="34"/>
      <c r="H244" s="34"/>
      <c r="I244" s="35"/>
      <c r="J244" s="34"/>
      <c r="K244" s="35"/>
      <c r="L244" s="34"/>
      <c r="M244" s="34"/>
      <c r="N244" s="17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>
      <c r="A245" s="80">
        <v>8</v>
      </c>
      <c r="B245" s="74" t="s">
        <v>105</v>
      </c>
      <c r="C245" s="36" t="s">
        <v>106</v>
      </c>
      <c r="D245" s="31" t="s">
        <v>62</v>
      </c>
      <c r="E245" s="32"/>
      <c r="F245" s="45">
        <v>17</v>
      </c>
      <c r="G245" s="34"/>
      <c r="H245" s="34"/>
      <c r="I245" s="35"/>
      <c r="J245" s="34"/>
      <c r="K245" s="35"/>
      <c r="L245" s="34"/>
      <c r="M245" s="34"/>
      <c r="N245" s="17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outlineLevel="1">
      <c r="A246" s="75"/>
      <c r="B246" s="75"/>
      <c r="C246" s="39" t="s">
        <v>31</v>
      </c>
      <c r="D246" s="31" t="s">
        <v>25</v>
      </c>
      <c r="E246" s="32">
        <v>7.6999999999999999E-2</v>
      </c>
      <c r="F246" s="33">
        <f>F245*E246</f>
        <v>1.3089999999999999</v>
      </c>
      <c r="G246" s="34"/>
      <c r="H246" s="34"/>
      <c r="I246" s="35"/>
      <c r="J246" s="34"/>
      <c r="K246" s="35"/>
      <c r="L246" s="34"/>
      <c r="M246" s="34"/>
      <c r="N246" s="17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outlineLevel="1">
      <c r="A247" s="75"/>
      <c r="B247" s="75"/>
      <c r="C247" s="39" t="s">
        <v>107</v>
      </c>
      <c r="D247" s="31" t="s">
        <v>33</v>
      </c>
      <c r="E247" s="32">
        <v>1.9400000000000001E-2</v>
      </c>
      <c r="F247" s="33">
        <f>F245*E247</f>
        <v>0.32979999999999998</v>
      </c>
      <c r="G247" s="34"/>
      <c r="H247" s="34"/>
      <c r="I247" s="35"/>
      <c r="J247" s="34"/>
      <c r="K247" s="35"/>
      <c r="L247" s="34"/>
      <c r="M247" s="34"/>
      <c r="N247" s="17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outlineLevel="1">
      <c r="A248" s="75"/>
      <c r="B248" s="75"/>
      <c r="C248" s="39" t="s">
        <v>108</v>
      </c>
      <c r="D248" s="31" t="s">
        <v>33</v>
      </c>
      <c r="E248" s="32">
        <v>1.67E-2</v>
      </c>
      <c r="F248" s="33">
        <f>F245*E248</f>
        <v>0.28389999999999999</v>
      </c>
      <c r="G248" s="34"/>
      <c r="H248" s="34"/>
      <c r="I248" s="35"/>
      <c r="J248" s="34"/>
      <c r="K248" s="35"/>
      <c r="L248" s="34"/>
      <c r="M248" s="34"/>
      <c r="N248" s="17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outlineLevel="1">
      <c r="A249" s="75"/>
      <c r="B249" s="75"/>
      <c r="C249" s="39" t="s">
        <v>109</v>
      </c>
      <c r="D249" s="31" t="s">
        <v>33</v>
      </c>
      <c r="E249" s="32">
        <v>2.4199999999999999E-2</v>
      </c>
      <c r="F249" s="33">
        <f>F245*E249</f>
        <v>0.41139999999999999</v>
      </c>
      <c r="G249" s="34"/>
      <c r="H249" s="34"/>
      <c r="I249" s="35"/>
      <c r="J249" s="34"/>
      <c r="K249" s="35"/>
      <c r="L249" s="34"/>
      <c r="M249" s="34"/>
      <c r="N249" s="17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outlineLevel="1">
      <c r="A250" s="75"/>
      <c r="B250" s="75"/>
      <c r="C250" s="39" t="s">
        <v>87</v>
      </c>
      <c r="D250" s="31" t="s">
        <v>33</v>
      </c>
      <c r="E250" s="32">
        <v>8.8000000000000005E-3</v>
      </c>
      <c r="F250" s="33">
        <f>F245*E250</f>
        <v>0.14960000000000001</v>
      </c>
      <c r="G250" s="34"/>
      <c r="H250" s="34"/>
      <c r="I250" s="35"/>
      <c r="J250" s="34"/>
      <c r="K250" s="35"/>
      <c r="L250" s="34"/>
      <c r="M250" s="34"/>
      <c r="N250" s="17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outlineLevel="1">
      <c r="A251" s="75"/>
      <c r="B251" s="75"/>
      <c r="C251" s="39" t="s">
        <v>101</v>
      </c>
      <c r="D251" s="31" t="s">
        <v>5</v>
      </c>
      <c r="E251" s="32">
        <v>6.3700000000000007E-2</v>
      </c>
      <c r="F251" s="33">
        <f>F245*E251</f>
        <v>1.0829000000000002</v>
      </c>
      <c r="G251" s="34"/>
      <c r="H251" s="34"/>
      <c r="I251" s="35"/>
      <c r="J251" s="34"/>
      <c r="K251" s="35"/>
      <c r="L251" s="34"/>
      <c r="M251" s="34"/>
      <c r="N251" s="17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outlineLevel="1">
      <c r="A252" s="75"/>
      <c r="B252" s="75"/>
      <c r="C252" s="39" t="s">
        <v>88</v>
      </c>
      <c r="D252" s="31" t="s">
        <v>30</v>
      </c>
      <c r="E252" s="32">
        <v>6.2E-2</v>
      </c>
      <c r="F252" s="33">
        <f>F245*E252</f>
        <v>1.054</v>
      </c>
      <c r="G252" s="34"/>
      <c r="H252" s="34"/>
      <c r="I252" s="35"/>
      <c r="J252" s="34"/>
      <c r="K252" s="35"/>
      <c r="L252" s="34"/>
      <c r="M252" s="34"/>
      <c r="N252" s="17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outlineLevel="1">
      <c r="A253" s="75"/>
      <c r="B253" s="75"/>
      <c r="C253" s="55" t="s">
        <v>110</v>
      </c>
      <c r="D253" s="56" t="s">
        <v>41</v>
      </c>
      <c r="E253" s="32">
        <v>1.2999999999999999E-3</v>
      </c>
      <c r="F253" s="33">
        <f>F245*E253</f>
        <v>2.2099999999999998E-2</v>
      </c>
      <c r="G253" s="34"/>
      <c r="H253" s="34"/>
      <c r="I253" s="57"/>
      <c r="J253" s="34"/>
      <c r="K253" s="57"/>
      <c r="L253" s="34"/>
      <c r="M253" s="34"/>
      <c r="N253" s="17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outlineLevel="1">
      <c r="A254" s="75"/>
      <c r="B254" s="75"/>
      <c r="C254" s="39" t="s">
        <v>69</v>
      </c>
      <c r="D254" s="31" t="s">
        <v>5</v>
      </c>
      <c r="E254" s="32">
        <v>1.78E-2</v>
      </c>
      <c r="F254" s="33">
        <f>F245*E254</f>
        <v>0.30259999999999998</v>
      </c>
      <c r="G254" s="34"/>
      <c r="H254" s="34"/>
      <c r="I254" s="35"/>
      <c r="J254" s="34"/>
      <c r="K254" s="35"/>
      <c r="L254" s="34"/>
      <c r="M254" s="34"/>
      <c r="N254" s="17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60">
      <c r="A255" s="80">
        <v>9</v>
      </c>
      <c r="B255" s="74" t="s">
        <v>111</v>
      </c>
      <c r="C255" s="36" t="s">
        <v>193</v>
      </c>
      <c r="D255" s="31" t="s">
        <v>30</v>
      </c>
      <c r="E255" s="32"/>
      <c r="F255" s="45">
        <v>3.7199999999999998</v>
      </c>
      <c r="G255" s="34"/>
      <c r="H255" s="34"/>
      <c r="I255" s="35"/>
      <c r="J255" s="34"/>
      <c r="K255" s="35"/>
      <c r="L255" s="34"/>
      <c r="M255" s="34"/>
      <c r="N255" s="17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outlineLevel="1">
      <c r="A256" s="75"/>
      <c r="B256" s="75"/>
      <c r="C256" s="39" t="s">
        <v>31</v>
      </c>
      <c r="D256" s="31" t="s">
        <v>25</v>
      </c>
      <c r="E256" s="32">
        <v>0.15</v>
      </c>
      <c r="F256" s="33">
        <f>E256*F255</f>
        <v>0.55799999999999994</v>
      </c>
      <c r="G256" s="34"/>
      <c r="H256" s="34"/>
      <c r="I256" s="35"/>
      <c r="J256" s="34"/>
      <c r="K256" s="35"/>
      <c r="L256" s="34"/>
      <c r="M256" s="34"/>
      <c r="N256" s="17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outlineLevel="1">
      <c r="A257" s="75"/>
      <c r="B257" s="75"/>
      <c r="C257" s="39" t="s">
        <v>112</v>
      </c>
      <c r="D257" s="31" t="s">
        <v>113</v>
      </c>
      <c r="E257" s="32">
        <v>2.1600000000000001E-2</v>
      </c>
      <c r="F257" s="33">
        <f>E257*F255</f>
        <v>8.0351999999999993E-2</v>
      </c>
      <c r="G257" s="34"/>
      <c r="H257" s="34"/>
      <c r="I257" s="35"/>
      <c r="J257" s="34"/>
      <c r="K257" s="35"/>
      <c r="L257" s="34"/>
      <c r="M257" s="34"/>
      <c r="N257" s="17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outlineLevel="1">
      <c r="A258" s="75"/>
      <c r="B258" s="75"/>
      <c r="C258" s="39" t="s">
        <v>114</v>
      </c>
      <c r="D258" s="31" t="s">
        <v>113</v>
      </c>
      <c r="E258" s="32">
        <v>2.7300000000000001E-2</v>
      </c>
      <c r="F258" s="33">
        <f>E258*F255</f>
        <v>0.10155599999999999</v>
      </c>
      <c r="G258" s="34"/>
      <c r="H258" s="34"/>
      <c r="I258" s="35"/>
      <c r="J258" s="34"/>
      <c r="K258" s="35"/>
      <c r="L258" s="34"/>
      <c r="M258" s="34"/>
      <c r="N258" s="17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outlineLevel="1">
      <c r="A259" s="75"/>
      <c r="B259" s="75"/>
      <c r="C259" s="39" t="s">
        <v>115</v>
      </c>
      <c r="D259" s="31" t="s">
        <v>113</v>
      </c>
      <c r="E259" s="32">
        <v>9.7000000000000003E-3</v>
      </c>
      <c r="F259" s="33">
        <f>E259*F255</f>
        <v>3.6083999999999998E-2</v>
      </c>
      <c r="G259" s="34"/>
      <c r="H259" s="34"/>
      <c r="I259" s="35"/>
      <c r="J259" s="34"/>
      <c r="K259" s="35"/>
      <c r="L259" s="34"/>
      <c r="M259" s="34"/>
      <c r="N259" s="17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outlineLevel="1">
      <c r="A260" s="75"/>
      <c r="B260" s="75"/>
      <c r="C260" s="39" t="s">
        <v>187</v>
      </c>
      <c r="D260" s="31" t="s">
        <v>30</v>
      </c>
      <c r="E260" s="32">
        <v>1.22</v>
      </c>
      <c r="F260" s="33">
        <f>E260*F255</f>
        <v>4.5383999999999993</v>
      </c>
      <c r="G260" s="34"/>
      <c r="H260" s="34"/>
      <c r="I260" s="35"/>
      <c r="J260" s="34"/>
      <c r="K260" s="35"/>
      <c r="L260" s="34"/>
      <c r="M260" s="34"/>
      <c r="N260" s="17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outlineLevel="1">
      <c r="A261" s="75"/>
      <c r="B261" s="75"/>
      <c r="C261" s="39" t="s">
        <v>88</v>
      </c>
      <c r="D261" s="31" t="s">
        <v>30</v>
      </c>
      <c r="E261" s="32">
        <v>7.0000000000000007E-2</v>
      </c>
      <c r="F261" s="33">
        <f>E261*F255</f>
        <v>0.26040000000000002</v>
      </c>
      <c r="G261" s="34"/>
      <c r="H261" s="34"/>
      <c r="I261" s="35"/>
      <c r="J261" s="34"/>
      <c r="K261" s="35"/>
      <c r="L261" s="34"/>
      <c r="M261" s="34"/>
      <c r="N261" s="17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8.5" outlineLevel="1">
      <c r="A262" s="75"/>
      <c r="B262" s="75"/>
      <c r="C262" s="39" t="s">
        <v>188</v>
      </c>
      <c r="D262" s="31" t="s">
        <v>41</v>
      </c>
      <c r="E262" s="32">
        <v>1.6</v>
      </c>
      <c r="F262" s="33">
        <f>E262*F260</f>
        <v>7.2614399999999995</v>
      </c>
      <c r="G262" s="34"/>
      <c r="H262" s="34"/>
      <c r="I262" s="35"/>
      <c r="J262" s="34"/>
      <c r="K262" s="35"/>
      <c r="L262" s="34"/>
      <c r="M262" s="34"/>
      <c r="N262" s="17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29"/>
      <c r="B263" s="30"/>
      <c r="C263" s="26" t="s">
        <v>125</v>
      </c>
      <c r="D263" s="31"/>
      <c r="E263" s="33"/>
      <c r="F263" s="33"/>
      <c r="G263" s="34"/>
      <c r="H263" s="34"/>
      <c r="I263" s="35"/>
      <c r="J263" s="34"/>
      <c r="K263" s="35"/>
      <c r="L263" s="34"/>
      <c r="M263" s="40"/>
      <c r="N263" s="17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29"/>
      <c r="B264" s="30"/>
      <c r="C264" s="49" t="s">
        <v>126</v>
      </c>
      <c r="D264" s="31"/>
      <c r="E264" s="33"/>
      <c r="F264" s="33"/>
      <c r="G264" s="34"/>
      <c r="H264" s="34"/>
      <c r="I264" s="35"/>
      <c r="J264" s="34"/>
      <c r="K264" s="35"/>
      <c r="L264" s="34"/>
      <c r="M264" s="40"/>
      <c r="N264" s="17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29"/>
      <c r="B265" s="43"/>
      <c r="C265" s="60" t="s">
        <v>127</v>
      </c>
      <c r="D265" s="61"/>
      <c r="E265" s="40"/>
      <c r="F265" s="40"/>
      <c r="G265" s="40"/>
      <c r="H265" s="40"/>
      <c r="I265" s="40"/>
      <c r="J265" s="40"/>
      <c r="K265" s="40"/>
      <c r="L265" s="34"/>
      <c r="M265" s="40"/>
      <c r="N265" s="17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29"/>
      <c r="B266" s="43"/>
      <c r="C266" s="60" t="s">
        <v>9</v>
      </c>
      <c r="D266" s="27" t="s">
        <v>5</v>
      </c>
      <c r="E266" s="40"/>
      <c r="F266" s="40"/>
      <c r="G266" s="40"/>
      <c r="H266" s="40"/>
      <c r="I266" s="40"/>
      <c r="J266" s="40"/>
      <c r="K266" s="40"/>
      <c r="L266" s="40"/>
      <c r="M266" s="40"/>
      <c r="N266" s="17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29"/>
      <c r="B267" s="43"/>
      <c r="C267" s="60" t="s">
        <v>128</v>
      </c>
      <c r="D267" s="61"/>
      <c r="E267" s="40"/>
      <c r="F267" s="40"/>
      <c r="G267" s="40"/>
      <c r="H267" s="40"/>
      <c r="I267" s="40"/>
      <c r="J267" s="40"/>
      <c r="K267" s="40"/>
      <c r="L267" s="40"/>
      <c r="M267" s="40"/>
      <c r="N267" s="17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29"/>
      <c r="B268" s="43"/>
      <c r="C268" s="60" t="s">
        <v>9</v>
      </c>
      <c r="D268" s="27" t="s">
        <v>5</v>
      </c>
      <c r="E268" s="40"/>
      <c r="F268" s="40"/>
      <c r="G268" s="40"/>
      <c r="H268" s="40"/>
      <c r="I268" s="40"/>
      <c r="J268" s="40"/>
      <c r="K268" s="40"/>
      <c r="L268" s="40"/>
      <c r="M268" s="40"/>
      <c r="N268" s="17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29"/>
      <c r="B269" s="43"/>
      <c r="C269" s="60" t="s">
        <v>129</v>
      </c>
      <c r="D269" s="61">
        <v>0.03</v>
      </c>
      <c r="E269" s="40"/>
      <c r="F269" s="40"/>
      <c r="G269" s="40"/>
      <c r="H269" s="40"/>
      <c r="I269" s="40"/>
      <c r="J269" s="40"/>
      <c r="K269" s="40"/>
      <c r="L269" s="40"/>
      <c r="M269" s="40"/>
      <c r="N269" s="17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29"/>
      <c r="B270" s="43"/>
      <c r="C270" s="60" t="s">
        <v>9</v>
      </c>
      <c r="D270" s="27" t="s">
        <v>5</v>
      </c>
      <c r="E270" s="40"/>
      <c r="F270" s="40"/>
      <c r="G270" s="40"/>
      <c r="H270" s="40"/>
      <c r="I270" s="40"/>
      <c r="J270" s="40"/>
      <c r="K270" s="40"/>
      <c r="L270" s="40"/>
      <c r="M270" s="40"/>
      <c r="N270" s="17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29"/>
      <c r="B271" s="43"/>
      <c r="C271" s="60" t="s">
        <v>130</v>
      </c>
      <c r="D271" s="61">
        <v>0.18</v>
      </c>
      <c r="E271" s="40"/>
      <c r="F271" s="40"/>
      <c r="G271" s="40"/>
      <c r="H271" s="40"/>
      <c r="I271" s="40"/>
      <c r="J271" s="40"/>
      <c r="K271" s="40"/>
      <c r="L271" s="40"/>
      <c r="M271" s="40"/>
      <c r="N271" s="17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63"/>
      <c r="B272" s="64"/>
      <c r="C272" s="65" t="s">
        <v>9</v>
      </c>
      <c r="D272" s="66" t="s">
        <v>5</v>
      </c>
      <c r="E272" s="67"/>
      <c r="F272" s="67"/>
      <c r="G272" s="67"/>
      <c r="H272" s="67"/>
      <c r="I272" s="67"/>
      <c r="J272" s="67"/>
      <c r="K272" s="67"/>
      <c r="L272" s="67"/>
      <c r="M272" s="67"/>
      <c r="N272" s="17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>
      <c r="A273" s="78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17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</sheetData>
  <mergeCells count="90">
    <mergeCell ref="I3:J3"/>
    <mergeCell ref="M3:M4"/>
    <mergeCell ref="A1:M1"/>
    <mergeCell ref="B2:D2"/>
    <mergeCell ref="J2:M2"/>
    <mergeCell ref="A3:A4"/>
    <mergeCell ref="B3:B4"/>
    <mergeCell ref="C3:C4"/>
    <mergeCell ref="D3:D4"/>
    <mergeCell ref="E3:F3"/>
    <mergeCell ref="G3:H3"/>
    <mergeCell ref="A7:A8"/>
    <mergeCell ref="B7:B8"/>
    <mergeCell ref="A11:A15"/>
    <mergeCell ref="B11:B15"/>
    <mergeCell ref="B16:B17"/>
    <mergeCell ref="A16:A17"/>
    <mergeCell ref="A32:A34"/>
    <mergeCell ref="B32:B34"/>
    <mergeCell ref="A35:A36"/>
    <mergeCell ref="B35:B36"/>
    <mergeCell ref="A18:A19"/>
    <mergeCell ref="B18:B19"/>
    <mergeCell ref="A21:A25"/>
    <mergeCell ref="A26:A28"/>
    <mergeCell ref="B26:B28"/>
    <mergeCell ref="B37:B41"/>
    <mergeCell ref="A67:A69"/>
    <mergeCell ref="A70:A71"/>
    <mergeCell ref="A72:A77"/>
    <mergeCell ref="A78:A84"/>
    <mergeCell ref="A37:A42"/>
    <mergeCell ref="A43:A48"/>
    <mergeCell ref="A49:A53"/>
    <mergeCell ref="A54:A55"/>
    <mergeCell ref="A56:A59"/>
    <mergeCell ref="A61:A65"/>
    <mergeCell ref="B43:B47"/>
    <mergeCell ref="B49:B53"/>
    <mergeCell ref="B54:B55"/>
    <mergeCell ref="B56:B59"/>
    <mergeCell ref="B67:B69"/>
    <mergeCell ref="B255:B262"/>
    <mergeCell ref="B187:B189"/>
    <mergeCell ref="A273:M273"/>
    <mergeCell ref="B202:B203"/>
    <mergeCell ref="B204:B208"/>
    <mergeCell ref="B215:B222"/>
    <mergeCell ref="B223:B233"/>
    <mergeCell ref="B234:B244"/>
    <mergeCell ref="B245:B254"/>
    <mergeCell ref="A255:A262"/>
    <mergeCell ref="A187:A189"/>
    <mergeCell ref="A190:A200"/>
    <mergeCell ref="B190:B200"/>
    <mergeCell ref="B70:B71"/>
    <mergeCell ref="B72:B76"/>
    <mergeCell ref="B78:B84"/>
    <mergeCell ref="A85:A91"/>
    <mergeCell ref="B85:B91"/>
    <mergeCell ref="A92:A101"/>
    <mergeCell ref="B92:B100"/>
    <mergeCell ref="B102:B104"/>
    <mergeCell ref="A102:A105"/>
    <mergeCell ref="A106:A113"/>
    <mergeCell ref="B106:B112"/>
    <mergeCell ref="A114:A117"/>
    <mergeCell ref="B114:B117"/>
    <mergeCell ref="A118:A121"/>
    <mergeCell ref="B118:B121"/>
    <mergeCell ref="A150:A160"/>
    <mergeCell ref="B150:B160"/>
    <mergeCell ref="A161:A170"/>
    <mergeCell ref="B161:B170"/>
    <mergeCell ref="A123:A127"/>
    <mergeCell ref="A131:A138"/>
    <mergeCell ref="B131:B138"/>
    <mergeCell ref="A139:A149"/>
    <mergeCell ref="B139:B149"/>
    <mergeCell ref="A171:A178"/>
    <mergeCell ref="B171:B178"/>
    <mergeCell ref="B182:B184"/>
    <mergeCell ref="A245:A254"/>
    <mergeCell ref="A182:A184"/>
    <mergeCell ref="A202:A203"/>
    <mergeCell ref="A204:A208"/>
    <mergeCell ref="A210:A214"/>
    <mergeCell ref="A215:A222"/>
    <mergeCell ref="A223:A233"/>
    <mergeCell ref="A234:A244"/>
  </mergeCells>
  <conditionalFormatting sqref="A1:A2 A264:M272 A20 C20:G20 I20 K20 K11:K17 F2:J2 A131:G139 I131:I139 K131:K132 A3:M5 I11:I17 A11:G17 A6:B6 D6:M6 A26:G28 I26:I28 K26:K28 K136:K139 M131:M149 A129:G129 I129 K129 A7:M8 M9 M179 M128 M102:M105 M114:M117 M11:M29 M32:M42 C183:G184 I182:I184 K182:K184 C186:G200 M202:M214 I186:I200 K186:K200 M182:M200 M49:M65 H9:H262 J9:J262 L9:L262">
    <cfRule type="cellIs" dxfId="161" priority="4" operator="equal">
      <formula>0</formula>
    </cfRule>
  </conditionalFormatting>
  <conditionalFormatting sqref="A21:C21 B22:G23 E21:G21 I21:I23 K21:K23">
    <cfRule type="cellIs" dxfId="160" priority="5" operator="equal">
      <formula>0</formula>
    </cfRule>
  </conditionalFormatting>
  <conditionalFormatting sqref="B24:G24 B25:C25 E25:G25 I24:I25 K24:K25">
    <cfRule type="cellIs" dxfId="159" priority="6" operator="equal">
      <formula>0</formula>
    </cfRule>
  </conditionalFormatting>
  <conditionalFormatting sqref="D25">
    <cfRule type="cellIs" dxfId="158" priority="7" operator="equal">
      <formula>0</formula>
    </cfRule>
  </conditionalFormatting>
  <conditionalFormatting sqref="B20">
    <cfRule type="cellIs" dxfId="157" priority="8" operator="equal">
      <formula>0</formula>
    </cfRule>
  </conditionalFormatting>
  <conditionalFormatting sqref="A18:G19 I18:I19 K18:K19">
    <cfRule type="cellIs" dxfId="156" priority="9" operator="equal">
      <formula>0</formula>
    </cfRule>
  </conditionalFormatting>
  <conditionalFormatting sqref="D21">
    <cfRule type="cellIs" dxfId="155" priority="10" operator="equal">
      <formula>0</formula>
    </cfRule>
  </conditionalFormatting>
  <conditionalFormatting sqref="C140">
    <cfRule type="cellIs" dxfId="154" priority="11" operator="equal">
      <formula>0</formula>
    </cfRule>
  </conditionalFormatting>
  <conditionalFormatting sqref="E147:G147 D140:G140 C147 C141:G146 I140:I147 K140 K147">
    <cfRule type="cellIs" dxfId="153" priority="12" operator="equal">
      <formula>0</formula>
    </cfRule>
  </conditionalFormatting>
  <conditionalFormatting sqref="E148:G148 C148 C149:G149 I148:I149 K148">
    <cfRule type="cellIs" dxfId="152" priority="13" operator="equal">
      <formula>0</formula>
    </cfRule>
  </conditionalFormatting>
  <conditionalFormatting sqref="D147">
    <cfRule type="cellIs" dxfId="151" priority="14" operator="equal">
      <formula>0</formula>
    </cfRule>
  </conditionalFormatting>
  <conditionalFormatting sqref="D148">
    <cfRule type="cellIs" dxfId="150" priority="15" operator="equal">
      <formula>0</formula>
    </cfRule>
  </conditionalFormatting>
  <conditionalFormatting sqref="B2">
    <cfRule type="cellIs" dxfId="149" priority="16" operator="equal">
      <formula>0</formula>
    </cfRule>
  </conditionalFormatting>
  <conditionalFormatting sqref="M129:M130">
    <cfRule type="cellIs" dxfId="148" priority="17" operator="equal">
      <formula>0</formula>
    </cfRule>
  </conditionalFormatting>
  <conditionalFormatting sqref="C6">
    <cfRule type="cellIs" dxfId="147" priority="18" operator="equal">
      <formula>0</formula>
    </cfRule>
  </conditionalFormatting>
  <conditionalFormatting sqref="A9:G9 I9 K9">
    <cfRule type="cellIs" dxfId="146" priority="19" operator="equal">
      <formula>0</formula>
    </cfRule>
  </conditionalFormatting>
  <conditionalFormatting sqref="A10:G10 I10 K10 M10">
    <cfRule type="cellIs" dxfId="145" priority="20" operator="equal">
      <formula>0</formula>
    </cfRule>
  </conditionalFormatting>
  <conditionalFormatting sqref="A130:G130 I130 K130">
    <cfRule type="cellIs" dxfId="144" priority="21" operator="equal">
      <formula>0</formula>
    </cfRule>
  </conditionalFormatting>
  <conditionalFormatting sqref="K179 A179:G179 I179 I185:I200 K185:K200">
    <cfRule type="cellIs" dxfId="143" priority="22" operator="equal">
      <formula>0</formula>
    </cfRule>
  </conditionalFormatting>
  <conditionalFormatting sqref="A180:G180 I180 K180 M180">
    <cfRule type="cellIs" dxfId="142" priority="23" operator="equal">
      <formula>0</formula>
    </cfRule>
  </conditionalFormatting>
  <conditionalFormatting sqref="A29:G29 I29 K29">
    <cfRule type="cellIs" dxfId="141" priority="24" operator="equal">
      <formula>0</formula>
    </cfRule>
  </conditionalFormatting>
  <conditionalFormatting sqref="A185:G200">
    <cfRule type="cellIs" dxfId="140" priority="25" operator="equal">
      <formula>0</formula>
    </cfRule>
  </conditionalFormatting>
  <conditionalFormatting sqref="A263:M263">
    <cfRule type="cellIs" dxfId="139" priority="26" operator="equal">
      <formula>0</formula>
    </cfRule>
  </conditionalFormatting>
  <conditionalFormatting sqref="D210">
    <cfRule type="cellIs" dxfId="138" priority="27" operator="equal">
      <formula>0</formula>
    </cfRule>
  </conditionalFormatting>
  <conditionalFormatting sqref="B213:G213 B214:C214 E214:G214 I213:I214 K213:K214">
    <cfRule type="cellIs" dxfId="137" priority="28" operator="equal">
      <formula>0</formula>
    </cfRule>
  </conditionalFormatting>
  <conditionalFormatting sqref="B209">
    <cfRule type="cellIs" dxfId="136" priority="29" operator="equal">
      <formula>0</formula>
    </cfRule>
  </conditionalFormatting>
  <conditionalFormatting sqref="A210:C210 B211:G212 E210:G210 I210:I212 K210:K212">
    <cfRule type="cellIs" dxfId="135" priority="30" operator="equal">
      <formula>0</formula>
    </cfRule>
  </conditionalFormatting>
  <conditionalFormatting sqref="A202:G202 A209 C205:G209 A204:G204 C203:G203 I202:I209 K202:K209">
    <cfRule type="cellIs" dxfId="134" priority="31" operator="equal">
      <formula>0</formula>
    </cfRule>
  </conditionalFormatting>
  <conditionalFormatting sqref="D214">
    <cfRule type="cellIs" dxfId="133" priority="32" operator="equal">
      <formula>0</formula>
    </cfRule>
  </conditionalFormatting>
  <conditionalFormatting sqref="K149">
    <cfRule type="cellIs" dxfId="132" priority="39" operator="equal">
      <formula>0</formula>
    </cfRule>
  </conditionalFormatting>
  <conditionalFormatting sqref="K133">
    <cfRule type="cellIs" dxfId="131" priority="40" operator="equal">
      <formula>0</formula>
    </cfRule>
  </conditionalFormatting>
  <conditionalFormatting sqref="K134:K135">
    <cfRule type="cellIs" dxfId="130" priority="41" operator="equal">
      <formula>0</formula>
    </cfRule>
  </conditionalFormatting>
  <conditionalFormatting sqref="K141:K146">
    <cfRule type="cellIs" dxfId="129" priority="42" operator="equal">
      <formula>0</formula>
    </cfRule>
  </conditionalFormatting>
  <conditionalFormatting sqref="M171:M178">
    <cfRule type="cellIs" dxfId="128" priority="43" operator="equal">
      <formula>0</formula>
    </cfRule>
  </conditionalFormatting>
  <conditionalFormatting sqref="K173:K175">
    <cfRule type="cellIs" dxfId="127" priority="44" operator="equal">
      <formula>0</formula>
    </cfRule>
  </conditionalFormatting>
  <conditionalFormatting sqref="A171:G171 C172:G176 I171:I176 K171:K172 K176">
    <cfRule type="cellIs" dxfId="126" priority="45" operator="equal">
      <formula>0</formula>
    </cfRule>
  </conditionalFormatting>
  <conditionalFormatting sqref="C177:G178 I177:I178 K177:K178">
    <cfRule type="cellIs" dxfId="125" priority="46" operator="equal">
      <formula>0</formula>
    </cfRule>
  </conditionalFormatting>
  <conditionalFormatting sqref="A215:G223 I215:I223 K215:K216 K220:K223 M215:M233">
    <cfRule type="cellIs" dxfId="124" priority="47" operator="equal">
      <formula>0</formula>
    </cfRule>
  </conditionalFormatting>
  <conditionalFormatting sqref="C224">
    <cfRule type="cellIs" dxfId="123" priority="48" operator="equal">
      <formula>0</formula>
    </cfRule>
  </conditionalFormatting>
  <conditionalFormatting sqref="E231:G231 D224:G224 C231 C225:G230 I224:I231 K224 K231">
    <cfRule type="cellIs" dxfId="122" priority="49" operator="equal">
      <formula>0</formula>
    </cfRule>
  </conditionalFormatting>
  <conditionalFormatting sqref="E232:G232 C232 C233:G233 I232:I233 K232">
    <cfRule type="cellIs" dxfId="121" priority="50" operator="equal">
      <formula>0</formula>
    </cfRule>
  </conditionalFormatting>
  <conditionalFormatting sqref="D231">
    <cfRule type="cellIs" dxfId="120" priority="51" operator="equal">
      <formula>0</formula>
    </cfRule>
  </conditionalFormatting>
  <conditionalFormatting sqref="D232">
    <cfRule type="cellIs" dxfId="119" priority="52" operator="equal">
      <formula>0</formula>
    </cfRule>
  </conditionalFormatting>
  <conditionalFormatting sqref="K233">
    <cfRule type="cellIs" dxfId="118" priority="53" operator="equal">
      <formula>0</formula>
    </cfRule>
  </conditionalFormatting>
  <conditionalFormatting sqref="K217">
    <cfRule type="cellIs" dxfId="117" priority="54" operator="equal">
      <formula>0</formula>
    </cfRule>
  </conditionalFormatting>
  <conditionalFormatting sqref="K218:K219">
    <cfRule type="cellIs" dxfId="116" priority="55" operator="equal">
      <formula>0</formula>
    </cfRule>
  </conditionalFormatting>
  <conditionalFormatting sqref="K225:K230">
    <cfRule type="cellIs" dxfId="115" priority="56" operator="equal">
      <formula>0</formula>
    </cfRule>
  </conditionalFormatting>
  <conditionalFormatting sqref="M255:M262">
    <cfRule type="cellIs" dxfId="114" priority="57" operator="equal">
      <formula>0</formula>
    </cfRule>
  </conditionalFormatting>
  <conditionalFormatting sqref="K257:K259">
    <cfRule type="cellIs" dxfId="113" priority="58" operator="equal">
      <formula>0</formula>
    </cfRule>
  </conditionalFormatting>
  <conditionalFormatting sqref="A255:G255 C256:G260 I255:I260 K255:K256 K260">
    <cfRule type="cellIs" dxfId="112" priority="59" operator="equal">
      <formula>0</formula>
    </cfRule>
  </conditionalFormatting>
  <conditionalFormatting sqref="C261:G262 I261:I262 K261:K262">
    <cfRule type="cellIs" dxfId="111" priority="60" operator="equal">
      <formula>0</formula>
    </cfRule>
  </conditionalFormatting>
  <conditionalFormatting sqref="A128:G128 I128 K128">
    <cfRule type="cellIs" dxfId="110" priority="62" operator="equal">
      <formula>0</formula>
    </cfRule>
  </conditionalFormatting>
  <conditionalFormatting sqref="M30 A30:G30 I30 K30">
    <cfRule type="cellIs" dxfId="109" priority="63" operator="equal">
      <formula>0</formula>
    </cfRule>
  </conditionalFormatting>
  <conditionalFormatting sqref="M31">
    <cfRule type="cellIs" dxfId="108" priority="66" operator="equal">
      <formula>0</formula>
    </cfRule>
  </conditionalFormatting>
  <conditionalFormatting sqref="A31:G31 I31 K31">
    <cfRule type="cellIs" dxfId="107" priority="67" operator="equal">
      <formula>0</formula>
    </cfRule>
  </conditionalFormatting>
  <conditionalFormatting sqref="D61">
    <cfRule type="cellIs" dxfId="106" priority="68" operator="equal">
      <formula>0</formula>
    </cfRule>
  </conditionalFormatting>
  <conditionalFormatting sqref="D65">
    <cfRule type="cellIs" dxfId="105" priority="69" operator="equal">
      <formula>0</formula>
    </cfRule>
  </conditionalFormatting>
  <conditionalFormatting sqref="B64:G64 B65:C65 E65:G65 I64:I65 K64:K65">
    <cfRule type="cellIs" dxfId="104" priority="70" operator="equal">
      <formula>0</formula>
    </cfRule>
  </conditionalFormatting>
  <conditionalFormatting sqref="C36:G36 A32:G32 A35:G35 C33:G34 C38:G41 I38:I41 I32:I36 K32:K36 K38:K41">
    <cfRule type="cellIs" dxfId="103" priority="71" operator="equal">
      <formula>0</formula>
    </cfRule>
  </conditionalFormatting>
  <conditionalFormatting sqref="A54:G54 A56 C55:G56 K54:K56 I54:I56">
    <cfRule type="cellIs" dxfId="102" priority="72" operator="equal">
      <formula>0</formula>
    </cfRule>
  </conditionalFormatting>
  <conditionalFormatting sqref="A37:G37 B42:G42 I42 I37 K37 K42">
    <cfRule type="cellIs" dxfId="101" priority="74" operator="equal">
      <formula>0</formula>
    </cfRule>
  </conditionalFormatting>
  <conditionalFormatting sqref="B56">
    <cfRule type="cellIs" dxfId="100" priority="75" operator="equal">
      <formula>0</formula>
    </cfRule>
  </conditionalFormatting>
  <conditionalFormatting sqref="K57:K60 C57:G60 I57:I60">
    <cfRule type="cellIs" dxfId="99" priority="76" operator="equal">
      <formula>0</formula>
    </cfRule>
  </conditionalFormatting>
  <conditionalFormatting sqref="A61:C61 B62:G63 E61:G61 I61:I63 K61:K63">
    <cfRule type="cellIs" dxfId="98" priority="77" operator="equal">
      <formula>0</formula>
    </cfRule>
  </conditionalFormatting>
  <conditionalFormatting sqref="B60">
    <cfRule type="cellIs" dxfId="97" priority="78" operator="equal">
      <formula>0</formula>
    </cfRule>
  </conditionalFormatting>
  <conditionalFormatting sqref="C51:G53 I51:I53 K51:K53">
    <cfRule type="cellIs" dxfId="96" priority="82" operator="equal">
      <formula>0</formula>
    </cfRule>
  </conditionalFormatting>
  <conditionalFormatting sqref="C50:G50 A49:G49 I49:I50 K49:K50">
    <cfRule type="cellIs" dxfId="95" priority="83" operator="equal">
      <formula>0</formula>
    </cfRule>
  </conditionalFormatting>
  <conditionalFormatting sqref="B182:E182 G182">
    <cfRule type="cellIs" dxfId="94" priority="86" operator="equal">
      <formula>0</formula>
    </cfRule>
  </conditionalFormatting>
  <conditionalFormatting sqref="A182">
    <cfRule type="cellIs" dxfId="93" priority="87" operator="equal">
      <formula>0</formula>
    </cfRule>
  </conditionalFormatting>
  <conditionalFormatting sqref="M181">
    <cfRule type="cellIs" dxfId="92" priority="88" operator="equal">
      <formula>0</formula>
    </cfRule>
  </conditionalFormatting>
  <conditionalFormatting sqref="A181:G181 I181 K181">
    <cfRule type="cellIs" dxfId="91" priority="89" operator="equal">
      <formula>0</formula>
    </cfRule>
  </conditionalFormatting>
  <conditionalFormatting sqref="F182">
    <cfRule type="cellIs" dxfId="90" priority="90" operator="equal">
      <formula>0</formula>
    </cfRule>
  </conditionalFormatting>
  <conditionalFormatting sqref="M43:M48">
    <cfRule type="cellIs" dxfId="89" priority="91" operator="equal">
      <formula>0</formula>
    </cfRule>
  </conditionalFormatting>
  <conditionalFormatting sqref="A43 C43:G43 I43 K43">
    <cfRule type="cellIs" dxfId="88" priority="92" operator="equal">
      <formula>0</formula>
    </cfRule>
  </conditionalFormatting>
  <conditionalFormatting sqref="C48">
    <cfRule type="cellIs" dxfId="87" priority="93" operator="equal">
      <formula>0</formula>
    </cfRule>
  </conditionalFormatting>
  <conditionalFormatting sqref="C44:G47 I44:I48 K44:K47 D48:G48">
    <cfRule type="cellIs" dxfId="86" priority="94" operator="equal">
      <formula>0</formula>
    </cfRule>
  </conditionalFormatting>
  <conditionalFormatting sqref="B43">
    <cfRule type="cellIs" dxfId="85" priority="95" operator="equal">
      <formula>0</formula>
    </cfRule>
  </conditionalFormatting>
  <conditionalFormatting sqref="B48">
    <cfRule type="cellIs" dxfId="84" priority="96" operator="equal">
      <formula>0</formula>
    </cfRule>
  </conditionalFormatting>
  <conditionalFormatting sqref="K48">
    <cfRule type="cellIs" dxfId="83" priority="97" operator="equal">
      <formula>0</formula>
    </cfRule>
  </conditionalFormatting>
  <conditionalFormatting sqref="M66:M77 M118:M127">
    <cfRule type="cellIs" dxfId="82" priority="98" operator="equal">
      <formula>0</formula>
    </cfRule>
  </conditionalFormatting>
  <conditionalFormatting sqref="C75:G76 I75:I76 K75:K76 C102:G102 I102:I105 K102:K105 K118:K122 I118:I122">
    <cfRule type="cellIs" dxfId="81" priority="99" operator="equal">
      <formula>0</formula>
    </cfRule>
  </conditionalFormatting>
  <conditionalFormatting sqref="B105">
    <cfRule type="cellIs" dxfId="80" priority="100" operator="equal">
      <formula>0</formula>
    </cfRule>
  </conditionalFormatting>
  <conditionalFormatting sqref="B122">
    <cfRule type="cellIs" dxfId="79" priority="101" operator="equal">
      <formula>0</formula>
    </cfRule>
  </conditionalFormatting>
  <conditionalFormatting sqref="B102">
    <cfRule type="cellIs" dxfId="78" priority="102" operator="equal">
      <formula>0</formula>
    </cfRule>
  </conditionalFormatting>
  <conditionalFormatting sqref="A67:G67 A70:G70 C68:G69 A72:G72 C71:G71 C73:G74 I67:I74 K67:K74">
    <cfRule type="cellIs" dxfId="77" priority="103" operator="equal">
      <formula>0</formula>
    </cfRule>
  </conditionalFormatting>
  <conditionalFormatting sqref="B77:G77 I77 K77">
    <cfRule type="cellIs" dxfId="76" priority="104" operator="equal">
      <formula>0</formula>
    </cfRule>
  </conditionalFormatting>
  <conditionalFormatting sqref="D127">
    <cfRule type="cellIs" dxfId="75" priority="105" operator="equal">
      <formula>0</formula>
    </cfRule>
  </conditionalFormatting>
  <conditionalFormatting sqref="A102">
    <cfRule type="cellIs" dxfId="74" priority="106" operator="equal">
      <formula>0</formula>
    </cfRule>
  </conditionalFormatting>
  <conditionalFormatting sqref="A118:G118 C103:G105 A122 C119:G122">
    <cfRule type="cellIs" dxfId="73" priority="107" operator="equal">
      <formula>0</formula>
    </cfRule>
  </conditionalFormatting>
  <conditionalFormatting sqref="D123">
    <cfRule type="cellIs" dxfId="72" priority="108" operator="equal">
      <formula>0</formula>
    </cfRule>
  </conditionalFormatting>
  <conditionalFormatting sqref="A123:C123 B124:G125 E123:G123 I123:I125 K123:K125">
    <cfRule type="cellIs" dxfId="71" priority="109" operator="equal">
      <formula>0</formula>
    </cfRule>
  </conditionalFormatting>
  <conditionalFormatting sqref="B126:G126 B127:C127 E127:G127 I126:I127 K126:K127">
    <cfRule type="cellIs" dxfId="70" priority="110" operator="equal">
      <formula>0</formula>
    </cfRule>
  </conditionalFormatting>
  <conditionalFormatting sqref="A66:G66 I66 K66">
    <cfRule type="cellIs" dxfId="69" priority="111" operator="equal">
      <formula>0</formula>
    </cfRule>
  </conditionalFormatting>
  <conditionalFormatting sqref="B114:E114 C115:G117 I114:I117 K114:K117 G114">
    <cfRule type="cellIs" dxfId="68" priority="112" operator="equal">
      <formula>0</formula>
    </cfRule>
  </conditionalFormatting>
  <conditionalFormatting sqref="F114">
    <cfRule type="cellIs" dxfId="67" priority="113" operator="equal">
      <formula>0</formula>
    </cfRule>
  </conditionalFormatting>
  <conditionalFormatting sqref="M85:M91">
    <cfRule type="cellIs" dxfId="66" priority="114" operator="equal">
      <formula>0</formula>
    </cfRule>
  </conditionalFormatting>
  <conditionalFormatting sqref="A85 I85 K85 C85 E85:G85">
    <cfRule type="cellIs" dxfId="65" priority="115" operator="equal">
      <formula>0</formula>
    </cfRule>
  </conditionalFormatting>
  <conditionalFormatting sqref="C89:F89 I89 K89">
    <cfRule type="cellIs" dxfId="64" priority="116" operator="equal">
      <formula>0</formula>
    </cfRule>
  </conditionalFormatting>
  <conditionalFormatting sqref="C86:G88 I86:I88 K86:K88">
    <cfRule type="cellIs" dxfId="63" priority="117" operator="equal">
      <formula>0</formula>
    </cfRule>
  </conditionalFormatting>
  <conditionalFormatting sqref="C90:G90 I90:I91 K90:K91 C91 E91:G91">
    <cfRule type="cellIs" dxfId="62" priority="118" operator="equal">
      <formula>0</formula>
    </cfRule>
  </conditionalFormatting>
  <conditionalFormatting sqref="B85">
    <cfRule type="cellIs" dxfId="61" priority="119" operator="equal">
      <formula>0</formula>
    </cfRule>
  </conditionalFormatting>
  <conditionalFormatting sqref="D85">
    <cfRule type="cellIs" dxfId="60" priority="120" operator="equal">
      <formula>0</formula>
    </cfRule>
  </conditionalFormatting>
  <conditionalFormatting sqref="D91">
    <cfRule type="cellIs" dxfId="59" priority="121" operator="equal">
      <formula>0</formula>
    </cfRule>
  </conditionalFormatting>
  <conditionalFormatting sqref="G89">
    <cfRule type="cellIs" dxfId="58" priority="122" operator="equal">
      <formula>0</formula>
    </cfRule>
  </conditionalFormatting>
  <conditionalFormatting sqref="M78:M84">
    <cfRule type="cellIs" dxfId="57" priority="123" operator="equal">
      <formula>0</formula>
    </cfRule>
  </conditionalFormatting>
  <conditionalFormatting sqref="A78 I78 K78 C78 E78:G78">
    <cfRule type="cellIs" dxfId="56" priority="124" operator="equal">
      <formula>0</formula>
    </cfRule>
  </conditionalFormatting>
  <conditionalFormatting sqref="C82:F82 I82 K82">
    <cfRule type="cellIs" dxfId="55" priority="125" operator="equal">
      <formula>0</formula>
    </cfRule>
  </conditionalFormatting>
  <conditionalFormatting sqref="C79:G81 I79:I81 K79:K81">
    <cfRule type="cellIs" dxfId="54" priority="126" operator="equal">
      <formula>0</formula>
    </cfRule>
  </conditionalFormatting>
  <conditionalFormatting sqref="C83:G83 I83:I84 K83:K84 C84 E84:G84">
    <cfRule type="cellIs" dxfId="53" priority="127" operator="equal">
      <formula>0</formula>
    </cfRule>
  </conditionalFormatting>
  <conditionalFormatting sqref="B78">
    <cfRule type="cellIs" dxfId="52" priority="128" operator="equal">
      <formula>0</formula>
    </cfRule>
  </conditionalFormatting>
  <conditionalFormatting sqref="D78">
    <cfRule type="cellIs" dxfId="51" priority="129" operator="equal">
      <formula>0</formula>
    </cfRule>
  </conditionalFormatting>
  <conditionalFormatting sqref="D84">
    <cfRule type="cellIs" dxfId="50" priority="130" operator="equal">
      <formula>0</formula>
    </cfRule>
  </conditionalFormatting>
  <conditionalFormatting sqref="G82">
    <cfRule type="cellIs" dxfId="49" priority="131" operator="equal">
      <formula>0</formula>
    </cfRule>
  </conditionalFormatting>
  <conditionalFormatting sqref="M106:M113">
    <cfRule type="cellIs" dxfId="48" priority="132" operator="equal">
      <formula>0</formula>
    </cfRule>
  </conditionalFormatting>
  <conditionalFormatting sqref="C106:G111 I106:I111 K106:K111">
    <cfRule type="cellIs" dxfId="47" priority="133" operator="equal">
      <formula>0</formula>
    </cfRule>
  </conditionalFormatting>
  <conditionalFormatting sqref="C112:G112 I112 K112">
    <cfRule type="cellIs" dxfId="46" priority="134" operator="equal">
      <formula>0</formula>
    </cfRule>
  </conditionalFormatting>
  <conditionalFormatting sqref="A106:B106">
    <cfRule type="cellIs" dxfId="45" priority="135" operator="equal">
      <formula>0</formula>
    </cfRule>
  </conditionalFormatting>
  <conditionalFormatting sqref="B113">
    <cfRule type="cellIs" dxfId="44" priority="136" operator="equal">
      <formula>0</formula>
    </cfRule>
  </conditionalFormatting>
  <conditionalFormatting sqref="D113:G113 I113 K113">
    <cfRule type="cellIs" dxfId="43" priority="137" operator="equal">
      <formula>0</formula>
    </cfRule>
  </conditionalFormatting>
  <conditionalFormatting sqref="C113">
    <cfRule type="cellIs" dxfId="42" priority="138" operator="equal">
      <formula>0</formula>
    </cfRule>
  </conditionalFormatting>
  <conditionalFormatting sqref="M92:M101">
    <cfRule type="cellIs" dxfId="41" priority="139" operator="equal">
      <formula>0</formula>
    </cfRule>
  </conditionalFormatting>
  <conditionalFormatting sqref="K96:K101 I96:I101 C96:G101">
    <cfRule type="cellIs" dxfId="40" priority="140" operator="equal">
      <formula>0</formula>
    </cfRule>
  </conditionalFormatting>
  <conditionalFormatting sqref="A92:E92 D95:G95 C93:G94 I92:I95 K92:K95 G92">
    <cfRule type="cellIs" dxfId="39" priority="141" operator="equal">
      <formula>0</formula>
    </cfRule>
  </conditionalFormatting>
  <conditionalFormatting sqref="B101">
    <cfRule type="cellIs" dxfId="38" priority="142" operator="equal">
      <formula>0</formula>
    </cfRule>
  </conditionalFormatting>
  <conditionalFormatting sqref="C95">
    <cfRule type="cellIs" dxfId="37" priority="143" operator="equal">
      <formula>0</formula>
    </cfRule>
  </conditionalFormatting>
  <conditionalFormatting sqref="F92">
    <cfRule type="cellIs" dxfId="36" priority="144" operator="equal">
      <formula>0</formula>
    </cfRule>
  </conditionalFormatting>
  <conditionalFormatting sqref="A161:G161 E158:G158 C158 C159:G159 C157:G157 C162:G164 K161:K164 I161:I164">
    <cfRule type="cellIs" dxfId="35" priority="145" operator="equal">
      <formula>0</formula>
    </cfRule>
  </conditionalFormatting>
  <conditionalFormatting sqref="E156:G156 C156 I156:I159 K156:K159 C165:G170 I165:I170 K165:K170 M150:M170">
    <cfRule type="cellIs" dxfId="34" priority="146" operator="equal">
      <formula>0</formula>
    </cfRule>
  </conditionalFormatting>
  <conditionalFormatting sqref="A150:G150 E154:G154 C154 C155:D155 C152:G153 D151:G151 I150:I155 F155:G155 K150:K155">
    <cfRule type="cellIs" dxfId="33" priority="147" operator="equal">
      <formula>0</formula>
    </cfRule>
  </conditionalFormatting>
  <conditionalFormatting sqref="D158">
    <cfRule type="cellIs" dxfId="32" priority="150" operator="equal">
      <formula>0</formula>
    </cfRule>
  </conditionalFormatting>
  <conditionalFormatting sqref="C151">
    <cfRule type="cellIs" dxfId="31" priority="151" operator="equal">
      <formula>0</formula>
    </cfRule>
  </conditionalFormatting>
  <conditionalFormatting sqref="D154">
    <cfRule type="cellIs" dxfId="30" priority="152" operator="equal">
      <formula>0</formula>
    </cfRule>
  </conditionalFormatting>
  <conditionalFormatting sqref="D156">
    <cfRule type="cellIs" dxfId="29" priority="153" operator="equal">
      <formula>0</formula>
    </cfRule>
  </conditionalFormatting>
  <conditionalFormatting sqref="C160:G160 I160 K160">
    <cfRule type="cellIs" dxfId="28" priority="156" operator="equal">
      <formula>0</formula>
    </cfRule>
  </conditionalFormatting>
  <conditionalFormatting sqref="E155">
    <cfRule type="cellIs" dxfId="27" priority="157" operator="equal">
      <formula>0</formula>
    </cfRule>
  </conditionalFormatting>
  <conditionalFormatting sqref="A245:G245 E242:G242 C242 C243:G243 C241:G241 C246:G248 K245:K248 I245:I248">
    <cfRule type="cellIs" dxfId="26" priority="158" operator="equal">
      <formula>0</formula>
    </cfRule>
  </conditionalFormatting>
  <conditionalFormatting sqref="E240:G240 C240 I240:I243 K240:K243 C249:G254 I249:I254 K249:K254 M234:M254">
    <cfRule type="cellIs" dxfId="25" priority="159" operator="equal">
      <formula>0</formula>
    </cfRule>
  </conditionalFormatting>
  <conditionalFormatting sqref="A234:G234 E238:G238 C238 C239:D239 C236:G237 D235:G235 I234:I239 F239:G239 K234:K239">
    <cfRule type="cellIs" dxfId="24" priority="160" operator="equal">
      <formula>0</formula>
    </cfRule>
  </conditionalFormatting>
  <conditionalFormatting sqref="D242">
    <cfRule type="cellIs" dxfId="23" priority="163" operator="equal">
      <formula>0</formula>
    </cfRule>
  </conditionalFormatting>
  <conditionalFormatting sqref="C235">
    <cfRule type="cellIs" dxfId="22" priority="164" operator="equal">
      <formula>0</formula>
    </cfRule>
  </conditionalFormatting>
  <conditionalFormatting sqref="D238">
    <cfRule type="cellIs" dxfId="21" priority="165" operator="equal">
      <formula>0</formula>
    </cfRule>
  </conditionalFormatting>
  <conditionalFormatting sqref="D240">
    <cfRule type="cellIs" dxfId="20" priority="166" operator="equal">
      <formula>0</formula>
    </cfRule>
  </conditionalFormatting>
  <conditionalFormatting sqref="C244:G244 I244 K244">
    <cfRule type="cellIs" dxfId="19" priority="169" operator="equal">
      <formula>0</formula>
    </cfRule>
  </conditionalFormatting>
  <conditionalFormatting sqref="E239">
    <cfRule type="cellIs" dxfId="18" priority="170" operator="equal">
      <formula>0</formula>
    </cfRule>
  </conditionalFormatting>
  <conditionalFormatting sqref="I186:I193 M190:M200 K186:K193">
    <cfRule type="cellIs" dxfId="17" priority="171" operator="equal">
      <formula>0</formula>
    </cfRule>
  </conditionalFormatting>
  <conditionalFormatting sqref="M186:M189 A186:B189 D186:G189">
    <cfRule type="cellIs" dxfId="16" priority="172" operator="equal">
      <formula>0</formula>
    </cfRule>
  </conditionalFormatting>
  <conditionalFormatting sqref="D195">
    <cfRule type="cellIs" dxfId="15" priority="173" operator="equal">
      <formula>0</formula>
    </cfRule>
  </conditionalFormatting>
  <conditionalFormatting sqref="D200:G200 I200 K200">
    <cfRule type="cellIs" dxfId="14" priority="174" operator="equal">
      <formula>0</formula>
    </cfRule>
  </conditionalFormatting>
  <conditionalFormatting sqref="E197:G197 C197 K196:K197 I196:I197 C196:G196 C191:G193 C190 E190 G190">
    <cfRule type="cellIs" dxfId="13" priority="175" operator="equal">
      <formula>0</formula>
    </cfRule>
  </conditionalFormatting>
  <conditionalFormatting sqref="D197">
    <cfRule type="cellIs" dxfId="12" priority="176" operator="equal">
      <formula>0</formula>
    </cfRule>
  </conditionalFormatting>
  <conditionalFormatting sqref="E198:G198 C199:G199 I198:I199 K198:K199">
    <cfRule type="cellIs" dxfId="11" priority="177" operator="equal">
      <formula>0</formula>
    </cfRule>
  </conditionalFormatting>
  <conditionalFormatting sqref="E195:G195 C195 K194:K195 I194:I195 C194:G194">
    <cfRule type="cellIs" dxfId="10" priority="178" operator="equal">
      <formula>0</formula>
    </cfRule>
  </conditionalFormatting>
  <conditionalFormatting sqref="D198">
    <cfRule type="cellIs" dxfId="9" priority="179" operator="equal">
      <formula>0</formula>
    </cfRule>
  </conditionalFormatting>
  <conditionalFormatting sqref="D190">
    <cfRule type="cellIs" dxfId="8" priority="180" operator="equal">
      <formula>0</formula>
    </cfRule>
  </conditionalFormatting>
  <conditionalFormatting sqref="F190">
    <cfRule type="cellIs" dxfId="7" priority="181" operator="equal">
      <formula>0</formula>
    </cfRule>
  </conditionalFormatting>
  <conditionalFormatting sqref="C186:C189">
    <cfRule type="cellIs" dxfId="6" priority="182" operator="equal">
      <formula>0</formula>
    </cfRule>
  </conditionalFormatting>
  <conditionalFormatting sqref="C198">
    <cfRule type="cellIs" dxfId="5" priority="183" operator="equal">
      <formula>0</formula>
    </cfRule>
  </conditionalFormatting>
  <conditionalFormatting sqref="A187:G189 I187:I189 K187:K189 M187:M189">
    <cfRule type="cellIs" dxfId="4" priority="184" operator="equal">
      <formula>0</formula>
    </cfRule>
  </conditionalFormatting>
  <conditionalFormatting sqref="C200">
    <cfRule type="cellIs" dxfId="3" priority="185" operator="equal">
      <formula>0</formula>
    </cfRule>
  </conditionalFormatting>
  <conditionalFormatting sqref="M201">
    <cfRule type="cellIs" dxfId="2" priority="1" operator="equal">
      <formula>0</formula>
    </cfRule>
  </conditionalFormatting>
  <conditionalFormatting sqref="I201 K201">
    <cfRule type="cellIs" dxfId="1" priority="2" operator="equal">
      <formula>0</formula>
    </cfRule>
  </conditionalFormatting>
  <conditionalFormatting sqref="A201:G201">
    <cfRule type="cellIs" dxfId="0" priority="3" operator="equal">
      <formula>0</formula>
    </cfRule>
  </conditionalFormatting>
  <pageMargins left="0.5" right="0.2" top="0.5" bottom="0.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ნაკრები</vt:lpstr>
      <vt:lpstr>ჯიბლაძეების უბანი</vt:lpstr>
      <vt:lpstr>სასაფლაოდან შოთა სიხარულიძის სა</vt:lpstr>
      <vt:lpstr>ბაბულეიშვილების უბანი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Grigalashvili</dc:creator>
  <cp:lastModifiedBy>Lali Tavadze</cp:lastModifiedBy>
  <cp:lastPrinted>2021-03-22T08:48:08Z</cp:lastPrinted>
  <dcterms:created xsi:type="dcterms:W3CDTF">2018-11-17T00:32:38Z</dcterms:created>
  <dcterms:modified xsi:type="dcterms:W3CDTF">2022-03-16T12:54:48Z</dcterms:modified>
</cp:coreProperties>
</file>