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935"/>
  </bookViews>
  <sheets>
    <sheet name="ზღვრული ფასებით 50000ზე" sheetId="1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1" l="1"/>
  <c r="E42" i="11"/>
  <c r="E41" i="11" l="1"/>
  <c r="E40" i="11"/>
  <c r="E170" i="11" l="1"/>
  <c r="E169" i="11"/>
  <c r="A169" i="11"/>
  <c r="A170" i="11" s="1"/>
  <c r="E168" i="11"/>
  <c r="A168" i="11"/>
  <c r="E166" i="11"/>
  <c r="E165" i="11"/>
  <c r="E164" i="11"/>
  <c r="A164" i="11"/>
  <c r="A165" i="11" s="1"/>
  <c r="A166" i="11" s="1"/>
  <c r="E162" i="11"/>
  <c r="E161" i="11"/>
  <c r="A161" i="11"/>
  <c r="A162" i="11" s="1"/>
  <c r="E160" i="11"/>
  <c r="A160" i="11"/>
  <c r="E158" i="11"/>
  <c r="D157" i="11"/>
  <c r="E156" i="11"/>
  <c r="E155" i="11"/>
  <c r="A155" i="11"/>
  <c r="A156" i="11" s="1"/>
  <c r="A157" i="11" s="1"/>
  <c r="A158" i="11" s="1"/>
  <c r="E153" i="11"/>
  <c r="E152" i="11"/>
  <c r="E151" i="11"/>
  <c r="A151" i="11"/>
  <c r="A152" i="11" s="1"/>
  <c r="A153" i="11" s="1"/>
  <c r="E149" i="11"/>
  <c r="E148" i="11"/>
  <c r="A148" i="11"/>
  <c r="A149" i="11" s="1"/>
  <c r="A139" i="11"/>
  <c r="E140" i="11"/>
  <c r="E137" i="11"/>
  <c r="A137" i="11"/>
  <c r="E135" i="11"/>
  <c r="E134" i="11"/>
  <c r="E133" i="11"/>
  <c r="E132" i="11"/>
  <c r="E131" i="11"/>
  <c r="E130" i="11"/>
  <c r="A130" i="11"/>
  <c r="A131" i="11" s="1"/>
  <c r="A132" i="11" s="1"/>
  <c r="A133" i="11" s="1"/>
  <c r="A134" i="11" s="1"/>
  <c r="A135" i="11" s="1"/>
  <c r="E128" i="11"/>
  <c r="E127" i="11"/>
  <c r="E126" i="11"/>
  <c r="E125" i="11"/>
  <c r="A125" i="11"/>
  <c r="A126" i="11" s="1"/>
  <c r="A127" i="11" s="1"/>
  <c r="A128" i="11" s="1"/>
  <c r="E123" i="11"/>
  <c r="E122" i="11"/>
  <c r="E121" i="11"/>
  <c r="E120" i="11"/>
  <c r="E119" i="11"/>
  <c r="E118" i="11"/>
  <c r="A118" i="11"/>
  <c r="A119" i="11" s="1"/>
  <c r="A120" i="11" s="1"/>
  <c r="A121" i="11" s="1"/>
  <c r="A122" i="11" s="1"/>
  <c r="A123" i="11" s="1"/>
  <c r="D116" i="11"/>
  <c r="E116" i="11" s="1"/>
  <c r="E115" i="11"/>
  <c r="E114" i="11"/>
  <c r="E113" i="11"/>
  <c r="E112" i="11"/>
  <c r="D112" i="11"/>
  <c r="D111" i="11"/>
  <c r="E111" i="11" s="1"/>
  <c r="A111" i="11"/>
  <c r="A112" i="11" s="1"/>
  <c r="A113" i="11" s="1"/>
  <c r="A114" i="11" s="1"/>
  <c r="A115" i="11" s="1"/>
  <c r="A116" i="11" s="1"/>
  <c r="E109" i="11"/>
  <c r="E108" i="11"/>
  <c r="E107" i="11"/>
  <c r="E106" i="11"/>
  <c r="A106" i="11"/>
  <c r="A107" i="11" s="1"/>
  <c r="A108" i="11" s="1"/>
  <c r="A109" i="11" s="1"/>
  <c r="E104" i="11"/>
  <c r="E103" i="11"/>
  <c r="E102" i="11"/>
  <c r="E101" i="11"/>
  <c r="A101" i="11"/>
  <c r="A102" i="11" s="1"/>
  <c r="A103" i="11" s="1"/>
  <c r="A104" i="11" s="1"/>
  <c r="E99" i="11"/>
  <c r="E98" i="11"/>
  <c r="E97" i="11"/>
  <c r="E96" i="11"/>
  <c r="E95" i="11"/>
  <c r="E94" i="11"/>
  <c r="A94" i="11"/>
  <c r="A95" i="11" s="1"/>
  <c r="A96" i="11" s="1"/>
  <c r="A97" i="11" s="1"/>
  <c r="A98" i="11" s="1"/>
  <c r="A99" i="11" s="1"/>
  <c r="E92" i="11"/>
  <c r="E91" i="11"/>
  <c r="E90" i="11"/>
  <c r="E89" i="11"/>
  <c r="E87" i="11"/>
  <c r="E86" i="11"/>
  <c r="A86" i="11"/>
  <c r="A87" i="11" s="1"/>
  <c r="A88" i="11" s="1"/>
  <c r="A89" i="11" s="1"/>
  <c r="A90" i="11" s="1"/>
  <c r="A91" i="11" s="1"/>
  <c r="A92" i="11" s="1"/>
  <c r="E84" i="11"/>
  <c r="E83" i="11"/>
  <c r="E81" i="11"/>
  <c r="E80" i="11"/>
  <c r="E79" i="11"/>
  <c r="A79" i="11"/>
  <c r="A80" i="11" s="1"/>
  <c r="A81" i="11" s="1"/>
  <c r="A82" i="11" s="1"/>
  <c r="A83" i="11" s="1"/>
  <c r="A84" i="11" s="1"/>
  <c r="E77" i="11"/>
  <c r="E76" i="11"/>
  <c r="E75" i="11"/>
  <c r="E74" i="11"/>
  <c r="E73" i="11"/>
  <c r="E72" i="11"/>
  <c r="E71" i="11"/>
  <c r="A71" i="11"/>
  <c r="A72" i="11" s="1"/>
  <c r="A73" i="11" s="1"/>
  <c r="A74" i="11" s="1"/>
  <c r="A75" i="11" s="1"/>
  <c r="A76" i="11" s="1"/>
  <c r="A77" i="11" s="1"/>
  <c r="E69" i="11"/>
  <c r="E68" i="11"/>
  <c r="E67" i="11"/>
  <c r="E66" i="11"/>
  <c r="E65" i="11"/>
  <c r="E64" i="11"/>
  <c r="A64" i="11"/>
  <c r="A65" i="11" s="1"/>
  <c r="A66" i="11" s="1"/>
  <c r="A67" i="11" s="1"/>
  <c r="A68" i="11" s="1"/>
  <c r="A69" i="11" s="1"/>
  <c r="E62" i="11"/>
  <c r="E61" i="11"/>
  <c r="E60" i="11"/>
  <c r="E59" i="11"/>
  <c r="A59" i="11"/>
  <c r="A60" i="11" s="1"/>
  <c r="A61" i="11" s="1"/>
  <c r="A62" i="11" s="1"/>
  <c r="E57" i="11"/>
  <c r="E56" i="11"/>
  <c r="E55" i="11"/>
  <c r="E54" i="11"/>
  <c r="A54" i="11"/>
  <c r="A55" i="11" s="1"/>
  <c r="A56" i="11" s="1"/>
  <c r="A57" i="11" s="1"/>
  <c r="E53" i="11"/>
  <c r="A53" i="11"/>
  <c r="E51" i="11"/>
  <c r="E50" i="11"/>
  <c r="E49" i="11"/>
  <c r="E48" i="11"/>
  <c r="E47" i="11"/>
  <c r="E46" i="11"/>
  <c r="E45" i="11"/>
  <c r="A45" i="11"/>
  <c r="A46" i="11" s="1"/>
  <c r="A47" i="11" s="1"/>
  <c r="A48" i="11" s="1"/>
  <c r="A49" i="11" s="1"/>
  <c r="A50" i="11" s="1"/>
  <c r="A51" i="11" s="1"/>
  <c r="E38" i="11"/>
  <c r="E37" i="11"/>
  <c r="E36" i="11"/>
  <c r="E35" i="11"/>
  <c r="E34" i="11"/>
  <c r="A34" i="11"/>
  <c r="A35" i="11" s="1"/>
  <c r="A36" i="11" s="1"/>
  <c r="A37" i="11" s="1"/>
  <c r="A38" i="11" s="1"/>
  <c r="E32" i="11"/>
  <c r="D31" i="11"/>
  <c r="E31" i="11" s="1"/>
  <c r="E30" i="11"/>
  <c r="E29" i="11"/>
  <c r="E28" i="11"/>
  <c r="A28" i="11"/>
  <c r="A29" i="11" s="1"/>
  <c r="A30" i="11" s="1"/>
  <c r="A31" i="11" s="1"/>
  <c r="A32" i="11" s="1"/>
  <c r="E25" i="11"/>
  <c r="E24" i="11"/>
  <c r="A24" i="11"/>
  <c r="A25" i="11" s="1"/>
  <c r="E22" i="11"/>
  <c r="E21" i="11"/>
  <c r="A21" i="11"/>
  <c r="A22" i="11" s="1"/>
  <c r="E19" i="11"/>
  <c r="E18" i="11"/>
  <c r="A18" i="11"/>
  <c r="A19" i="11" s="1"/>
  <c r="E16" i="11"/>
  <c r="A16" i="11"/>
  <c r="E15" i="11"/>
  <c r="A15" i="11"/>
  <c r="E13" i="11"/>
  <c r="E12" i="11"/>
  <c r="A12" i="11"/>
  <c r="A13" i="11" s="1"/>
  <c r="E10" i="11"/>
  <c r="A10" i="11"/>
  <c r="E9" i="11"/>
  <c r="A9" i="11"/>
  <c r="E139" i="11" l="1"/>
</calcChain>
</file>

<file path=xl/sharedStrings.xml><?xml version="1.0" encoding="utf-8"?>
<sst xmlns="http://schemas.openxmlformats.org/spreadsheetml/2006/main" count="348" uniqueCount="123">
  <si>
    <t>ლარი</t>
  </si>
  <si>
    <t>№</t>
  </si>
  <si>
    <t>სამუშაოს დასახელება</t>
  </si>
  <si>
    <t>განზომილების ერთეული</t>
  </si>
  <si>
    <t>რაოდენობა</t>
  </si>
  <si>
    <t>ჯამი</t>
  </si>
  <si>
    <t>საპროექტო მონაცემები</t>
  </si>
  <si>
    <t>ერთ.  ფასი</t>
  </si>
  <si>
    <t>სულ</t>
  </si>
  <si>
    <t>გეგმიური დაგროვება</t>
  </si>
  <si>
    <t>შრომითი დანახარჯები</t>
  </si>
  <si>
    <t>კაც/სთ</t>
  </si>
  <si>
    <t>გ/მ</t>
  </si>
  <si>
    <t>სამშენებლო სამუშაოები</t>
  </si>
  <si>
    <t>რეზერვი გაუთვალისწინებელი ხარჯებიდან</t>
  </si>
  <si>
    <t>ც</t>
  </si>
  <si>
    <t>სხვა მასალა</t>
  </si>
  <si>
    <t>წერტ.</t>
  </si>
  <si>
    <t>1</t>
  </si>
  <si>
    <t>გამანაწილებელი კოლოფი</t>
  </si>
  <si>
    <t>ზედნადები ხარჯები პირდაპირი დანახარჯებიდან</t>
  </si>
  <si>
    <t>ჯამი I</t>
  </si>
  <si>
    <t>სხვა მანქანა</t>
  </si>
  <si>
    <t>იატაკიდან ბეტონის ფილების დემონტაჟი</t>
  </si>
  <si>
    <t>არსებული ფანჯრის ბლოკის დემონტაჟი</t>
  </si>
  <si>
    <t>სადემონტაჟო სამუშაოები</t>
  </si>
  <si>
    <t>ელ.სამონტაჟო სამუშაოები</t>
  </si>
  <si>
    <t>კედლების შელესვა ქვიშა-ცემენტის ხსნარით</t>
  </si>
  <si>
    <t>კედლების დამუშავება ფითხით და ზეთოვანი საღებავით შეღებვა</t>
  </si>
  <si>
    <t>ჭერის დამუშავება ფითხით და წყალემუსიური საღებავით შეღებვა</t>
  </si>
  <si>
    <t>იატაკზე ხაოიანი კერამოგრანიტის ფილების დაგება</t>
  </si>
  <si>
    <t>ლითონის გისოსის მოწყობა ფანჯრის ბლოკზე</t>
  </si>
  <si>
    <t>ლითონის კიბის მოწყობა</t>
  </si>
  <si>
    <t>ლითონის მოაჯირების მოწყობა</t>
  </si>
  <si>
    <t>ლითონის ელემენტების შეღებვა ანტიკოროზიული საღებავით</t>
  </si>
  <si>
    <t xml:space="preserve">ღიობის ნაწილობრივ ამოშენება ბლოკით </t>
  </si>
  <si>
    <t xml:space="preserve">ჩაფლული ტიპის ჩამრთველის მონტაჟი </t>
  </si>
  <si>
    <t>შრომის დანახარჯი</t>
  </si>
  <si>
    <t>ჩამრთველი ერთკლავიშიანი</t>
  </si>
  <si>
    <t>ცალი</t>
  </si>
  <si>
    <t>სანათის მოწყობა ეკონათურით 15ვტ.</t>
  </si>
  <si>
    <t>სანათი ეკონათურით 15 ვტ</t>
  </si>
  <si>
    <t>საშტეფცელო როზეტი მოწყობა</t>
  </si>
  <si>
    <t>საშტეფცელო როზეტის მოწყობა</t>
  </si>
  <si>
    <t>ელექტრო სადენების გაყვანა დახურული ელ.გაყვანილობისთვის</t>
  </si>
  <si>
    <t>პროექტ.</t>
  </si>
  <si>
    <r>
      <t>სპილენძის სამძარღვა კაბელი 3X2,5მმ</t>
    </r>
    <r>
      <rPr>
        <vertAlign val="superscript"/>
        <sz val="10"/>
        <rFont val="Sylfaen"/>
        <family val="1"/>
        <charset val="204"/>
      </rPr>
      <t>2</t>
    </r>
  </si>
  <si>
    <t>დაერთება დენის წყაროსთან</t>
  </si>
  <si>
    <t>ერთფაზა ავტომატის მოწყობა 25ამპ პლასტმასის ყუთით</t>
  </si>
  <si>
    <t>ერთფაზა ავტომატი ამომრთველი 25ამპ პლასტმასის ყუთით</t>
  </si>
  <si>
    <t>მ³</t>
  </si>
  <si>
    <t>ცემენტის ხსნარი</t>
  </si>
  <si>
    <t>ბეტონის ბლოკი 19X19X39 სმ</t>
  </si>
  <si>
    <t>მ²</t>
  </si>
  <si>
    <t>ხსნარის ტუმბო</t>
  </si>
  <si>
    <t>მან/სთ</t>
  </si>
  <si>
    <t>ქვიშა-ცემენტის ხსნარი</t>
  </si>
  <si>
    <t xml:space="preserve">შრომითი დანახარჯები </t>
  </si>
  <si>
    <t xml:space="preserve">ზეთის საგრუნტი </t>
  </si>
  <si>
    <t>კგ</t>
  </si>
  <si>
    <t>ზეთის საღებავი</t>
  </si>
  <si>
    <t>საფითხნი</t>
  </si>
  <si>
    <t>ოლიფა</t>
  </si>
  <si>
    <t>წებოვან-ზეთოვანი საფითხნი</t>
  </si>
  <si>
    <t>იატაკზე ბეტონის მოჭიმვის მოწყობა სისქით 5სმ</t>
  </si>
  <si>
    <t>ბეტონი "მ-250"</t>
  </si>
  <si>
    <t>წებო-ცემენტი</t>
  </si>
  <si>
    <t>კერამოგრანიტის ფილა</t>
  </si>
  <si>
    <t>კარის ღირებულება</t>
  </si>
  <si>
    <t>ლითონის სამონტაჟო ელემენტები</t>
  </si>
  <si>
    <t>ჭანჭიკები</t>
  </si>
  <si>
    <t>ელექტროდი</t>
  </si>
  <si>
    <r>
      <t xml:space="preserve">ლითონის კარის ბლოკის მოწყობა </t>
    </r>
    <r>
      <rPr>
        <sz val="10"/>
        <rFont val="Sylfaen"/>
        <family val="1"/>
      </rPr>
      <t xml:space="preserve">(ფანჯრის ნაცვლად გისოსით) </t>
    </r>
  </si>
  <si>
    <t>ლითონის მოაჯირი</t>
  </si>
  <si>
    <t>ანტიკოროზიული საღებავი</t>
  </si>
  <si>
    <t>ხსნარტუმბო</t>
  </si>
  <si>
    <t>მ/სთ</t>
  </si>
  <si>
    <t>ფასადის კედლების ლესვა ქვიშა-ცემენტის  ხსნარით</t>
  </si>
  <si>
    <t>სახურავზე შემასწორებელი მოჭიმვის მოწყობა სისქით 5სმ</t>
  </si>
  <si>
    <t xml:space="preserve">სხვა მანქანა </t>
  </si>
  <si>
    <t>ბიტუმის მასტიკა</t>
  </si>
  <si>
    <t>ტ</t>
  </si>
  <si>
    <t xml:space="preserve">სხვა მასალა </t>
  </si>
  <si>
    <t>სამშენებლო ნარჩენების დატვირთვა ავტოთვითმცლელზე ხელით</t>
  </si>
  <si>
    <t xml:space="preserve">კედლებიდან არსებული ნალესის მოხსნა </t>
  </si>
  <si>
    <t>კარის ბლოკის დემონტაჟი</t>
  </si>
  <si>
    <t>არსებული რულონური გადახურვის დემონტაჟი</t>
  </si>
  <si>
    <t>იატაკის მოჭიმვის მოხსნა</t>
  </si>
  <si>
    <t>ლითონის გისოსი</t>
  </si>
  <si>
    <t>პროექტ</t>
  </si>
  <si>
    <t>ნაჭედი სამშენებლო</t>
  </si>
  <si>
    <t>შრომითი რესურსები</t>
  </si>
  <si>
    <t>კონსტრუქციის ღირებულება</t>
  </si>
  <si>
    <t>სამონტაჟო ელემენტები</t>
  </si>
  <si>
    <t>ქანჩი</t>
  </si>
  <si>
    <t xml:space="preserve">საგრუნტი </t>
  </si>
  <si>
    <r>
      <t xml:space="preserve">ფასადის კედლების დაშხეფვა </t>
    </r>
    <r>
      <rPr>
        <sz val="10"/>
        <color theme="1"/>
        <rFont val="Sylfaen"/>
        <family val="1"/>
      </rPr>
      <t>(წვრილმარცვლოვანი ღორღით შერეული ფასადის საღებავში)</t>
    </r>
  </si>
  <si>
    <t>შრომითი დანახარჯები კ=X2</t>
  </si>
  <si>
    <t>სხვა მანქანა  კ=X2</t>
  </si>
  <si>
    <t>ღორღი წვრილმარცვლოვანი</t>
  </si>
  <si>
    <r>
      <t>მ</t>
    </r>
    <r>
      <rPr>
        <sz val="10"/>
        <color theme="1"/>
        <rFont val="Calibri"/>
        <family val="2"/>
      </rPr>
      <t>³</t>
    </r>
  </si>
  <si>
    <t>სხვა მასალა  კ=X2</t>
  </si>
  <si>
    <t>ჯამი I+II</t>
  </si>
  <si>
    <t>ჯამი II</t>
  </si>
  <si>
    <t>ზედნადები ხარჯები მუშა მოსამსახურის ძირითადი ხელფასიდან</t>
  </si>
  <si>
    <t>სამშენებლო ნარჩენების ტრანსპორტირება ნაგავსაყრელზე 10კმ რადიუსში</t>
  </si>
  <si>
    <t>ქალაქ რუსთავში ლიფტის უჯრედის რეაბილიტაციის მოცულობითი ხარჯთაღრიცხვა</t>
  </si>
  <si>
    <t>ლინოკრომი ქვედა ფენა</t>
  </si>
  <si>
    <t>ლინოკრომი ზედა ფენა</t>
  </si>
  <si>
    <t>სახურავის გიდროიზოლაცია 2 ფენა ლინოკრომით</t>
  </si>
  <si>
    <t>წყალდისპერსიული ფასად. საღებავი</t>
  </si>
  <si>
    <t>ფასადის კედლების დაგრუნტვა  და შეღებვა წყალდისპერსიული ფასადის საღებავით</t>
  </si>
  <si>
    <t>წყალემუსიის საღებავი</t>
  </si>
  <si>
    <t>ზღვრული ფასები</t>
  </si>
  <si>
    <t xml:space="preserve">მშენებლობის პროცესში წარმოქმნილი სამშენებლო ნარჩენების მოგროვება და ჩამოტანა </t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</si>
  <si>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</si>
  <si>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t>შრომითი რესურსი</t>
  </si>
  <si>
    <t>მანქანა დანადგარები</t>
  </si>
  <si>
    <t>გაჯი</t>
  </si>
  <si>
    <t>ტნ</t>
  </si>
  <si>
    <t xml:space="preserve">სადარბაზოს ჭერისა და კედლების შელესვა გაჯით </t>
  </si>
  <si>
    <t>%</t>
  </si>
  <si>
    <t>დანართი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</si>
</sst>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"/>
    <numFmt numFmtId="166" formatCode="0.0"/>
    <numFmt numFmtId="167" formatCode="_-* #,##0.00_р_._-;\-* #,##0.00_р_._-;_-* &quot;-&quot;??_р_._-;_-@_-"/>
    <numFmt numFmtId="168" formatCode="0.0000"/>
  </numFmts>
  <fonts count="32"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i/>
      <sz val="10"/>
      <name val="Sylfaen"/>
      <family val="1"/>
      <charset val="204"/>
    </font>
    <font>
      <b/>
      <sz val="10"/>
      <color indexed="8"/>
      <name val="Sylfaen"/>
      <family val="1"/>
    </font>
    <font>
      <b/>
      <sz val="10"/>
      <color theme="1"/>
      <name val="Sylfaen"/>
      <family val="1"/>
    </font>
    <font>
      <b/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sz val="11"/>
      <color theme="1"/>
      <name val="Sylfaen"/>
      <family val="1"/>
    </font>
    <font>
      <i/>
      <sz val="10"/>
      <color theme="1"/>
      <name val="Sylfaen"/>
      <family val="1"/>
    </font>
    <font>
      <vertAlign val="superscript"/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Sylfaen"/>
      <family val="1"/>
      <charset val="204"/>
    </font>
    <font>
      <sz val="10"/>
      <color indexed="8"/>
      <name val="Sylfaen"/>
      <family val="1"/>
    </font>
    <font>
      <sz val="10"/>
      <color theme="1"/>
      <name val="Calibri"/>
      <family val="2"/>
    </font>
    <font>
      <b/>
      <i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b/>
      <i/>
      <sz val="10"/>
      <name val="Calibri"/>
      <family val="1"/>
      <charset val="204"/>
      <scheme val="minor"/>
    </font>
    <font>
      <sz val="11"/>
      <name val="Sylfaen"/>
      <family val="1"/>
    </font>
    <font>
      <sz val="10"/>
      <name val="AcadNusx"/>
    </font>
    <font>
      <sz val="1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167" fontId="13" fillId="0" borderId="0" applyFont="0" applyFill="0" applyBorder="0" applyAlignment="0" applyProtection="0"/>
    <xf numFmtId="0" fontId="14" fillId="0" borderId="0"/>
    <xf numFmtId="0" fontId="17" fillId="0" borderId="0"/>
    <xf numFmtId="167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5">
    <xf numFmtId="0" fontId="0" fillId="0" borderId="0" xfId="0"/>
    <xf numFmtId="0" fontId="5" fillId="2" borderId="6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0" xfId="0" applyFont="1"/>
    <xf numFmtId="0" fontId="7" fillId="0" borderId="6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" fillId="0" borderId="6" xfId="0" applyFont="1" applyBorder="1"/>
    <xf numFmtId="49" fontId="1" fillId="0" borderId="6" xfId="0" applyNumberFormat="1" applyFont="1" applyFill="1" applyBorder="1" applyAlignment="1">
      <alignment horizontal="center" vertical="center" wrapText="1"/>
    </xf>
    <xf numFmtId="1" fontId="1" fillId="0" borderId="6" xfId="2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" fillId="0" borderId="6" xfId="0" applyFont="1" applyFill="1" applyBorder="1"/>
    <xf numFmtId="0" fontId="0" fillId="0" borderId="0" xfId="0" applyFill="1"/>
    <xf numFmtId="0" fontId="4" fillId="0" borderId="6" xfId="2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8" fillId="0" borderId="6" xfId="0" applyFont="1" applyBorder="1"/>
    <xf numFmtId="0" fontId="18" fillId="0" borderId="6" xfId="0" applyFont="1" applyFill="1" applyBorder="1"/>
    <xf numFmtId="0" fontId="19" fillId="0" borderId="0" xfId="0" applyFont="1"/>
    <xf numFmtId="0" fontId="19" fillId="0" borderId="0" xfId="0" applyFont="1" applyFill="1"/>
    <xf numFmtId="0" fontId="1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0" fontId="6" fillId="0" borderId="0" xfId="0" applyFont="1"/>
    <xf numFmtId="166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168" fontId="7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/>
    <xf numFmtId="0" fontId="10" fillId="0" borderId="6" xfId="2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2" fontId="4" fillId="0" borderId="6" xfId="2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7" fillId="0" borderId="7" xfId="16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23" fillId="0" borderId="0" xfId="0" applyFont="1"/>
    <xf numFmtId="0" fontId="7" fillId="0" borderId="6" xfId="0" applyFont="1" applyBorder="1" applyAlignment="1">
      <alignment horizontal="center" vertical="center" wrapText="1"/>
    </xf>
    <xf numFmtId="2" fontId="7" fillId="0" borderId="6" xfId="16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6" fillId="0" borderId="6" xfId="3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0" fontId="4" fillId="0" borderId="6" xfId="13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168" fontId="16" fillId="0" borderId="6" xfId="0" applyNumberFormat="1" applyFont="1" applyBorder="1" applyAlignment="1">
      <alignment horizontal="center" vertical="center"/>
    </xf>
    <xf numFmtId="0" fontId="1" fillId="0" borderId="0" xfId="0" applyFont="1"/>
    <xf numFmtId="165" fontId="15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6" fillId="0" borderId="6" xfId="3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168" fontId="15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168" fontId="15" fillId="0" borderId="6" xfId="0" applyNumberFormat="1" applyFont="1" applyBorder="1" applyAlignment="1">
      <alignment horizontal="center" vertical="center" wrapText="1"/>
    </xf>
    <xf numFmtId="0" fontId="18" fillId="0" borderId="6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9" fontId="2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0" fontId="1" fillId="0" borderId="6" xfId="2" applyNumberFormat="1" applyFont="1" applyFill="1" applyBorder="1" applyAlignment="1">
      <alignment horizontal="center" vertical="center" wrapText="1"/>
    </xf>
    <xf numFmtId="166" fontId="1" fillId="0" borderId="6" xfId="2" applyNumberFormat="1" applyFont="1" applyFill="1" applyBorder="1" applyAlignment="1">
      <alignment horizontal="center" vertical="center" wrapText="1"/>
    </xf>
    <xf numFmtId="0" fontId="19" fillId="0" borderId="6" xfId="0" applyFont="1" applyBorder="1"/>
    <xf numFmtId="0" fontId="1" fillId="0" borderId="6" xfId="2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30" fillId="0" borderId="6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center" vertical="center" wrapText="1"/>
    </xf>
    <xf numFmtId="168" fontId="31" fillId="0" borderId="6" xfId="0" applyNumberFormat="1" applyFont="1" applyFill="1" applyBorder="1" applyAlignment="1">
      <alignment horizontal="center" vertical="center" wrapText="1"/>
    </xf>
    <xf numFmtId="2" fontId="31" fillId="0" borderId="6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horizontal="center" vertical="center" textRotation="90" wrapText="1"/>
    </xf>
    <xf numFmtId="0" fontId="1" fillId="0" borderId="9" xfId="2" applyNumberFormat="1" applyFont="1" applyFill="1" applyBorder="1" applyAlignment="1">
      <alignment horizontal="center" vertical="center" textRotation="90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" fillId="0" borderId="6" xfId="2" applyNumberFormat="1" applyFont="1" applyFill="1" applyBorder="1" applyAlignment="1">
      <alignment horizontal="center" vertical="center" wrapText="1"/>
    </xf>
    <xf numFmtId="0" fontId="1" fillId="0" borderId="8" xfId="2" applyNumberFormat="1" applyFont="1" applyFill="1" applyBorder="1" applyAlignment="1">
      <alignment horizontal="center" vertical="center" textRotation="90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horizontal="center" vertical="center" wrapText="1"/>
    </xf>
    <xf numFmtId="0" fontId="1" fillId="0" borderId="8" xfId="2" applyNumberFormat="1" applyFont="1" applyFill="1" applyBorder="1" applyAlignment="1">
      <alignment horizontal="center" vertical="center" wrapText="1"/>
    </xf>
    <xf numFmtId="0" fontId="1" fillId="0" borderId="9" xfId="2" applyNumberFormat="1" applyFont="1" applyFill="1" applyBorder="1" applyAlignment="1">
      <alignment horizontal="center" vertical="center" wrapText="1"/>
    </xf>
    <xf numFmtId="166" fontId="1" fillId="0" borderId="7" xfId="2" applyNumberFormat="1" applyFont="1" applyFill="1" applyBorder="1" applyAlignment="1">
      <alignment horizontal="center" vertical="center" wrapText="1"/>
    </xf>
    <xf numFmtId="166" fontId="1" fillId="0" borderId="8" xfId="2" applyNumberFormat="1" applyFont="1" applyFill="1" applyBorder="1" applyAlignment="1">
      <alignment horizontal="center" vertical="center" wrapText="1"/>
    </xf>
    <xf numFmtId="166" fontId="1" fillId="0" borderId="9" xfId="2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</cellXfs>
  <cellStyles count="17">
    <cellStyle name="Comma" xfId="16" builtinId="3"/>
    <cellStyle name="Normal" xfId="0" builtinId="0"/>
    <cellStyle name="Normal 10" xfId="7"/>
    <cellStyle name="Normal 14_anakia II etapi.xls sm. defeqturi 2" xfId="5"/>
    <cellStyle name="Normal 2" xfId="4"/>
    <cellStyle name="Normal 2 2" xfId="13"/>
    <cellStyle name="Normal 3" xfId="6"/>
    <cellStyle name="Normal 4 3" xfId="10"/>
    <cellStyle name="Normal 5" xfId="11"/>
    <cellStyle name="Normal_gare wyalsadfenigagarini 10" xfId="3"/>
    <cellStyle name="Normal_gare wyalsadfenigagarini 2 2" xfId="2"/>
    <cellStyle name="Обычный 3" xfId="14"/>
    <cellStyle name="Обычный 4" xfId="8"/>
    <cellStyle name="Обычный 5 2" xfId="1"/>
    <cellStyle name="Обычный_Лист1" xfId="9"/>
    <cellStyle name="Финансовый 2" xfId="15"/>
    <cellStyle name="მძიმე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workbookViewId="0">
      <selection activeCell="M7" sqref="M7"/>
    </sheetView>
  </sheetViews>
  <sheetFormatPr defaultRowHeight="15"/>
  <cols>
    <col min="1" max="1" width="4.85546875" customWidth="1"/>
    <col min="2" max="2" width="34.42578125" customWidth="1"/>
    <col min="4" max="4" width="7.85546875" style="29" customWidth="1"/>
    <col min="5" max="5" width="8.85546875" style="29" customWidth="1"/>
    <col min="6" max="6" width="8.140625" style="29" customWidth="1"/>
    <col min="7" max="7" width="10.85546875" style="29" customWidth="1"/>
    <col min="8" max="8" width="10.5703125" customWidth="1"/>
    <col min="10" max="10" width="16.42578125" customWidth="1"/>
  </cols>
  <sheetData>
    <row r="1" spans="1:10" s="6" customFormat="1" ht="27.75" customHeight="1">
      <c r="A1" s="128" t="s">
        <v>106</v>
      </c>
      <c r="B1" s="129"/>
      <c r="C1" s="129"/>
      <c r="D1" s="129"/>
      <c r="E1" s="129"/>
      <c r="F1" s="129"/>
      <c r="G1" s="129"/>
      <c r="H1" s="130"/>
    </row>
    <row r="2" spans="1:10" s="6" customFormat="1" ht="15" customHeight="1">
      <c r="A2" s="131" t="s">
        <v>1</v>
      </c>
      <c r="B2" s="132" t="s">
        <v>2</v>
      </c>
      <c r="C2" s="126" t="s">
        <v>3</v>
      </c>
      <c r="D2" s="134" t="s">
        <v>4</v>
      </c>
      <c r="E2" s="135"/>
      <c r="F2" s="138" t="s">
        <v>7</v>
      </c>
      <c r="G2" s="138" t="s">
        <v>8</v>
      </c>
      <c r="H2" s="141" t="s">
        <v>113</v>
      </c>
      <c r="J2" s="144" t="s">
        <v>122</v>
      </c>
    </row>
    <row r="3" spans="1:10" s="6" customFormat="1">
      <c r="A3" s="131"/>
      <c r="B3" s="132"/>
      <c r="C3" s="133"/>
      <c r="D3" s="136"/>
      <c r="E3" s="137"/>
      <c r="F3" s="139"/>
      <c r="G3" s="139"/>
      <c r="H3" s="142"/>
    </row>
    <row r="4" spans="1:10" s="6" customFormat="1" ht="15" customHeight="1">
      <c r="A4" s="131"/>
      <c r="B4" s="132"/>
      <c r="C4" s="133"/>
      <c r="D4" s="126" t="s">
        <v>3</v>
      </c>
      <c r="E4" s="126" t="s">
        <v>6</v>
      </c>
      <c r="F4" s="139"/>
      <c r="G4" s="139"/>
      <c r="H4" s="142"/>
    </row>
    <row r="5" spans="1:10" s="6" customFormat="1" ht="60.75" customHeight="1">
      <c r="A5" s="131"/>
      <c r="B5" s="132"/>
      <c r="C5" s="127"/>
      <c r="D5" s="127"/>
      <c r="E5" s="127"/>
      <c r="F5" s="140"/>
      <c r="G5" s="140"/>
      <c r="H5" s="143"/>
    </row>
    <row r="6" spans="1:10" s="6" customFormat="1">
      <c r="A6" s="24">
        <v>1</v>
      </c>
      <c r="B6" s="112">
        <v>3</v>
      </c>
      <c r="C6" s="112">
        <v>4</v>
      </c>
      <c r="D6" s="112">
        <v>5</v>
      </c>
      <c r="E6" s="112">
        <v>6</v>
      </c>
      <c r="F6" s="112">
        <v>7</v>
      </c>
      <c r="G6" s="112">
        <v>8</v>
      </c>
      <c r="H6" s="25">
        <v>13</v>
      </c>
    </row>
    <row r="7" spans="1:10" s="6" customFormat="1" ht="22.5" customHeight="1">
      <c r="A7" s="111"/>
      <c r="B7" s="1" t="s">
        <v>25</v>
      </c>
      <c r="C7" s="2"/>
      <c r="D7" s="112"/>
      <c r="E7" s="2"/>
      <c r="F7" s="112"/>
      <c r="G7" s="112"/>
      <c r="H7" s="113"/>
    </row>
    <row r="8" spans="1:10" s="82" customFormat="1" ht="30">
      <c r="A8" s="26">
        <v>1</v>
      </c>
      <c r="B8" s="26" t="s">
        <v>84</v>
      </c>
      <c r="C8" s="77" t="s">
        <v>53</v>
      </c>
      <c r="D8" s="78"/>
      <c r="E8" s="79">
        <v>95</v>
      </c>
      <c r="F8" s="81"/>
      <c r="G8" s="81"/>
      <c r="H8" s="81"/>
    </row>
    <row r="9" spans="1:10" s="82" customFormat="1">
      <c r="A9" s="27">
        <f>A8+0.1</f>
        <v>1.1000000000000001</v>
      </c>
      <c r="B9" s="76" t="s">
        <v>10</v>
      </c>
      <c r="C9" s="27" t="s">
        <v>11</v>
      </c>
      <c r="D9" s="83">
        <v>0.186</v>
      </c>
      <c r="E9" s="81">
        <f>E8*D9</f>
        <v>17.669999999999998</v>
      </c>
      <c r="F9" s="27"/>
      <c r="G9" s="81"/>
      <c r="H9" s="27">
        <v>7</v>
      </c>
    </row>
    <row r="10" spans="1:10" s="82" customFormat="1">
      <c r="A10" s="27">
        <f>A9+0.1</f>
        <v>1.2000000000000002</v>
      </c>
      <c r="B10" s="76" t="s">
        <v>22</v>
      </c>
      <c r="C10" s="27" t="s">
        <v>0</v>
      </c>
      <c r="D10" s="87">
        <v>1.6000000000000001E-3</v>
      </c>
      <c r="E10" s="81">
        <f>E8*D10</f>
        <v>0.152</v>
      </c>
      <c r="F10" s="81"/>
      <c r="G10" s="81"/>
      <c r="H10" s="81">
        <v>4</v>
      </c>
    </row>
    <row r="11" spans="1:10" s="82" customFormat="1" ht="30">
      <c r="A11" s="26">
        <v>1</v>
      </c>
      <c r="B11" s="26" t="s">
        <v>23</v>
      </c>
      <c r="C11" s="77" t="s">
        <v>53</v>
      </c>
      <c r="D11" s="78"/>
      <c r="E11" s="79">
        <v>95</v>
      </c>
      <c r="F11" s="81"/>
      <c r="G11" s="81"/>
      <c r="H11" s="81"/>
    </row>
    <row r="12" spans="1:10" s="82" customFormat="1">
      <c r="A12" s="27">
        <f>A11+0.1</f>
        <v>1.1000000000000001</v>
      </c>
      <c r="B12" s="76" t="s">
        <v>10</v>
      </c>
      <c r="C12" s="27" t="s">
        <v>11</v>
      </c>
      <c r="D12" s="83">
        <v>0.32300000000000001</v>
      </c>
      <c r="E12" s="81">
        <f>E11*D12</f>
        <v>30.685000000000002</v>
      </c>
      <c r="F12" s="27"/>
      <c r="G12" s="81"/>
      <c r="H12" s="27">
        <v>7</v>
      </c>
    </row>
    <row r="13" spans="1:10" s="82" customFormat="1">
      <c r="A13" s="27">
        <f>A12+0.1</f>
        <v>1.2000000000000002</v>
      </c>
      <c r="B13" s="76" t="s">
        <v>22</v>
      </c>
      <c r="C13" s="27" t="s">
        <v>0</v>
      </c>
      <c r="D13" s="87">
        <v>2.1499999999999998E-2</v>
      </c>
      <c r="E13" s="81">
        <f>E11*D13</f>
        <v>2.0425</v>
      </c>
      <c r="F13" s="81"/>
      <c r="G13" s="81"/>
      <c r="H13" s="81">
        <v>4</v>
      </c>
    </row>
    <row r="14" spans="1:10" s="82" customFormat="1" ht="34.5" customHeight="1">
      <c r="A14" s="26">
        <v>1</v>
      </c>
      <c r="B14" s="26" t="s">
        <v>87</v>
      </c>
      <c r="C14" s="77" t="s">
        <v>53</v>
      </c>
      <c r="D14" s="78"/>
      <c r="E14" s="79">
        <v>95</v>
      </c>
      <c r="F14" s="81"/>
      <c r="G14" s="81"/>
      <c r="H14" s="81"/>
    </row>
    <row r="15" spans="1:10" s="82" customFormat="1">
      <c r="A15" s="27">
        <f>A14+0.1</f>
        <v>1.1000000000000001</v>
      </c>
      <c r="B15" s="76" t="s">
        <v>10</v>
      </c>
      <c r="C15" s="27" t="s">
        <v>11</v>
      </c>
      <c r="D15" s="83">
        <v>0.20499999999999999</v>
      </c>
      <c r="E15" s="81">
        <f>E14*D15</f>
        <v>19.474999999999998</v>
      </c>
      <c r="F15" s="27"/>
      <c r="G15" s="81"/>
      <c r="H15" s="27">
        <v>7</v>
      </c>
    </row>
    <row r="16" spans="1:10" s="82" customFormat="1">
      <c r="A16" s="27">
        <f>A15+0.1</f>
        <v>1.2000000000000002</v>
      </c>
      <c r="B16" s="76" t="s">
        <v>22</v>
      </c>
      <c r="C16" s="27" t="s">
        <v>0</v>
      </c>
      <c r="D16" s="83">
        <v>7.8E-2</v>
      </c>
      <c r="E16" s="81">
        <f>E14*D16</f>
        <v>7.41</v>
      </c>
      <c r="F16" s="81"/>
      <c r="G16" s="81"/>
      <c r="H16" s="81">
        <v>4</v>
      </c>
    </row>
    <row r="17" spans="1:8" s="82" customFormat="1">
      <c r="A17" s="26">
        <v>1</v>
      </c>
      <c r="B17" s="26" t="s">
        <v>85</v>
      </c>
      <c r="C17" s="77" t="s">
        <v>53</v>
      </c>
      <c r="D17" s="78"/>
      <c r="E17" s="79">
        <v>95</v>
      </c>
      <c r="F17" s="81"/>
      <c r="G17" s="81"/>
      <c r="H17" s="81"/>
    </row>
    <row r="18" spans="1:8" s="82" customFormat="1">
      <c r="A18" s="27">
        <f>A17+0.1</f>
        <v>1.1000000000000001</v>
      </c>
      <c r="B18" s="76" t="s">
        <v>10</v>
      </c>
      <c r="C18" s="27" t="s">
        <v>11</v>
      </c>
      <c r="D18" s="83">
        <v>0.88700000000000001</v>
      </c>
      <c r="E18" s="81">
        <f>E17*D18</f>
        <v>84.265000000000001</v>
      </c>
      <c r="F18" s="27"/>
      <c r="G18" s="81"/>
      <c r="H18" s="27">
        <v>7</v>
      </c>
    </row>
    <row r="19" spans="1:8" s="82" customFormat="1">
      <c r="A19" s="27">
        <f>A18+0.1</f>
        <v>1.2000000000000002</v>
      </c>
      <c r="B19" s="76" t="s">
        <v>22</v>
      </c>
      <c r="C19" s="27" t="s">
        <v>0</v>
      </c>
      <c r="D19" s="87">
        <v>9.8400000000000001E-2</v>
      </c>
      <c r="E19" s="81">
        <f>E17*D19</f>
        <v>9.3480000000000008</v>
      </c>
      <c r="F19" s="81"/>
      <c r="G19" s="81"/>
      <c r="H19" s="81">
        <v>4</v>
      </c>
    </row>
    <row r="20" spans="1:8" s="82" customFormat="1" ht="30">
      <c r="A20" s="26">
        <v>1</v>
      </c>
      <c r="B20" s="26" t="s">
        <v>24</v>
      </c>
      <c r="C20" s="77" t="s">
        <v>53</v>
      </c>
      <c r="D20" s="78"/>
      <c r="E20" s="79">
        <v>95</v>
      </c>
      <c r="F20" s="81"/>
      <c r="G20" s="81"/>
      <c r="H20" s="81"/>
    </row>
    <row r="21" spans="1:8" s="82" customFormat="1">
      <c r="A21" s="27">
        <f>A20+0.1</f>
        <v>1.1000000000000001</v>
      </c>
      <c r="B21" s="76" t="s">
        <v>10</v>
      </c>
      <c r="C21" s="27" t="s">
        <v>11</v>
      </c>
      <c r="D21" s="81">
        <v>1.56</v>
      </c>
      <c r="E21" s="81">
        <f>E20*D21</f>
        <v>148.20000000000002</v>
      </c>
      <c r="F21" s="27"/>
      <c r="G21" s="81"/>
      <c r="H21" s="27">
        <v>7</v>
      </c>
    </row>
    <row r="22" spans="1:8" s="82" customFormat="1">
      <c r="A22" s="27">
        <f>A21+0.1</f>
        <v>1.2000000000000002</v>
      </c>
      <c r="B22" s="76" t="s">
        <v>22</v>
      </c>
      <c r="C22" s="27" t="s">
        <v>0</v>
      </c>
      <c r="D22" s="87">
        <v>9.8400000000000001E-2</v>
      </c>
      <c r="E22" s="81">
        <f>E20*D22</f>
        <v>9.3480000000000008</v>
      </c>
      <c r="F22" s="81"/>
      <c r="G22" s="81"/>
      <c r="H22" s="81">
        <v>4</v>
      </c>
    </row>
    <row r="23" spans="1:8" s="82" customFormat="1" ht="30">
      <c r="A23" s="26">
        <v>1</v>
      </c>
      <c r="B23" s="26" t="s">
        <v>86</v>
      </c>
      <c r="C23" s="77" t="s">
        <v>53</v>
      </c>
      <c r="D23" s="78"/>
      <c r="E23" s="79">
        <v>95</v>
      </c>
      <c r="F23" s="81"/>
      <c r="G23" s="81"/>
      <c r="H23" s="81"/>
    </row>
    <row r="24" spans="1:8" s="82" customFormat="1">
      <c r="A24" s="27">
        <f>A23+0.1</f>
        <v>1.1000000000000001</v>
      </c>
      <c r="B24" s="76" t="s">
        <v>10</v>
      </c>
      <c r="C24" s="27" t="s">
        <v>11</v>
      </c>
      <c r="D24" s="83">
        <v>0.13200000000000001</v>
      </c>
      <c r="E24" s="81">
        <f>E23*D24</f>
        <v>12.540000000000001</v>
      </c>
      <c r="F24" s="27"/>
      <c r="G24" s="81"/>
      <c r="H24" s="27">
        <v>7</v>
      </c>
    </row>
    <row r="25" spans="1:8" s="82" customFormat="1">
      <c r="A25" s="27">
        <f>A24+0.1</f>
        <v>1.2000000000000002</v>
      </c>
      <c r="B25" s="76" t="s">
        <v>22</v>
      </c>
      <c r="C25" s="27" t="s">
        <v>0</v>
      </c>
      <c r="D25" s="83">
        <v>1.9E-2</v>
      </c>
      <c r="E25" s="81">
        <f>E23*D25</f>
        <v>1.8049999999999999</v>
      </c>
      <c r="F25" s="81"/>
      <c r="G25" s="81"/>
      <c r="H25" s="81">
        <v>4</v>
      </c>
    </row>
    <row r="26" spans="1:8" s="6" customFormat="1" ht="22.5" customHeight="1">
      <c r="A26" s="111"/>
      <c r="B26" s="1" t="s">
        <v>13</v>
      </c>
      <c r="C26" s="2"/>
      <c r="D26" s="112"/>
      <c r="E26" s="2"/>
      <c r="F26" s="112"/>
      <c r="G26" s="81"/>
      <c r="H26" s="113"/>
    </row>
    <row r="27" spans="1:8" s="82" customFormat="1" ht="30">
      <c r="A27" s="26">
        <v>1</v>
      </c>
      <c r="B27" s="30" t="s">
        <v>35</v>
      </c>
      <c r="C27" s="77" t="s">
        <v>50</v>
      </c>
      <c r="D27" s="78"/>
      <c r="E27" s="79">
        <v>15</v>
      </c>
      <c r="F27" s="80"/>
      <c r="G27" s="81"/>
      <c r="H27" s="80"/>
    </row>
    <row r="28" spans="1:8" s="82" customFormat="1">
      <c r="A28" s="27">
        <f>A27+0.1</f>
        <v>1.1000000000000001</v>
      </c>
      <c r="B28" s="76" t="s">
        <v>10</v>
      </c>
      <c r="C28" s="27" t="s">
        <v>11</v>
      </c>
      <c r="D28" s="83">
        <v>3.36</v>
      </c>
      <c r="E28" s="81">
        <f>E27*D28</f>
        <v>50.4</v>
      </c>
      <c r="F28" s="27"/>
      <c r="G28" s="81"/>
      <c r="H28" s="27">
        <v>10</v>
      </c>
    </row>
    <row r="29" spans="1:8" s="82" customFormat="1">
      <c r="A29" s="27">
        <f>A28+0.1</f>
        <v>1.2000000000000002</v>
      </c>
      <c r="B29" s="76" t="s">
        <v>22</v>
      </c>
      <c r="C29" s="27" t="s">
        <v>0</v>
      </c>
      <c r="D29" s="83">
        <v>0.92</v>
      </c>
      <c r="E29" s="81">
        <f>E27*D29</f>
        <v>13.8</v>
      </c>
      <c r="F29" s="80"/>
      <c r="G29" s="81"/>
      <c r="H29" s="80">
        <v>4</v>
      </c>
    </row>
    <row r="30" spans="1:8" s="82" customFormat="1">
      <c r="A30" s="27">
        <f>A29+0.1</f>
        <v>1.3000000000000003</v>
      </c>
      <c r="B30" s="76" t="s">
        <v>51</v>
      </c>
      <c r="C30" s="27" t="s">
        <v>50</v>
      </c>
      <c r="D30" s="83">
        <v>0.11</v>
      </c>
      <c r="E30" s="81">
        <f>E27*D30</f>
        <v>1.65</v>
      </c>
      <c r="F30" s="81"/>
      <c r="G30" s="81"/>
      <c r="H30" s="81">
        <v>94</v>
      </c>
    </row>
    <row r="31" spans="1:8" s="82" customFormat="1">
      <c r="A31" s="27">
        <f>A30+0.1</f>
        <v>1.4000000000000004</v>
      </c>
      <c r="B31" s="76" t="s">
        <v>52</v>
      </c>
      <c r="C31" s="27" t="s">
        <v>15</v>
      </c>
      <c r="D31" s="83">
        <f>0.92/0.014</f>
        <v>65.714285714285722</v>
      </c>
      <c r="E31" s="81">
        <f>E27*D31</f>
        <v>985.71428571428578</v>
      </c>
      <c r="F31" s="81"/>
      <c r="G31" s="81"/>
      <c r="H31" s="81">
        <v>1.28</v>
      </c>
    </row>
    <row r="32" spans="1:8" s="82" customFormat="1">
      <c r="A32" s="27">
        <f>A31+0.1</f>
        <v>1.5000000000000004</v>
      </c>
      <c r="B32" s="76" t="s">
        <v>16</v>
      </c>
      <c r="C32" s="27" t="s">
        <v>0</v>
      </c>
      <c r="D32" s="83">
        <v>0.16</v>
      </c>
      <c r="E32" s="81">
        <f>E27*D32</f>
        <v>2.4</v>
      </c>
      <c r="F32" s="81"/>
      <c r="G32" s="81"/>
      <c r="H32" s="81">
        <v>4</v>
      </c>
    </row>
    <row r="33" spans="1:12" s="82" customFormat="1" ht="36.75" customHeight="1">
      <c r="A33" s="84">
        <v>1</v>
      </c>
      <c r="B33" s="69" t="s">
        <v>27</v>
      </c>
      <c r="C33" s="85" t="s">
        <v>53</v>
      </c>
      <c r="D33" s="83"/>
      <c r="E33" s="86">
        <v>95</v>
      </c>
      <c r="F33" s="81"/>
      <c r="G33" s="81"/>
      <c r="H33" s="81"/>
    </row>
    <row r="34" spans="1:12" s="82" customFormat="1">
      <c r="A34" s="62">
        <f>A33+0.1</f>
        <v>1.1000000000000001</v>
      </c>
      <c r="B34" s="27" t="s">
        <v>10</v>
      </c>
      <c r="C34" s="27" t="s">
        <v>11</v>
      </c>
      <c r="D34" s="81">
        <v>1.01</v>
      </c>
      <c r="E34" s="81">
        <f>D34*E33</f>
        <v>95.95</v>
      </c>
      <c r="F34" s="81"/>
      <c r="G34" s="81"/>
      <c r="H34" s="81">
        <v>10</v>
      </c>
    </row>
    <row r="35" spans="1:12" s="82" customFormat="1">
      <c r="A35" s="62">
        <f>A34+0.1</f>
        <v>1.2000000000000002</v>
      </c>
      <c r="B35" s="27" t="s">
        <v>54</v>
      </c>
      <c r="C35" s="27" t="s">
        <v>55</v>
      </c>
      <c r="D35" s="83">
        <v>4.1000000000000002E-2</v>
      </c>
      <c r="E35" s="81">
        <f>D35*E33</f>
        <v>3.895</v>
      </c>
      <c r="F35" s="81"/>
      <c r="G35" s="81"/>
      <c r="H35" s="81">
        <v>6.35</v>
      </c>
    </row>
    <row r="36" spans="1:12" s="82" customFormat="1">
      <c r="A36" s="62">
        <f>A35+0.1</f>
        <v>1.3000000000000003</v>
      </c>
      <c r="B36" s="27" t="s">
        <v>22</v>
      </c>
      <c r="C36" s="27" t="s">
        <v>0</v>
      </c>
      <c r="D36" s="83">
        <v>2.7E-2</v>
      </c>
      <c r="E36" s="81">
        <f>D36*E33</f>
        <v>2.5649999999999999</v>
      </c>
      <c r="F36" s="81"/>
      <c r="G36" s="81"/>
      <c r="H36" s="81">
        <v>4</v>
      </c>
    </row>
    <row r="37" spans="1:12" s="82" customFormat="1">
      <c r="A37" s="62">
        <f>A36+0.1</f>
        <v>1.4000000000000004</v>
      </c>
      <c r="B37" s="27" t="s">
        <v>56</v>
      </c>
      <c r="C37" s="62" t="s">
        <v>50</v>
      </c>
      <c r="D37" s="87">
        <v>2.3800000000000002E-2</v>
      </c>
      <c r="E37" s="81">
        <f>D37*E33</f>
        <v>2.2610000000000001</v>
      </c>
      <c r="F37" s="81"/>
      <c r="G37" s="81"/>
      <c r="H37" s="81">
        <v>94</v>
      </c>
    </row>
    <row r="38" spans="1:12" s="82" customFormat="1">
      <c r="A38" s="62">
        <f>A37+0.1</f>
        <v>1.5000000000000004</v>
      </c>
      <c r="B38" s="27" t="s">
        <v>16</v>
      </c>
      <c r="C38" s="27" t="s">
        <v>0</v>
      </c>
      <c r="D38" s="83">
        <v>3.0000000000000001E-3</v>
      </c>
      <c r="E38" s="83">
        <f>D38*E33</f>
        <v>0.28500000000000003</v>
      </c>
      <c r="F38" s="81"/>
      <c r="G38" s="81"/>
      <c r="H38" s="81">
        <v>4</v>
      </c>
    </row>
    <row r="39" spans="1:12" s="82" customFormat="1" ht="48" customHeight="1">
      <c r="A39" s="62">
        <v>1</v>
      </c>
      <c r="B39" s="118" t="s">
        <v>120</v>
      </c>
      <c r="C39" s="116" t="s">
        <v>115</v>
      </c>
      <c r="D39" s="117"/>
      <c r="E39" s="117">
        <v>5</v>
      </c>
      <c r="F39" s="81"/>
      <c r="G39" s="81"/>
      <c r="H39" s="81"/>
    </row>
    <row r="40" spans="1:12" s="82" customFormat="1" ht="23.25" customHeight="1">
      <c r="A40" s="62">
        <v>1.1000000000000001</v>
      </c>
      <c r="B40" s="120" t="s">
        <v>116</v>
      </c>
      <c r="C40" s="121" t="s">
        <v>11</v>
      </c>
      <c r="D40" s="122">
        <v>0.77700000000000002</v>
      </c>
      <c r="E40" s="123">
        <f>E39*D40</f>
        <v>3.8850000000000002</v>
      </c>
      <c r="F40" s="81"/>
      <c r="G40" s="81"/>
      <c r="H40" s="81">
        <v>10</v>
      </c>
      <c r="L40" s="119"/>
    </row>
    <row r="41" spans="1:12" s="82" customFormat="1">
      <c r="A41" s="62">
        <v>1.2</v>
      </c>
      <c r="B41" s="120" t="s">
        <v>117</v>
      </c>
      <c r="C41" s="121" t="s">
        <v>0</v>
      </c>
      <c r="D41" s="122">
        <v>3.8300000000000001E-2</v>
      </c>
      <c r="E41" s="123">
        <f>E39*D41</f>
        <v>0.1915</v>
      </c>
      <c r="F41" s="81"/>
      <c r="G41" s="81"/>
      <c r="H41" s="81">
        <v>4</v>
      </c>
    </row>
    <row r="42" spans="1:12" s="82" customFormat="1">
      <c r="A42" s="62">
        <v>1.3</v>
      </c>
      <c r="B42" s="124" t="s">
        <v>118</v>
      </c>
      <c r="C42" s="125" t="s">
        <v>119</v>
      </c>
      <c r="D42" s="122">
        <v>3.3300000000000003E-2</v>
      </c>
      <c r="E42" s="123">
        <f>E39*D42</f>
        <v>0.16650000000000001</v>
      </c>
      <c r="F42" s="81"/>
      <c r="G42" s="81"/>
      <c r="H42" s="81">
        <v>80.5</v>
      </c>
    </row>
    <row r="43" spans="1:12" s="82" customFormat="1">
      <c r="A43" s="62">
        <v>1.4</v>
      </c>
      <c r="B43" s="120" t="s">
        <v>16</v>
      </c>
      <c r="C43" s="125" t="s">
        <v>0</v>
      </c>
      <c r="D43" s="122">
        <v>3.0000000000000001E-3</v>
      </c>
      <c r="E43" s="123">
        <f>E39*D43</f>
        <v>1.4999999999999999E-2</v>
      </c>
      <c r="F43" s="81"/>
      <c r="G43" s="81"/>
      <c r="H43" s="81">
        <v>4</v>
      </c>
    </row>
    <row r="44" spans="1:12" s="82" customFormat="1" ht="45">
      <c r="A44" s="26">
        <v>1</v>
      </c>
      <c r="B44" s="26" t="s">
        <v>28</v>
      </c>
      <c r="C44" s="77" t="s">
        <v>53</v>
      </c>
      <c r="D44" s="79"/>
      <c r="E44" s="79">
        <v>95</v>
      </c>
      <c r="F44" s="81"/>
      <c r="G44" s="81"/>
      <c r="H44" s="81"/>
    </row>
    <row r="45" spans="1:12" s="82" customFormat="1">
      <c r="A45" s="27">
        <f t="shared" ref="A45:A51" si="0">A44+0.1</f>
        <v>1.1000000000000001</v>
      </c>
      <c r="B45" s="76" t="s">
        <v>57</v>
      </c>
      <c r="C45" s="27" t="s">
        <v>11</v>
      </c>
      <c r="D45" s="81">
        <v>0.77</v>
      </c>
      <c r="E45" s="81">
        <f>E44*D45</f>
        <v>73.150000000000006</v>
      </c>
      <c r="F45" s="80"/>
      <c r="G45" s="81"/>
      <c r="H45" s="80">
        <v>10</v>
      </c>
    </row>
    <row r="46" spans="1:12" s="82" customFormat="1">
      <c r="A46" s="27">
        <f t="shared" si="0"/>
        <v>1.2000000000000002</v>
      </c>
      <c r="B46" s="76" t="s">
        <v>22</v>
      </c>
      <c r="C46" s="27" t="s">
        <v>0</v>
      </c>
      <c r="D46" s="83">
        <v>8.9999999999999993E-3</v>
      </c>
      <c r="E46" s="81">
        <f>E44*D46</f>
        <v>0.85499999999999998</v>
      </c>
      <c r="F46" s="80"/>
      <c r="G46" s="81"/>
      <c r="H46" s="80">
        <v>4</v>
      </c>
    </row>
    <row r="47" spans="1:12" s="82" customFormat="1">
      <c r="A47" s="27">
        <f t="shared" si="0"/>
        <v>1.3000000000000003</v>
      </c>
      <c r="B47" s="76" t="s">
        <v>58</v>
      </c>
      <c r="C47" s="27" t="s">
        <v>59</v>
      </c>
      <c r="D47" s="83">
        <v>7.4999999999999997E-2</v>
      </c>
      <c r="E47" s="81">
        <f>E44*D47</f>
        <v>7.125</v>
      </c>
      <c r="F47" s="81"/>
      <c r="G47" s="81"/>
      <c r="H47" s="81">
        <v>4.2</v>
      </c>
    </row>
    <row r="48" spans="1:12" s="82" customFormat="1">
      <c r="A48" s="27">
        <f t="shared" si="0"/>
        <v>1.4000000000000004</v>
      </c>
      <c r="B48" s="76" t="s">
        <v>60</v>
      </c>
      <c r="C48" s="27" t="s">
        <v>59</v>
      </c>
      <c r="D48" s="83">
        <v>0.183</v>
      </c>
      <c r="E48" s="81">
        <f>E44*D48</f>
        <v>17.384999999999998</v>
      </c>
      <c r="F48" s="81"/>
      <c r="G48" s="81"/>
      <c r="H48" s="81">
        <v>5.8</v>
      </c>
    </row>
    <row r="49" spans="1:8" s="82" customFormat="1">
      <c r="A49" s="27">
        <f t="shared" si="0"/>
        <v>1.5000000000000004</v>
      </c>
      <c r="B49" s="76" t="s">
        <v>61</v>
      </c>
      <c r="C49" s="27" t="s">
        <v>59</v>
      </c>
      <c r="D49" s="81">
        <v>0.79</v>
      </c>
      <c r="E49" s="81">
        <f>E44*D49</f>
        <v>75.05</v>
      </c>
      <c r="F49" s="81"/>
      <c r="G49" s="81"/>
      <c r="H49" s="81">
        <v>0.65</v>
      </c>
    </row>
    <row r="50" spans="1:8" s="82" customFormat="1">
      <c r="A50" s="27">
        <f t="shared" si="0"/>
        <v>1.6000000000000005</v>
      </c>
      <c r="B50" s="76" t="s">
        <v>62</v>
      </c>
      <c r="C50" s="27" t="s">
        <v>59</v>
      </c>
      <c r="D50" s="83">
        <v>0.11899999999999999</v>
      </c>
      <c r="E50" s="81">
        <f>E44*D50</f>
        <v>11.305</v>
      </c>
      <c r="F50" s="81"/>
      <c r="G50" s="81"/>
      <c r="H50" s="81">
        <v>3.8</v>
      </c>
    </row>
    <row r="51" spans="1:8" s="82" customFormat="1">
      <c r="A51" s="27">
        <f t="shared" si="0"/>
        <v>1.7000000000000006</v>
      </c>
      <c r="B51" s="76" t="s">
        <v>16</v>
      </c>
      <c r="C51" s="27" t="s">
        <v>0</v>
      </c>
      <c r="D51" s="83">
        <v>1.6E-2</v>
      </c>
      <c r="E51" s="81">
        <f>E44*D51</f>
        <v>1.52</v>
      </c>
      <c r="F51" s="81"/>
      <c r="G51" s="81"/>
      <c r="H51" s="81">
        <v>4</v>
      </c>
    </row>
    <row r="52" spans="1:8" s="82" customFormat="1" ht="45">
      <c r="A52" s="26">
        <v>1</v>
      </c>
      <c r="B52" s="69" t="s">
        <v>29</v>
      </c>
      <c r="C52" s="85" t="s">
        <v>53</v>
      </c>
      <c r="D52" s="85"/>
      <c r="E52" s="86">
        <v>95</v>
      </c>
      <c r="F52" s="80"/>
      <c r="G52" s="80"/>
      <c r="H52" s="80"/>
    </row>
    <row r="53" spans="1:8" s="82" customFormat="1">
      <c r="A53" s="27">
        <f>A52+0.1</f>
        <v>1.1000000000000001</v>
      </c>
      <c r="B53" s="76" t="s">
        <v>57</v>
      </c>
      <c r="C53" s="27" t="s">
        <v>11</v>
      </c>
      <c r="D53" s="83">
        <v>0.53500000000000003</v>
      </c>
      <c r="E53" s="81">
        <f>E52*D53</f>
        <v>50.825000000000003</v>
      </c>
      <c r="F53" s="80"/>
      <c r="G53" s="81"/>
      <c r="H53" s="80">
        <v>10</v>
      </c>
    </row>
    <row r="54" spans="1:8" s="82" customFormat="1">
      <c r="A54" s="27">
        <f>A53+0.1</f>
        <v>1.2000000000000002</v>
      </c>
      <c r="B54" s="76" t="s">
        <v>22</v>
      </c>
      <c r="C54" s="27" t="s">
        <v>0</v>
      </c>
      <c r="D54" s="83">
        <v>1.2E-2</v>
      </c>
      <c r="E54" s="81">
        <f>E52*D54</f>
        <v>1.1400000000000001</v>
      </c>
      <c r="F54" s="80"/>
      <c r="G54" s="81"/>
      <c r="H54" s="80">
        <v>4</v>
      </c>
    </row>
    <row r="55" spans="1:8" s="82" customFormat="1">
      <c r="A55" s="27">
        <f>A54+0.1</f>
        <v>1.3000000000000003</v>
      </c>
      <c r="B55" s="76" t="s">
        <v>112</v>
      </c>
      <c r="C55" s="27" t="s">
        <v>59</v>
      </c>
      <c r="D55" s="81">
        <v>0.63</v>
      </c>
      <c r="E55" s="81">
        <f>E52*D55</f>
        <v>59.85</v>
      </c>
      <c r="F55" s="81"/>
      <c r="G55" s="81"/>
      <c r="H55" s="81">
        <v>4.0999999999999996</v>
      </c>
    </row>
    <row r="56" spans="1:8" s="82" customFormat="1">
      <c r="A56" s="27">
        <f>A55+0.1</f>
        <v>1.4000000000000004</v>
      </c>
      <c r="B56" s="76" t="s">
        <v>63</v>
      </c>
      <c r="C56" s="27" t="s">
        <v>59</v>
      </c>
      <c r="D56" s="83">
        <v>0.37</v>
      </c>
      <c r="E56" s="81">
        <f>E52*D56</f>
        <v>35.15</v>
      </c>
      <c r="F56" s="81"/>
      <c r="G56" s="81"/>
      <c r="H56" s="81">
        <v>0.65</v>
      </c>
    </row>
    <row r="57" spans="1:8" s="82" customFormat="1">
      <c r="A57" s="27">
        <f>A56+0.1</f>
        <v>1.5000000000000004</v>
      </c>
      <c r="B57" s="76" t="s">
        <v>16</v>
      </c>
      <c r="C57" s="27" t="s">
        <v>0</v>
      </c>
      <c r="D57" s="83">
        <v>1.6E-2</v>
      </c>
      <c r="E57" s="81">
        <f>E52*D57</f>
        <v>1.52</v>
      </c>
      <c r="F57" s="81"/>
      <c r="G57" s="81"/>
      <c r="H57" s="81">
        <v>4</v>
      </c>
    </row>
    <row r="58" spans="1:8" s="88" customFormat="1" ht="30">
      <c r="A58" s="26">
        <v>1</v>
      </c>
      <c r="B58" s="56" t="s">
        <v>64</v>
      </c>
      <c r="C58" s="85" t="s">
        <v>53</v>
      </c>
      <c r="D58" s="23"/>
      <c r="E58" s="58">
        <v>95</v>
      </c>
      <c r="F58" s="23"/>
      <c r="G58" s="81"/>
      <c r="H58" s="23"/>
    </row>
    <row r="59" spans="1:8" s="88" customFormat="1" ht="19.5" customHeight="1">
      <c r="A59" s="27">
        <f>A58+0.1</f>
        <v>1.1000000000000001</v>
      </c>
      <c r="B59" s="50" t="s">
        <v>10</v>
      </c>
      <c r="C59" s="50" t="s">
        <v>11</v>
      </c>
      <c r="D59" s="50">
        <v>0.32600000000000001</v>
      </c>
      <c r="E59" s="50">
        <f>D59*E58</f>
        <v>30.970000000000002</v>
      </c>
      <c r="F59" s="46"/>
      <c r="G59" s="81"/>
      <c r="H59" s="46">
        <v>10</v>
      </c>
    </row>
    <row r="60" spans="1:8" s="88" customFormat="1">
      <c r="A60" s="27">
        <f>A59+0.1</f>
        <v>1.2000000000000002</v>
      </c>
      <c r="B60" s="50" t="s">
        <v>22</v>
      </c>
      <c r="C60" s="50" t="s">
        <v>0</v>
      </c>
      <c r="D60" s="50">
        <v>2.8000000000000001E-2</v>
      </c>
      <c r="E60" s="50">
        <f>D60*E58</f>
        <v>2.66</v>
      </c>
      <c r="F60" s="46"/>
      <c r="G60" s="81"/>
      <c r="H60" s="46">
        <v>4</v>
      </c>
    </row>
    <row r="61" spans="1:8" s="88" customFormat="1">
      <c r="A61" s="27">
        <f>A60+0.1</f>
        <v>1.3000000000000003</v>
      </c>
      <c r="B61" s="50" t="s">
        <v>65</v>
      </c>
      <c r="C61" s="27" t="s">
        <v>50</v>
      </c>
      <c r="D61" s="50">
        <v>5.0999999999999997E-2</v>
      </c>
      <c r="E61" s="50">
        <f>D61*E58</f>
        <v>4.8449999999999998</v>
      </c>
      <c r="F61" s="46"/>
      <c r="G61" s="81"/>
      <c r="H61" s="46">
        <v>117</v>
      </c>
    </row>
    <row r="62" spans="1:8" s="88" customFormat="1">
      <c r="A62" s="27">
        <f>A61+0.1</f>
        <v>1.4000000000000004</v>
      </c>
      <c r="B62" s="50" t="s">
        <v>16</v>
      </c>
      <c r="C62" s="23" t="s">
        <v>0</v>
      </c>
      <c r="D62" s="50">
        <v>6.3600000000000004E-2</v>
      </c>
      <c r="E62" s="50">
        <f>D62*E58</f>
        <v>6.0420000000000007</v>
      </c>
      <c r="F62" s="46"/>
      <c r="G62" s="81"/>
      <c r="H62" s="46">
        <v>4</v>
      </c>
    </row>
    <row r="63" spans="1:8" s="93" customFormat="1" ht="45">
      <c r="A63" s="26">
        <v>1</v>
      </c>
      <c r="B63" s="26" t="s">
        <v>30</v>
      </c>
      <c r="C63" s="26" t="s">
        <v>53</v>
      </c>
      <c r="D63" s="89"/>
      <c r="E63" s="90">
        <v>95</v>
      </c>
      <c r="F63" s="91"/>
      <c r="G63" s="91"/>
      <c r="H63" s="91"/>
    </row>
    <row r="64" spans="1:8" s="93" customFormat="1">
      <c r="A64" s="27">
        <f t="shared" ref="A64:A69" si="1">A63+0.1</f>
        <v>1.1000000000000001</v>
      </c>
      <c r="B64" s="76" t="s">
        <v>10</v>
      </c>
      <c r="C64" s="76" t="s">
        <v>11</v>
      </c>
      <c r="D64" s="94">
        <v>1.08</v>
      </c>
      <c r="E64" s="92">
        <f>E63*D64</f>
        <v>102.60000000000001</v>
      </c>
      <c r="F64" s="76"/>
      <c r="G64" s="92"/>
      <c r="H64" s="76">
        <v>20</v>
      </c>
    </row>
    <row r="65" spans="1:8" s="93" customFormat="1">
      <c r="A65" s="27">
        <f t="shared" si="1"/>
        <v>1.2000000000000002</v>
      </c>
      <c r="B65" s="76" t="s">
        <v>22</v>
      </c>
      <c r="C65" s="76" t="s">
        <v>0</v>
      </c>
      <c r="D65" s="95">
        <v>4.5199999999999997E-2</v>
      </c>
      <c r="E65" s="92">
        <f>E63*D65</f>
        <v>4.2939999999999996</v>
      </c>
      <c r="F65" s="91"/>
      <c r="G65" s="92"/>
      <c r="H65" s="91">
        <v>4</v>
      </c>
    </row>
    <row r="66" spans="1:8" s="93" customFormat="1">
      <c r="A66" s="27">
        <f t="shared" si="1"/>
        <v>1.3000000000000003</v>
      </c>
      <c r="B66" s="76" t="s">
        <v>66</v>
      </c>
      <c r="C66" s="76" t="s">
        <v>59</v>
      </c>
      <c r="D66" s="94">
        <v>5</v>
      </c>
      <c r="E66" s="92">
        <f>E63*D66</f>
        <v>475</v>
      </c>
      <c r="F66" s="92"/>
      <c r="G66" s="92"/>
      <c r="H66" s="92">
        <v>0.6</v>
      </c>
    </row>
    <row r="67" spans="1:8" s="93" customFormat="1">
      <c r="A67" s="27">
        <f t="shared" si="1"/>
        <v>1.4000000000000004</v>
      </c>
      <c r="B67" s="76" t="s">
        <v>67</v>
      </c>
      <c r="C67" s="76" t="s">
        <v>53</v>
      </c>
      <c r="D67" s="94">
        <v>1.02</v>
      </c>
      <c r="E67" s="92">
        <f>E63*D67</f>
        <v>96.9</v>
      </c>
      <c r="F67" s="92"/>
      <c r="G67" s="92"/>
      <c r="H67" s="92">
        <v>27</v>
      </c>
    </row>
    <row r="68" spans="1:8" s="93" customFormat="1">
      <c r="A68" s="27">
        <f t="shared" si="1"/>
        <v>1.5000000000000004</v>
      </c>
      <c r="B68" s="76" t="s">
        <v>51</v>
      </c>
      <c r="C68" s="76" t="s">
        <v>50</v>
      </c>
      <c r="D68" s="95">
        <v>2.23E-2</v>
      </c>
      <c r="E68" s="92">
        <f>E63*D68</f>
        <v>2.1185</v>
      </c>
      <c r="F68" s="92"/>
      <c r="G68" s="92"/>
      <c r="H68" s="92">
        <v>94</v>
      </c>
    </row>
    <row r="69" spans="1:8" s="93" customFormat="1">
      <c r="A69" s="27">
        <f t="shared" si="1"/>
        <v>1.6000000000000005</v>
      </c>
      <c r="B69" s="76" t="s">
        <v>16</v>
      </c>
      <c r="C69" s="76" t="s">
        <v>0</v>
      </c>
      <c r="D69" s="95">
        <v>4.6600000000000003E-2</v>
      </c>
      <c r="E69" s="92">
        <f>E63*D69</f>
        <v>4.4270000000000005</v>
      </c>
      <c r="F69" s="92"/>
      <c r="G69" s="92"/>
      <c r="H69" s="92">
        <v>4</v>
      </c>
    </row>
    <row r="70" spans="1:8" s="93" customFormat="1" ht="36" customHeight="1">
      <c r="A70" s="26">
        <v>1</v>
      </c>
      <c r="B70" s="26" t="s">
        <v>72</v>
      </c>
      <c r="C70" s="26" t="s">
        <v>53</v>
      </c>
      <c r="D70" s="89"/>
      <c r="E70" s="90">
        <v>15</v>
      </c>
      <c r="F70" s="91"/>
      <c r="G70" s="91"/>
      <c r="H70" s="91"/>
    </row>
    <row r="71" spans="1:8" s="82" customFormat="1">
      <c r="A71" s="27">
        <f t="shared" ref="A71:A77" si="2">A70+0.1</f>
        <v>1.1000000000000001</v>
      </c>
      <c r="B71" s="76" t="s">
        <v>10</v>
      </c>
      <c r="C71" s="27" t="s">
        <v>11</v>
      </c>
      <c r="D71" s="83">
        <v>1.1100000000000001</v>
      </c>
      <c r="E71" s="81">
        <f>E70*D71</f>
        <v>16.650000000000002</v>
      </c>
      <c r="F71" s="27"/>
      <c r="G71" s="80"/>
      <c r="H71" s="27">
        <v>10</v>
      </c>
    </row>
    <row r="72" spans="1:8" s="82" customFormat="1">
      <c r="A72" s="27">
        <f t="shared" si="2"/>
        <v>1.2000000000000002</v>
      </c>
      <c r="B72" s="76" t="s">
        <v>22</v>
      </c>
      <c r="C72" s="27" t="s">
        <v>0</v>
      </c>
      <c r="D72" s="83">
        <v>0.51600000000000001</v>
      </c>
      <c r="E72" s="81">
        <f>E70*D72</f>
        <v>7.74</v>
      </c>
      <c r="F72" s="80"/>
      <c r="G72" s="80"/>
      <c r="H72" s="80">
        <v>4</v>
      </c>
    </row>
    <row r="73" spans="1:8" s="82" customFormat="1">
      <c r="A73" s="27">
        <f t="shared" si="2"/>
        <v>1.3000000000000003</v>
      </c>
      <c r="B73" s="76" t="s">
        <v>68</v>
      </c>
      <c r="C73" s="76" t="s">
        <v>53</v>
      </c>
      <c r="D73" s="83">
        <v>1</v>
      </c>
      <c r="E73" s="81">
        <f>D73*E70</f>
        <v>15</v>
      </c>
      <c r="F73" s="80"/>
      <c r="G73" s="80"/>
      <c r="H73" s="80">
        <v>210</v>
      </c>
    </row>
    <row r="74" spans="1:8" s="82" customFormat="1" ht="17.25" customHeight="1">
      <c r="A74" s="27">
        <f t="shared" si="2"/>
        <v>1.4000000000000004</v>
      </c>
      <c r="B74" s="76" t="s">
        <v>69</v>
      </c>
      <c r="C74" s="27" t="s">
        <v>59</v>
      </c>
      <c r="D74" s="83">
        <v>1.56</v>
      </c>
      <c r="E74" s="81">
        <f>D74*E70</f>
        <v>23.400000000000002</v>
      </c>
      <c r="F74" s="80"/>
      <c r="G74" s="80"/>
      <c r="H74" s="80">
        <v>3.2</v>
      </c>
    </row>
    <row r="75" spans="1:8" s="82" customFormat="1">
      <c r="A75" s="27">
        <f t="shared" si="2"/>
        <v>1.5000000000000004</v>
      </c>
      <c r="B75" s="76" t="s">
        <v>70</v>
      </c>
      <c r="C75" s="27" t="s">
        <v>59</v>
      </c>
      <c r="D75" s="83">
        <v>0.06</v>
      </c>
      <c r="E75" s="81">
        <f>D75*E70</f>
        <v>0.89999999999999991</v>
      </c>
      <c r="F75" s="80"/>
      <c r="G75" s="80"/>
      <c r="H75" s="80">
        <v>5.8</v>
      </c>
    </row>
    <row r="76" spans="1:8" s="82" customFormat="1">
      <c r="A76" s="27">
        <f t="shared" si="2"/>
        <v>1.6000000000000005</v>
      </c>
      <c r="B76" s="76" t="s">
        <v>71</v>
      </c>
      <c r="C76" s="27" t="s">
        <v>59</v>
      </c>
      <c r="D76" s="83">
        <v>4.8000000000000001E-2</v>
      </c>
      <c r="E76" s="81">
        <f>E70*D76</f>
        <v>0.72</v>
      </c>
      <c r="F76" s="81"/>
      <c r="G76" s="81"/>
      <c r="H76" s="81">
        <v>7.5</v>
      </c>
    </row>
    <row r="77" spans="1:8" s="82" customFormat="1">
      <c r="A77" s="27">
        <f t="shared" si="2"/>
        <v>1.7000000000000006</v>
      </c>
      <c r="B77" s="76" t="s">
        <v>16</v>
      </c>
      <c r="C77" s="27" t="s">
        <v>0</v>
      </c>
      <c r="D77" s="87">
        <v>5.3999999999999999E-2</v>
      </c>
      <c r="E77" s="81">
        <f>E70*D77</f>
        <v>0.80999999999999994</v>
      </c>
      <c r="F77" s="81"/>
      <c r="G77" s="81"/>
      <c r="H77" s="81">
        <v>4</v>
      </c>
    </row>
    <row r="78" spans="1:8" s="82" customFormat="1" ht="31.5" customHeight="1">
      <c r="A78" s="26">
        <v>1</v>
      </c>
      <c r="B78" s="26" t="s">
        <v>31</v>
      </c>
      <c r="C78" s="77" t="s">
        <v>81</v>
      </c>
      <c r="D78" s="78"/>
      <c r="E78" s="79">
        <v>1</v>
      </c>
      <c r="F78" s="80"/>
      <c r="G78" s="80"/>
      <c r="H78" s="80"/>
    </row>
    <row r="79" spans="1:8" s="82" customFormat="1">
      <c r="A79" s="27">
        <f t="shared" ref="A79:A84" si="3">A78+0.1</f>
        <v>1.1000000000000001</v>
      </c>
      <c r="B79" s="76" t="s">
        <v>10</v>
      </c>
      <c r="C79" s="27" t="s">
        <v>11</v>
      </c>
      <c r="D79" s="83">
        <v>37.4</v>
      </c>
      <c r="E79" s="81">
        <f>E78*D79</f>
        <v>37.4</v>
      </c>
      <c r="F79" s="27"/>
      <c r="G79" s="81"/>
      <c r="H79" s="27">
        <v>10</v>
      </c>
    </row>
    <row r="80" spans="1:8" s="82" customFormat="1">
      <c r="A80" s="27">
        <f t="shared" si="3"/>
        <v>1.2000000000000002</v>
      </c>
      <c r="B80" s="76" t="s">
        <v>22</v>
      </c>
      <c r="C80" s="27" t="s">
        <v>0</v>
      </c>
      <c r="D80" s="83">
        <v>6.32</v>
      </c>
      <c r="E80" s="81">
        <f>E78*D80</f>
        <v>6.32</v>
      </c>
      <c r="F80" s="80"/>
      <c r="G80" s="81"/>
      <c r="H80" s="80">
        <v>4</v>
      </c>
    </row>
    <row r="81" spans="1:8" s="82" customFormat="1">
      <c r="A81" s="27">
        <f t="shared" si="3"/>
        <v>1.3000000000000003</v>
      </c>
      <c r="B81" s="76" t="s">
        <v>51</v>
      </c>
      <c r="C81" s="27" t="s">
        <v>50</v>
      </c>
      <c r="D81" s="83">
        <v>0.75</v>
      </c>
      <c r="E81" s="81">
        <f>E78*D81</f>
        <v>0.75</v>
      </c>
      <c r="F81" s="81"/>
      <c r="G81" s="81"/>
      <c r="H81" s="81">
        <v>94</v>
      </c>
    </row>
    <row r="82" spans="1:8" s="82" customFormat="1">
      <c r="A82" s="27">
        <f t="shared" si="3"/>
        <v>1.4000000000000004</v>
      </c>
      <c r="B82" s="76" t="s">
        <v>88</v>
      </c>
      <c r="C82" s="27" t="s">
        <v>53</v>
      </c>
      <c r="D82" s="83" t="s">
        <v>89</v>
      </c>
      <c r="E82" s="81">
        <v>1.5</v>
      </c>
      <c r="F82" s="81"/>
      <c r="G82" s="81"/>
      <c r="H82" s="81">
        <v>186</v>
      </c>
    </row>
    <row r="83" spans="1:8" s="82" customFormat="1">
      <c r="A83" s="27">
        <f t="shared" si="3"/>
        <v>1.5000000000000004</v>
      </c>
      <c r="B83" s="76" t="s">
        <v>90</v>
      </c>
      <c r="C83" s="27" t="s">
        <v>59</v>
      </c>
      <c r="D83" s="83">
        <v>60</v>
      </c>
      <c r="E83" s="81">
        <f>E78*D83</f>
        <v>60</v>
      </c>
      <c r="F83" s="81"/>
      <c r="G83" s="81"/>
      <c r="H83" s="81">
        <v>3.2</v>
      </c>
    </row>
    <row r="84" spans="1:8" s="82" customFormat="1">
      <c r="A84" s="27">
        <f t="shared" si="3"/>
        <v>1.6000000000000005</v>
      </c>
      <c r="B84" s="76" t="s">
        <v>16</v>
      </c>
      <c r="C84" s="27" t="s">
        <v>0</v>
      </c>
      <c r="D84" s="87">
        <v>7.63</v>
      </c>
      <c r="E84" s="81">
        <f>E78*D84</f>
        <v>7.63</v>
      </c>
      <c r="F84" s="81"/>
      <c r="G84" s="81"/>
      <c r="H84" s="81">
        <v>4</v>
      </c>
    </row>
    <row r="85" spans="1:8" s="93" customFormat="1" ht="27" customHeight="1">
      <c r="A85" s="26">
        <v>1</v>
      </c>
      <c r="B85" s="26" t="s">
        <v>32</v>
      </c>
      <c r="C85" s="26" t="s">
        <v>81</v>
      </c>
      <c r="D85" s="107"/>
      <c r="E85" s="90">
        <v>1</v>
      </c>
      <c r="F85" s="92"/>
      <c r="G85" s="92"/>
      <c r="H85" s="92"/>
    </row>
    <row r="86" spans="1:8" s="93" customFormat="1">
      <c r="A86" s="27">
        <f t="shared" ref="A86:A92" si="4">A85+0.1</f>
        <v>1.1000000000000001</v>
      </c>
      <c r="B86" s="76" t="s">
        <v>91</v>
      </c>
      <c r="C86" s="76" t="s">
        <v>11</v>
      </c>
      <c r="D86" s="92">
        <v>22.6</v>
      </c>
      <c r="E86" s="92">
        <f>E85*D86</f>
        <v>22.6</v>
      </c>
      <c r="F86" s="76"/>
      <c r="G86" s="92"/>
      <c r="H86" s="76">
        <v>10</v>
      </c>
    </row>
    <row r="87" spans="1:8" s="93" customFormat="1">
      <c r="A87" s="27">
        <f t="shared" si="4"/>
        <v>1.2000000000000002</v>
      </c>
      <c r="B87" s="76" t="s">
        <v>22</v>
      </c>
      <c r="C87" s="76" t="s">
        <v>0</v>
      </c>
      <c r="D87" s="92">
        <v>1.33</v>
      </c>
      <c r="E87" s="81">
        <f>E85*D87</f>
        <v>1.33</v>
      </c>
      <c r="F87" s="81"/>
      <c r="G87" s="92"/>
      <c r="H87" s="81">
        <v>4</v>
      </c>
    </row>
    <row r="88" spans="1:8" s="93" customFormat="1" ht="20.25" customHeight="1">
      <c r="A88" s="27">
        <f t="shared" si="4"/>
        <v>1.3000000000000003</v>
      </c>
      <c r="B88" s="76" t="s">
        <v>92</v>
      </c>
      <c r="C88" s="108" t="s">
        <v>53</v>
      </c>
      <c r="D88" s="92" t="s">
        <v>45</v>
      </c>
      <c r="E88" s="81">
        <v>2</v>
      </c>
      <c r="F88" s="81"/>
      <c r="G88" s="92"/>
      <c r="H88" s="81">
        <v>160</v>
      </c>
    </row>
    <row r="89" spans="1:8" s="93" customFormat="1">
      <c r="A89" s="27">
        <f t="shared" si="4"/>
        <v>1.4000000000000004</v>
      </c>
      <c r="B89" s="76" t="s">
        <v>93</v>
      </c>
      <c r="C89" s="76" t="s">
        <v>59</v>
      </c>
      <c r="D89" s="92">
        <v>1</v>
      </c>
      <c r="E89" s="81">
        <f>E85*D89</f>
        <v>1</v>
      </c>
      <c r="F89" s="92"/>
      <c r="G89" s="92"/>
      <c r="H89" s="92">
        <v>3.2</v>
      </c>
    </row>
    <row r="90" spans="1:8" s="93" customFormat="1">
      <c r="A90" s="27">
        <f t="shared" si="4"/>
        <v>1.5000000000000004</v>
      </c>
      <c r="B90" s="76" t="s">
        <v>71</v>
      </c>
      <c r="C90" s="76" t="s">
        <v>59</v>
      </c>
      <c r="D90" s="92">
        <v>2.4</v>
      </c>
      <c r="E90" s="81">
        <f>E85*D90</f>
        <v>2.4</v>
      </c>
      <c r="F90" s="92"/>
      <c r="G90" s="92"/>
      <c r="H90" s="92">
        <v>7.5</v>
      </c>
    </row>
    <row r="91" spans="1:8" s="93" customFormat="1">
      <c r="A91" s="27">
        <f t="shared" si="4"/>
        <v>1.6000000000000005</v>
      </c>
      <c r="B91" s="76" t="s">
        <v>94</v>
      </c>
      <c r="C91" s="76" t="s">
        <v>59</v>
      </c>
      <c r="D91" s="92">
        <v>13.4</v>
      </c>
      <c r="E91" s="81">
        <f>E85*D91</f>
        <v>13.4</v>
      </c>
      <c r="F91" s="92"/>
      <c r="G91" s="92"/>
      <c r="H91" s="92">
        <v>5.8</v>
      </c>
    </row>
    <row r="92" spans="1:8" s="93" customFormat="1">
      <c r="A92" s="27">
        <f t="shared" si="4"/>
        <v>1.7000000000000006</v>
      </c>
      <c r="B92" s="76" t="s">
        <v>16</v>
      </c>
      <c r="C92" s="76" t="s">
        <v>0</v>
      </c>
      <c r="D92" s="92">
        <v>2.78</v>
      </c>
      <c r="E92" s="81">
        <f>E85*D92</f>
        <v>2.78</v>
      </c>
      <c r="F92" s="92"/>
      <c r="G92" s="92"/>
      <c r="H92" s="92">
        <v>4</v>
      </c>
    </row>
    <row r="93" spans="1:8" s="82" customFormat="1" ht="29.25" customHeight="1">
      <c r="A93" s="26">
        <v>1</v>
      </c>
      <c r="B93" s="54" t="s">
        <v>33</v>
      </c>
      <c r="C93" s="77" t="s">
        <v>12</v>
      </c>
      <c r="D93" s="96"/>
      <c r="E93" s="79">
        <v>15</v>
      </c>
      <c r="F93" s="80"/>
      <c r="G93" s="80"/>
      <c r="H93" s="80"/>
    </row>
    <row r="94" spans="1:8" s="82" customFormat="1">
      <c r="A94" s="27">
        <f t="shared" ref="A94:A99" si="5">A93+0.1</f>
        <v>1.1000000000000001</v>
      </c>
      <c r="B94" s="76" t="s">
        <v>10</v>
      </c>
      <c r="C94" s="27" t="s">
        <v>11</v>
      </c>
      <c r="D94" s="83">
        <v>3.49</v>
      </c>
      <c r="E94" s="81">
        <f>E93*D94</f>
        <v>52.35</v>
      </c>
      <c r="F94" s="27"/>
      <c r="G94" s="81"/>
      <c r="H94" s="27">
        <v>10</v>
      </c>
    </row>
    <row r="95" spans="1:8" s="82" customFormat="1">
      <c r="A95" s="27">
        <f t="shared" si="5"/>
        <v>1.2000000000000002</v>
      </c>
      <c r="B95" s="76" t="s">
        <v>22</v>
      </c>
      <c r="C95" s="27" t="s">
        <v>0</v>
      </c>
      <c r="D95" s="83">
        <v>0.40699999999999997</v>
      </c>
      <c r="E95" s="81">
        <f>E93*D95</f>
        <v>6.1049999999999995</v>
      </c>
      <c r="F95" s="80"/>
      <c r="G95" s="81"/>
      <c r="H95" s="80">
        <v>4</v>
      </c>
    </row>
    <row r="96" spans="1:8" s="82" customFormat="1">
      <c r="A96" s="27">
        <f t="shared" si="5"/>
        <v>1.3000000000000003</v>
      </c>
      <c r="B96" s="76" t="s">
        <v>73</v>
      </c>
      <c r="C96" s="27" t="s">
        <v>12</v>
      </c>
      <c r="D96" s="81">
        <v>1</v>
      </c>
      <c r="E96" s="81">
        <f>D96*E93</f>
        <v>15</v>
      </c>
      <c r="F96" s="81"/>
      <c r="G96" s="81"/>
      <c r="H96" s="81">
        <v>96</v>
      </c>
    </row>
    <row r="97" spans="1:8" s="82" customFormat="1">
      <c r="A97" s="27">
        <f t="shared" si="5"/>
        <v>1.4000000000000004</v>
      </c>
      <c r="B97" s="76" t="s">
        <v>70</v>
      </c>
      <c r="C97" s="27" t="s">
        <v>59</v>
      </c>
      <c r="D97" s="83">
        <v>0.33</v>
      </c>
      <c r="E97" s="81">
        <f>D97*E93</f>
        <v>4.95</v>
      </c>
      <c r="F97" s="81"/>
      <c r="G97" s="81"/>
      <c r="H97" s="81">
        <v>5.8</v>
      </c>
    </row>
    <row r="98" spans="1:8" s="82" customFormat="1">
      <c r="A98" s="27">
        <f t="shared" si="5"/>
        <v>1.5000000000000004</v>
      </c>
      <c r="B98" s="76" t="s">
        <v>71</v>
      </c>
      <c r="C98" s="27" t="s">
        <v>59</v>
      </c>
      <c r="D98" s="83">
        <v>1.52</v>
      </c>
      <c r="E98" s="81">
        <f>E93*D98</f>
        <v>22.8</v>
      </c>
      <c r="F98" s="81"/>
      <c r="G98" s="81"/>
      <c r="H98" s="81">
        <v>7.5</v>
      </c>
    </row>
    <row r="99" spans="1:8" s="82" customFormat="1">
      <c r="A99" s="27">
        <f t="shared" si="5"/>
        <v>1.6000000000000005</v>
      </c>
      <c r="B99" s="76" t="s">
        <v>16</v>
      </c>
      <c r="C99" s="27" t="s">
        <v>0</v>
      </c>
      <c r="D99" s="87">
        <v>0.27800000000000002</v>
      </c>
      <c r="E99" s="81">
        <f>E93*D99</f>
        <v>4.17</v>
      </c>
      <c r="F99" s="81"/>
      <c r="G99" s="81"/>
      <c r="H99" s="81">
        <v>4</v>
      </c>
    </row>
    <row r="100" spans="1:8" s="93" customFormat="1" ht="33" customHeight="1">
      <c r="A100" s="26">
        <v>1</v>
      </c>
      <c r="B100" s="30" t="s">
        <v>34</v>
      </c>
      <c r="C100" s="98" t="s">
        <v>53</v>
      </c>
      <c r="D100" s="99"/>
      <c r="E100" s="79">
        <v>95</v>
      </c>
      <c r="F100" s="100"/>
      <c r="G100" s="100"/>
      <c r="H100" s="100"/>
    </row>
    <row r="101" spans="1:8" s="82" customFormat="1">
      <c r="A101" s="27">
        <f>A100+0.1</f>
        <v>1.1000000000000001</v>
      </c>
      <c r="B101" s="97" t="s">
        <v>10</v>
      </c>
      <c r="C101" s="101" t="s">
        <v>11</v>
      </c>
      <c r="D101" s="100">
        <v>0.38800000000000001</v>
      </c>
      <c r="E101" s="100">
        <f>D101*E100</f>
        <v>36.86</v>
      </c>
      <c r="F101" s="27"/>
      <c r="G101" s="100"/>
      <c r="H101" s="27">
        <v>10</v>
      </c>
    </row>
    <row r="102" spans="1:8" s="82" customFormat="1" ht="16.5" customHeight="1">
      <c r="A102" s="27">
        <f>A101+0.1</f>
        <v>1.2000000000000002</v>
      </c>
      <c r="B102" s="97" t="s">
        <v>74</v>
      </c>
      <c r="C102" s="101" t="s">
        <v>59</v>
      </c>
      <c r="D102" s="100">
        <v>0.495</v>
      </c>
      <c r="E102" s="100">
        <f>D102*E100</f>
        <v>47.024999999999999</v>
      </c>
      <c r="F102" s="100"/>
      <c r="G102" s="100"/>
      <c r="H102" s="100">
        <v>8.9</v>
      </c>
    </row>
    <row r="103" spans="1:8" s="82" customFormat="1">
      <c r="A103" s="27">
        <f>A102+0.1</f>
        <v>1.3000000000000003</v>
      </c>
      <c r="B103" s="97" t="s">
        <v>62</v>
      </c>
      <c r="C103" s="101" t="s">
        <v>59</v>
      </c>
      <c r="D103" s="100">
        <v>2.7E-2</v>
      </c>
      <c r="E103" s="100">
        <f>D103*E100</f>
        <v>2.5649999999999999</v>
      </c>
      <c r="F103" s="100"/>
      <c r="G103" s="100"/>
      <c r="H103" s="100">
        <v>3.8</v>
      </c>
    </row>
    <row r="104" spans="1:8" s="82" customFormat="1">
      <c r="A104" s="27">
        <f>A103+0.1</f>
        <v>1.4000000000000004</v>
      </c>
      <c r="B104" s="97" t="s">
        <v>16</v>
      </c>
      <c r="C104" s="101" t="s">
        <v>0</v>
      </c>
      <c r="D104" s="100">
        <v>1.9E-3</v>
      </c>
      <c r="E104" s="100">
        <f>D104*E100</f>
        <v>0.18049999999999999</v>
      </c>
      <c r="F104" s="100"/>
      <c r="G104" s="100"/>
      <c r="H104" s="100">
        <v>4</v>
      </c>
    </row>
    <row r="105" spans="1:8" s="93" customFormat="1" ht="30">
      <c r="A105" s="26">
        <v>1</v>
      </c>
      <c r="B105" s="26" t="s">
        <v>77</v>
      </c>
      <c r="C105" s="26" t="s">
        <v>53</v>
      </c>
      <c r="D105" s="89"/>
      <c r="E105" s="90">
        <v>95</v>
      </c>
      <c r="F105" s="92"/>
      <c r="G105" s="92"/>
      <c r="H105" s="92"/>
    </row>
    <row r="106" spans="1:8" s="82" customFormat="1">
      <c r="A106" s="27">
        <f>A105+0.1</f>
        <v>1.1000000000000001</v>
      </c>
      <c r="B106" s="76" t="s">
        <v>10</v>
      </c>
      <c r="C106" s="27" t="s">
        <v>11</v>
      </c>
      <c r="D106" s="83">
        <v>0.93</v>
      </c>
      <c r="E106" s="81">
        <f>E105*D106</f>
        <v>88.350000000000009</v>
      </c>
      <c r="F106" s="27"/>
      <c r="G106" s="81"/>
      <c r="H106" s="27">
        <v>10</v>
      </c>
    </row>
    <row r="107" spans="1:8" s="82" customFormat="1">
      <c r="A107" s="27">
        <f>A106+0.1</f>
        <v>1.2000000000000002</v>
      </c>
      <c r="B107" s="76" t="s">
        <v>22</v>
      </c>
      <c r="C107" s="27" t="s">
        <v>0</v>
      </c>
      <c r="D107" s="83">
        <v>2.5999999999999999E-2</v>
      </c>
      <c r="E107" s="81">
        <f>E105*D107</f>
        <v>2.4699999999999998</v>
      </c>
      <c r="F107" s="80"/>
      <c r="G107" s="81"/>
      <c r="H107" s="80">
        <v>4</v>
      </c>
    </row>
    <row r="108" spans="1:8" s="82" customFormat="1">
      <c r="A108" s="27">
        <f>A107+0.1</f>
        <v>1.3000000000000003</v>
      </c>
      <c r="B108" s="76" t="s">
        <v>51</v>
      </c>
      <c r="C108" s="27" t="s">
        <v>50</v>
      </c>
      <c r="D108" s="87">
        <v>2.6800000000000001E-2</v>
      </c>
      <c r="E108" s="81">
        <f>E105*D108</f>
        <v>2.5460000000000003</v>
      </c>
      <c r="F108" s="81"/>
      <c r="G108" s="81"/>
      <c r="H108" s="81">
        <v>94</v>
      </c>
    </row>
    <row r="109" spans="1:8" s="82" customFormat="1">
      <c r="A109" s="27">
        <f>A108+0.1</f>
        <v>1.4000000000000004</v>
      </c>
      <c r="B109" s="76" t="s">
        <v>75</v>
      </c>
      <c r="C109" s="27" t="s">
        <v>76</v>
      </c>
      <c r="D109" s="83">
        <v>2.4E-2</v>
      </c>
      <c r="E109" s="81">
        <f>E105*D109</f>
        <v>2.2800000000000002</v>
      </c>
      <c r="F109" s="80"/>
      <c r="G109" s="80"/>
      <c r="H109" s="80"/>
    </row>
    <row r="110" spans="1:8" s="93" customFormat="1" ht="45">
      <c r="A110" s="26">
        <v>1</v>
      </c>
      <c r="B110" s="109" t="s">
        <v>96</v>
      </c>
      <c r="C110" s="26" t="s">
        <v>53</v>
      </c>
      <c r="D110" s="89"/>
      <c r="E110" s="90">
        <v>95</v>
      </c>
      <c r="F110" s="92"/>
      <c r="G110" s="92"/>
      <c r="H110" s="92"/>
    </row>
    <row r="111" spans="1:8" s="82" customFormat="1">
      <c r="A111" s="27">
        <f t="shared" ref="A111:A116" si="6">A110+0.1</f>
        <v>1.1000000000000001</v>
      </c>
      <c r="B111" s="76" t="s">
        <v>97</v>
      </c>
      <c r="C111" s="27" t="s">
        <v>11</v>
      </c>
      <c r="D111" s="83">
        <f>2*0.25</f>
        <v>0.5</v>
      </c>
      <c r="E111" s="81">
        <f>E110*D111</f>
        <v>47.5</v>
      </c>
      <c r="F111" s="27"/>
      <c r="G111" s="81"/>
      <c r="H111" s="27">
        <v>10</v>
      </c>
    </row>
    <row r="112" spans="1:8" s="82" customFormat="1">
      <c r="A112" s="27">
        <f t="shared" si="6"/>
        <v>1.2000000000000002</v>
      </c>
      <c r="B112" s="76" t="s">
        <v>98</v>
      </c>
      <c r="C112" s="27" t="s">
        <v>0</v>
      </c>
      <c r="D112" s="83">
        <f>2*0.08</f>
        <v>0.16</v>
      </c>
      <c r="E112" s="81">
        <f>E110*D112</f>
        <v>15.200000000000001</v>
      </c>
      <c r="F112" s="80"/>
      <c r="G112" s="81"/>
      <c r="H112" s="80">
        <v>4</v>
      </c>
    </row>
    <row r="113" spans="1:8" s="82" customFormat="1">
      <c r="A113" s="27">
        <f t="shared" si="6"/>
        <v>1.3000000000000003</v>
      </c>
      <c r="B113" s="76" t="s">
        <v>99</v>
      </c>
      <c r="C113" s="40" t="s">
        <v>100</v>
      </c>
      <c r="D113" s="87">
        <v>3.9600000000000003E-2</v>
      </c>
      <c r="E113" s="81">
        <f>E110*D113</f>
        <v>3.7620000000000005</v>
      </c>
      <c r="F113" s="81"/>
      <c r="G113" s="81"/>
      <c r="H113" s="81">
        <v>28</v>
      </c>
    </row>
    <row r="114" spans="1:8" s="82" customFormat="1">
      <c r="A114" s="27">
        <f t="shared" si="6"/>
        <v>1.4000000000000004</v>
      </c>
      <c r="B114" s="76" t="s">
        <v>110</v>
      </c>
      <c r="C114" s="27" t="s">
        <v>59</v>
      </c>
      <c r="D114" s="83">
        <v>0.24</v>
      </c>
      <c r="E114" s="81">
        <f>E110*D114</f>
        <v>22.8</v>
      </c>
      <c r="F114" s="80"/>
      <c r="G114" s="81"/>
      <c r="H114" s="80">
        <v>10.7</v>
      </c>
    </row>
    <row r="115" spans="1:8" s="82" customFormat="1">
      <c r="A115" s="27">
        <f t="shared" si="6"/>
        <v>1.5000000000000004</v>
      </c>
      <c r="B115" s="76" t="s">
        <v>51</v>
      </c>
      <c r="C115" s="40" t="s">
        <v>100</v>
      </c>
      <c r="D115" s="83">
        <v>1.4999999999999999E-2</v>
      </c>
      <c r="E115" s="81">
        <f>D115*E110</f>
        <v>1.425</v>
      </c>
      <c r="F115" s="80"/>
      <c r="G115" s="81"/>
      <c r="H115" s="80">
        <v>94</v>
      </c>
    </row>
    <row r="116" spans="1:8" s="82" customFormat="1">
      <c r="A116" s="27">
        <f t="shared" si="6"/>
        <v>1.6000000000000005</v>
      </c>
      <c r="B116" s="76" t="s">
        <v>101</v>
      </c>
      <c r="C116" s="27" t="s">
        <v>0</v>
      </c>
      <c r="D116" s="83">
        <f>2*0.0042</f>
        <v>8.3999999999999995E-3</v>
      </c>
      <c r="E116" s="81">
        <f>D116*E110</f>
        <v>0.79799999999999993</v>
      </c>
      <c r="F116" s="80"/>
      <c r="G116" s="81"/>
      <c r="H116" s="80">
        <v>4</v>
      </c>
    </row>
    <row r="117" spans="1:8" s="82" customFormat="1" ht="45">
      <c r="A117" s="26">
        <v>1</v>
      </c>
      <c r="B117" s="26" t="s">
        <v>111</v>
      </c>
      <c r="C117" s="77" t="s">
        <v>53</v>
      </c>
      <c r="D117" s="78"/>
      <c r="E117" s="79">
        <v>95</v>
      </c>
      <c r="F117" s="80"/>
      <c r="G117" s="80"/>
      <c r="H117" s="80"/>
    </row>
    <row r="118" spans="1:8" s="82" customFormat="1">
      <c r="A118" s="27">
        <f t="shared" ref="A118:A123" si="7">A117+0.1</f>
        <v>1.1000000000000001</v>
      </c>
      <c r="B118" s="76" t="s">
        <v>10</v>
      </c>
      <c r="C118" s="27" t="s">
        <v>11</v>
      </c>
      <c r="D118" s="83">
        <v>0.13900000000000001</v>
      </c>
      <c r="E118" s="81">
        <f>E117*D118</f>
        <v>13.205000000000002</v>
      </c>
      <c r="F118" s="27"/>
      <c r="G118" s="81"/>
      <c r="H118" s="27">
        <v>12</v>
      </c>
    </row>
    <row r="119" spans="1:8" s="82" customFormat="1">
      <c r="A119" s="27">
        <f t="shared" si="7"/>
        <v>1.2000000000000002</v>
      </c>
      <c r="B119" s="76" t="s">
        <v>22</v>
      </c>
      <c r="C119" s="27" t="s">
        <v>0</v>
      </c>
      <c r="D119" s="83">
        <v>7.0000000000000001E-3</v>
      </c>
      <c r="E119" s="81">
        <f>E117*D119</f>
        <v>0.66500000000000004</v>
      </c>
      <c r="F119" s="80"/>
      <c r="G119" s="81"/>
      <c r="H119" s="80">
        <v>4</v>
      </c>
    </row>
    <row r="120" spans="1:8" s="82" customFormat="1">
      <c r="A120" s="27">
        <f t="shared" si="7"/>
        <v>1.3000000000000003</v>
      </c>
      <c r="B120" s="76" t="s">
        <v>110</v>
      </c>
      <c r="C120" s="27" t="s">
        <v>59</v>
      </c>
      <c r="D120" s="83">
        <v>0.59</v>
      </c>
      <c r="E120" s="81">
        <f>E117*D120</f>
        <v>56.05</v>
      </c>
      <c r="F120" s="81"/>
      <c r="G120" s="81"/>
      <c r="H120" s="81">
        <v>10.7</v>
      </c>
    </row>
    <row r="121" spans="1:8" s="82" customFormat="1">
      <c r="A121" s="27">
        <f t="shared" si="7"/>
        <v>1.4000000000000004</v>
      </c>
      <c r="B121" s="76" t="s">
        <v>61</v>
      </c>
      <c r="C121" s="27" t="s">
        <v>59</v>
      </c>
      <c r="D121" s="83">
        <v>0.12</v>
      </c>
      <c r="E121" s="81">
        <f>E117*D121</f>
        <v>11.4</v>
      </c>
      <c r="F121" s="81"/>
      <c r="G121" s="81"/>
      <c r="H121" s="81">
        <v>0.65</v>
      </c>
    </row>
    <row r="122" spans="1:8" s="82" customFormat="1">
      <c r="A122" s="27">
        <f t="shared" si="7"/>
        <v>1.5000000000000004</v>
      </c>
      <c r="B122" s="76" t="s">
        <v>95</v>
      </c>
      <c r="C122" s="27" t="s">
        <v>59</v>
      </c>
      <c r="D122" s="87">
        <v>0.15</v>
      </c>
      <c r="E122" s="81">
        <f>E117*D122</f>
        <v>14.25</v>
      </c>
      <c r="F122" s="81"/>
      <c r="G122" s="81"/>
      <c r="H122" s="81">
        <v>4.2</v>
      </c>
    </row>
    <row r="123" spans="1:8" s="82" customFormat="1">
      <c r="A123" s="27">
        <f t="shared" si="7"/>
        <v>1.6000000000000005</v>
      </c>
      <c r="B123" s="76" t="s">
        <v>16</v>
      </c>
      <c r="C123" s="27" t="s">
        <v>0</v>
      </c>
      <c r="D123" s="87">
        <v>3.3999999999999998E-3</v>
      </c>
      <c r="E123" s="81">
        <f>E117*D123</f>
        <v>0.32300000000000001</v>
      </c>
      <c r="F123" s="81"/>
      <c r="G123" s="81"/>
      <c r="H123" s="81">
        <v>4</v>
      </c>
    </row>
    <row r="124" spans="1:8" s="88" customFormat="1" ht="30">
      <c r="A124" s="26">
        <v>1</v>
      </c>
      <c r="B124" s="56" t="s">
        <v>78</v>
      </c>
      <c r="C124" s="85" t="s">
        <v>53</v>
      </c>
      <c r="D124" s="23"/>
      <c r="E124" s="58">
        <v>95</v>
      </c>
      <c r="F124" s="23"/>
      <c r="G124" s="81"/>
      <c r="H124" s="23"/>
    </row>
    <row r="125" spans="1:8" s="88" customFormat="1" ht="19.5" customHeight="1">
      <c r="A125" s="27">
        <f>A124+0.1</f>
        <v>1.1000000000000001</v>
      </c>
      <c r="B125" s="50" t="s">
        <v>10</v>
      </c>
      <c r="C125" s="50" t="s">
        <v>11</v>
      </c>
      <c r="D125" s="50">
        <v>0.32600000000000001</v>
      </c>
      <c r="E125" s="50">
        <f>D125*E124</f>
        <v>30.970000000000002</v>
      </c>
      <c r="F125" s="46"/>
      <c r="G125" s="81"/>
      <c r="H125" s="46">
        <v>10</v>
      </c>
    </row>
    <row r="126" spans="1:8" s="88" customFormat="1">
      <c r="A126" s="27">
        <f>A125+0.1</f>
        <v>1.2000000000000002</v>
      </c>
      <c r="B126" s="50" t="s">
        <v>22</v>
      </c>
      <c r="C126" s="50" t="s">
        <v>0</v>
      </c>
      <c r="D126" s="50">
        <v>2.8000000000000001E-2</v>
      </c>
      <c r="E126" s="50">
        <f>D126*E124</f>
        <v>2.66</v>
      </c>
      <c r="F126" s="46"/>
      <c r="G126" s="81"/>
      <c r="H126" s="46">
        <v>4</v>
      </c>
    </row>
    <row r="127" spans="1:8" s="88" customFormat="1">
      <c r="A127" s="27">
        <f>A126+0.1</f>
        <v>1.3000000000000003</v>
      </c>
      <c r="B127" s="50" t="s">
        <v>65</v>
      </c>
      <c r="C127" s="27" t="s">
        <v>50</v>
      </c>
      <c r="D127" s="50">
        <v>5.0999999999999997E-2</v>
      </c>
      <c r="E127" s="50">
        <f>D127*E124</f>
        <v>4.8449999999999998</v>
      </c>
      <c r="F127" s="46"/>
      <c r="G127" s="81"/>
      <c r="H127" s="46">
        <v>117</v>
      </c>
    </row>
    <row r="128" spans="1:8" s="88" customFormat="1">
      <c r="A128" s="27">
        <f>A127+0.1</f>
        <v>1.4000000000000004</v>
      </c>
      <c r="B128" s="50" t="s">
        <v>16</v>
      </c>
      <c r="C128" s="23" t="s">
        <v>0</v>
      </c>
      <c r="D128" s="50">
        <v>6.3600000000000004E-2</v>
      </c>
      <c r="E128" s="50">
        <f>D128*E124</f>
        <v>6.0420000000000007</v>
      </c>
      <c r="F128" s="46"/>
      <c r="G128" s="81"/>
      <c r="H128" s="46">
        <v>4</v>
      </c>
    </row>
    <row r="129" spans="1:8" s="93" customFormat="1" ht="30.75" customHeight="1">
      <c r="A129" s="26">
        <v>1</v>
      </c>
      <c r="B129" s="26" t="s">
        <v>109</v>
      </c>
      <c r="C129" s="26" t="s">
        <v>53</v>
      </c>
      <c r="D129" s="89"/>
      <c r="E129" s="90">
        <v>95</v>
      </c>
      <c r="F129" s="91"/>
      <c r="G129" s="91"/>
      <c r="H129" s="91"/>
    </row>
    <row r="130" spans="1:8" s="93" customFormat="1" ht="20.25" customHeight="1">
      <c r="A130" s="27">
        <f t="shared" ref="A130:A135" si="8">A129+0.1</f>
        <v>1.1000000000000001</v>
      </c>
      <c r="B130" s="76" t="s">
        <v>57</v>
      </c>
      <c r="C130" s="76" t="s">
        <v>11</v>
      </c>
      <c r="D130" s="94">
        <v>0.32800000000000001</v>
      </c>
      <c r="E130" s="92">
        <f>E129*D130</f>
        <v>31.16</v>
      </c>
      <c r="F130" s="76"/>
      <c r="G130" s="92"/>
      <c r="H130" s="76">
        <v>10</v>
      </c>
    </row>
    <row r="131" spans="1:8" s="93" customFormat="1">
      <c r="A131" s="27">
        <f t="shared" si="8"/>
        <v>1.2000000000000002</v>
      </c>
      <c r="B131" s="76" t="s">
        <v>79</v>
      </c>
      <c r="C131" s="76" t="s">
        <v>0</v>
      </c>
      <c r="D131" s="94">
        <v>2.63E-2</v>
      </c>
      <c r="E131" s="92">
        <f>E129*D131</f>
        <v>2.4984999999999999</v>
      </c>
      <c r="F131" s="91"/>
      <c r="G131" s="92"/>
      <c r="H131" s="91">
        <v>4</v>
      </c>
    </row>
    <row r="132" spans="1:8" s="93" customFormat="1">
      <c r="A132" s="27">
        <f t="shared" si="8"/>
        <v>1.3000000000000003</v>
      </c>
      <c r="B132" s="76" t="s">
        <v>107</v>
      </c>
      <c r="C132" s="76" t="s">
        <v>53</v>
      </c>
      <c r="D132" s="94">
        <v>1.23</v>
      </c>
      <c r="E132" s="92">
        <f>E129*D132</f>
        <v>116.85</v>
      </c>
      <c r="F132" s="92"/>
      <c r="G132" s="92"/>
      <c r="H132" s="92">
        <v>5.65</v>
      </c>
    </row>
    <row r="133" spans="1:8" s="93" customFormat="1">
      <c r="A133" s="27">
        <f t="shared" si="8"/>
        <v>1.4000000000000004</v>
      </c>
      <c r="B133" s="76" t="s">
        <v>108</v>
      </c>
      <c r="C133" s="76" t="s">
        <v>53</v>
      </c>
      <c r="D133" s="94">
        <v>1.23</v>
      </c>
      <c r="E133" s="92">
        <f>E129*D133</f>
        <v>116.85</v>
      </c>
      <c r="F133" s="92"/>
      <c r="G133" s="92"/>
      <c r="H133" s="92">
        <v>6.36</v>
      </c>
    </row>
    <row r="134" spans="1:8" s="93" customFormat="1">
      <c r="A134" s="27">
        <f t="shared" si="8"/>
        <v>1.5000000000000004</v>
      </c>
      <c r="B134" s="76" t="s">
        <v>80</v>
      </c>
      <c r="C134" s="76" t="s">
        <v>81</v>
      </c>
      <c r="D134" s="95">
        <v>2.9999999999999997E-4</v>
      </c>
      <c r="E134" s="92">
        <f>D134*E129</f>
        <v>2.8499999999999998E-2</v>
      </c>
      <c r="F134" s="92"/>
      <c r="G134" s="92"/>
      <c r="H134" s="92">
        <v>1360</v>
      </c>
    </row>
    <row r="135" spans="1:8" s="93" customFormat="1">
      <c r="A135" s="27">
        <f t="shared" si="8"/>
        <v>1.6000000000000005</v>
      </c>
      <c r="B135" s="76" t="s">
        <v>82</v>
      </c>
      <c r="C135" s="76" t="s">
        <v>0</v>
      </c>
      <c r="D135" s="94">
        <v>2.53E-2</v>
      </c>
      <c r="E135" s="92">
        <f>E129*D135</f>
        <v>2.4034999999999997</v>
      </c>
      <c r="F135" s="92"/>
      <c r="G135" s="92"/>
      <c r="H135" s="92">
        <v>4</v>
      </c>
    </row>
    <row r="136" spans="1:8" s="104" customFormat="1" ht="45.75" customHeight="1">
      <c r="A136" s="102" t="s">
        <v>18</v>
      </c>
      <c r="B136" s="30" t="s">
        <v>114</v>
      </c>
      <c r="C136" s="30" t="s">
        <v>50</v>
      </c>
      <c r="D136" s="103"/>
      <c r="E136" s="103">
        <v>95</v>
      </c>
      <c r="F136" s="40"/>
      <c r="G136" s="92"/>
      <c r="H136" s="40"/>
    </row>
    <row r="137" spans="1:8" s="18" customFormat="1" ht="18" customHeight="1">
      <c r="A137" s="62">
        <f>A136+0.1</f>
        <v>1.1000000000000001</v>
      </c>
      <c r="B137" s="74" t="s">
        <v>10</v>
      </c>
      <c r="C137" s="62" t="s">
        <v>11</v>
      </c>
      <c r="D137" s="105">
        <v>0.6</v>
      </c>
      <c r="E137" s="72">
        <f>E136*D137</f>
        <v>57</v>
      </c>
      <c r="F137" s="62"/>
      <c r="G137" s="92"/>
      <c r="H137" s="62">
        <v>20</v>
      </c>
    </row>
    <row r="138" spans="1:8" s="93" customFormat="1" ht="45">
      <c r="A138" s="26">
        <v>1</v>
      </c>
      <c r="B138" s="26" t="s">
        <v>83</v>
      </c>
      <c r="C138" s="26" t="s">
        <v>81</v>
      </c>
      <c r="D138" s="89"/>
      <c r="E138" s="90">
        <v>180</v>
      </c>
      <c r="F138" s="92"/>
      <c r="G138" s="92"/>
      <c r="H138" s="92"/>
    </row>
    <row r="139" spans="1:8" s="82" customFormat="1" ht="18.75" customHeight="1">
      <c r="A139" s="27">
        <f>A138+0.1</f>
        <v>1.1000000000000001</v>
      </c>
      <c r="B139" s="76" t="s">
        <v>10</v>
      </c>
      <c r="C139" s="27" t="s">
        <v>11</v>
      </c>
      <c r="D139" s="83">
        <v>0.53</v>
      </c>
      <c r="E139" s="81">
        <f>E138*D139</f>
        <v>95.4</v>
      </c>
      <c r="F139" s="27"/>
      <c r="G139" s="92"/>
      <c r="H139" s="27">
        <v>10</v>
      </c>
    </row>
    <row r="140" spans="1:8" s="104" customFormat="1" ht="48" customHeight="1">
      <c r="A140" s="106" t="s">
        <v>18</v>
      </c>
      <c r="B140" s="30" t="s">
        <v>105</v>
      </c>
      <c r="C140" s="30" t="s">
        <v>81</v>
      </c>
      <c r="D140" s="40"/>
      <c r="E140" s="61">
        <f>E138</f>
        <v>180</v>
      </c>
      <c r="F140" s="40"/>
      <c r="G140" s="92"/>
      <c r="H140" s="40">
        <v>10</v>
      </c>
    </row>
    <row r="141" spans="1:8" s="5" customFormat="1" ht="17.25" customHeight="1">
      <c r="A141" s="19"/>
      <c r="B141" s="3" t="s">
        <v>5</v>
      </c>
      <c r="C141" s="3"/>
      <c r="D141" s="4"/>
      <c r="E141" s="3"/>
      <c r="F141" s="7"/>
      <c r="G141" s="13"/>
      <c r="H141" s="7"/>
    </row>
    <row r="142" spans="1:8" s="18" customFormat="1" ht="34.5" customHeight="1">
      <c r="A142" s="14"/>
      <c r="B142" s="9" t="s">
        <v>20</v>
      </c>
      <c r="C142" s="8" t="s">
        <v>121</v>
      </c>
      <c r="D142" s="15"/>
      <c r="E142" s="16"/>
      <c r="F142" s="16"/>
      <c r="G142" s="17"/>
      <c r="H142" s="16"/>
    </row>
    <row r="143" spans="1:8" s="18" customFormat="1" ht="15.75" customHeight="1">
      <c r="A143" s="14"/>
      <c r="B143" s="10" t="s">
        <v>5</v>
      </c>
      <c r="C143" s="12"/>
      <c r="D143" s="15"/>
      <c r="E143" s="16"/>
      <c r="F143" s="16"/>
      <c r="G143" s="13"/>
      <c r="H143" s="16"/>
    </row>
    <row r="144" spans="1:8" s="18" customFormat="1" ht="19.5" customHeight="1">
      <c r="A144" s="14"/>
      <c r="B144" s="9" t="s">
        <v>9</v>
      </c>
      <c r="C144" s="8" t="s">
        <v>121</v>
      </c>
      <c r="D144" s="15"/>
      <c r="E144" s="16"/>
      <c r="F144" s="16"/>
      <c r="G144" s="17"/>
      <c r="H144" s="16"/>
    </row>
    <row r="145" spans="1:8" s="22" customFormat="1" ht="18.75" customHeight="1">
      <c r="A145" s="20"/>
      <c r="B145" s="2" t="s">
        <v>21</v>
      </c>
      <c r="C145" s="21"/>
      <c r="D145" s="21"/>
      <c r="E145" s="21"/>
      <c r="F145" s="16"/>
      <c r="G145" s="13"/>
      <c r="H145" s="16"/>
    </row>
    <row r="146" spans="1:8" s="6" customFormat="1" ht="22.5" customHeight="1">
      <c r="A146" s="111"/>
      <c r="B146" s="1" t="s">
        <v>26</v>
      </c>
      <c r="C146" s="2"/>
      <c r="D146" s="112"/>
      <c r="E146" s="2"/>
      <c r="F146" s="112"/>
      <c r="G146" s="112"/>
      <c r="H146" s="115"/>
    </row>
    <row r="147" spans="1:8" s="73" customFormat="1" ht="24.75" customHeight="1">
      <c r="A147" s="55">
        <v>1</v>
      </c>
      <c r="B147" s="69" t="s">
        <v>47</v>
      </c>
      <c r="C147" s="69" t="s">
        <v>17</v>
      </c>
      <c r="D147" s="69"/>
      <c r="E147" s="70">
        <v>20</v>
      </c>
      <c r="F147" s="70"/>
      <c r="G147" s="71"/>
      <c r="H147" s="70"/>
    </row>
    <row r="148" spans="1:8" s="73" customFormat="1" ht="17.25" customHeight="1">
      <c r="A148" s="27">
        <f>A147+0.1</f>
        <v>1.1000000000000001</v>
      </c>
      <c r="B148" s="74" t="s">
        <v>10</v>
      </c>
      <c r="C148" s="74" t="s">
        <v>11</v>
      </c>
      <c r="D148" s="74">
        <v>7.24</v>
      </c>
      <c r="E148" s="51">
        <f>D148*E147</f>
        <v>144.80000000000001</v>
      </c>
      <c r="F148" s="51"/>
      <c r="G148" s="75"/>
      <c r="H148" s="51">
        <v>6</v>
      </c>
    </row>
    <row r="149" spans="1:8" s="73" customFormat="1" ht="18" customHeight="1">
      <c r="A149" s="27">
        <f>A148+0.1</f>
        <v>1.2000000000000002</v>
      </c>
      <c r="B149" s="74" t="s">
        <v>16</v>
      </c>
      <c r="C149" s="74" t="s">
        <v>0</v>
      </c>
      <c r="D149" s="74">
        <v>3.84</v>
      </c>
      <c r="E149" s="51">
        <f>D149*E147</f>
        <v>76.8</v>
      </c>
      <c r="F149" s="51"/>
      <c r="G149" s="75"/>
      <c r="H149" s="51">
        <v>4</v>
      </c>
    </row>
    <row r="150" spans="1:8" s="67" customFormat="1" ht="30">
      <c r="A150" s="63">
        <v>1</v>
      </c>
      <c r="B150" s="65" t="s">
        <v>48</v>
      </c>
      <c r="C150" s="66" t="s">
        <v>39</v>
      </c>
      <c r="D150" s="58"/>
      <c r="E150" s="58">
        <v>20</v>
      </c>
      <c r="F150" s="46"/>
      <c r="G150" s="46"/>
      <c r="H150" s="46"/>
    </row>
    <row r="151" spans="1:8" s="67" customFormat="1">
      <c r="A151" s="48">
        <f>A150+0.1</f>
        <v>1.1000000000000001</v>
      </c>
      <c r="B151" s="59" t="s">
        <v>37</v>
      </c>
      <c r="C151" s="59" t="s">
        <v>11</v>
      </c>
      <c r="D151" s="46">
        <v>1.99</v>
      </c>
      <c r="E151" s="46">
        <f>D151*E150</f>
        <v>39.799999999999997</v>
      </c>
      <c r="F151" s="46"/>
      <c r="G151" s="46"/>
      <c r="H151" s="46">
        <v>6</v>
      </c>
    </row>
    <row r="152" spans="1:8" s="67" customFormat="1" ht="30">
      <c r="A152" s="48">
        <f>A151+0.1</f>
        <v>1.2000000000000002</v>
      </c>
      <c r="B152" s="64" t="s">
        <v>49</v>
      </c>
      <c r="C152" s="59" t="s">
        <v>15</v>
      </c>
      <c r="D152" s="46">
        <v>1</v>
      </c>
      <c r="E152" s="46">
        <f>D152*E150</f>
        <v>20</v>
      </c>
      <c r="F152" s="46"/>
      <c r="G152" s="46"/>
      <c r="H152" s="46">
        <v>18</v>
      </c>
    </row>
    <row r="153" spans="1:8" s="67" customFormat="1" ht="20.25" customHeight="1">
      <c r="A153" s="48">
        <f>A152+0.1</f>
        <v>1.3000000000000003</v>
      </c>
      <c r="B153" s="59" t="s">
        <v>16</v>
      </c>
      <c r="C153" s="59" t="s">
        <v>0</v>
      </c>
      <c r="D153" s="46">
        <v>1.39</v>
      </c>
      <c r="E153" s="46">
        <f>E150*D153</f>
        <v>27.799999999999997</v>
      </c>
      <c r="F153" s="46"/>
      <c r="G153" s="46"/>
      <c r="H153" s="46">
        <v>4</v>
      </c>
    </row>
    <row r="154" spans="1:8" s="47" customFormat="1" ht="46.5" customHeight="1">
      <c r="A154" s="43" t="s">
        <v>18</v>
      </c>
      <c r="B154" s="43" t="s">
        <v>44</v>
      </c>
      <c r="C154" s="43" t="s">
        <v>12</v>
      </c>
      <c r="D154" s="45"/>
      <c r="E154" s="45">
        <v>20</v>
      </c>
      <c r="F154" s="45"/>
      <c r="G154" s="46"/>
      <c r="H154" s="45"/>
    </row>
    <row r="155" spans="1:8" s="11" customFormat="1" ht="21" customHeight="1">
      <c r="A155" s="48">
        <f>A154+0.1</f>
        <v>1.1000000000000001</v>
      </c>
      <c r="B155" s="44" t="s">
        <v>10</v>
      </c>
      <c r="C155" s="44" t="s">
        <v>11</v>
      </c>
      <c r="D155" s="49">
        <v>0.13900000000000001</v>
      </c>
      <c r="E155" s="48">
        <f>D155*E154</f>
        <v>2.7800000000000002</v>
      </c>
      <c r="F155" s="48"/>
      <c r="G155" s="46"/>
      <c r="H155" s="48">
        <v>10</v>
      </c>
    </row>
    <row r="156" spans="1:8" s="11" customFormat="1" ht="18" customHeight="1">
      <c r="A156" s="48">
        <f>A155+0.1</f>
        <v>1.2000000000000002</v>
      </c>
      <c r="B156" s="44" t="s">
        <v>46</v>
      </c>
      <c r="C156" s="44" t="s">
        <v>12</v>
      </c>
      <c r="D156" s="48">
        <v>1</v>
      </c>
      <c r="E156" s="48">
        <f>D156*E154</f>
        <v>20</v>
      </c>
      <c r="F156" s="51"/>
      <c r="G156" s="46"/>
      <c r="H156" s="51">
        <v>2.9</v>
      </c>
    </row>
    <row r="157" spans="1:8" s="11" customFormat="1" ht="20.100000000000001" customHeight="1">
      <c r="A157" s="48">
        <f>A156+0.1</f>
        <v>1.3000000000000003</v>
      </c>
      <c r="B157" s="44" t="s">
        <v>19</v>
      </c>
      <c r="C157" s="44" t="s">
        <v>15</v>
      </c>
      <c r="D157" s="48">
        <f>E159+E163+E167</f>
        <v>60</v>
      </c>
      <c r="E157" s="48">
        <v>3</v>
      </c>
      <c r="F157" s="48"/>
      <c r="G157" s="46"/>
      <c r="H157" s="48">
        <v>0.9</v>
      </c>
    </row>
    <row r="158" spans="1:8" s="11" customFormat="1" ht="20.100000000000001" customHeight="1">
      <c r="A158" s="48">
        <f>A157+0.1</f>
        <v>1.4000000000000004</v>
      </c>
      <c r="B158" s="44" t="s">
        <v>16</v>
      </c>
      <c r="C158" s="44" t="s">
        <v>0</v>
      </c>
      <c r="D158" s="52">
        <v>9.7000000000000003E-3</v>
      </c>
      <c r="E158" s="48">
        <f>D158*E154</f>
        <v>0.19400000000000001</v>
      </c>
      <c r="F158" s="48"/>
      <c r="G158" s="46"/>
      <c r="H158" s="48">
        <v>4</v>
      </c>
    </row>
    <row r="159" spans="1:8" s="67" customFormat="1" ht="30.75" customHeight="1">
      <c r="A159" s="63">
        <v>1</v>
      </c>
      <c r="B159" s="65" t="s">
        <v>36</v>
      </c>
      <c r="C159" s="66" t="s">
        <v>15</v>
      </c>
      <c r="D159" s="58"/>
      <c r="E159" s="58">
        <v>20</v>
      </c>
      <c r="F159" s="46"/>
      <c r="G159" s="46"/>
      <c r="H159" s="46"/>
    </row>
    <row r="160" spans="1:8" s="67" customFormat="1" ht="18.75" customHeight="1">
      <c r="A160" s="59">
        <f>A159+0.1</f>
        <v>1.1000000000000001</v>
      </c>
      <c r="B160" s="59" t="s">
        <v>37</v>
      </c>
      <c r="C160" s="59" t="s">
        <v>11</v>
      </c>
      <c r="D160" s="60">
        <v>0.372</v>
      </c>
      <c r="E160" s="46">
        <f>E159*D160</f>
        <v>7.4399999999999995</v>
      </c>
      <c r="F160" s="46"/>
      <c r="G160" s="46"/>
      <c r="H160" s="46">
        <v>10</v>
      </c>
    </row>
    <row r="161" spans="1:8" s="67" customFormat="1">
      <c r="A161" s="59">
        <f>A160+0.1</f>
        <v>1.2000000000000002</v>
      </c>
      <c r="B161" s="64" t="s">
        <v>38</v>
      </c>
      <c r="C161" s="59" t="s">
        <v>39</v>
      </c>
      <c r="D161" s="46">
        <v>1</v>
      </c>
      <c r="E161" s="46">
        <f>D161*E159</f>
        <v>20</v>
      </c>
      <c r="F161" s="46"/>
      <c r="G161" s="46"/>
      <c r="H161" s="46">
        <v>6.5</v>
      </c>
    </row>
    <row r="162" spans="1:8" s="67" customFormat="1" ht="21.75" customHeight="1">
      <c r="A162" s="59">
        <f>A161+0.1</f>
        <v>1.3000000000000003</v>
      </c>
      <c r="B162" s="59" t="s">
        <v>16</v>
      </c>
      <c r="C162" s="59" t="s">
        <v>0</v>
      </c>
      <c r="D162" s="46">
        <v>0.12839999999999999</v>
      </c>
      <c r="E162" s="46">
        <f>E159*D162</f>
        <v>2.5679999999999996</v>
      </c>
      <c r="F162" s="46"/>
      <c r="G162" s="46"/>
      <c r="H162" s="46">
        <v>4</v>
      </c>
    </row>
    <row r="163" spans="1:8" s="41" customFormat="1" ht="36" customHeight="1">
      <c r="A163" s="55">
        <v>1</v>
      </c>
      <c r="B163" s="56" t="s">
        <v>40</v>
      </c>
      <c r="C163" s="55" t="s">
        <v>15</v>
      </c>
      <c r="D163" s="57"/>
      <c r="E163" s="58">
        <v>20</v>
      </c>
      <c r="F163" s="58"/>
      <c r="G163" s="46"/>
      <c r="H163" s="58"/>
    </row>
    <row r="164" spans="1:8" s="41" customFormat="1" ht="20.25" customHeight="1">
      <c r="A164" s="59">
        <f>A163+0.1</f>
        <v>1.1000000000000001</v>
      </c>
      <c r="B164" s="42" t="s">
        <v>10</v>
      </c>
      <c r="C164" s="50" t="s">
        <v>11</v>
      </c>
      <c r="D164" s="60">
        <v>0.56599999999999995</v>
      </c>
      <c r="E164" s="46">
        <f>D164*E163</f>
        <v>11.319999999999999</v>
      </c>
      <c r="F164" s="46"/>
      <c r="G164" s="46"/>
      <c r="H164" s="46">
        <v>10</v>
      </c>
    </row>
    <row r="165" spans="1:8" s="41" customFormat="1" ht="20.25" customHeight="1">
      <c r="A165" s="59">
        <f>A164+0.1</f>
        <v>1.2000000000000002</v>
      </c>
      <c r="B165" s="42" t="s">
        <v>41</v>
      </c>
      <c r="C165" s="50" t="s">
        <v>15</v>
      </c>
      <c r="D165" s="60">
        <v>1</v>
      </c>
      <c r="E165" s="46">
        <f>D165*E163</f>
        <v>20</v>
      </c>
      <c r="F165" s="46"/>
      <c r="G165" s="46"/>
      <c r="H165" s="46">
        <v>18</v>
      </c>
    </row>
    <row r="166" spans="1:8" s="41" customFormat="1" ht="19.5" customHeight="1">
      <c r="A166" s="59">
        <f>A165+0.1</f>
        <v>1.3000000000000003</v>
      </c>
      <c r="B166" s="42" t="s">
        <v>16</v>
      </c>
      <c r="C166" s="50" t="s">
        <v>0</v>
      </c>
      <c r="D166" s="60">
        <v>0.52400000000000002</v>
      </c>
      <c r="E166" s="46">
        <f>D166*E163</f>
        <v>10.48</v>
      </c>
      <c r="F166" s="46"/>
      <c r="G166" s="46"/>
      <c r="H166" s="46">
        <v>4</v>
      </c>
    </row>
    <row r="167" spans="1:8" s="68" customFormat="1" ht="30.75" customHeight="1">
      <c r="A167" s="63">
        <v>1</v>
      </c>
      <c r="B167" s="65" t="s">
        <v>42</v>
      </c>
      <c r="C167" s="66" t="s">
        <v>15</v>
      </c>
      <c r="D167" s="58"/>
      <c r="E167" s="58">
        <v>20</v>
      </c>
      <c r="F167" s="46"/>
      <c r="G167" s="46"/>
      <c r="H167" s="46"/>
    </row>
    <row r="168" spans="1:8" s="68" customFormat="1" ht="21" customHeight="1">
      <c r="A168" s="59">
        <f>A167+0.1</f>
        <v>1.1000000000000001</v>
      </c>
      <c r="B168" s="59" t="s">
        <v>10</v>
      </c>
      <c r="C168" s="59" t="s">
        <v>11</v>
      </c>
      <c r="D168" s="46">
        <v>0.39200000000000002</v>
      </c>
      <c r="E168" s="46">
        <f>D168*E167</f>
        <v>7.84</v>
      </c>
      <c r="F168" s="46"/>
      <c r="G168" s="46"/>
      <c r="H168" s="46">
        <v>10</v>
      </c>
    </row>
    <row r="169" spans="1:8" s="68" customFormat="1" ht="24" customHeight="1">
      <c r="A169" s="59">
        <f>A168+0.1</f>
        <v>1.2000000000000002</v>
      </c>
      <c r="B169" s="64" t="s">
        <v>43</v>
      </c>
      <c r="C169" s="59" t="s">
        <v>39</v>
      </c>
      <c r="D169" s="46">
        <v>1</v>
      </c>
      <c r="E169" s="46">
        <f>D169*E167</f>
        <v>20</v>
      </c>
      <c r="F169" s="46"/>
      <c r="G169" s="46"/>
      <c r="H169" s="46">
        <v>7</v>
      </c>
    </row>
    <row r="170" spans="1:8" s="68" customFormat="1" ht="19.5" customHeight="1">
      <c r="A170" s="59">
        <f>A169+0.1</f>
        <v>1.3000000000000003</v>
      </c>
      <c r="B170" s="59" t="s">
        <v>16</v>
      </c>
      <c r="C170" s="59" t="s">
        <v>0</v>
      </c>
      <c r="D170" s="60">
        <v>9.4E-2</v>
      </c>
      <c r="E170" s="46">
        <f>D170*E167</f>
        <v>1.88</v>
      </c>
      <c r="F170" s="46"/>
      <c r="G170" s="46"/>
      <c r="H170" s="46">
        <v>4</v>
      </c>
    </row>
    <row r="171" spans="1:8" s="5" customFormat="1" ht="18" customHeight="1">
      <c r="A171" s="19"/>
      <c r="B171" s="3" t="s">
        <v>5</v>
      </c>
      <c r="C171" s="3"/>
      <c r="D171" s="4"/>
      <c r="E171" s="3"/>
      <c r="F171" s="7"/>
      <c r="G171" s="13"/>
      <c r="H171" s="13"/>
    </row>
    <row r="172" spans="1:8" s="18" customFormat="1" ht="43.5" customHeight="1">
      <c r="A172" s="14"/>
      <c r="B172" s="9" t="s">
        <v>104</v>
      </c>
      <c r="C172" s="8" t="s">
        <v>121</v>
      </c>
      <c r="D172" s="15"/>
      <c r="E172" s="16"/>
      <c r="F172" s="16"/>
      <c r="G172" s="17"/>
      <c r="H172" s="62"/>
    </row>
    <row r="173" spans="1:8" s="18" customFormat="1" ht="19.5" customHeight="1">
      <c r="A173" s="14"/>
      <c r="B173" s="10" t="s">
        <v>5</v>
      </c>
      <c r="C173" s="12"/>
      <c r="D173" s="15"/>
      <c r="E173" s="16"/>
      <c r="F173" s="16"/>
      <c r="G173" s="13"/>
      <c r="H173" s="62"/>
    </row>
    <row r="174" spans="1:8" s="18" customFormat="1" ht="23.25" customHeight="1">
      <c r="A174" s="14"/>
      <c r="B174" s="9" t="s">
        <v>9</v>
      </c>
      <c r="C174" s="8" t="s">
        <v>121</v>
      </c>
      <c r="D174" s="15"/>
      <c r="E174" s="16"/>
      <c r="F174" s="16"/>
      <c r="G174" s="17"/>
      <c r="H174" s="62"/>
    </row>
    <row r="175" spans="1:8" s="22" customFormat="1" ht="18.75" customHeight="1">
      <c r="A175" s="20"/>
      <c r="B175" s="2" t="s">
        <v>103</v>
      </c>
      <c r="C175" s="21"/>
      <c r="D175" s="21"/>
      <c r="E175" s="21"/>
      <c r="F175" s="16"/>
      <c r="G175" s="13"/>
      <c r="H175" s="21"/>
    </row>
    <row r="176" spans="1:8" s="22" customFormat="1" ht="18.75" customHeight="1">
      <c r="A176" s="20"/>
      <c r="B176" s="2" t="s">
        <v>102</v>
      </c>
      <c r="C176" s="21"/>
      <c r="D176" s="21"/>
      <c r="E176" s="21"/>
      <c r="F176" s="16"/>
      <c r="G176" s="13"/>
      <c r="H176" s="21"/>
    </row>
    <row r="177" spans="1:8" s="11" customFormat="1" ht="32.25" customHeight="1">
      <c r="A177" s="23"/>
      <c r="B177" s="38" t="s">
        <v>14</v>
      </c>
      <c r="C177" s="110">
        <v>0.03</v>
      </c>
      <c r="D177" s="28"/>
      <c r="E177" s="28"/>
      <c r="F177" s="28"/>
      <c r="G177" s="39"/>
      <c r="H177" s="53"/>
    </row>
    <row r="178" spans="1:8" s="35" customFormat="1" ht="19.5" customHeight="1">
      <c r="A178" s="33"/>
      <c r="B178" s="37" t="s">
        <v>5</v>
      </c>
      <c r="C178" s="31"/>
      <c r="D178" s="34"/>
      <c r="E178" s="34"/>
      <c r="F178" s="34"/>
      <c r="G178" s="32"/>
      <c r="H178" s="114"/>
    </row>
    <row r="179" spans="1:8" s="35" customFormat="1" ht="33" customHeight="1">
      <c r="A179" s="33"/>
      <c r="B179" s="38"/>
      <c r="C179" s="110"/>
      <c r="D179" s="34"/>
      <c r="E179" s="34"/>
      <c r="F179" s="34"/>
      <c r="G179" s="39"/>
      <c r="H179" s="114"/>
    </row>
    <row r="180" spans="1:8" s="35" customFormat="1" ht="21" customHeight="1">
      <c r="A180" s="33"/>
      <c r="B180" s="37"/>
      <c r="C180" s="33"/>
      <c r="D180" s="34"/>
      <c r="E180" s="34"/>
      <c r="F180" s="34"/>
      <c r="G180" s="32"/>
      <c r="H180" s="114"/>
    </row>
    <row r="181" spans="1:8" s="35" customFormat="1">
      <c r="D181" s="36"/>
      <c r="E181" s="36"/>
      <c r="F181" s="36"/>
      <c r="G181" s="36"/>
    </row>
  </sheetData>
  <mergeCells count="10">
    <mergeCell ref="E4:E5"/>
    <mergeCell ref="A1:H1"/>
    <mergeCell ref="A2:A5"/>
    <mergeCell ref="B2:B5"/>
    <mergeCell ref="C2:C5"/>
    <mergeCell ref="D2:E3"/>
    <mergeCell ref="F2:F5"/>
    <mergeCell ref="G2:G5"/>
    <mergeCell ref="H2:H5"/>
    <mergeCell ref="D4:D5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ზღვრული ფასებით 50000ზე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2022-02-28T07:39:03Z</dcterms:modified>
</cp:coreProperties>
</file>