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250" windowHeight="11340" activeTab="0"/>
  </bookViews>
  <sheets>
    <sheet name="ხარჯთაღრიცხვა" sheetId="1" r:id="rId1"/>
    <sheet name="დეფექტური აქტი" sheetId="2" r:id="rId2"/>
  </sheets>
  <definedNames/>
  <calcPr fullCalcOnLoad="1"/>
</workbook>
</file>

<file path=xl/sharedStrings.xml><?xml version="1.0" encoding="utf-8"?>
<sst xmlns="http://schemas.openxmlformats.org/spreadsheetml/2006/main" count="310" uniqueCount="126">
  <si>
    <t>saxarjTaRricxvo Rirebuleba</t>
  </si>
  <si>
    <t>#</t>
  </si>
  <si>
    <t>ganz.</t>
  </si>
  <si>
    <t>xelfasi</t>
  </si>
  <si>
    <t>masala</t>
  </si>
  <si>
    <t>jami</t>
  </si>
  <si>
    <t>sul</t>
  </si>
  <si>
    <t>zednadebi xarjebi</t>
  </si>
  <si>
    <t>mogeba</t>
  </si>
  <si>
    <t>Weri</t>
  </si>
  <si>
    <t>kar-fanjrebi</t>
  </si>
  <si>
    <t>gauTvaliswinebeli xarjebi</t>
  </si>
  <si>
    <t xml:space="preserve">dRg </t>
  </si>
  <si>
    <t>safuZveli: defeqturi aqti</t>
  </si>
  <si>
    <t>obieqtis dasaxeleba:</t>
  </si>
  <si>
    <t>kedlebidan nalesis moxsna</t>
  </si>
  <si>
    <t>Senobis gasufTaveba samSeneblo nagvisagan</t>
  </si>
  <si>
    <t>lari</t>
  </si>
  <si>
    <t>safuZveli</t>
  </si>
  <si>
    <t>erT.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</si>
  <si>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</si>
  <si>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</si>
  <si>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</si>
  <si>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</si>
  <si>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</si>
  <si>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</si>
  <si>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</si>
  <si>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</si>
  <si>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</si>
  <si>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</si>
  <si>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</si>
  <si>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</si>
  <si>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</si>
  <si>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1. demontaJis samuSaoebi</t>
  </si>
  <si>
    <t>m2</t>
  </si>
  <si>
    <t xml:space="preserve">Sromis danaxarjebi  </t>
  </si>
  <si>
    <t>kac/sT</t>
  </si>
  <si>
    <t>sxva manqana</t>
  </si>
  <si>
    <t>46-15-2</t>
  </si>
  <si>
    <t>m3</t>
  </si>
  <si>
    <t>kg</t>
  </si>
  <si>
    <t>t</t>
  </si>
  <si>
    <t>samSeneblo nagvis datvirTva xeliT a/m</t>
  </si>
  <si>
    <t>jami 1</t>
  </si>
  <si>
    <t>1.samSeneblo samuSaoebi</t>
  </si>
  <si>
    <t xml:space="preserve">Sromis danaxarjebi </t>
  </si>
  <si>
    <t>masala:</t>
  </si>
  <si>
    <t>sxva masala</t>
  </si>
  <si>
    <t>liTonis bade</t>
  </si>
  <si>
    <t>gaji</t>
  </si>
  <si>
    <t>wyali</t>
  </si>
  <si>
    <t xml:space="preserve">sxva manqana </t>
  </si>
  <si>
    <t>safiTxni</t>
  </si>
  <si>
    <t>olifa</t>
  </si>
  <si>
    <t>iatakebi</t>
  </si>
  <si>
    <t>zeTovani saRebavi</t>
  </si>
  <si>
    <t>jami 2</t>
  </si>
  <si>
    <t xml:space="preserve">sul </t>
  </si>
  <si>
    <t>15-66-6</t>
  </si>
  <si>
    <t>15-168-3</t>
  </si>
  <si>
    <t>15-168-4</t>
  </si>
  <si>
    <t>xis rafis damuSaveba da SeRebva</t>
  </si>
  <si>
    <t>15-159-3</t>
  </si>
  <si>
    <t>sxvadasxva masala</t>
  </si>
  <si>
    <t>kedlebis Selesva gajiT</t>
  </si>
  <si>
    <t>Weris Selesva gajiT</t>
  </si>
  <si>
    <t>Weris damuSaveba fiTxiT da SeRebva wyalemulsiuri saRebaviT orjer</t>
  </si>
  <si>
    <t>Sida mopirkeTeba</t>
  </si>
  <si>
    <t>sabazro</t>
  </si>
  <si>
    <t>samSeneblo nagvis transportireba 3km-ze</t>
  </si>
  <si>
    <t>samuSaos dasaxeleba</t>
  </si>
  <si>
    <t>normatiuli resursi</t>
  </si>
  <si>
    <t>samSeneblo meqanizmebi</t>
  </si>
  <si>
    <t>masalis transportireba</t>
  </si>
  <si>
    <t>kedlebidan da Weridan saRebavis moxsna (Camofxeka)</t>
  </si>
  <si>
    <t>Seadgina:</t>
  </si>
  <si>
    <t>biZina maisuraZe</t>
  </si>
  <si>
    <t>Semsruleblebi:</t>
  </si>
  <si>
    <r>
      <t>r</t>
    </r>
    <r>
      <rPr>
        <sz val="11"/>
        <rFont val="Arial Cyr"/>
        <family val="2"/>
      </rPr>
      <t xml:space="preserve">  </t>
    </r>
    <r>
      <rPr>
        <sz val="11"/>
        <rFont val="Times New Roman"/>
        <family val="1"/>
      </rPr>
      <t>14-801</t>
    </r>
  </si>
  <si>
    <r>
      <t>r</t>
    </r>
    <r>
      <rPr>
        <sz val="11"/>
        <rFont val="Times New Roman"/>
        <family val="1"/>
      </rPr>
      <t>21-87</t>
    </r>
  </si>
  <si>
    <t>2.samSeneblo samuSaoebi</t>
  </si>
  <si>
    <t xml:space="preserve">jami </t>
  </si>
  <si>
    <t>nalesis moxsna Weridan</t>
  </si>
  <si>
    <t xml:space="preserve">                                                  biZina maisuraZe</t>
  </si>
  <si>
    <t>kedlebis SefiTxva da SeRebva wyalemulsiuri saRebaviT orjer ferdoebis gaTvaliswinebiT</t>
  </si>
  <si>
    <t xml:space="preserve">kedlebis SefiTxva da SeRebva wyalemulsiuri saRebaviT orjer ferdoebis gaTvaliswinebiT </t>
  </si>
  <si>
    <t xml:space="preserve">Sedgenilia 2017w Ikv. doneze                                 </t>
  </si>
  <si>
    <t>m</t>
  </si>
  <si>
    <t>jami 1+2+3</t>
  </si>
  <si>
    <t>ც</t>
  </si>
  <si>
    <t>ssip aspinZis municipalitetis sof. Aawyvitis sajaro skolis gansakuTrebuli saganmanaTleblo saWiroebis mqone moswavleTa kabineti</t>
  </si>
  <si>
    <t>46-30-2</t>
  </si>
  <si>
    <t>11-27-6</t>
  </si>
  <si>
    <t>webo</t>
  </si>
  <si>
    <t>laminirebuli plintusi</t>
  </si>
  <si>
    <t>grZ.m</t>
  </si>
  <si>
    <t xml:space="preserve">laminirebuli parketis iatakis mowyoba plintusebis gaTvaliswinebiT  </t>
  </si>
  <si>
    <t xml:space="preserve">laminirebuli parketi </t>
  </si>
  <si>
    <t>8-149-1</t>
  </si>
  <si>
    <t>spilenZis ZarRviani ormagizoliaciani kabelis montaJi lesvis qveS</t>
  </si>
  <si>
    <t>kabeli ormagizoliaciani spilenZis ZarRviT kveTiT 3X1,5mm2</t>
  </si>
  <si>
    <t>8-599-2</t>
  </si>
  <si>
    <t>c</t>
  </si>
  <si>
    <t>Sromis danaxarjebi</t>
  </si>
  <si>
    <t>3. eleqtrosamontaJo samuSaoebi</t>
  </si>
  <si>
    <t>zednadebi xarjebi  xelfasidan</t>
  </si>
  <si>
    <t>mogeba -</t>
  </si>
  <si>
    <t>luminiscenturi sanaTi 4X18vt (amstrongis)</t>
  </si>
  <si>
    <t>luminiscenturi naTura. simZlavre 18vt</t>
  </si>
  <si>
    <t>jami 3</t>
  </si>
  <si>
    <t>luminiscenturi sanaTi 4X18vt</t>
  </si>
  <si>
    <t>46-32-3</t>
  </si>
  <si>
    <t>mdf-is karis blokis demontaJi dasawyobebiT</t>
  </si>
  <si>
    <t>10-20-3gam</t>
  </si>
  <si>
    <t>mdf-is yru karis montaJi</t>
  </si>
  <si>
    <t xml:space="preserve">mdf-is kari yru mowyobilobiT </t>
  </si>
  <si>
    <t>15-67-1</t>
  </si>
  <si>
    <t xml:space="preserve">mdf-is karebis ferdoebis Selesva gajiT </t>
  </si>
  <si>
    <t>xis iatakis plintusebis demontaJi dasawyobebiT</t>
  </si>
  <si>
    <t>mdf-is karebis ferdoebis Selesva gajiT</t>
  </si>
  <si>
    <t xml:space="preserve">laminirebuli parketis iatakis mowyoba plintusebis gaTvaliswinebiT </t>
  </si>
  <si>
    <t xml:space="preserve"> eleqtrosamontaJo samuSaoebi</t>
  </si>
  <si>
    <t>direqtori:                                       nodar beriZe</t>
  </si>
  <si>
    <t>ssip aspinZis municipalitetis sof. Aawyvitis sajaro skolis gansakuTrebuli saganmanaTleblo saWiroebis mqone moswavleTa kabinetis mowyobis defeqturi aqti</t>
  </si>
  <si>
    <t xml:space="preserve">saRebavi  </t>
  </si>
  <si>
    <t xml:space="preserve">saRebavi </t>
  </si>
</sst>
</file>

<file path=xl/styles.xml><?xml version="1.0" encoding="utf-8"?>
<styleSheet xmlns="http://schemas.openxmlformats.org/spreadsheetml/2006/main">
  <numFmts count="62">
    <numFmt numFmtId="5" formatCode="#,##0\ &quot;ლ.&quot;;\-#,##0\ &quot;ლ.&quot;"/>
    <numFmt numFmtId="6" formatCode="#,##0\ &quot;ლ.&quot;;[Red]\-#,##0\ &quot;ლ.&quot;"/>
    <numFmt numFmtId="7" formatCode="#,##0.00\ &quot;ლ.&quot;;\-#,##0.00\ &quot;ლ.&quot;"/>
    <numFmt numFmtId="8" formatCode="#,##0.00\ &quot;ლ.&quot;;[Red]\-#,##0.00\ &quot;ლ.&quot;"/>
    <numFmt numFmtId="42" formatCode="_-* #,##0\ &quot;ლ.&quot;_-;\-* #,##0\ &quot;ლ.&quot;_-;_-* &quot;-&quot;\ &quot;ლ.&quot;_-;_-@_-"/>
    <numFmt numFmtId="41" formatCode="_-* #,##0\ _ლ_._-;\-* #,##0\ _ლ_._-;_-* &quot;-&quot;\ _ლ_._-;_-@_-"/>
    <numFmt numFmtId="44" formatCode="_-* #,##0.00\ &quot;ლ.&quot;_-;\-* #,##0.00\ &quot;ლ.&quot;_-;_-* &quot;-&quot;??\ &quot;ლ.&quot;_-;_-@_-"/>
    <numFmt numFmtId="43" formatCode="_-* #,##0.00\ _ლ_._-;\-* #,##0.00\ _ლ_._-;_-* &quot;-&quot;??\ _ლ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_-* #,##0.00_-;\-* #,##0.00_-;_-* &quot;-&quot;??_-;_-@_-"/>
    <numFmt numFmtId="197" formatCode="_-* #,##0.0000_-;\-* #,##0.0000_-;_-* &quot;-&quot;??_-;_-@_-"/>
    <numFmt numFmtId="198" formatCode="_-* #,##0.000_-;\-* #,##0.000_-;_-* &quot;-&quot;??_-;_-@_-"/>
    <numFmt numFmtId="199" formatCode="mmm/yyyy"/>
    <numFmt numFmtId="200" formatCode="[$-FC19]d\ mmmm\ yyyy\ &quot;г.&quot;"/>
    <numFmt numFmtId="201" formatCode="_-* #,##0.000_р_._-;\-* #,##0.000_р_._-;_-* &quot;-&quot;??_р_._-;_-@_-"/>
    <numFmt numFmtId="202" formatCode="_-* #,##0.0_р_._-;\-* #,##0.0_р_._-;_-* &quot;-&quot;??_р_._-;_-@_-"/>
    <numFmt numFmtId="203" formatCode="_-* #,##0_р_._-;\-* #,##0_р_._-;_-* &quot;-&quot;??_р_._-;_-@_-"/>
    <numFmt numFmtId="204" formatCode="_-* #,##0_-;\-* #,##0_-;_-* &quot;-&quot;??_-;_-@_-"/>
    <numFmt numFmtId="205" formatCode="0.000"/>
    <numFmt numFmtId="206" formatCode="0.0"/>
    <numFmt numFmtId="207" formatCode="[$-437]yyyy\ &quot;წლის&quot;\ dd\ mm\,\ dddd"/>
    <numFmt numFmtId="208" formatCode="_-* #,##0.0_-;\-* #,##0.0_-;_-* &quot;-&quot;??_-;_-@_-"/>
    <numFmt numFmtId="209" formatCode="_-* #,##0.00000_-;\-* #,##0.00000_-;_-* &quot;-&quot;??_-;_-@_-"/>
    <numFmt numFmtId="210" formatCode="0.0000"/>
    <numFmt numFmtId="211" formatCode="#,##0_);\-#,##0"/>
    <numFmt numFmtId="212" formatCode="0.00000"/>
    <numFmt numFmtId="213" formatCode="0.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cadNusx"/>
      <family val="0"/>
    </font>
    <font>
      <sz val="10"/>
      <name val="AcadNusx"/>
      <family val="0"/>
    </font>
    <font>
      <sz val="10"/>
      <name val="Helv"/>
      <family val="0"/>
    </font>
    <font>
      <sz val="10"/>
      <name val="ChveuNusx"/>
      <family val="0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sz val="8"/>
      <name val="Calibri"/>
      <family val="2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name val="AcadNusx"/>
      <family val="0"/>
    </font>
    <font>
      <sz val="11"/>
      <name val="Arial"/>
      <family val="2"/>
    </font>
    <font>
      <sz val="11"/>
      <name val="AcadNusx"/>
      <family val="0"/>
    </font>
    <font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53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53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53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53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5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53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53" fillId="3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3" fillId="3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53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54" fillId="3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5" fillId="37" borderId="1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56" fillId="39" borderId="3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95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9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60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61" fillId="0" borderId="9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42" borderId="1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63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64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45" borderId="13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65" fillId="37" borderId="15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>
      <alignment/>
      <protection/>
    </xf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82">
    <xf numFmtId="0" fontId="0" fillId="0" borderId="0" xfId="0" applyFont="1" applyAlignment="1">
      <alignment/>
    </xf>
    <xf numFmtId="0" fontId="20" fillId="0" borderId="0" xfId="607" applyFont="1" applyFill="1" applyBorder="1" applyAlignment="1" applyProtection="1">
      <alignment horizontal="left" vertical="top" wrapText="1"/>
      <protection/>
    </xf>
    <xf numFmtId="0" fontId="19" fillId="0" borderId="19" xfId="607" applyFont="1" applyFill="1" applyBorder="1" applyAlignment="1" applyProtection="1">
      <alignment horizontal="left" vertical="top" wrapText="1"/>
      <protection/>
    </xf>
    <xf numFmtId="0" fontId="19" fillId="0" borderId="19" xfId="607" applyFont="1" applyFill="1" applyBorder="1" applyAlignment="1" applyProtection="1">
      <alignment horizontal="center" vertical="top" wrapText="1"/>
      <protection/>
    </xf>
    <xf numFmtId="0" fontId="20" fillId="0" borderId="19" xfId="622" applyFont="1" applyFill="1" applyBorder="1" applyAlignment="1" applyProtection="1">
      <alignment horizontal="center" vertical="center" wrapText="1"/>
      <protection/>
    </xf>
    <xf numFmtId="0" fontId="19" fillId="0" borderId="19" xfId="592" applyFont="1" applyFill="1" applyBorder="1" applyAlignment="1" applyProtection="1">
      <alignment horizontal="center"/>
      <protection/>
    </xf>
    <xf numFmtId="0" fontId="20" fillId="0" borderId="0" xfId="584" applyFont="1" applyFill="1" applyAlignment="1" applyProtection="1">
      <alignment horizontal="left" wrapText="1"/>
      <protection/>
    </xf>
    <xf numFmtId="0" fontId="20" fillId="0" borderId="0" xfId="607" applyFont="1" applyFill="1" applyBorder="1" applyAlignment="1" applyProtection="1">
      <alignment vertical="top" wrapText="1"/>
      <protection/>
    </xf>
    <xf numFmtId="0" fontId="23" fillId="0" borderId="0" xfId="422" applyNumberFormat="1" applyFont="1" applyFill="1" applyAlignment="1" applyProtection="1">
      <alignment horizontal="center" vertical="center"/>
      <protection/>
    </xf>
    <xf numFmtId="0" fontId="20" fillId="0" borderId="19" xfId="622" applyFont="1" applyFill="1" applyBorder="1" applyAlignment="1" applyProtection="1">
      <alignment horizontal="center" vertical="center"/>
      <protection/>
    </xf>
    <xf numFmtId="0" fontId="20" fillId="0" borderId="19" xfId="592" applyFont="1" applyFill="1" applyBorder="1" applyAlignment="1" applyProtection="1">
      <alignment horizontal="center" vertical="center"/>
      <protection/>
    </xf>
    <xf numFmtId="0" fontId="20" fillId="0" borderId="19" xfId="607" applyFont="1" applyFill="1" applyBorder="1" applyAlignment="1" applyProtection="1">
      <alignment horizontal="center" vertical="center" wrapText="1"/>
      <protection/>
    </xf>
    <xf numFmtId="0" fontId="20" fillId="0" borderId="0" xfId="607" applyFont="1" applyFill="1" applyBorder="1" applyAlignment="1" applyProtection="1">
      <alignment horizontal="center" vertical="center" wrapText="1"/>
      <protection/>
    </xf>
    <xf numFmtId="0" fontId="20" fillId="0" borderId="0" xfId="584" applyFont="1" applyFill="1" applyAlignment="1" applyProtection="1">
      <alignment horizontal="center" vertical="center"/>
      <protection/>
    </xf>
    <xf numFmtId="0" fontId="19" fillId="0" borderId="19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9" fontId="20" fillId="0" borderId="0" xfId="659" applyFont="1" applyFill="1" applyAlignment="1" applyProtection="1">
      <alignment horizontal="center" vertical="center"/>
      <protection/>
    </xf>
    <xf numFmtId="2" fontId="20" fillId="0" borderId="0" xfId="607" applyNumberFormat="1" applyFont="1" applyFill="1" applyBorder="1" applyAlignment="1" applyProtection="1">
      <alignment horizontal="center" vertical="center" wrapText="1"/>
      <protection/>
    </xf>
    <xf numFmtId="0" fontId="20" fillId="0" borderId="20" xfId="607" applyFont="1" applyFill="1" applyBorder="1" applyAlignment="1" applyProtection="1">
      <alignment horizontal="center" vertical="center" wrapText="1"/>
      <protection/>
    </xf>
    <xf numFmtId="0" fontId="20" fillId="0" borderId="20" xfId="0" applyFont="1" applyBorder="1" applyAlignment="1">
      <alignment horizontal="center" vertical="center" wrapText="1"/>
    </xf>
    <xf numFmtId="49" fontId="20" fillId="0" borderId="19" xfId="659" applyNumberFormat="1" applyFont="1" applyFill="1" applyBorder="1" applyAlignment="1" applyProtection="1">
      <alignment horizontal="center" vertical="center"/>
      <protection/>
    </xf>
    <xf numFmtId="0" fontId="19" fillId="0" borderId="19" xfId="607" applyFont="1" applyFill="1" applyBorder="1" applyAlignment="1" applyProtection="1">
      <alignment horizontal="left" vertical="center" wrapText="1"/>
      <protection/>
    </xf>
    <xf numFmtId="0" fontId="19" fillId="0" borderId="19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95" fontId="24" fillId="0" borderId="21" xfId="422" applyFont="1" applyFill="1" applyBorder="1" applyAlignment="1" applyProtection="1">
      <alignment vertical="center"/>
      <protection/>
    </xf>
    <xf numFmtId="0" fontId="26" fillId="0" borderId="0" xfId="422" applyNumberFormat="1" applyFont="1" applyFill="1" applyAlignment="1" applyProtection="1">
      <alignment horizontal="center" vertical="center"/>
      <protection/>
    </xf>
    <xf numFmtId="195" fontId="27" fillId="0" borderId="0" xfId="422" applyFont="1" applyFill="1" applyAlignment="1" applyProtection="1">
      <alignment horizontal="center" vertical="center"/>
      <protection/>
    </xf>
    <xf numFmtId="0" fontId="28" fillId="0" borderId="0" xfId="607" applyFont="1" applyFill="1" applyBorder="1" applyAlignment="1" applyProtection="1">
      <alignment horizontal="center" vertical="center"/>
      <protection/>
    </xf>
    <xf numFmtId="0" fontId="29" fillId="0" borderId="0" xfId="607" applyFont="1" applyFill="1" applyAlignment="1" applyProtection="1">
      <alignment horizontal="center" vertical="center"/>
      <protection/>
    </xf>
    <xf numFmtId="0" fontId="30" fillId="0" borderId="0" xfId="422" applyNumberFormat="1" applyFont="1" applyFill="1" applyAlignment="1" applyProtection="1">
      <alignment horizontal="center" vertical="center"/>
      <protection/>
    </xf>
    <xf numFmtId="0" fontId="30" fillId="0" borderId="0" xfId="622" applyFont="1" applyFill="1" applyAlignment="1" applyProtection="1">
      <alignment horizontal="center" vertical="center"/>
      <protection/>
    </xf>
    <xf numFmtId="9" fontId="30" fillId="0" borderId="0" xfId="659" applyFont="1" applyFill="1" applyAlignment="1" applyProtection="1">
      <alignment horizontal="center" vertical="center"/>
      <protection/>
    </xf>
    <xf numFmtId="0" fontId="30" fillId="0" borderId="19" xfId="622" applyFont="1" applyFill="1" applyBorder="1" applyAlignment="1" applyProtection="1">
      <alignment horizontal="center" vertical="center"/>
      <protection/>
    </xf>
    <xf numFmtId="0" fontId="30" fillId="0" borderId="19" xfId="622" applyFont="1" applyFill="1" applyBorder="1" applyAlignment="1" applyProtection="1">
      <alignment horizontal="center" vertical="center" wrapText="1"/>
      <protection/>
    </xf>
    <xf numFmtId="0" fontId="30" fillId="0" borderId="19" xfId="592" applyFont="1" applyFill="1" applyBorder="1" applyAlignment="1" applyProtection="1">
      <alignment horizontal="center" vertical="center"/>
      <protection/>
    </xf>
    <xf numFmtId="0" fontId="30" fillId="0" borderId="19" xfId="607" applyFont="1" applyFill="1" applyBorder="1" applyAlignment="1" applyProtection="1">
      <alignment horizontal="center" vertical="center" wrapText="1"/>
      <protection/>
    </xf>
    <xf numFmtId="0" fontId="30" fillId="0" borderId="19" xfId="0" applyFont="1" applyFill="1" applyBorder="1" applyAlignment="1">
      <alignment horizontal="center" vertical="center" wrapText="1"/>
    </xf>
    <xf numFmtId="2" fontId="30" fillId="0" borderId="19" xfId="0" applyNumberFormat="1" applyFont="1" applyFill="1" applyBorder="1" applyAlignment="1">
      <alignment horizontal="center" vertical="center" wrapText="1"/>
    </xf>
    <xf numFmtId="0" fontId="32" fillId="0" borderId="19" xfId="607" applyFont="1" applyFill="1" applyBorder="1" applyAlignment="1" applyProtection="1" quotePrefix="1">
      <alignment horizontal="center" vertical="center" wrapText="1"/>
      <protection/>
    </xf>
    <xf numFmtId="0" fontId="28" fillId="0" borderId="19" xfId="607" applyFont="1" applyFill="1" applyBorder="1" applyAlignment="1" applyProtection="1">
      <alignment horizontal="center" vertical="center" wrapText="1"/>
      <protection/>
    </xf>
    <xf numFmtId="0" fontId="32" fillId="0" borderId="19" xfId="607" applyFont="1" applyFill="1" applyBorder="1" applyAlignment="1" applyProtection="1">
      <alignment horizontal="center" vertical="center"/>
      <protection/>
    </xf>
    <xf numFmtId="9" fontId="33" fillId="0" borderId="19" xfId="607" applyNumberFormat="1" applyFont="1" applyFill="1" applyBorder="1" applyAlignment="1" applyProtection="1">
      <alignment horizontal="center" vertical="center"/>
      <protection/>
    </xf>
    <xf numFmtId="0" fontId="33" fillId="0" borderId="19" xfId="607" applyFont="1" applyFill="1" applyBorder="1" applyAlignment="1" applyProtection="1">
      <alignment horizontal="center" vertic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32" fillId="0" borderId="19" xfId="607" applyFont="1" applyFill="1" applyBorder="1" applyAlignment="1" applyProtection="1" quotePrefix="1">
      <alignment horizontal="center" vertical="center" wrapText="1"/>
      <protection/>
    </xf>
    <xf numFmtId="0" fontId="32" fillId="0" borderId="0" xfId="607" applyFont="1" applyFill="1" applyProtection="1">
      <alignment/>
      <protection/>
    </xf>
    <xf numFmtId="0" fontId="28" fillId="0" borderId="19" xfId="584" applyFont="1" applyFill="1" applyBorder="1" applyAlignment="1" applyProtection="1">
      <alignment horizontal="center" vertical="center"/>
      <protection/>
    </xf>
    <xf numFmtId="0" fontId="30" fillId="0" borderId="0" xfId="584" applyFont="1" applyFill="1" applyAlignment="1" applyProtection="1">
      <alignment horizontal="center" vertical="center"/>
      <protection/>
    </xf>
    <xf numFmtId="0" fontId="30" fillId="0" borderId="0" xfId="584" applyFont="1" applyFill="1" applyAlignment="1" applyProtection="1">
      <alignment horizontal="left" wrapText="1"/>
      <protection/>
    </xf>
    <xf numFmtId="0" fontId="28" fillId="0" borderId="19" xfId="584" applyFont="1" applyFill="1" applyBorder="1" applyAlignment="1" applyProtection="1">
      <alignment horizontal="left" vertical="center"/>
      <protection/>
    </xf>
    <xf numFmtId="0" fontId="28" fillId="0" borderId="19" xfId="607" applyFont="1" applyFill="1" applyBorder="1" applyAlignment="1" applyProtection="1">
      <alignment horizontal="left" vertical="center" wrapText="1"/>
      <protection/>
    </xf>
    <xf numFmtId="0" fontId="28" fillId="0" borderId="0" xfId="584" applyFont="1" applyFill="1" applyBorder="1" applyAlignment="1" applyProtection="1">
      <alignment horizontal="center" vertical="center"/>
      <protection/>
    </xf>
    <xf numFmtId="0" fontId="28" fillId="0" borderId="0" xfId="584" applyFont="1" applyFill="1" applyBorder="1" applyAlignment="1" applyProtection="1">
      <alignment horizontal="left" vertical="center"/>
      <protection/>
    </xf>
    <xf numFmtId="2" fontId="33" fillId="0" borderId="19" xfId="422" applyNumberFormat="1" applyFont="1" applyFill="1" applyBorder="1" applyAlignment="1" applyProtection="1">
      <alignment horizontal="center" vertical="center"/>
      <protection/>
    </xf>
    <xf numFmtId="2" fontId="30" fillId="0" borderId="0" xfId="429" applyNumberFormat="1" applyFont="1" applyFill="1" applyAlignment="1" applyProtection="1">
      <alignment horizontal="center" vertical="center"/>
      <protection/>
    </xf>
    <xf numFmtId="2" fontId="28" fillId="0" borderId="0" xfId="429" applyNumberFormat="1" applyFont="1" applyFill="1" applyAlignment="1" applyProtection="1">
      <alignment horizontal="center" vertical="center"/>
      <protection/>
    </xf>
    <xf numFmtId="2" fontId="30" fillId="0" borderId="19" xfId="429" applyNumberFormat="1" applyFont="1" applyFill="1" applyBorder="1" applyAlignment="1" applyProtection="1">
      <alignment horizontal="center" vertical="center"/>
      <protection/>
    </xf>
    <xf numFmtId="2" fontId="30" fillId="0" borderId="19" xfId="422" applyNumberFormat="1" applyFont="1" applyFill="1" applyBorder="1" applyAlignment="1" applyProtection="1">
      <alignment horizontal="center" vertical="center" wrapText="1"/>
      <protection/>
    </xf>
    <xf numFmtId="2" fontId="20" fillId="0" borderId="19" xfId="422" applyNumberFormat="1" applyFont="1" applyFill="1" applyBorder="1" applyAlignment="1" applyProtection="1">
      <alignment horizontal="center" vertical="center" wrapText="1"/>
      <protection/>
    </xf>
    <xf numFmtId="2" fontId="28" fillId="0" borderId="19" xfId="422" applyNumberFormat="1" applyFont="1" applyFill="1" applyBorder="1" applyAlignment="1" applyProtection="1">
      <alignment horizontal="center" vertical="center" wrapText="1"/>
      <protection/>
    </xf>
    <xf numFmtId="2" fontId="30" fillId="0" borderId="19" xfId="422" applyNumberFormat="1" applyFont="1" applyFill="1" applyBorder="1" applyAlignment="1" applyProtection="1">
      <alignment horizontal="center" vertical="center"/>
      <protection/>
    </xf>
    <xf numFmtId="2" fontId="33" fillId="0" borderId="19" xfId="422" applyNumberFormat="1" applyFont="1" applyFill="1" applyBorder="1" applyAlignment="1" applyProtection="1">
      <alignment horizontal="center" vertical="center"/>
      <protection/>
    </xf>
    <xf numFmtId="2" fontId="28" fillId="0" borderId="19" xfId="422" applyNumberFormat="1" applyFont="1" applyFill="1" applyBorder="1" applyAlignment="1" applyProtection="1">
      <alignment horizontal="center" vertical="center"/>
      <protection/>
    </xf>
    <xf numFmtId="2" fontId="28" fillId="0" borderId="0" xfId="422" applyNumberFormat="1" applyFont="1" applyFill="1" applyBorder="1" applyAlignment="1" applyProtection="1">
      <alignment horizontal="center" vertical="center"/>
      <protection/>
    </xf>
    <xf numFmtId="2" fontId="28" fillId="0" borderId="0" xfId="607" applyNumberFormat="1" applyFont="1" applyFill="1" applyBorder="1" applyAlignment="1" applyProtection="1">
      <alignment horizontal="center" vertical="center"/>
      <protection/>
    </xf>
    <xf numFmtId="2" fontId="28" fillId="0" borderId="0" xfId="422" applyNumberFormat="1" applyFont="1" applyFill="1" applyAlignment="1" applyProtection="1">
      <alignment horizontal="center" vertical="center"/>
      <protection/>
    </xf>
    <xf numFmtId="2" fontId="30" fillId="0" borderId="0" xfId="429" applyNumberFormat="1" applyFont="1" applyFill="1" applyBorder="1" applyAlignment="1" applyProtection="1">
      <alignment horizontal="center" vertical="center"/>
      <protection/>
    </xf>
    <xf numFmtId="2" fontId="30" fillId="0" borderId="0" xfId="422" applyNumberFormat="1" applyFont="1" applyFill="1" applyAlignment="1" applyProtection="1">
      <alignment horizontal="center" vertical="center"/>
      <protection/>
    </xf>
    <xf numFmtId="2" fontId="30" fillId="0" borderId="19" xfId="607" applyNumberFormat="1" applyFont="1" applyFill="1" applyBorder="1" applyAlignment="1" applyProtection="1">
      <alignment horizontal="center" vertical="center" wrapText="1"/>
      <protection/>
    </xf>
    <xf numFmtId="2" fontId="32" fillId="0" borderId="19" xfId="607" applyNumberFormat="1" applyFont="1" applyFill="1" applyBorder="1" applyAlignment="1" applyProtection="1">
      <alignment horizontal="center" vertical="center"/>
      <protection/>
    </xf>
    <xf numFmtId="2" fontId="32" fillId="0" borderId="19" xfId="422" applyNumberFormat="1" applyFont="1" applyFill="1" applyBorder="1" applyAlignment="1" applyProtection="1">
      <alignment horizontal="center" vertical="center"/>
      <protection/>
    </xf>
    <xf numFmtId="2" fontId="30" fillId="0" borderId="19" xfId="0" applyNumberFormat="1" applyFont="1" applyFill="1" applyBorder="1" applyAlignment="1" applyProtection="1">
      <alignment horizontal="center" vertical="center" wrapText="1"/>
      <protection/>
    </xf>
    <xf numFmtId="2" fontId="28" fillId="0" borderId="19" xfId="429" applyNumberFormat="1" applyFont="1" applyFill="1" applyBorder="1" applyAlignment="1" applyProtection="1">
      <alignment horizontal="center" vertical="center"/>
      <protection/>
    </xf>
    <xf numFmtId="2" fontId="28" fillId="0" borderId="0" xfId="429" applyNumberFormat="1" applyFont="1" applyFill="1" applyBorder="1" applyAlignment="1" applyProtection="1">
      <alignment horizontal="center" vertical="center"/>
      <protection/>
    </xf>
    <xf numFmtId="2" fontId="24" fillId="0" borderId="21" xfId="422" applyNumberFormat="1" applyFont="1" applyFill="1" applyBorder="1" applyAlignment="1" applyProtection="1">
      <alignment vertical="center"/>
      <protection/>
    </xf>
    <xf numFmtId="2" fontId="20" fillId="0" borderId="19" xfId="429" applyNumberFormat="1" applyFont="1" applyFill="1" applyBorder="1" applyAlignment="1" applyProtection="1">
      <alignment horizontal="center" vertical="center"/>
      <protection/>
    </xf>
    <xf numFmtId="2" fontId="20" fillId="0" borderId="19" xfId="422" applyNumberFormat="1" applyFont="1" applyFill="1" applyBorder="1" applyAlignment="1" applyProtection="1">
      <alignment horizontal="center" vertical="center"/>
      <protection/>
    </xf>
    <xf numFmtId="2" fontId="20" fillId="0" borderId="0" xfId="429" applyNumberFormat="1" applyFont="1" applyFill="1" applyAlignment="1" applyProtection="1">
      <alignment horizontal="center" vertical="center"/>
      <protection/>
    </xf>
    <xf numFmtId="2" fontId="20" fillId="0" borderId="0" xfId="429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2" fontId="19" fillId="0" borderId="19" xfId="422" applyNumberFormat="1" applyFont="1" applyFill="1" applyBorder="1" applyAlignment="1" applyProtection="1">
      <alignment horizontal="center" vertical="center" wrapText="1"/>
      <protection/>
    </xf>
    <xf numFmtId="2" fontId="19" fillId="0" borderId="19" xfId="0" applyNumberFormat="1" applyFont="1" applyFill="1" applyBorder="1" applyAlignment="1">
      <alignment horizontal="center" vertical="center" wrapText="1"/>
    </xf>
    <xf numFmtId="0" fontId="20" fillId="0" borderId="19" xfId="429" applyNumberFormat="1" applyFont="1" applyFill="1" applyBorder="1" applyAlignment="1" applyProtection="1">
      <alignment horizontal="center" vertical="center"/>
      <protection/>
    </xf>
    <xf numFmtId="0" fontId="28" fillId="0" borderId="19" xfId="607" applyFont="1" applyFill="1" applyBorder="1" applyAlignment="1" applyProtection="1">
      <alignment horizontal="left" vertical="center"/>
      <protection/>
    </xf>
    <xf numFmtId="9" fontId="30" fillId="0" borderId="19" xfId="659" applyFont="1" applyFill="1" applyBorder="1" applyAlignment="1" applyProtection="1">
      <alignment horizontal="center" vertical="center"/>
      <protection/>
    </xf>
    <xf numFmtId="0" fontId="30" fillId="0" borderId="19" xfId="0" applyFont="1" applyFill="1" applyBorder="1" applyAlignment="1">
      <alignment horizontal="left" vertical="center" wrapText="1"/>
    </xf>
    <xf numFmtId="0" fontId="28" fillId="0" borderId="0" xfId="622" applyFont="1" applyFill="1" applyAlignment="1" applyProtection="1">
      <alignment horizontal="left" vertical="center"/>
      <protection/>
    </xf>
    <xf numFmtId="0" fontId="28" fillId="0" borderId="19" xfId="592" applyFont="1" applyFill="1" applyBorder="1" applyAlignment="1" applyProtection="1">
      <alignment horizontal="center" vertical="center"/>
      <protection/>
    </xf>
    <xf numFmtId="0" fontId="30" fillId="0" borderId="19" xfId="0" applyFont="1" applyFill="1" applyBorder="1" applyAlignment="1" applyProtection="1">
      <alignment horizontal="left" vertical="center" wrapText="1"/>
      <protection/>
    </xf>
    <xf numFmtId="0" fontId="30" fillId="0" borderId="19" xfId="607" applyFont="1" applyFill="1" applyBorder="1" applyAlignment="1" applyProtection="1">
      <alignment horizontal="left" vertical="center" wrapText="1"/>
      <protection/>
    </xf>
    <xf numFmtId="0" fontId="30" fillId="0" borderId="0" xfId="584" applyFont="1" applyFill="1" applyAlignment="1" applyProtection="1">
      <alignment horizontal="left" vertical="center" wrapText="1"/>
      <protection/>
    </xf>
    <xf numFmtId="195" fontId="27" fillId="0" borderId="0" xfId="422" applyFont="1" applyFill="1" applyAlignment="1" applyProtection="1">
      <alignment horizontal="left" vertical="center"/>
      <protection/>
    </xf>
    <xf numFmtId="9" fontId="28" fillId="0" borderId="19" xfId="659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/>
      <protection/>
    </xf>
    <xf numFmtId="0" fontId="30" fillId="0" borderId="0" xfId="584" applyFont="1" applyFill="1" applyAlignment="1" applyProtection="1">
      <alignment horizontal="center"/>
      <protection/>
    </xf>
    <xf numFmtId="196" fontId="30" fillId="0" borderId="0" xfId="584" applyNumberFormat="1" applyFont="1" applyFill="1" applyAlignment="1" applyProtection="1">
      <alignment horizontal="center"/>
      <protection/>
    </xf>
    <xf numFmtId="0" fontId="31" fillId="0" borderId="0" xfId="607" applyFont="1" applyFill="1" applyProtection="1">
      <alignment/>
      <protection/>
    </xf>
    <xf numFmtId="0" fontId="32" fillId="0" borderId="0" xfId="607" applyFont="1" applyFill="1" applyProtection="1">
      <alignment/>
      <protection/>
    </xf>
    <xf numFmtId="0" fontId="29" fillId="0" borderId="0" xfId="607" applyFont="1" applyFill="1" applyProtection="1">
      <alignment/>
      <protection/>
    </xf>
    <xf numFmtId="0" fontId="29" fillId="0" borderId="0" xfId="0" applyFont="1" applyFill="1" applyAlignment="1" applyProtection="1">
      <alignment horizontal="center"/>
      <protection/>
    </xf>
    <xf numFmtId="0" fontId="32" fillId="0" borderId="0" xfId="0" applyFont="1" applyFill="1" applyAlignment="1" applyProtection="1">
      <alignment/>
      <protection/>
    </xf>
    <xf numFmtId="9" fontId="28" fillId="0" borderId="19" xfId="584" applyNumberFormat="1" applyFont="1" applyFill="1" applyBorder="1" applyAlignment="1" applyProtection="1">
      <alignment horizontal="center" vertical="center"/>
      <protection/>
    </xf>
    <xf numFmtId="0" fontId="28" fillId="0" borderId="0" xfId="584" applyFont="1" applyFill="1" applyAlignment="1" applyProtection="1">
      <alignment horizontal="left" vertical="center" wrapText="1"/>
      <protection/>
    </xf>
    <xf numFmtId="205" fontId="30" fillId="0" borderId="19" xfId="0" applyNumberFormat="1" applyFont="1" applyFill="1" applyBorder="1" applyAlignment="1" applyProtection="1">
      <alignment horizontal="center" vertical="center" wrapText="1"/>
      <protection/>
    </xf>
    <xf numFmtId="9" fontId="20" fillId="0" borderId="19" xfId="659" applyFont="1" applyFill="1" applyBorder="1" applyAlignment="1" applyProtection="1">
      <alignment horizontal="center" vertical="center"/>
      <protection/>
    </xf>
    <xf numFmtId="0" fontId="20" fillId="0" borderId="19" xfId="584" applyFont="1" applyFill="1" applyBorder="1" applyAlignment="1" applyProtection="1">
      <alignment horizontal="center" vertical="center"/>
      <protection/>
    </xf>
    <xf numFmtId="0" fontId="19" fillId="0" borderId="19" xfId="584" applyFont="1" applyFill="1" applyBorder="1" applyAlignment="1" applyProtection="1">
      <alignment horizontal="center" vertical="center" wrapText="1"/>
      <protection/>
    </xf>
    <xf numFmtId="0" fontId="19" fillId="0" borderId="19" xfId="584" applyFont="1" applyFill="1" applyBorder="1" applyAlignment="1" applyProtection="1">
      <alignment horizontal="left" vertical="center" wrapText="1"/>
      <protection/>
    </xf>
    <xf numFmtId="2" fontId="19" fillId="0" borderId="19" xfId="429" applyNumberFormat="1" applyFont="1" applyFill="1" applyBorder="1" applyAlignment="1" applyProtection="1">
      <alignment horizontal="center" vertical="center"/>
      <protection/>
    </xf>
    <xf numFmtId="2" fontId="28" fillId="0" borderId="19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0" fillId="0" borderId="19" xfId="608" applyFont="1" applyFill="1" applyBorder="1" applyAlignment="1" applyProtection="1">
      <alignment horizontal="center" vertical="top" wrapText="1"/>
      <protection/>
    </xf>
    <xf numFmtId="0" fontId="20" fillId="0" borderId="19" xfId="608" applyFont="1" applyFill="1" applyBorder="1" applyAlignment="1" applyProtection="1">
      <alignment horizontal="left" vertical="center" wrapText="1"/>
      <protection/>
    </xf>
    <xf numFmtId="0" fontId="19" fillId="0" borderId="19" xfId="608" applyFont="1" applyFill="1" applyBorder="1" applyAlignment="1" applyProtection="1">
      <alignment horizontal="left" vertical="center" wrapText="1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2" fontId="20" fillId="0" borderId="19" xfId="437" applyNumberFormat="1" applyFont="1" applyFill="1" applyBorder="1" applyAlignment="1" applyProtection="1">
      <alignment horizontal="center" vertical="center" wrapText="1"/>
      <protection/>
    </xf>
    <xf numFmtId="0" fontId="28" fillId="0" borderId="19" xfId="608" applyFont="1" applyFill="1" applyBorder="1" applyAlignment="1" applyProtection="1">
      <alignment horizontal="left" vertical="top" wrapText="1"/>
      <protection/>
    </xf>
    <xf numFmtId="0" fontId="30" fillId="0" borderId="19" xfId="608" applyFont="1" applyFill="1" applyBorder="1" applyAlignment="1" applyProtection="1">
      <alignment horizontal="left" vertical="top" wrapText="1"/>
      <protection/>
    </xf>
    <xf numFmtId="0" fontId="30" fillId="0" borderId="19" xfId="608" applyFont="1" applyFill="1" applyBorder="1" applyAlignment="1" applyProtection="1">
      <alignment horizontal="center" vertical="center" wrapText="1"/>
      <protection/>
    </xf>
    <xf numFmtId="2" fontId="30" fillId="0" borderId="19" xfId="608" applyNumberFormat="1" applyFont="1" applyFill="1" applyBorder="1" applyAlignment="1" applyProtection="1">
      <alignment horizontal="center" vertical="center" wrapText="1"/>
      <protection/>
    </xf>
    <xf numFmtId="2" fontId="30" fillId="0" borderId="19" xfId="437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left" vertical="center" wrapText="1"/>
      <protection/>
    </xf>
    <xf numFmtId="2" fontId="28" fillId="0" borderId="19" xfId="438" applyNumberFormat="1" applyFont="1" applyFill="1" applyBorder="1" applyAlignment="1" applyProtection="1">
      <alignment horizontal="center" vertical="center" wrapText="1"/>
      <protection/>
    </xf>
    <xf numFmtId="2" fontId="30" fillId="0" borderId="19" xfId="438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Font="1" applyFill="1" applyBorder="1" applyAlignment="1" applyProtection="1">
      <alignment vertical="center" wrapText="1"/>
      <protection/>
    </xf>
    <xf numFmtId="0" fontId="30" fillId="0" borderId="19" xfId="608" applyFont="1" applyFill="1" applyBorder="1" applyAlignment="1" applyProtection="1">
      <alignment horizontal="left" vertical="center" wrapText="1"/>
      <protection/>
    </xf>
    <xf numFmtId="2" fontId="30" fillId="0" borderId="19" xfId="438" applyNumberFormat="1" applyFont="1" applyFill="1" applyBorder="1" applyAlignment="1" applyProtection="1">
      <alignment horizontal="center" vertical="center"/>
      <protection/>
    </xf>
    <xf numFmtId="2" fontId="28" fillId="0" borderId="19" xfId="438" applyNumberFormat="1" applyFont="1" applyFill="1" applyBorder="1" applyAlignment="1" applyProtection="1">
      <alignment horizontal="center" vertical="center"/>
      <protection/>
    </xf>
    <xf numFmtId="0" fontId="28" fillId="0" borderId="19" xfId="0" applyFont="1" applyFill="1" applyBorder="1" applyAlignment="1">
      <alignment vertical="center" wrapText="1"/>
    </xf>
    <xf numFmtId="2" fontId="30" fillId="0" borderId="19" xfId="438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vertical="center" wrapText="1"/>
    </xf>
    <xf numFmtId="2" fontId="28" fillId="0" borderId="19" xfId="438" applyNumberFormat="1" applyFont="1" applyFill="1" applyBorder="1" applyAlignment="1">
      <alignment horizontal="center" vertical="center" wrapText="1"/>
    </xf>
    <xf numFmtId="205" fontId="30" fillId="0" borderId="19" xfId="607" applyNumberFormat="1" applyFont="1" applyFill="1" applyBorder="1" applyAlignment="1" applyProtection="1">
      <alignment horizontal="center" vertical="center" wrapText="1"/>
      <protection/>
    </xf>
    <xf numFmtId="210" fontId="30" fillId="0" borderId="19" xfId="607" applyNumberFormat="1" applyFont="1" applyFill="1" applyBorder="1" applyAlignment="1" applyProtection="1">
      <alignment horizontal="center" vertical="center" wrapText="1"/>
      <protection/>
    </xf>
    <xf numFmtId="2" fontId="19" fillId="0" borderId="19" xfId="437" applyNumberFormat="1" applyFont="1" applyFill="1" applyBorder="1" applyAlignment="1" applyProtection="1">
      <alignment horizontal="center" vertical="center" wrapText="1"/>
      <protection/>
    </xf>
    <xf numFmtId="205" fontId="30" fillId="0" borderId="19" xfId="422" applyNumberFormat="1" applyFont="1" applyFill="1" applyBorder="1" applyAlignment="1" applyProtection="1">
      <alignment horizontal="center" vertical="center" wrapText="1"/>
      <protection/>
    </xf>
    <xf numFmtId="2" fontId="28" fillId="0" borderId="19" xfId="437" applyNumberFormat="1" applyFont="1" applyFill="1" applyBorder="1" applyAlignment="1" applyProtection="1">
      <alignment horizontal="center" vertical="center" wrapText="1"/>
      <protection/>
    </xf>
    <xf numFmtId="0" fontId="28" fillId="0" borderId="0" xfId="607" applyFont="1" applyFill="1" applyBorder="1" applyAlignment="1" applyProtection="1">
      <alignment horizontal="left" vertical="center" wrapText="1"/>
      <protection/>
    </xf>
    <xf numFmtId="2" fontId="30" fillId="0" borderId="19" xfId="429" applyNumberFormat="1" applyFont="1" applyFill="1" applyBorder="1" applyAlignment="1" applyProtection="1">
      <alignment horizontal="center" vertical="center"/>
      <protection/>
    </xf>
    <xf numFmtId="2" fontId="30" fillId="0" borderId="0" xfId="429" applyNumberFormat="1" applyFont="1" applyFill="1" applyAlignment="1" applyProtection="1">
      <alignment horizontal="center" vertical="center"/>
      <protection/>
    </xf>
    <xf numFmtId="2" fontId="30" fillId="0" borderId="19" xfId="429" applyNumberFormat="1" applyFont="1" applyFill="1" applyBorder="1" applyAlignment="1" applyProtection="1">
      <alignment horizontal="center" vertical="center" wrapText="1"/>
      <protection/>
    </xf>
    <xf numFmtId="0" fontId="30" fillId="0" borderId="19" xfId="607" applyFont="1" applyFill="1" applyBorder="1" applyAlignment="1" applyProtection="1">
      <alignment horizontal="center" vertical="center" wrapText="1"/>
      <protection/>
    </xf>
    <xf numFmtId="2" fontId="28" fillId="0" borderId="0" xfId="429" applyNumberFormat="1" applyFont="1" applyFill="1" applyAlignment="1" applyProtection="1">
      <alignment horizontal="center" vertical="center"/>
      <protection/>
    </xf>
    <xf numFmtId="2" fontId="28" fillId="0" borderId="21" xfId="429" applyNumberFormat="1" applyFont="1" applyFill="1" applyBorder="1" applyAlignment="1" applyProtection="1">
      <alignment horizontal="center" vertical="center"/>
      <protection/>
    </xf>
    <xf numFmtId="9" fontId="30" fillId="0" borderId="19" xfId="659" applyFont="1" applyFill="1" applyBorder="1" applyAlignment="1" applyProtection="1">
      <alignment horizontal="center" vertical="center"/>
      <protection/>
    </xf>
    <xf numFmtId="0" fontId="30" fillId="0" borderId="19" xfId="622" applyFont="1" applyFill="1" applyBorder="1" applyAlignment="1" applyProtection="1">
      <alignment horizontal="center" vertical="center" wrapText="1"/>
      <protection/>
    </xf>
    <xf numFmtId="0" fontId="30" fillId="0" borderId="19" xfId="607" applyFont="1" applyFill="1" applyBorder="1" applyAlignment="1" applyProtection="1" quotePrefix="1">
      <alignment horizontal="center" vertical="center" wrapText="1"/>
      <protection/>
    </xf>
    <xf numFmtId="0" fontId="32" fillId="0" borderId="19" xfId="607" applyFont="1" applyFill="1" applyBorder="1" applyAlignment="1" applyProtection="1" quotePrefix="1">
      <alignment horizontal="center" vertical="center" wrapText="1"/>
      <protection/>
    </xf>
    <xf numFmtId="0" fontId="30" fillId="0" borderId="19" xfId="0" applyFont="1" applyFill="1" applyBorder="1" applyAlignment="1">
      <alignment horizontal="center" vertical="center" wrapText="1"/>
    </xf>
    <xf numFmtId="0" fontId="34" fillId="0" borderId="19" xfId="608" applyFont="1" applyFill="1" applyBorder="1" applyAlignment="1" applyProtection="1" quotePrefix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607" applyFont="1" applyFill="1" applyBorder="1" applyAlignment="1" applyProtection="1">
      <alignment horizontal="center" vertical="center" wrapText="1"/>
      <protection/>
    </xf>
    <xf numFmtId="0" fontId="30" fillId="0" borderId="22" xfId="607" applyFont="1" applyFill="1" applyBorder="1" applyAlignment="1" applyProtection="1">
      <alignment horizontal="center" vertical="center" wrapText="1"/>
      <protection/>
    </xf>
    <xf numFmtId="0" fontId="30" fillId="0" borderId="23" xfId="607" applyFont="1" applyFill="1" applyBorder="1" applyAlignment="1" applyProtection="1">
      <alignment horizontal="center" vertical="center" wrapText="1"/>
      <protection/>
    </xf>
    <xf numFmtId="0" fontId="30" fillId="0" borderId="19" xfId="608" applyFont="1" applyFill="1" applyBorder="1" applyAlignment="1" applyProtection="1" quotePrefix="1">
      <alignment horizontal="center" vertical="center" wrapText="1"/>
      <protection/>
    </xf>
    <xf numFmtId="0" fontId="30" fillId="0" borderId="19" xfId="622" applyNumberFormat="1" applyFont="1" applyFill="1" applyBorder="1" applyAlignment="1" applyProtection="1">
      <alignment horizontal="center" vertical="center"/>
      <protection/>
    </xf>
    <xf numFmtId="0" fontId="30" fillId="0" borderId="19" xfId="622" applyFont="1" applyFill="1" applyBorder="1" applyAlignment="1" applyProtection="1">
      <alignment horizontal="center" vertical="center"/>
      <protection/>
    </xf>
    <xf numFmtId="0" fontId="32" fillId="0" borderId="19" xfId="0" applyFont="1" applyFill="1" applyBorder="1" applyAlignment="1" quotePrefix="1">
      <alignment horizontal="center" vertical="center" wrapText="1"/>
    </xf>
    <xf numFmtId="0" fontId="32" fillId="0" borderId="19" xfId="0" applyFont="1" applyFill="1" applyBorder="1" applyAlignment="1" applyProtection="1" quotePrefix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32" fillId="0" borderId="20" xfId="607" applyFont="1" applyFill="1" applyBorder="1" applyAlignment="1" applyProtection="1">
      <alignment horizontal="center" vertical="center"/>
      <protection/>
    </xf>
    <xf numFmtId="0" fontId="32" fillId="0" borderId="22" xfId="607" applyFont="1" applyFill="1" applyBorder="1" applyAlignment="1" applyProtection="1">
      <alignment horizontal="center" vertical="center"/>
      <protection/>
    </xf>
    <xf numFmtId="0" fontId="32" fillId="0" borderId="23" xfId="607" applyFont="1" applyFill="1" applyBorder="1" applyAlignment="1" applyProtection="1">
      <alignment horizontal="center" vertical="center"/>
      <protection/>
    </xf>
    <xf numFmtId="0" fontId="32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0" xfId="607" applyFont="1" applyFill="1" applyBorder="1" applyAlignment="1" applyProtection="1" quotePrefix="1">
      <alignment horizontal="center" vertical="center" wrapText="1"/>
      <protection/>
    </xf>
    <xf numFmtId="0" fontId="30" fillId="0" borderId="22" xfId="607" applyFont="1" applyFill="1" applyBorder="1" applyAlignment="1" applyProtection="1" quotePrefix="1">
      <alignment horizontal="center" vertical="center" wrapText="1"/>
      <protection/>
    </xf>
    <xf numFmtId="0" fontId="30" fillId="0" borderId="23" xfId="607" applyFont="1" applyFill="1" applyBorder="1" applyAlignment="1" applyProtection="1" quotePrefix="1">
      <alignment horizontal="center" vertical="center" wrapText="1"/>
      <protection/>
    </xf>
    <xf numFmtId="2" fontId="20" fillId="0" borderId="19" xfId="429" applyNumberFormat="1" applyFont="1" applyFill="1" applyBorder="1" applyAlignment="1" applyProtection="1">
      <alignment horizontal="center" vertical="center"/>
      <protection/>
    </xf>
    <xf numFmtId="0" fontId="69" fillId="0" borderId="0" xfId="0" applyFont="1" applyAlignment="1">
      <alignment horizontal="center" vertical="center" wrapText="1"/>
    </xf>
    <xf numFmtId="0" fontId="20" fillId="0" borderId="20" xfId="622" applyNumberFormat="1" applyFont="1" applyFill="1" applyBorder="1" applyAlignment="1" applyProtection="1">
      <alignment horizontal="center" vertical="center"/>
      <protection/>
    </xf>
    <xf numFmtId="0" fontId="20" fillId="0" borderId="22" xfId="622" applyNumberFormat="1" applyFont="1" applyFill="1" applyBorder="1" applyAlignment="1" applyProtection="1">
      <alignment horizontal="center" vertical="center"/>
      <protection/>
    </xf>
    <xf numFmtId="0" fontId="20" fillId="0" borderId="23" xfId="622" applyNumberFormat="1" applyFont="1" applyFill="1" applyBorder="1" applyAlignment="1" applyProtection="1">
      <alignment horizontal="center" vertical="center"/>
      <protection/>
    </xf>
    <xf numFmtId="0" fontId="20" fillId="0" borderId="20" xfId="622" applyFont="1" applyFill="1" applyBorder="1" applyAlignment="1" applyProtection="1">
      <alignment horizontal="center" vertical="center" wrapText="1"/>
      <protection/>
    </xf>
    <xf numFmtId="0" fontId="20" fillId="0" borderId="22" xfId="622" applyFont="1" applyFill="1" applyBorder="1" applyAlignment="1" applyProtection="1">
      <alignment horizontal="center" vertical="center" wrapText="1"/>
      <protection/>
    </xf>
    <xf numFmtId="0" fontId="20" fillId="0" borderId="23" xfId="622" applyFont="1" applyFill="1" applyBorder="1" applyAlignment="1" applyProtection="1">
      <alignment horizontal="center" vertical="center" wrapText="1"/>
      <protection/>
    </xf>
    <xf numFmtId="9" fontId="20" fillId="0" borderId="19" xfId="659" applyFont="1" applyFill="1" applyBorder="1" applyAlignment="1" applyProtection="1">
      <alignment horizontal="center" vertical="center"/>
      <protection/>
    </xf>
  </cellXfs>
  <cellStyles count="696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1 4 2 2" xfId="22"/>
    <cellStyle name="20% - Accent1 4 3" xfId="23"/>
    <cellStyle name="20% - Accent1 5" xfId="24"/>
    <cellStyle name="20% - Accent1 5 2" xfId="25"/>
    <cellStyle name="20% - Accent1 6" xfId="26"/>
    <cellStyle name="20% - Accent1 6 2" xfId="27"/>
    <cellStyle name="20% - Accent1 7" xfId="28"/>
    <cellStyle name="20% - Accent1 7 2" xfId="29"/>
    <cellStyle name="20% - Accent2" xfId="30"/>
    <cellStyle name="20% - Accent2 2" xfId="31"/>
    <cellStyle name="20% - Accent2 2 2" xfId="32"/>
    <cellStyle name="20% - Accent2 3" xfId="33"/>
    <cellStyle name="20% - Accent2 3 2" xfId="34"/>
    <cellStyle name="20% - Accent2 4" xfId="35"/>
    <cellStyle name="20% - Accent2 4 2" xfId="36"/>
    <cellStyle name="20% - Accent2 4 2 2" xfId="37"/>
    <cellStyle name="20% - Accent2 4 3" xfId="38"/>
    <cellStyle name="20% - Accent2 5" xfId="39"/>
    <cellStyle name="20% - Accent2 5 2" xfId="40"/>
    <cellStyle name="20% - Accent2 6" xfId="41"/>
    <cellStyle name="20% - Accent2 6 2" xfId="42"/>
    <cellStyle name="20% - Accent2 7" xfId="43"/>
    <cellStyle name="20% - Accent2 7 2" xfId="44"/>
    <cellStyle name="20% - Accent3" xfId="45"/>
    <cellStyle name="20% - Accent3 2" xfId="46"/>
    <cellStyle name="20% - Accent3 2 2" xfId="47"/>
    <cellStyle name="20% - Accent3 3" xfId="48"/>
    <cellStyle name="20% - Accent3 3 2" xfId="49"/>
    <cellStyle name="20% - Accent3 4" xfId="50"/>
    <cellStyle name="20% - Accent3 4 2" xfId="51"/>
    <cellStyle name="20% - Accent3 4 2 2" xfId="52"/>
    <cellStyle name="20% - Accent3 4 3" xfId="53"/>
    <cellStyle name="20% - Accent3 5" xfId="54"/>
    <cellStyle name="20% - Accent3 5 2" xfId="55"/>
    <cellStyle name="20% - Accent3 6" xfId="56"/>
    <cellStyle name="20% - Accent3 6 2" xfId="57"/>
    <cellStyle name="20% - Accent3 7" xfId="58"/>
    <cellStyle name="20% - Accent3 7 2" xfId="59"/>
    <cellStyle name="20% - Accent4" xfId="60"/>
    <cellStyle name="20% - Accent4 2" xfId="61"/>
    <cellStyle name="20% - Accent4 2 2" xfId="62"/>
    <cellStyle name="20% - Accent4 3" xfId="63"/>
    <cellStyle name="20% - Accent4 3 2" xfId="64"/>
    <cellStyle name="20% - Accent4 4" xfId="65"/>
    <cellStyle name="20% - Accent4 4 2" xfId="66"/>
    <cellStyle name="20% - Accent4 4 2 2" xfId="67"/>
    <cellStyle name="20% - Accent4 4 3" xfId="68"/>
    <cellStyle name="20% - Accent4 5" xfId="69"/>
    <cellStyle name="20% - Accent4 5 2" xfId="70"/>
    <cellStyle name="20% - Accent4 6" xfId="71"/>
    <cellStyle name="20% - Accent4 6 2" xfId="72"/>
    <cellStyle name="20% - Accent4 7" xfId="73"/>
    <cellStyle name="20% - Accent4 7 2" xfId="74"/>
    <cellStyle name="20% - Accent5" xfId="75"/>
    <cellStyle name="20% - Accent5 2" xfId="76"/>
    <cellStyle name="20% - Accent5 2 2" xfId="77"/>
    <cellStyle name="20% - Accent5 3" xfId="78"/>
    <cellStyle name="20% - Accent5 3 2" xfId="79"/>
    <cellStyle name="20% - Accent5 4" xfId="80"/>
    <cellStyle name="20% - Accent5 4 2" xfId="81"/>
    <cellStyle name="20% - Accent5 4 2 2" xfId="82"/>
    <cellStyle name="20% - Accent5 4 3" xfId="83"/>
    <cellStyle name="20% - Accent5 5" xfId="84"/>
    <cellStyle name="20% - Accent5 5 2" xfId="85"/>
    <cellStyle name="20% - Accent5 6" xfId="86"/>
    <cellStyle name="20% - Accent5 6 2" xfId="87"/>
    <cellStyle name="20% - Accent5 7" xfId="88"/>
    <cellStyle name="20% - Accent5 7 2" xfId="89"/>
    <cellStyle name="20% - Accent6" xfId="90"/>
    <cellStyle name="20% - Accent6 2" xfId="91"/>
    <cellStyle name="20% - Accent6 2 2" xfId="92"/>
    <cellStyle name="20% - Accent6 3" xfId="93"/>
    <cellStyle name="20% - Accent6 3 2" xfId="94"/>
    <cellStyle name="20% - Accent6 4" xfId="95"/>
    <cellStyle name="20% - Accent6 4 2" xfId="96"/>
    <cellStyle name="20% - Accent6 4 2 2" xfId="97"/>
    <cellStyle name="20% - Accent6 4 3" xfId="98"/>
    <cellStyle name="20% - Accent6 5" xfId="99"/>
    <cellStyle name="20% - Accent6 5 2" xfId="100"/>
    <cellStyle name="20% - Accent6 6" xfId="101"/>
    <cellStyle name="20% - Accent6 6 2" xfId="102"/>
    <cellStyle name="20% - Accent6 7" xfId="103"/>
    <cellStyle name="20% - Accent6 7 2" xfId="104"/>
    <cellStyle name="40% - Accent1" xfId="105"/>
    <cellStyle name="40% - Accent1 2" xfId="106"/>
    <cellStyle name="40% - Accent1 2 2" xfId="107"/>
    <cellStyle name="40% - Accent1 3" xfId="108"/>
    <cellStyle name="40% - Accent1 3 2" xfId="109"/>
    <cellStyle name="40% - Accent1 4" xfId="110"/>
    <cellStyle name="40% - Accent1 4 2" xfId="111"/>
    <cellStyle name="40% - Accent1 4 2 2" xfId="112"/>
    <cellStyle name="40% - Accent1 4 3" xfId="113"/>
    <cellStyle name="40% - Accent1 5" xfId="114"/>
    <cellStyle name="40% - Accent1 5 2" xfId="115"/>
    <cellStyle name="40% - Accent1 6" xfId="116"/>
    <cellStyle name="40% - Accent1 6 2" xfId="117"/>
    <cellStyle name="40% - Accent1 7" xfId="118"/>
    <cellStyle name="40% - Accent1 7 2" xfId="119"/>
    <cellStyle name="40% - Accent2" xfId="120"/>
    <cellStyle name="40% - Accent2 2" xfId="121"/>
    <cellStyle name="40% - Accent2 2 2" xfId="122"/>
    <cellStyle name="40% - Accent2 3" xfId="123"/>
    <cellStyle name="40% - Accent2 3 2" xfId="124"/>
    <cellStyle name="40% - Accent2 4" xfId="125"/>
    <cellStyle name="40% - Accent2 4 2" xfId="126"/>
    <cellStyle name="40% - Accent2 4 2 2" xfId="127"/>
    <cellStyle name="40% - Accent2 4 3" xfId="128"/>
    <cellStyle name="40% - Accent2 5" xfId="129"/>
    <cellStyle name="40% - Accent2 5 2" xfId="130"/>
    <cellStyle name="40% - Accent2 6" xfId="131"/>
    <cellStyle name="40% - Accent2 6 2" xfId="132"/>
    <cellStyle name="40% - Accent2 7" xfId="133"/>
    <cellStyle name="40% - Accent2 7 2" xfId="134"/>
    <cellStyle name="40% - Accent3" xfId="135"/>
    <cellStyle name="40% - Accent3 2" xfId="136"/>
    <cellStyle name="40% - Accent3 2 2" xfId="137"/>
    <cellStyle name="40% - Accent3 3" xfId="138"/>
    <cellStyle name="40% - Accent3 3 2" xfId="139"/>
    <cellStyle name="40% - Accent3 4" xfId="140"/>
    <cellStyle name="40% - Accent3 4 2" xfId="141"/>
    <cellStyle name="40% - Accent3 4 2 2" xfId="142"/>
    <cellStyle name="40% - Accent3 4 3" xfId="143"/>
    <cellStyle name="40% - Accent3 5" xfId="144"/>
    <cellStyle name="40% - Accent3 5 2" xfId="145"/>
    <cellStyle name="40% - Accent3 6" xfId="146"/>
    <cellStyle name="40% - Accent3 6 2" xfId="147"/>
    <cellStyle name="40% - Accent3 7" xfId="148"/>
    <cellStyle name="40% - Accent3 7 2" xfId="149"/>
    <cellStyle name="40% - Accent4" xfId="150"/>
    <cellStyle name="40% - Accent4 2" xfId="151"/>
    <cellStyle name="40% - Accent4 2 2" xfId="152"/>
    <cellStyle name="40% - Accent4 3" xfId="153"/>
    <cellStyle name="40% - Accent4 3 2" xfId="154"/>
    <cellStyle name="40% - Accent4 4" xfId="155"/>
    <cellStyle name="40% - Accent4 4 2" xfId="156"/>
    <cellStyle name="40% - Accent4 4 2 2" xfId="157"/>
    <cellStyle name="40% - Accent4 4 3" xfId="158"/>
    <cellStyle name="40% - Accent4 5" xfId="159"/>
    <cellStyle name="40% - Accent4 5 2" xfId="160"/>
    <cellStyle name="40% - Accent4 6" xfId="161"/>
    <cellStyle name="40% - Accent4 6 2" xfId="162"/>
    <cellStyle name="40% - Accent4 7" xfId="163"/>
    <cellStyle name="40% - Accent4 7 2" xfId="164"/>
    <cellStyle name="40% - Accent5" xfId="165"/>
    <cellStyle name="40% - Accent5 2" xfId="166"/>
    <cellStyle name="40% - Accent5 2 2" xfId="167"/>
    <cellStyle name="40% - Accent5 3" xfId="168"/>
    <cellStyle name="40% - Accent5 3 2" xfId="169"/>
    <cellStyle name="40% - Accent5 4" xfId="170"/>
    <cellStyle name="40% - Accent5 4 2" xfId="171"/>
    <cellStyle name="40% - Accent5 4 2 2" xfId="172"/>
    <cellStyle name="40% - Accent5 4 3" xfId="173"/>
    <cellStyle name="40% - Accent5 5" xfId="174"/>
    <cellStyle name="40% - Accent5 5 2" xfId="175"/>
    <cellStyle name="40% - Accent5 6" xfId="176"/>
    <cellStyle name="40% - Accent5 6 2" xfId="177"/>
    <cellStyle name="40% - Accent5 7" xfId="178"/>
    <cellStyle name="40% - Accent5 7 2" xfId="179"/>
    <cellStyle name="40% - Accent6" xfId="180"/>
    <cellStyle name="40% - Accent6 2" xfId="181"/>
    <cellStyle name="40% - Accent6 2 2" xfId="182"/>
    <cellStyle name="40% - Accent6 3" xfId="183"/>
    <cellStyle name="40% - Accent6 3 2" xfId="184"/>
    <cellStyle name="40% - Accent6 4" xfId="185"/>
    <cellStyle name="40% - Accent6 4 2" xfId="186"/>
    <cellStyle name="40% - Accent6 4 2 2" xfId="187"/>
    <cellStyle name="40% - Accent6 4 3" xfId="188"/>
    <cellStyle name="40% - Accent6 5" xfId="189"/>
    <cellStyle name="40% - Accent6 5 2" xfId="190"/>
    <cellStyle name="40% - Accent6 6" xfId="191"/>
    <cellStyle name="40% - Accent6 6 2" xfId="192"/>
    <cellStyle name="40% - Accent6 7" xfId="193"/>
    <cellStyle name="40% - Accent6 7 2" xfId="194"/>
    <cellStyle name="60% - Accent1" xfId="195"/>
    <cellStyle name="60% - Accent1 2" xfId="196"/>
    <cellStyle name="60% - Accent1 2 2" xfId="197"/>
    <cellStyle name="60% - Accent1 3" xfId="198"/>
    <cellStyle name="60% - Accent1 3 2" xfId="199"/>
    <cellStyle name="60% - Accent1 4" xfId="200"/>
    <cellStyle name="60% - Accent1 4 2" xfId="201"/>
    <cellStyle name="60% - Accent1 4 2 2" xfId="202"/>
    <cellStyle name="60% - Accent1 4 3" xfId="203"/>
    <cellStyle name="60% - Accent1 5" xfId="204"/>
    <cellStyle name="60% - Accent1 5 2" xfId="205"/>
    <cellStyle name="60% - Accent1 6" xfId="206"/>
    <cellStyle name="60% - Accent1 6 2" xfId="207"/>
    <cellStyle name="60% - Accent1 7" xfId="208"/>
    <cellStyle name="60% - Accent1 7 2" xfId="209"/>
    <cellStyle name="60% - Accent2" xfId="210"/>
    <cellStyle name="60% - Accent2 2" xfId="211"/>
    <cellStyle name="60% - Accent2 2 2" xfId="212"/>
    <cellStyle name="60% - Accent2 3" xfId="213"/>
    <cellStyle name="60% - Accent2 3 2" xfId="214"/>
    <cellStyle name="60% - Accent2 4" xfId="215"/>
    <cellStyle name="60% - Accent2 4 2" xfId="216"/>
    <cellStyle name="60% - Accent2 4 2 2" xfId="217"/>
    <cellStyle name="60% - Accent2 4 3" xfId="218"/>
    <cellStyle name="60% - Accent2 5" xfId="219"/>
    <cellStyle name="60% - Accent2 5 2" xfId="220"/>
    <cellStyle name="60% - Accent2 6" xfId="221"/>
    <cellStyle name="60% - Accent2 6 2" xfId="222"/>
    <cellStyle name="60% - Accent2 7" xfId="223"/>
    <cellStyle name="60% - Accent2 7 2" xfId="224"/>
    <cellStyle name="60% - Accent3" xfId="225"/>
    <cellStyle name="60% - Accent3 2" xfId="226"/>
    <cellStyle name="60% - Accent3 2 2" xfId="227"/>
    <cellStyle name="60% - Accent3 3" xfId="228"/>
    <cellStyle name="60% - Accent3 3 2" xfId="229"/>
    <cellStyle name="60% - Accent3 4" xfId="230"/>
    <cellStyle name="60% - Accent3 4 2" xfId="231"/>
    <cellStyle name="60% - Accent3 4 2 2" xfId="232"/>
    <cellStyle name="60% - Accent3 4 3" xfId="233"/>
    <cellStyle name="60% - Accent3 5" xfId="234"/>
    <cellStyle name="60% - Accent3 5 2" xfId="235"/>
    <cellStyle name="60% - Accent3 6" xfId="236"/>
    <cellStyle name="60% - Accent3 6 2" xfId="237"/>
    <cellStyle name="60% - Accent3 7" xfId="238"/>
    <cellStyle name="60% - Accent3 7 2" xfId="239"/>
    <cellStyle name="60% - Accent4" xfId="240"/>
    <cellStyle name="60% - Accent4 2" xfId="241"/>
    <cellStyle name="60% - Accent4 2 2" xfId="242"/>
    <cellStyle name="60% - Accent4 3" xfId="243"/>
    <cellStyle name="60% - Accent4 3 2" xfId="244"/>
    <cellStyle name="60% - Accent4 4" xfId="245"/>
    <cellStyle name="60% - Accent4 4 2" xfId="246"/>
    <cellStyle name="60% - Accent4 4 2 2" xfId="247"/>
    <cellStyle name="60% - Accent4 4 3" xfId="248"/>
    <cellStyle name="60% - Accent4 5" xfId="249"/>
    <cellStyle name="60% - Accent4 5 2" xfId="250"/>
    <cellStyle name="60% - Accent4 6" xfId="251"/>
    <cellStyle name="60% - Accent4 6 2" xfId="252"/>
    <cellStyle name="60% - Accent4 7" xfId="253"/>
    <cellStyle name="60% - Accent4 7 2" xfId="254"/>
    <cellStyle name="60% - Accent5" xfId="255"/>
    <cellStyle name="60% - Accent5 2" xfId="256"/>
    <cellStyle name="60% - Accent5 2 2" xfId="257"/>
    <cellStyle name="60% - Accent5 3" xfId="258"/>
    <cellStyle name="60% - Accent5 3 2" xfId="259"/>
    <cellStyle name="60% - Accent5 4" xfId="260"/>
    <cellStyle name="60% - Accent5 4 2" xfId="261"/>
    <cellStyle name="60% - Accent5 4 2 2" xfId="262"/>
    <cellStyle name="60% - Accent5 4 3" xfId="263"/>
    <cellStyle name="60% - Accent5 5" xfId="264"/>
    <cellStyle name="60% - Accent5 5 2" xfId="265"/>
    <cellStyle name="60% - Accent5 6" xfId="266"/>
    <cellStyle name="60% - Accent5 6 2" xfId="267"/>
    <cellStyle name="60% - Accent5 7" xfId="268"/>
    <cellStyle name="60% - Accent5 7 2" xfId="269"/>
    <cellStyle name="60% - Accent6" xfId="270"/>
    <cellStyle name="60% - Accent6 2" xfId="271"/>
    <cellStyle name="60% - Accent6 2 2" xfId="272"/>
    <cellStyle name="60% - Accent6 3" xfId="273"/>
    <cellStyle name="60% - Accent6 3 2" xfId="274"/>
    <cellStyle name="60% - Accent6 4" xfId="275"/>
    <cellStyle name="60% - Accent6 4 2" xfId="276"/>
    <cellStyle name="60% - Accent6 4 2 2" xfId="277"/>
    <cellStyle name="60% - Accent6 4 3" xfId="278"/>
    <cellStyle name="60% - Accent6 5" xfId="279"/>
    <cellStyle name="60% - Accent6 5 2" xfId="280"/>
    <cellStyle name="60% - Accent6 6" xfId="281"/>
    <cellStyle name="60% - Accent6 6 2" xfId="282"/>
    <cellStyle name="60% - Accent6 7" xfId="283"/>
    <cellStyle name="60% - Accent6 7 2" xfId="284"/>
    <cellStyle name="Accent1" xfId="285"/>
    <cellStyle name="Accent1 2" xfId="286"/>
    <cellStyle name="Accent1 2 2" xfId="287"/>
    <cellStyle name="Accent1 3" xfId="288"/>
    <cellStyle name="Accent1 3 2" xfId="289"/>
    <cellStyle name="Accent1 4" xfId="290"/>
    <cellStyle name="Accent1 4 2" xfId="291"/>
    <cellStyle name="Accent1 4 2 2" xfId="292"/>
    <cellStyle name="Accent1 4 3" xfId="293"/>
    <cellStyle name="Accent1 5" xfId="294"/>
    <cellStyle name="Accent1 5 2" xfId="295"/>
    <cellStyle name="Accent1 6" xfId="296"/>
    <cellStyle name="Accent1 6 2" xfId="297"/>
    <cellStyle name="Accent1 7" xfId="298"/>
    <cellStyle name="Accent1 7 2" xfId="299"/>
    <cellStyle name="Accent2" xfId="300"/>
    <cellStyle name="Accent2 2" xfId="301"/>
    <cellStyle name="Accent2 2 2" xfId="302"/>
    <cellStyle name="Accent2 3" xfId="303"/>
    <cellStyle name="Accent2 3 2" xfId="304"/>
    <cellStyle name="Accent2 4" xfId="305"/>
    <cellStyle name="Accent2 4 2" xfId="306"/>
    <cellStyle name="Accent2 4 2 2" xfId="307"/>
    <cellStyle name="Accent2 4 3" xfId="308"/>
    <cellStyle name="Accent2 5" xfId="309"/>
    <cellStyle name="Accent2 5 2" xfId="310"/>
    <cellStyle name="Accent2 6" xfId="311"/>
    <cellStyle name="Accent2 6 2" xfId="312"/>
    <cellStyle name="Accent2 7" xfId="313"/>
    <cellStyle name="Accent2 7 2" xfId="314"/>
    <cellStyle name="Accent3" xfId="315"/>
    <cellStyle name="Accent3 2" xfId="316"/>
    <cellStyle name="Accent3 2 2" xfId="317"/>
    <cellStyle name="Accent3 3" xfId="318"/>
    <cellStyle name="Accent3 3 2" xfId="319"/>
    <cellStyle name="Accent3 4" xfId="320"/>
    <cellStyle name="Accent3 4 2" xfId="321"/>
    <cellStyle name="Accent3 4 2 2" xfId="322"/>
    <cellStyle name="Accent3 4 3" xfId="323"/>
    <cellStyle name="Accent3 5" xfId="324"/>
    <cellStyle name="Accent3 5 2" xfId="325"/>
    <cellStyle name="Accent3 6" xfId="326"/>
    <cellStyle name="Accent3 6 2" xfId="327"/>
    <cellStyle name="Accent3 7" xfId="328"/>
    <cellStyle name="Accent3 7 2" xfId="329"/>
    <cellStyle name="Accent4" xfId="330"/>
    <cellStyle name="Accent4 2" xfId="331"/>
    <cellStyle name="Accent4 2 2" xfId="332"/>
    <cellStyle name="Accent4 3" xfId="333"/>
    <cellStyle name="Accent4 3 2" xfId="334"/>
    <cellStyle name="Accent4 4" xfId="335"/>
    <cellStyle name="Accent4 4 2" xfId="336"/>
    <cellStyle name="Accent4 4 2 2" xfId="337"/>
    <cellStyle name="Accent4 4 3" xfId="338"/>
    <cellStyle name="Accent4 5" xfId="339"/>
    <cellStyle name="Accent4 5 2" xfId="340"/>
    <cellStyle name="Accent4 6" xfId="341"/>
    <cellStyle name="Accent4 6 2" xfId="342"/>
    <cellStyle name="Accent4 7" xfId="343"/>
    <cellStyle name="Accent4 7 2" xfId="344"/>
    <cellStyle name="Accent5" xfId="345"/>
    <cellStyle name="Accent5 2" xfId="346"/>
    <cellStyle name="Accent5 2 2" xfId="347"/>
    <cellStyle name="Accent5 3" xfId="348"/>
    <cellStyle name="Accent5 3 2" xfId="349"/>
    <cellStyle name="Accent5 4" xfId="350"/>
    <cellStyle name="Accent5 4 2" xfId="351"/>
    <cellStyle name="Accent5 4 2 2" xfId="352"/>
    <cellStyle name="Accent5 4 3" xfId="353"/>
    <cellStyle name="Accent5 5" xfId="354"/>
    <cellStyle name="Accent5 5 2" xfId="355"/>
    <cellStyle name="Accent5 6" xfId="356"/>
    <cellStyle name="Accent5 6 2" xfId="357"/>
    <cellStyle name="Accent5 7" xfId="358"/>
    <cellStyle name="Accent5 7 2" xfId="359"/>
    <cellStyle name="Accent6" xfId="360"/>
    <cellStyle name="Accent6 2" xfId="361"/>
    <cellStyle name="Accent6 2 2" xfId="362"/>
    <cellStyle name="Accent6 3" xfId="363"/>
    <cellStyle name="Accent6 3 2" xfId="364"/>
    <cellStyle name="Accent6 4" xfId="365"/>
    <cellStyle name="Accent6 4 2" xfId="366"/>
    <cellStyle name="Accent6 4 2 2" xfId="367"/>
    <cellStyle name="Accent6 4 3" xfId="368"/>
    <cellStyle name="Accent6 5" xfId="369"/>
    <cellStyle name="Accent6 5 2" xfId="370"/>
    <cellStyle name="Accent6 6" xfId="371"/>
    <cellStyle name="Accent6 6 2" xfId="372"/>
    <cellStyle name="Accent6 7" xfId="373"/>
    <cellStyle name="Accent6 7 2" xfId="374"/>
    <cellStyle name="Bad" xfId="375"/>
    <cellStyle name="Bad 2" xfId="376"/>
    <cellStyle name="Bad 2 2" xfId="377"/>
    <cellStyle name="Bad 3" xfId="378"/>
    <cellStyle name="Bad 3 2" xfId="379"/>
    <cellStyle name="Bad 4" xfId="380"/>
    <cellStyle name="Bad 4 2" xfId="381"/>
    <cellStyle name="Bad 4 2 2" xfId="382"/>
    <cellStyle name="Bad 4 3" xfId="383"/>
    <cellStyle name="Bad 5" xfId="384"/>
    <cellStyle name="Bad 5 2" xfId="385"/>
    <cellStyle name="Bad 6" xfId="386"/>
    <cellStyle name="Bad 6 2" xfId="387"/>
    <cellStyle name="Bad 7" xfId="388"/>
    <cellStyle name="Bad 7 2" xfId="389"/>
    <cellStyle name="Calculation" xfId="390"/>
    <cellStyle name="Calculation 2" xfId="391"/>
    <cellStyle name="Calculation 2 2" xfId="392"/>
    <cellStyle name="Calculation 3" xfId="393"/>
    <cellStyle name="Calculation 3 2" xfId="394"/>
    <cellStyle name="Calculation 4" xfId="395"/>
    <cellStyle name="Calculation 4 2" xfId="396"/>
    <cellStyle name="Calculation 4 2 2" xfId="397"/>
    <cellStyle name="Calculation 4 3" xfId="398"/>
    <cellStyle name="Calculation 4_SAN2009-IIIxlsx" xfId="399"/>
    <cellStyle name="Calculation 5" xfId="400"/>
    <cellStyle name="Calculation 5 2" xfId="401"/>
    <cellStyle name="Calculation 6" xfId="402"/>
    <cellStyle name="Calculation 6 2" xfId="403"/>
    <cellStyle name="Calculation 7" xfId="404"/>
    <cellStyle name="Calculation 7 2" xfId="405"/>
    <cellStyle name="Check Cell" xfId="406"/>
    <cellStyle name="Check Cell 2" xfId="407"/>
    <cellStyle name="Check Cell 2 2" xfId="408"/>
    <cellStyle name="Check Cell 3" xfId="409"/>
    <cellStyle name="Check Cell 3 2" xfId="410"/>
    <cellStyle name="Check Cell 4" xfId="411"/>
    <cellStyle name="Check Cell 4 2" xfId="412"/>
    <cellStyle name="Check Cell 4 2 2" xfId="413"/>
    <cellStyle name="Check Cell 4 3" xfId="414"/>
    <cellStyle name="Check Cell 4_SAN2009-IIIxlsx" xfId="415"/>
    <cellStyle name="Check Cell 5" xfId="416"/>
    <cellStyle name="Check Cell 5 2" xfId="417"/>
    <cellStyle name="Check Cell 6" xfId="418"/>
    <cellStyle name="Check Cell 6 2" xfId="419"/>
    <cellStyle name="Check Cell 7" xfId="420"/>
    <cellStyle name="Check Cell 7 2" xfId="421"/>
    <cellStyle name="Comma" xfId="422"/>
    <cellStyle name="Comma [0]" xfId="423"/>
    <cellStyle name="Comma 10" xfId="424"/>
    <cellStyle name="Comma 10 2" xfId="425"/>
    <cellStyle name="Comma 2" xfId="426"/>
    <cellStyle name="Comma 2 2" xfId="427"/>
    <cellStyle name="Comma 2 3" xfId="428"/>
    <cellStyle name="Comma 3" xfId="429"/>
    <cellStyle name="Comma 3 2" xfId="430"/>
    <cellStyle name="Comma 3 3" xfId="431"/>
    <cellStyle name="Comma 4" xfId="432"/>
    <cellStyle name="Comma 4 2" xfId="433"/>
    <cellStyle name="Comma 5" xfId="434"/>
    <cellStyle name="Comma 5 2" xfId="435"/>
    <cellStyle name="Comma 5 3" xfId="436"/>
    <cellStyle name="Comma 6" xfId="437"/>
    <cellStyle name="Comma 7" xfId="438"/>
    <cellStyle name="Currency" xfId="439"/>
    <cellStyle name="Currency [0]" xfId="440"/>
    <cellStyle name="Currency 2" xfId="441"/>
    <cellStyle name="Explanatory Text" xfId="442"/>
    <cellStyle name="Explanatory Text 2" xfId="443"/>
    <cellStyle name="Explanatory Text 2 2" xfId="444"/>
    <cellStyle name="Explanatory Text 3" xfId="445"/>
    <cellStyle name="Explanatory Text 3 2" xfId="446"/>
    <cellStyle name="Explanatory Text 4" xfId="447"/>
    <cellStyle name="Explanatory Text 4 2" xfId="448"/>
    <cellStyle name="Explanatory Text 4 2 2" xfId="449"/>
    <cellStyle name="Explanatory Text 4 3" xfId="450"/>
    <cellStyle name="Explanatory Text 5" xfId="451"/>
    <cellStyle name="Explanatory Text 5 2" xfId="452"/>
    <cellStyle name="Explanatory Text 6" xfId="453"/>
    <cellStyle name="Explanatory Text 6 2" xfId="454"/>
    <cellStyle name="Explanatory Text 7" xfId="455"/>
    <cellStyle name="Explanatory Text 7 2" xfId="456"/>
    <cellStyle name="Good" xfId="457"/>
    <cellStyle name="Good 2" xfId="458"/>
    <cellStyle name="Good 2 2" xfId="459"/>
    <cellStyle name="Good 3" xfId="460"/>
    <cellStyle name="Good 3 2" xfId="461"/>
    <cellStyle name="Good 4" xfId="462"/>
    <cellStyle name="Good 4 2" xfId="463"/>
    <cellStyle name="Good 4 2 2" xfId="464"/>
    <cellStyle name="Good 4 3" xfId="465"/>
    <cellStyle name="Good 5" xfId="466"/>
    <cellStyle name="Good 5 2" xfId="467"/>
    <cellStyle name="Good 6" xfId="468"/>
    <cellStyle name="Good 6 2" xfId="469"/>
    <cellStyle name="Good 7" xfId="470"/>
    <cellStyle name="Good 7 2" xfId="471"/>
    <cellStyle name="Heading 1" xfId="472"/>
    <cellStyle name="Heading 1 2" xfId="473"/>
    <cellStyle name="Heading 1 2 2" xfId="474"/>
    <cellStyle name="Heading 1 3" xfId="475"/>
    <cellStyle name="Heading 1 3 2" xfId="476"/>
    <cellStyle name="Heading 1 4" xfId="477"/>
    <cellStyle name="Heading 1 4 2" xfId="478"/>
    <cellStyle name="Heading 1 4 2 2" xfId="479"/>
    <cellStyle name="Heading 1 4 3" xfId="480"/>
    <cellStyle name="Heading 1 4_SAN2009-IIIxlsx" xfId="481"/>
    <cellStyle name="Heading 1 5" xfId="482"/>
    <cellStyle name="Heading 1 5 2" xfId="483"/>
    <cellStyle name="Heading 1 6" xfId="484"/>
    <cellStyle name="Heading 1 6 2" xfId="485"/>
    <cellStyle name="Heading 1 7" xfId="486"/>
    <cellStyle name="Heading 1 7 2" xfId="487"/>
    <cellStyle name="Heading 2" xfId="488"/>
    <cellStyle name="Heading 2 2" xfId="489"/>
    <cellStyle name="Heading 2 2 2" xfId="490"/>
    <cellStyle name="Heading 2 3" xfId="491"/>
    <cellStyle name="Heading 2 3 2" xfId="492"/>
    <cellStyle name="Heading 2 4" xfId="493"/>
    <cellStyle name="Heading 2 4 2" xfId="494"/>
    <cellStyle name="Heading 2 4 2 2" xfId="495"/>
    <cellStyle name="Heading 2 4 3" xfId="496"/>
    <cellStyle name="Heading 2 4_SAN2009-IIIxlsx" xfId="497"/>
    <cellStyle name="Heading 2 5" xfId="498"/>
    <cellStyle name="Heading 2 5 2" xfId="499"/>
    <cellStyle name="Heading 2 6" xfId="500"/>
    <cellStyle name="Heading 2 6 2" xfId="501"/>
    <cellStyle name="Heading 2 7" xfId="502"/>
    <cellStyle name="Heading 2 7 2" xfId="503"/>
    <cellStyle name="Heading 3" xfId="504"/>
    <cellStyle name="Heading 3 2" xfId="505"/>
    <cellStyle name="Heading 3 2 2" xfId="506"/>
    <cellStyle name="Heading 3 3" xfId="507"/>
    <cellStyle name="Heading 3 3 2" xfId="508"/>
    <cellStyle name="Heading 3 4" xfId="509"/>
    <cellStyle name="Heading 3 4 2" xfId="510"/>
    <cellStyle name="Heading 3 4 2 2" xfId="511"/>
    <cellStyle name="Heading 3 4 3" xfId="512"/>
    <cellStyle name="Heading 3 4_SAN2009-IIIxlsx" xfId="513"/>
    <cellStyle name="Heading 3 5" xfId="514"/>
    <cellStyle name="Heading 3 5 2" xfId="515"/>
    <cellStyle name="Heading 3 6" xfId="516"/>
    <cellStyle name="Heading 3 6 2" xfId="517"/>
    <cellStyle name="Heading 3 7" xfId="518"/>
    <cellStyle name="Heading 3 7 2" xfId="519"/>
    <cellStyle name="Heading 4" xfId="520"/>
    <cellStyle name="Heading 4 2" xfId="521"/>
    <cellStyle name="Heading 4 2 2" xfId="522"/>
    <cellStyle name="Heading 4 3" xfId="523"/>
    <cellStyle name="Heading 4 3 2" xfId="524"/>
    <cellStyle name="Heading 4 4" xfId="525"/>
    <cellStyle name="Heading 4 4 2" xfId="526"/>
    <cellStyle name="Heading 4 4 2 2" xfId="527"/>
    <cellStyle name="Heading 4 4 3" xfId="528"/>
    <cellStyle name="Heading 4 5" xfId="529"/>
    <cellStyle name="Heading 4 5 2" xfId="530"/>
    <cellStyle name="Heading 4 6" xfId="531"/>
    <cellStyle name="Heading 4 6 2" xfId="532"/>
    <cellStyle name="Heading 4 7" xfId="533"/>
    <cellStyle name="Heading 4 7 2" xfId="534"/>
    <cellStyle name="Hyperlink" xfId="535"/>
    <cellStyle name="Hyperlink 2" xfId="536"/>
    <cellStyle name="Input" xfId="537"/>
    <cellStyle name="Input 2" xfId="538"/>
    <cellStyle name="Input 2 2" xfId="539"/>
    <cellStyle name="Input 3" xfId="540"/>
    <cellStyle name="Input 3 2" xfId="541"/>
    <cellStyle name="Input 4" xfId="542"/>
    <cellStyle name="Input 4 2" xfId="543"/>
    <cellStyle name="Input 4 2 2" xfId="544"/>
    <cellStyle name="Input 4 3" xfId="545"/>
    <cellStyle name="Input 4_SAN2009-IIIxlsx" xfId="546"/>
    <cellStyle name="Input 5" xfId="547"/>
    <cellStyle name="Input 5 2" xfId="548"/>
    <cellStyle name="Input 6" xfId="549"/>
    <cellStyle name="Input 6 2" xfId="550"/>
    <cellStyle name="Input 7" xfId="551"/>
    <cellStyle name="Input 7 2" xfId="552"/>
    <cellStyle name="Linked Cell" xfId="553"/>
    <cellStyle name="Linked Cell 2" xfId="554"/>
    <cellStyle name="Linked Cell 2 2" xfId="555"/>
    <cellStyle name="Linked Cell 3" xfId="556"/>
    <cellStyle name="Linked Cell 3 2" xfId="557"/>
    <cellStyle name="Linked Cell 4" xfId="558"/>
    <cellStyle name="Linked Cell 4 2" xfId="559"/>
    <cellStyle name="Linked Cell 4 2 2" xfId="560"/>
    <cellStyle name="Linked Cell 4 3" xfId="561"/>
    <cellStyle name="Linked Cell 4_SAN2009-IIIxlsx" xfId="562"/>
    <cellStyle name="Linked Cell 5" xfId="563"/>
    <cellStyle name="Linked Cell 5 2" xfId="564"/>
    <cellStyle name="Linked Cell 6" xfId="565"/>
    <cellStyle name="Linked Cell 6 2" xfId="566"/>
    <cellStyle name="Linked Cell 7" xfId="567"/>
    <cellStyle name="Linked Cell 7 2" xfId="568"/>
    <cellStyle name="Neutral" xfId="569"/>
    <cellStyle name="Neutral 2" xfId="570"/>
    <cellStyle name="Neutral 2 2" xfId="571"/>
    <cellStyle name="Neutral 3" xfId="572"/>
    <cellStyle name="Neutral 3 2" xfId="573"/>
    <cellStyle name="Neutral 4" xfId="574"/>
    <cellStyle name="Neutral 4 2" xfId="575"/>
    <cellStyle name="Neutral 4 2 2" xfId="576"/>
    <cellStyle name="Neutral 4 3" xfId="577"/>
    <cellStyle name="Neutral 5" xfId="578"/>
    <cellStyle name="Neutral 5 2" xfId="579"/>
    <cellStyle name="Neutral 6" xfId="580"/>
    <cellStyle name="Neutral 6 2" xfId="581"/>
    <cellStyle name="Neutral 7" xfId="582"/>
    <cellStyle name="Neutral 7 2" xfId="583"/>
    <cellStyle name="Normal 10" xfId="584"/>
    <cellStyle name="Normal 11" xfId="585"/>
    <cellStyle name="Normal 12" xfId="586"/>
    <cellStyle name="Normal 13" xfId="587"/>
    <cellStyle name="Normal 13 2" xfId="588"/>
    <cellStyle name="Normal 14" xfId="589"/>
    <cellStyle name="Normal 14 2" xfId="590"/>
    <cellStyle name="Normal 15" xfId="591"/>
    <cellStyle name="Normal 2" xfId="592"/>
    <cellStyle name="Normal 2 2" xfId="593"/>
    <cellStyle name="Normal 2 2 2" xfId="594"/>
    <cellStyle name="Normal 2 2 3" xfId="595"/>
    <cellStyle name="Normal 2 2 4" xfId="596"/>
    <cellStyle name="Normal 2 2 5" xfId="597"/>
    <cellStyle name="Normal 2 2_samsheneblo 2009-II" xfId="598"/>
    <cellStyle name="Normal 2 3" xfId="599"/>
    <cellStyle name="Normal 2 4" xfId="600"/>
    <cellStyle name="Normal 2 5" xfId="601"/>
    <cellStyle name="Normal 2 6" xfId="602"/>
    <cellStyle name="Normal 2 7" xfId="603"/>
    <cellStyle name="Normal 2_samseneblo - 2009" xfId="604"/>
    <cellStyle name="Normal 26" xfId="605"/>
    <cellStyle name="Normal 27" xfId="606"/>
    <cellStyle name="Normal 3" xfId="607"/>
    <cellStyle name="Normal 3 2" xfId="608"/>
    <cellStyle name="Normal 3 3" xfId="609"/>
    <cellStyle name="Normal 31" xfId="610"/>
    <cellStyle name="Normal 4" xfId="611"/>
    <cellStyle name="Normal 4 2" xfId="612"/>
    <cellStyle name="Normal 4 2 2" xfId="613"/>
    <cellStyle name="Normal 5" xfId="614"/>
    <cellStyle name="Normal 6" xfId="615"/>
    <cellStyle name="Normal 7" xfId="616"/>
    <cellStyle name="Normal 8" xfId="617"/>
    <cellStyle name="Normal 8 2" xfId="618"/>
    <cellStyle name="Normal 9" xfId="619"/>
    <cellStyle name="Normal 9 2" xfId="620"/>
    <cellStyle name="Normal 9 2 2" xfId="621"/>
    <cellStyle name="Normal_gare wyalsadfenigagarini 2_SMSH2008-IIkv ." xfId="622"/>
    <cellStyle name="Note" xfId="623"/>
    <cellStyle name="Note 2" xfId="624"/>
    <cellStyle name="Note 2 2" xfId="625"/>
    <cellStyle name="Note 3" xfId="626"/>
    <cellStyle name="Note 3 2" xfId="627"/>
    <cellStyle name="Note 4" xfId="628"/>
    <cellStyle name="Note 4 2" xfId="629"/>
    <cellStyle name="Note 4 2 2" xfId="630"/>
    <cellStyle name="Note 4 3" xfId="631"/>
    <cellStyle name="Note 4_SAN2009-IIIxlsx" xfId="632"/>
    <cellStyle name="Note 5" xfId="633"/>
    <cellStyle name="Note 5 2" xfId="634"/>
    <cellStyle name="Note 6" xfId="635"/>
    <cellStyle name="Note 6 2" xfId="636"/>
    <cellStyle name="Note 7" xfId="637"/>
    <cellStyle name="Note 7 2" xfId="638"/>
    <cellStyle name="Output" xfId="639"/>
    <cellStyle name="Output 2" xfId="640"/>
    <cellStyle name="Output 2 2" xfId="641"/>
    <cellStyle name="Output 3" xfId="642"/>
    <cellStyle name="Output 3 2" xfId="643"/>
    <cellStyle name="Output 4" xfId="644"/>
    <cellStyle name="Output 4 2" xfId="645"/>
    <cellStyle name="Output 4 2 2" xfId="646"/>
    <cellStyle name="Output 4 3" xfId="647"/>
    <cellStyle name="Output 4_SAN2009-IIIxlsx" xfId="648"/>
    <cellStyle name="Output 5" xfId="649"/>
    <cellStyle name="Output 5 2" xfId="650"/>
    <cellStyle name="Output 6" xfId="651"/>
    <cellStyle name="Output 6 2" xfId="652"/>
    <cellStyle name="Output 7" xfId="653"/>
    <cellStyle name="Output 7 2" xfId="654"/>
    <cellStyle name="Percent" xfId="655"/>
    <cellStyle name="Percent 2" xfId="656"/>
    <cellStyle name="Percent 2 2" xfId="657"/>
    <cellStyle name="Percent 2 2 2" xfId="658"/>
    <cellStyle name="Percent 3" xfId="659"/>
    <cellStyle name="Percent 3 2" xfId="660"/>
    <cellStyle name="Style 1" xfId="661"/>
    <cellStyle name="Title" xfId="662"/>
    <cellStyle name="Title 2" xfId="663"/>
    <cellStyle name="Title 2 2" xfId="664"/>
    <cellStyle name="Title 3" xfId="665"/>
    <cellStyle name="Title 3 2" xfId="666"/>
    <cellStyle name="Title 4" xfId="667"/>
    <cellStyle name="Title 4 2" xfId="668"/>
    <cellStyle name="Title 4 2 2" xfId="669"/>
    <cellStyle name="Title 4 3" xfId="670"/>
    <cellStyle name="Title 5" xfId="671"/>
    <cellStyle name="Title 5 2" xfId="672"/>
    <cellStyle name="Title 6" xfId="673"/>
    <cellStyle name="Title 6 2" xfId="674"/>
    <cellStyle name="Title 7" xfId="675"/>
    <cellStyle name="Title 7 2" xfId="676"/>
    <cellStyle name="Total" xfId="677"/>
    <cellStyle name="Total 2" xfId="678"/>
    <cellStyle name="Total 2 2" xfId="679"/>
    <cellStyle name="Total 3" xfId="680"/>
    <cellStyle name="Total 3 2" xfId="681"/>
    <cellStyle name="Total 4" xfId="682"/>
    <cellStyle name="Total 4 2" xfId="683"/>
    <cellStyle name="Total 4 2 2" xfId="684"/>
    <cellStyle name="Total 4 3" xfId="685"/>
    <cellStyle name="Total 4_SAN2009-IIIxlsx" xfId="686"/>
    <cellStyle name="Total 5" xfId="687"/>
    <cellStyle name="Total 5 2" xfId="688"/>
    <cellStyle name="Total 6" xfId="689"/>
    <cellStyle name="Total 6 2" xfId="690"/>
    <cellStyle name="Total 7" xfId="691"/>
    <cellStyle name="Total 7 2" xfId="692"/>
    <cellStyle name="Warning Text" xfId="693"/>
    <cellStyle name="Warning Text 2" xfId="694"/>
    <cellStyle name="Warning Text 2 2" xfId="695"/>
    <cellStyle name="Warning Text 3" xfId="696"/>
    <cellStyle name="Warning Text 3 2" xfId="697"/>
    <cellStyle name="Warning Text 4" xfId="698"/>
    <cellStyle name="Warning Text 4 2" xfId="699"/>
    <cellStyle name="Warning Text 4 2 2" xfId="700"/>
    <cellStyle name="Warning Text 4 3" xfId="701"/>
    <cellStyle name="Warning Text 5" xfId="702"/>
    <cellStyle name="Warning Text 5 2" xfId="703"/>
    <cellStyle name="Warning Text 6" xfId="704"/>
    <cellStyle name="Warning Text 6 2" xfId="705"/>
    <cellStyle name="Warning Text 7" xfId="706"/>
    <cellStyle name="Warning Text 7 2" xfId="707"/>
    <cellStyle name="Обычный_ELEQ" xfId="708"/>
    <cellStyle name="㼿㼿㼿㼿㼿㼿" xfId="7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B132"/>
  <sheetViews>
    <sheetView showZeros="0" tabSelected="1" zoomScale="90" zoomScaleNormal="90" zoomScaleSheetLayoutView="90" workbookViewId="0" topLeftCell="A1">
      <selection activeCell="E21" sqref="E21"/>
    </sheetView>
  </sheetViews>
  <sheetFormatPr defaultColWidth="9.140625" defaultRowHeight="15"/>
  <cols>
    <col min="1" max="1" width="4.57421875" style="49" customWidth="1"/>
    <col min="2" max="2" width="11.28125" style="49" customWidth="1"/>
    <col min="3" max="3" width="67.00390625" style="50" customWidth="1"/>
    <col min="4" max="4" width="12.00390625" style="33" customWidth="1"/>
    <col min="5" max="5" width="14.140625" style="56" customWidth="1"/>
    <col min="6" max="6" width="11.28125" style="56" customWidth="1"/>
    <col min="7" max="7" width="9.57421875" style="56" customWidth="1"/>
    <col min="8" max="8" width="9.28125" style="56" customWidth="1"/>
    <col min="9" max="9" width="10.140625" style="56" bestFit="1" customWidth="1"/>
    <col min="10" max="10" width="13.7109375" style="56" customWidth="1"/>
    <col min="11" max="11" width="10.00390625" style="56" bestFit="1" customWidth="1"/>
    <col min="12" max="12" width="12.8515625" style="56" customWidth="1"/>
    <col min="13" max="13" width="13.421875" style="56" customWidth="1"/>
    <col min="14" max="14" width="9.57421875" style="96" bestFit="1" customWidth="1"/>
    <col min="15" max="16384" width="9.140625" style="96" customWidth="1"/>
  </cols>
  <sheetData>
    <row r="1" spans="1:13" s="95" customFormat="1" ht="42" customHeight="1">
      <c r="A1" s="27"/>
      <c r="B1" s="28"/>
      <c r="C1" s="93" t="s">
        <v>14</v>
      </c>
      <c r="D1" s="153" t="s">
        <v>90</v>
      </c>
      <c r="E1" s="153"/>
      <c r="F1" s="153"/>
      <c r="G1" s="153"/>
      <c r="H1" s="153"/>
      <c r="I1" s="153"/>
      <c r="J1" s="153"/>
      <c r="K1" s="153"/>
      <c r="L1" s="153"/>
      <c r="M1" s="153"/>
    </row>
    <row r="2" spans="1:8" ht="24.75" customHeight="1">
      <c r="A2" s="27"/>
      <c r="B2" s="29"/>
      <c r="C2" s="104"/>
      <c r="D2" s="30"/>
      <c r="E2" s="66"/>
      <c r="F2" s="66"/>
      <c r="G2" s="66"/>
      <c r="H2" s="66"/>
    </row>
    <row r="3" spans="1:13" ht="23.25" customHeight="1">
      <c r="A3" s="31"/>
      <c r="B3" s="32"/>
      <c r="C3" s="88" t="s">
        <v>13</v>
      </c>
      <c r="H3" s="145" t="s">
        <v>0</v>
      </c>
      <c r="I3" s="145"/>
      <c r="J3" s="145"/>
      <c r="K3" s="145"/>
      <c r="L3" s="67">
        <f>M128</f>
        <v>0</v>
      </c>
      <c r="M3" s="57" t="s">
        <v>17</v>
      </c>
    </row>
    <row r="4" spans="1:12" ht="26.25" customHeight="1">
      <c r="A4" s="31"/>
      <c r="B4" s="32"/>
      <c r="C4" s="88" t="s">
        <v>86</v>
      </c>
      <c r="E4" s="68"/>
      <c r="F4" s="68"/>
      <c r="G4" s="68"/>
      <c r="I4" s="146"/>
      <c r="J4" s="146"/>
      <c r="K4" s="146"/>
      <c r="L4" s="69"/>
    </row>
    <row r="5" spans="1:28" ht="18" customHeight="1">
      <c r="A5" s="158" t="s">
        <v>1</v>
      </c>
      <c r="B5" s="159" t="s">
        <v>18</v>
      </c>
      <c r="C5" s="148" t="s">
        <v>70</v>
      </c>
      <c r="D5" s="147" t="s">
        <v>2</v>
      </c>
      <c r="E5" s="143" t="s">
        <v>71</v>
      </c>
      <c r="F5" s="143"/>
      <c r="G5" s="141" t="s">
        <v>4</v>
      </c>
      <c r="H5" s="141"/>
      <c r="I5" s="141" t="s">
        <v>3</v>
      </c>
      <c r="J5" s="141"/>
      <c r="K5" s="143" t="s">
        <v>72</v>
      </c>
      <c r="L5" s="143"/>
      <c r="M5" s="141" t="s">
        <v>5</v>
      </c>
      <c r="S5" s="140"/>
      <c r="T5" s="140"/>
      <c r="U5" s="140"/>
      <c r="V5" s="140"/>
      <c r="W5" s="140"/>
      <c r="X5" s="140"/>
      <c r="Y5" s="140"/>
      <c r="Z5" s="140"/>
      <c r="AA5" s="140"/>
      <c r="AB5" s="140"/>
    </row>
    <row r="6" spans="1:13" ht="18" customHeight="1">
      <c r="A6" s="158"/>
      <c r="B6" s="159"/>
      <c r="C6" s="148"/>
      <c r="D6" s="147"/>
      <c r="E6" s="143"/>
      <c r="F6" s="143"/>
      <c r="G6" s="141"/>
      <c r="H6" s="141"/>
      <c r="I6" s="141"/>
      <c r="J6" s="141"/>
      <c r="K6" s="143"/>
      <c r="L6" s="143"/>
      <c r="M6" s="141"/>
    </row>
    <row r="7" spans="1:13" ht="18" customHeight="1">
      <c r="A7" s="158"/>
      <c r="B7" s="159"/>
      <c r="C7" s="148"/>
      <c r="D7" s="147"/>
      <c r="E7" s="141" t="s">
        <v>19</v>
      </c>
      <c r="F7" s="141" t="s">
        <v>6</v>
      </c>
      <c r="G7" s="58" t="s">
        <v>19</v>
      </c>
      <c r="H7" s="141" t="s">
        <v>6</v>
      </c>
      <c r="I7" s="58" t="s">
        <v>19</v>
      </c>
      <c r="J7" s="141" t="s">
        <v>6</v>
      </c>
      <c r="K7" s="58" t="s">
        <v>19</v>
      </c>
      <c r="L7" s="141" t="s">
        <v>6</v>
      </c>
      <c r="M7" s="141"/>
    </row>
    <row r="8" spans="1:13" ht="18" customHeight="1">
      <c r="A8" s="158"/>
      <c r="B8" s="159"/>
      <c r="C8" s="148"/>
      <c r="D8" s="147"/>
      <c r="E8" s="141"/>
      <c r="F8" s="141"/>
      <c r="G8" s="58" t="s">
        <v>20</v>
      </c>
      <c r="H8" s="141"/>
      <c r="I8" s="58" t="s">
        <v>20</v>
      </c>
      <c r="J8" s="141"/>
      <c r="K8" s="58" t="s">
        <v>20</v>
      </c>
      <c r="L8" s="141"/>
      <c r="M8" s="141"/>
    </row>
    <row r="9" spans="1:13" ht="18" customHeight="1">
      <c r="A9" s="34">
        <v>1</v>
      </c>
      <c r="B9" s="34" t="s">
        <v>21</v>
      </c>
      <c r="C9" s="35" t="s">
        <v>22</v>
      </c>
      <c r="D9" s="86" t="s">
        <v>23</v>
      </c>
      <c r="E9" s="58" t="s">
        <v>24</v>
      </c>
      <c r="F9" s="58" t="s">
        <v>25</v>
      </c>
      <c r="G9" s="58" t="s">
        <v>26</v>
      </c>
      <c r="H9" s="58" t="s">
        <v>27</v>
      </c>
      <c r="I9" s="58" t="s">
        <v>28</v>
      </c>
      <c r="J9" s="58" t="s">
        <v>29</v>
      </c>
      <c r="K9" s="58" t="s">
        <v>30</v>
      </c>
      <c r="L9" s="58" t="s">
        <v>31</v>
      </c>
      <c r="M9" s="58" t="s">
        <v>32</v>
      </c>
    </row>
    <row r="10" spans="1:14" ht="24" customHeight="1">
      <c r="A10" s="36"/>
      <c r="B10" s="36"/>
      <c r="C10" s="89" t="s">
        <v>33</v>
      </c>
      <c r="D10" s="36"/>
      <c r="E10" s="58"/>
      <c r="F10" s="58"/>
      <c r="G10" s="58"/>
      <c r="H10" s="58"/>
      <c r="I10" s="58"/>
      <c r="J10" s="58"/>
      <c r="K10" s="58"/>
      <c r="L10" s="58"/>
      <c r="M10" s="58"/>
      <c r="N10" s="97"/>
    </row>
    <row r="11" spans="1:13" s="98" customFormat="1" ht="27.75" customHeight="1">
      <c r="A11" s="144">
        <v>1</v>
      </c>
      <c r="B11" s="149" t="s">
        <v>78</v>
      </c>
      <c r="C11" s="85" t="s">
        <v>74</v>
      </c>
      <c r="D11" s="37" t="s">
        <v>34</v>
      </c>
      <c r="E11" s="70"/>
      <c r="F11" s="61">
        <f>F51+F76</f>
        <v>82.50999999999999</v>
      </c>
      <c r="G11" s="59"/>
      <c r="H11" s="59"/>
      <c r="I11" s="59"/>
      <c r="J11" s="59"/>
      <c r="K11" s="59"/>
      <c r="L11" s="59"/>
      <c r="M11" s="59"/>
    </row>
    <row r="12" spans="1:13" s="98" customFormat="1" ht="18" customHeight="1">
      <c r="A12" s="144"/>
      <c r="B12" s="149"/>
      <c r="C12" s="91" t="s">
        <v>35</v>
      </c>
      <c r="D12" s="37" t="s">
        <v>36</v>
      </c>
      <c r="E12" s="70">
        <v>0.16</v>
      </c>
      <c r="F12" s="59">
        <f>F11*E12</f>
        <v>13.2016</v>
      </c>
      <c r="G12" s="59"/>
      <c r="H12" s="59"/>
      <c r="I12" s="59">
        <v>0</v>
      </c>
      <c r="J12" s="59">
        <f>F12*I12</f>
        <v>0</v>
      </c>
      <c r="K12" s="59"/>
      <c r="L12" s="59"/>
      <c r="M12" s="59">
        <f>H12+J12+L12</f>
        <v>0</v>
      </c>
    </row>
    <row r="13" spans="1:13" s="98" customFormat="1" ht="24" customHeight="1">
      <c r="A13" s="144">
        <v>2</v>
      </c>
      <c r="B13" s="150" t="s">
        <v>38</v>
      </c>
      <c r="C13" s="52" t="s">
        <v>15</v>
      </c>
      <c r="D13" s="37" t="s">
        <v>34</v>
      </c>
      <c r="E13" s="70"/>
      <c r="F13" s="61">
        <v>2</v>
      </c>
      <c r="G13" s="59"/>
      <c r="H13" s="59"/>
      <c r="I13" s="59"/>
      <c r="J13" s="59"/>
      <c r="K13" s="59"/>
      <c r="L13" s="59"/>
      <c r="M13" s="59"/>
    </row>
    <row r="14" spans="1:13" s="98" customFormat="1" ht="20.25" customHeight="1">
      <c r="A14" s="144"/>
      <c r="B14" s="150"/>
      <c r="C14" s="91" t="s">
        <v>35</v>
      </c>
      <c r="D14" s="37" t="s">
        <v>36</v>
      </c>
      <c r="E14" s="70">
        <v>0.186</v>
      </c>
      <c r="F14" s="59">
        <f>F13*E14</f>
        <v>0.372</v>
      </c>
      <c r="G14" s="59"/>
      <c r="H14" s="59"/>
      <c r="I14" s="59">
        <v>0</v>
      </c>
      <c r="J14" s="59">
        <f>F14*I14</f>
        <v>0</v>
      </c>
      <c r="K14" s="59"/>
      <c r="L14" s="59"/>
      <c r="M14" s="59">
        <f>H14+J14+L14</f>
        <v>0</v>
      </c>
    </row>
    <row r="15" spans="1:13" s="98" customFormat="1" ht="18.75" customHeight="1">
      <c r="A15" s="144"/>
      <c r="B15" s="150"/>
      <c r="C15" s="91" t="s">
        <v>37</v>
      </c>
      <c r="D15" s="37" t="s">
        <v>17</v>
      </c>
      <c r="E15" s="70">
        <v>0.0016</v>
      </c>
      <c r="F15" s="59">
        <f>F13*E15</f>
        <v>0.0032</v>
      </c>
      <c r="G15" s="59"/>
      <c r="H15" s="59"/>
      <c r="I15" s="59"/>
      <c r="J15" s="59"/>
      <c r="K15" s="59">
        <v>0</v>
      </c>
      <c r="L15" s="59">
        <f>F15*K15</f>
        <v>0</v>
      </c>
      <c r="M15" s="59">
        <f>H15+J15+L15</f>
        <v>0</v>
      </c>
    </row>
    <row r="16" spans="1:13" s="98" customFormat="1" ht="24" customHeight="1">
      <c r="A16" s="151">
        <v>3</v>
      </c>
      <c r="B16" s="160" t="s">
        <v>38</v>
      </c>
      <c r="C16" s="112" t="s">
        <v>82</v>
      </c>
      <c r="D16" s="38" t="s">
        <v>34</v>
      </c>
      <c r="E16" s="39"/>
      <c r="F16" s="111">
        <v>2</v>
      </c>
      <c r="G16" s="39"/>
      <c r="H16" s="39"/>
      <c r="I16" s="39"/>
      <c r="J16" s="39"/>
      <c r="K16" s="39"/>
      <c r="L16" s="39"/>
      <c r="M16" s="39"/>
    </row>
    <row r="17" spans="1:13" s="98" customFormat="1" ht="18" customHeight="1">
      <c r="A17" s="151"/>
      <c r="B17" s="160"/>
      <c r="C17" s="87" t="s">
        <v>35</v>
      </c>
      <c r="D17" s="38" t="s">
        <v>36</v>
      </c>
      <c r="E17" s="39">
        <v>0.186</v>
      </c>
      <c r="F17" s="39">
        <f>F16*E17</f>
        <v>0.372</v>
      </c>
      <c r="G17" s="39"/>
      <c r="H17" s="39"/>
      <c r="I17" s="39">
        <v>0</v>
      </c>
      <c r="J17" s="39">
        <f>F17*I17</f>
        <v>0</v>
      </c>
      <c r="K17" s="39"/>
      <c r="L17" s="39"/>
      <c r="M17" s="39">
        <f>H17+J17+L17</f>
        <v>0</v>
      </c>
    </row>
    <row r="18" spans="1:13" s="98" customFormat="1" ht="18" customHeight="1">
      <c r="A18" s="151"/>
      <c r="B18" s="160"/>
      <c r="C18" s="87" t="s">
        <v>37</v>
      </c>
      <c r="D18" s="38" t="s">
        <v>17</v>
      </c>
      <c r="E18" s="39">
        <v>0.0016</v>
      </c>
      <c r="F18" s="39">
        <f>F16*E18</f>
        <v>0.0032</v>
      </c>
      <c r="G18" s="39"/>
      <c r="H18" s="39"/>
      <c r="I18" s="39"/>
      <c r="J18" s="39"/>
      <c r="K18" s="39">
        <v>0</v>
      </c>
      <c r="L18" s="39">
        <f>F18*K18</f>
        <v>0</v>
      </c>
      <c r="M18" s="39">
        <f>H18+J18+L18</f>
        <v>0</v>
      </c>
    </row>
    <row r="19" spans="1:13" s="98" customFormat="1" ht="18" customHeight="1">
      <c r="A19" s="167">
        <v>4</v>
      </c>
      <c r="B19" s="152" t="s">
        <v>91</v>
      </c>
      <c r="C19" s="116" t="s">
        <v>118</v>
      </c>
      <c r="D19" s="117" t="s">
        <v>34</v>
      </c>
      <c r="E19" s="114"/>
      <c r="F19" s="137">
        <v>2.21</v>
      </c>
      <c r="G19" s="118"/>
      <c r="H19" s="118"/>
      <c r="I19" s="118"/>
      <c r="J19" s="118"/>
      <c r="K19" s="118"/>
      <c r="L19" s="118"/>
      <c r="M19" s="118"/>
    </row>
    <row r="20" spans="1:13" s="98" customFormat="1" ht="18" customHeight="1">
      <c r="A20" s="168"/>
      <c r="B20" s="152"/>
      <c r="C20" s="115" t="s">
        <v>35</v>
      </c>
      <c r="D20" s="117" t="s">
        <v>36</v>
      </c>
      <c r="E20" s="114">
        <v>0.289</v>
      </c>
      <c r="F20" s="118">
        <f>F19*E20</f>
        <v>0.63869</v>
      </c>
      <c r="G20" s="118"/>
      <c r="H20" s="118"/>
      <c r="I20" s="118">
        <v>0</v>
      </c>
      <c r="J20" s="118">
        <f>F20*I20</f>
        <v>0</v>
      </c>
      <c r="K20" s="118"/>
      <c r="L20" s="118"/>
      <c r="M20" s="118">
        <f>H20+J20+L20</f>
        <v>0</v>
      </c>
    </row>
    <row r="21" spans="1:13" s="98" customFormat="1" ht="18" customHeight="1">
      <c r="A21" s="169"/>
      <c r="B21" s="152"/>
      <c r="C21" s="115" t="s">
        <v>37</v>
      </c>
      <c r="D21" s="117" t="s">
        <v>17</v>
      </c>
      <c r="E21" s="114">
        <v>0.0628</v>
      </c>
      <c r="F21" s="118">
        <f>F19*E21</f>
        <v>0.138788</v>
      </c>
      <c r="G21" s="118"/>
      <c r="H21" s="118"/>
      <c r="I21" s="118"/>
      <c r="J21" s="118"/>
      <c r="K21" s="118">
        <v>0</v>
      </c>
      <c r="L21" s="118">
        <f>F21*K21</f>
        <v>0</v>
      </c>
      <c r="M21" s="118">
        <f>H21+J21+L21</f>
        <v>0</v>
      </c>
    </row>
    <row r="22" spans="1:13" s="98" customFormat="1" ht="18" customHeight="1">
      <c r="A22" s="167">
        <v>5</v>
      </c>
      <c r="B22" s="170" t="s">
        <v>111</v>
      </c>
      <c r="C22" s="52" t="s">
        <v>112</v>
      </c>
      <c r="D22" s="37" t="s">
        <v>34</v>
      </c>
      <c r="E22" s="70"/>
      <c r="F22" s="125">
        <v>3.15</v>
      </c>
      <c r="G22" s="126"/>
      <c r="H22" s="126"/>
      <c r="I22" s="126"/>
      <c r="J22" s="126"/>
      <c r="K22" s="126"/>
      <c r="L22" s="126"/>
      <c r="M22" s="126"/>
    </row>
    <row r="23" spans="1:13" s="98" customFormat="1" ht="18" customHeight="1">
      <c r="A23" s="168"/>
      <c r="B23" s="171"/>
      <c r="C23" s="91" t="s">
        <v>35</v>
      </c>
      <c r="D23" s="37" t="s">
        <v>36</v>
      </c>
      <c r="E23" s="135">
        <v>0.887</v>
      </c>
      <c r="F23" s="126">
        <f>F22*E23</f>
        <v>2.79405</v>
      </c>
      <c r="G23" s="126"/>
      <c r="H23" s="126"/>
      <c r="I23" s="126">
        <v>0</v>
      </c>
      <c r="J23" s="126">
        <f>F23*I23</f>
        <v>0</v>
      </c>
      <c r="K23" s="126"/>
      <c r="L23" s="126"/>
      <c r="M23" s="126">
        <f>H23+J23+L23</f>
        <v>0</v>
      </c>
    </row>
    <row r="24" spans="1:13" s="98" customFormat="1" ht="18" customHeight="1">
      <c r="A24" s="169"/>
      <c r="B24" s="172"/>
      <c r="C24" s="91" t="s">
        <v>37</v>
      </c>
      <c r="D24" s="37" t="s">
        <v>17</v>
      </c>
      <c r="E24" s="136">
        <v>0.0984</v>
      </c>
      <c r="F24" s="126">
        <f>F22*E24</f>
        <v>0.30996</v>
      </c>
      <c r="G24" s="126"/>
      <c r="H24" s="126"/>
      <c r="I24" s="126"/>
      <c r="J24" s="126"/>
      <c r="K24" s="126">
        <v>0</v>
      </c>
      <c r="L24" s="126">
        <f>F24*K24</f>
        <v>0</v>
      </c>
      <c r="M24" s="126">
        <f>H24+J24+L24</f>
        <v>0</v>
      </c>
    </row>
    <row r="25" spans="1:13" s="98" customFormat="1" ht="21" customHeight="1">
      <c r="A25" s="144">
        <v>6</v>
      </c>
      <c r="B25" s="149" t="s">
        <v>79</v>
      </c>
      <c r="C25" s="52" t="s">
        <v>16</v>
      </c>
      <c r="D25" s="37" t="s">
        <v>41</v>
      </c>
      <c r="E25" s="70"/>
      <c r="F25" s="61">
        <f>F11*0.0006+F13*0.02*2+F16*0.02*2</f>
        <v>0.20950599999999997</v>
      </c>
      <c r="G25" s="59"/>
      <c r="H25" s="59"/>
      <c r="I25" s="59"/>
      <c r="J25" s="59"/>
      <c r="K25" s="59"/>
      <c r="L25" s="59"/>
      <c r="M25" s="59"/>
    </row>
    <row r="26" spans="1:13" s="98" customFormat="1" ht="18" customHeight="1">
      <c r="A26" s="144"/>
      <c r="B26" s="149"/>
      <c r="C26" s="91" t="s">
        <v>35</v>
      </c>
      <c r="D26" s="37" t="s">
        <v>36</v>
      </c>
      <c r="E26" s="70">
        <v>1.85</v>
      </c>
      <c r="F26" s="59">
        <f>F25*E26</f>
        <v>0.3875861</v>
      </c>
      <c r="G26" s="59"/>
      <c r="H26" s="59"/>
      <c r="I26" s="59">
        <v>0</v>
      </c>
      <c r="J26" s="59">
        <f>F26*I26</f>
        <v>0</v>
      </c>
      <c r="K26" s="59"/>
      <c r="L26" s="59"/>
      <c r="M26" s="59">
        <f>H26+J26+L26</f>
        <v>0</v>
      </c>
    </row>
    <row r="27" spans="1:13" s="98" customFormat="1" ht="23.25" customHeight="1">
      <c r="A27" s="144">
        <v>7</v>
      </c>
      <c r="B27" s="144" t="s">
        <v>68</v>
      </c>
      <c r="C27" s="52" t="s">
        <v>42</v>
      </c>
      <c r="D27" s="37" t="s">
        <v>41</v>
      </c>
      <c r="E27" s="70"/>
      <c r="F27" s="61">
        <f>F25</f>
        <v>0.20950599999999997</v>
      </c>
      <c r="G27" s="59"/>
      <c r="H27" s="59"/>
      <c r="I27" s="59"/>
      <c r="J27" s="59"/>
      <c r="K27" s="59"/>
      <c r="L27" s="59"/>
      <c r="M27" s="59">
        <f>H27+J27+L27</f>
        <v>0</v>
      </c>
    </row>
    <row r="28" spans="1:13" s="98" customFormat="1" ht="18" customHeight="1">
      <c r="A28" s="144"/>
      <c r="B28" s="149"/>
      <c r="C28" s="91" t="s">
        <v>35</v>
      </c>
      <c r="D28" s="37" t="s">
        <v>36</v>
      </c>
      <c r="E28" s="70">
        <v>0.6</v>
      </c>
      <c r="F28" s="59">
        <f>F27*E28</f>
        <v>0.12570359999999997</v>
      </c>
      <c r="G28" s="59"/>
      <c r="H28" s="59"/>
      <c r="I28" s="59">
        <v>0</v>
      </c>
      <c r="J28" s="59">
        <f>F28*I28</f>
        <v>0</v>
      </c>
      <c r="K28" s="59"/>
      <c r="L28" s="59"/>
      <c r="M28" s="59">
        <f>H28+J28+L28</f>
        <v>0</v>
      </c>
    </row>
    <row r="29" spans="1:13" s="98" customFormat="1" ht="22.5" customHeight="1">
      <c r="A29" s="37">
        <v>8</v>
      </c>
      <c r="B29" s="37" t="s">
        <v>68</v>
      </c>
      <c r="C29" s="52" t="s">
        <v>69</v>
      </c>
      <c r="D29" s="37" t="s">
        <v>41</v>
      </c>
      <c r="E29" s="70"/>
      <c r="F29" s="61">
        <f>F25</f>
        <v>0.20950599999999997</v>
      </c>
      <c r="G29" s="59"/>
      <c r="H29" s="59"/>
      <c r="I29" s="59"/>
      <c r="J29" s="59"/>
      <c r="K29" s="59">
        <v>0</v>
      </c>
      <c r="L29" s="59">
        <f>K29*F29</f>
        <v>0</v>
      </c>
      <c r="M29" s="59">
        <f>H29+J29+L29</f>
        <v>0</v>
      </c>
    </row>
    <row r="30" spans="1:13" s="99" customFormat="1" ht="21" customHeight="1">
      <c r="A30" s="37"/>
      <c r="B30" s="40"/>
      <c r="C30" s="52" t="s">
        <v>5</v>
      </c>
      <c r="D30" s="41"/>
      <c r="E30" s="70"/>
      <c r="F30" s="59"/>
      <c r="G30" s="59"/>
      <c r="H30" s="59">
        <f>SUM(H11:H29)</f>
        <v>0</v>
      </c>
      <c r="I30" s="59"/>
      <c r="J30" s="61">
        <f>SUM(J11:J29)</f>
        <v>0</v>
      </c>
      <c r="K30" s="61"/>
      <c r="L30" s="61">
        <f>SUM(L11:L29)</f>
        <v>0</v>
      </c>
      <c r="M30" s="61">
        <f>SUM(M11:M29)</f>
        <v>0</v>
      </c>
    </row>
    <row r="31" spans="1:13" s="100" customFormat="1" ht="22.5" customHeight="1">
      <c r="A31" s="42"/>
      <c r="B31" s="42"/>
      <c r="C31" s="52" t="s">
        <v>7</v>
      </c>
      <c r="D31" s="43">
        <v>0</v>
      </c>
      <c r="E31" s="71"/>
      <c r="F31" s="72"/>
      <c r="G31" s="72"/>
      <c r="H31" s="72">
        <f>H30*D31</f>
        <v>0</v>
      </c>
      <c r="I31" s="72"/>
      <c r="J31" s="55">
        <f>J30*D31</f>
        <v>0</v>
      </c>
      <c r="K31" s="55"/>
      <c r="L31" s="55">
        <f>L30*D31</f>
        <v>0</v>
      </c>
      <c r="M31" s="55">
        <f>M30*D31</f>
        <v>0</v>
      </c>
    </row>
    <row r="32" spans="1:13" s="100" customFormat="1" ht="23.25" customHeight="1">
      <c r="A32" s="42"/>
      <c r="B32" s="42"/>
      <c r="C32" s="52" t="s">
        <v>5</v>
      </c>
      <c r="D32" s="44"/>
      <c r="E32" s="71"/>
      <c r="F32" s="72"/>
      <c r="G32" s="72"/>
      <c r="H32" s="72">
        <f>H30+H31</f>
        <v>0</v>
      </c>
      <c r="I32" s="72"/>
      <c r="J32" s="55">
        <f>J30+J31</f>
        <v>0</v>
      </c>
      <c r="K32" s="55"/>
      <c r="L32" s="55">
        <f>L30+L31</f>
        <v>0</v>
      </c>
      <c r="M32" s="55">
        <f>M30+M31</f>
        <v>0</v>
      </c>
    </row>
    <row r="33" spans="1:13" s="100" customFormat="1" ht="23.25" customHeight="1">
      <c r="A33" s="42"/>
      <c r="B33" s="42"/>
      <c r="C33" s="52" t="s">
        <v>8</v>
      </c>
      <c r="D33" s="43">
        <v>0</v>
      </c>
      <c r="E33" s="71"/>
      <c r="F33" s="72"/>
      <c r="G33" s="72"/>
      <c r="H33" s="72">
        <f>H32*D33</f>
        <v>0</v>
      </c>
      <c r="I33" s="72"/>
      <c r="J33" s="55">
        <f>J32*D33</f>
        <v>0</v>
      </c>
      <c r="K33" s="55"/>
      <c r="L33" s="55">
        <f>L32*D33</f>
        <v>0</v>
      </c>
      <c r="M33" s="55">
        <f>M32*D33</f>
        <v>0</v>
      </c>
    </row>
    <row r="34" spans="1:13" s="100" customFormat="1" ht="24.75" customHeight="1">
      <c r="A34" s="42"/>
      <c r="B34" s="42"/>
      <c r="C34" s="52" t="s">
        <v>43</v>
      </c>
      <c r="D34" s="44"/>
      <c r="E34" s="71"/>
      <c r="F34" s="72"/>
      <c r="G34" s="72"/>
      <c r="H34" s="72">
        <f>H32+H33</f>
        <v>0</v>
      </c>
      <c r="I34" s="72"/>
      <c r="J34" s="55">
        <f>J32+J33</f>
        <v>0</v>
      </c>
      <c r="K34" s="55"/>
      <c r="L34" s="55">
        <f>L32+L33</f>
        <v>0</v>
      </c>
      <c r="M34" s="55">
        <f>M32+M33</f>
        <v>0</v>
      </c>
    </row>
    <row r="35" spans="1:14" ht="26.25" customHeight="1">
      <c r="A35" s="36"/>
      <c r="B35" s="36"/>
      <c r="C35" s="89" t="s">
        <v>80</v>
      </c>
      <c r="D35" s="36"/>
      <c r="E35" s="58"/>
      <c r="F35" s="62"/>
      <c r="G35" s="62"/>
      <c r="H35" s="62"/>
      <c r="I35" s="62"/>
      <c r="J35" s="62"/>
      <c r="K35" s="62"/>
      <c r="L35" s="62"/>
      <c r="M35" s="62"/>
      <c r="N35" s="97"/>
    </row>
    <row r="36" spans="1:13" s="47" customFormat="1" ht="22.5" customHeight="1">
      <c r="A36" s="37"/>
      <c r="B36" s="40"/>
      <c r="C36" s="41" t="s">
        <v>67</v>
      </c>
      <c r="D36" s="37"/>
      <c r="E36" s="70"/>
      <c r="F36" s="59"/>
      <c r="G36" s="59"/>
      <c r="H36" s="59"/>
      <c r="I36" s="59"/>
      <c r="J36" s="59"/>
      <c r="K36" s="59"/>
      <c r="L36" s="59"/>
      <c r="M36" s="59"/>
    </row>
    <row r="37" spans="1:13" s="99" customFormat="1" ht="26.25" customHeight="1">
      <c r="A37" s="144">
        <v>1</v>
      </c>
      <c r="B37" s="161" t="s">
        <v>58</v>
      </c>
      <c r="C37" s="52" t="s">
        <v>64</v>
      </c>
      <c r="D37" s="37" t="s">
        <v>34</v>
      </c>
      <c r="E37" s="70"/>
      <c r="F37" s="61">
        <v>4.75</v>
      </c>
      <c r="G37" s="59"/>
      <c r="H37" s="59"/>
      <c r="I37" s="59"/>
      <c r="J37" s="59"/>
      <c r="K37" s="59"/>
      <c r="L37" s="59"/>
      <c r="M37" s="59"/>
    </row>
    <row r="38" spans="1:13" s="99" customFormat="1" ht="18" customHeight="1">
      <c r="A38" s="144"/>
      <c r="B38" s="161"/>
      <c r="C38" s="90" t="s">
        <v>45</v>
      </c>
      <c r="D38" s="45" t="s">
        <v>36</v>
      </c>
      <c r="E38" s="73">
        <v>0.791</v>
      </c>
      <c r="F38" s="59">
        <f>F37*E38</f>
        <v>3.75725</v>
      </c>
      <c r="G38" s="59"/>
      <c r="H38" s="59"/>
      <c r="I38" s="59">
        <v>0</v>
      </c>
      <c r="J38" s="59">
        <f>F38*I38</f>
        <v>0</v>
      </c>
      <c r="K38" s="59"/>
      <c r="L38" s="59"/>
      <c r="M38" s="59">
        <f>H38+J38+L38</f>
        <v>0</v>
      </c>
    </row>
    <row r="39" spans="1:13" s="99" customFormat="1" ht="18" customHeight="1">
      <c r="A39" s="144"/>
      <c r="B39" s="161"/>
      <c r="C39" s="90" t="s">
        <v>37</v>
      </c>
      <c r="D39" s="45" t="s">
        <v>17</v>
      </c>
      <c r="E39" s="73">
        <v>0.0397</v>
      </c>
      <c r="F39" s="59">
        <f>F37*E39</f>
        <v>0.188575</v>
      </c>
      <c r="G39" s="59"/>
      <c r="H39" s="59"/>
      <c r="I39" s="59"/>
      <c r="J39" s="59"/>
      <c r="K39" s="59">
        <v>0</v>
      </c>
      <c r="L39" s="59">
        <f>F39*K39</f>
        <v>0</v>
      </c>
      <c r="M39" s="59">
        <f>H39+J39+L39</f>
        <v>0</v>
      </c>
    </row>
    <row r="40" spans="1:13" s="99" customFormat="1" ht="18" customHeight="1">
      <c r="A40" s="144"/>
      <c r="B40" s="161"/>
      <c r="C40" s="90" t="s">
        <v>46</v>
      </c>
      <c r="D40" s="45"/>
      <c r="E40" s="73"/>
      <c r="F40" s="59"/>
      <c r="G40" s="59"/>
      <c r="H40" s="59"/>
      <c r="I40" s="59"/>
      <c r="J40" s="59"/>
      <c r="K40" s="59"/>
      <c r="L40" s="59"/>
      <c r="M40" s="59"/>
    </row>
    <row r="41" spans="1:13" s="99" customFormat="1" ht="18" customHeight="1">
      <c r="A41" s="144"/>
      <c r="B41" s="161"/>
      <c r="C41" s="90" t="s">
        <v>49</v>
      </c>
      <c r="D41" s="45" t="s">
        <v>41</v>
      </c>
      <c r="E41" s="73">
        <v>0.0345</v>
      </c>
      <c r="F41" s="59">
        <f>F37*E41</f>
        <v>0.16387500000000002</v>
      </c>
      <c r="G41" s="59">
        <v>0</v>
      </c>
      <c r="H41" s="59">
        <f>F41*G41</f>
        <v>0</v>
      </c>
      <c r="I41" s="59"/>
      <c r="J41" s="59"/>
      <c r="K41" s="59"/>
      <c r="L41" s="59"/>
      <c r="M41" s="59">
        <f>H41+J41+L41</f>
        <v>0</v>
      </c>
    </row>
    <row r="42" spans="1:13" s="99" customFormat="1" ht="18" customHeight="1">
      <c r="A42" s="144"/>
      <c r="B42" s="161"/>
      <c r="C42" s="90" t="s">
        <v>50</v>
      </c>
      <c r="D42" s="45" t="s">
        <v>39</v>
      </c>
      <c r="E42" s="73">
        <v>0.006</v>
      </c>
      <c r="F42" s="59">
        <f>F37*E42</f>
        <v>0.0285</v>
      </c>
      <c r="G42" s="59">
        <v>0</v>
      </c>
      <c r="H42" s="59">
        <f>F42*G42</f>
        <v>0</v>
      </c>
      <c r="I42" s="59"/>
      <c r="J42" s="59"/>
      <c r="K42" s="59"/>
      <c r="L42" s="59"/>
      <c r="M42" s="59">
        <f>H42+J42+L42</f>
        <v>0</v>
      </c>
    </row>
    <row r="43" spans="1:13" s="99" customFormat="1" ht="18" customHeight="1">
      <c r="A43" s="144"/>
      <c r="B43" s="161"/>
      <c r="C43" s="90" t="s">
        <v>48</v>
      </c>
      <c r="D43" s="45" t="s">
        <v>34</v>
      </c>
      <c r="E43" s="73">
        <v>0.0528</v>
      </c>
      <c r="F43" s="59">
        <f>F37*E43</f>
        <v>0.2508</v>
      </c>
      <c r="G43" s="59">
        <v>0</v>
      </c>
      <c r="H43" s="59">
        <f>F43*G43</f>
        <v>0</v>
      </c>
      <c r="I43" s="59"/>
      <c r="J43" s="59"/>
      <c r="K43" s="59"/>
      <c r="L43" s="59"/>
      <c r="M43" s="59">
        <f>H43+J43+L43</f>
        <v>0</v>
      </c>
    </row>
    <row r="44" spans="1:13" s="99" customFormat="1" ht="18" customHeight="1">
      <c r="A44" s="144"/>
      <c r="B44" s="161"/>
      <c r="C44" s="90" t="s">
        <v>47</v>
      </c>
      <c r="D44" s="45" t="s">
        <v>17</v>
      </c>
      <c r="E44" s="105">
        <v>0.002</v>
      </c>
      <c r="F44" s="59">
        <f>F37*E44</f>
        <v>0.0095</v>
      </c>
      <c r="G44" s="59">
        <v>0</v>
      </c>
      <c r="H44" s="59">
        <f>F44*G44</f>
        <v>0</v>
      </c>
      <c r="I44" s="59"/>
      <c r="J44" s="59"/>
      <c r="K44" s="59"/>
      <c r="L44" s="59"/>
      <c r="M44" s="59">
        <f>H44+J44+L44</f>
        <v>0</v>
      </c>
    </row>
    <row r="45" spans="1:13" s="99" customFormat="1" ht="18" customHeight="1">
      <c r="A45" s="154">
        <v>2</v>
      </c>
      <c r="B45" s="150" t="s">
        <v>116</v>
      </c>
      <c r="C45" s="52" t="s">
        <v>117</v>
      </c>
      <c r="D45" s="37" t="s">
        <v>34</v>
      </c>
      <c r="E45" s="70"/>
      <c r="F45" s="125">
        <v>1.57</v>
      </c>
      <c r="G45" s="126"/>
      <c r="H45" s="126"/>
      <c r="I45" s="126"/>
      <c r="J45" s="126"/>
      <c r="K45" s="126"/>
      <c r="L45" s="126"/>
      <c r="M45" s="126"/>
    </row>
    <row r="46" spans="1:13" s="99" customFormat="1" ht="18" customHeight="1">
      <c r="A46" s="155"/>
      <c r="B46" s="150"/>
      <c r="C46" s="91" t="s">
        <v>45</v>
      </c>
      <c r="D46" s="37" t="s">
        <v>36</v>
      </c>
      <c r="E46" s="70">
        <v>2.07</v>
      </c>
      <c r="F46" s="126">
        <f>F45*E46</f>
        <v>3.2499</v>
      </c>
      <c r="G46" s="126"/>
      <c r="H46" s="126"/>
      <c r="I46" s="126">
        <v>0</v>
      </c>
      <c r="J46" s="126">
        <f>F46*I46</f>
        <v>0</v>
      </c>
      <c r="K46" s="126"/>
      <c r="L46" s="126"/>
      <c r="M46" s="126">
        <f>H46+J46+L46</f>
        <v>0</v>
      </c>
    </row>
    <row r="47" spans="1:13" s="99" customFormat="1" ht="18" customHeight="1">
      <c r="A47" s="155"/>
      <c r="B47" s="150"/>
      <c r="C47" s="91" t="s">
        <v>37</v>
      </c>
      <c r="D47" s="37" t="s">
        <v>17</v>
      </c>
      <c r="E47" s="136">
        <v>0.0782</v>
      </c>
      <c r="F47" s="126">
        <f>F45*E47</f>
        <v>0.12277400000000001</v>
      </c>
      <c r="G47" s="126"/>
      <c r="H47" s="126"/>
      <c r="I47" s="126"/>
      <c r="J47" s="126"/>
      <c r="K47" s="126">
        <v>0</v>
      </c>
      <c r="L47" s="126">
        <f>F47*K47</f>
        <v>0</v>
      </c>
      <c r="M47" s="126">
        <f>H47+J47+L47</f>
        <v>0</v>
      </c>
    </row>
    <row r="48" spans="1:13" s="99" customFormat="1" ht="18" customHeight="1">
      <c r="A48" s="155"/>
      <c r="B48" s="150"/>
      <c r="C48" s="91" t="s">
        <v>46</v>
      </c>
      <c r="D48" s="37"/>
      <c r="E48" s="70"/>
      <c r="F48" s="126"/>
      <c r="G48" s="126"/>
      <c r="H48" s="126"/>
      <c r="I48" s="126"/>
      <c r="J48" s="126"/>
      <c r="K48" s="126"/>
      <c r="L48" s="126"/>
      <c r="M48" s="126"/>
    </row>
    <row r="49" spans="1:13" s="99" customFormat="1" ht="18" customHeight="1">
      <c r="A49" s="155"/>
      <c r="B49" s="150"/>
      <c r="C49" s="91" t="s">
        <v>49</v>
      </c>
      <c r="D49" s="37" t="s">
        <v>41</v>
      </c>
      <c r="E49" s="135">
        <v>0.068</v>
      </c>
      <c r="F49" s="126">
        <f>F45*E49</f>
        <v>0.10676000000000001</v>
      </c>
      <c r="G49" s="126">
        <v>0</v>
      </c>
      <c r="H49" s="126">
        <f>F49*G49</f>
        <v>0</v>
      </c>
      <c r="I49" s="126"/>
      <c r="J49" s="126"/>
      <c r="K49" s="126"/>
      <c r="L49" s="126"/>
      <c r="M49" s="126">
        <f>H49+J49+L49</f>
        <v>0</v>
      </c>
    </row>
    <row r="50" spans="1:13" s="99" customFormat="1" ht="18" customHeight="1">
      <c r="A50" s="156"/>
      <c r="B50" s="150"/>
      <c r="C50" s="91" t="s">
        <v>50</v>
      </c>
      <c r="D50" s="37" t="s">
        <v>39</v>
      </c>
      <c r="E50" s="135">
        <v>0.011</v>
      </c>
      <c r="F50" s="126">
        <f>F45*E50</f>
        <v>0.01727</v>
      </c>
      <c r="G50" s="126">
        <v>0</v>
      </c>
      <c r="H50" s="126">
        <f>F50*G50</f>
        <v>0</v>
      </c>
      <c r="I50" s="126"/>
      <c r="J50" s="126"/>
      <c r="K50" s="126"/>
      <c r="L50" s="126"/>
      <c r="M50" s="126">
        <f>H50+J50+L50</f>
        <v>0</v>
      </c>
    </row>
    <row r="51" spans="1:13" s="99" customFormat="1" ht="42" customHeight="1">
      <c r="A51" s="144">
        <v>3</v>
      </c>
      <c r="B51" s="150" t="s">
        <v>59</v>
      </c>
      <c r="C51" s="52" t="s">
        <v>84</v>
      </c>
      <c r="D51" s="37" t="s">
        <v>34</v>
      </c>
      <c r="E51" s="70"/>
      <c r="F51" s="61">
        <v>60.8</v>
      </c>
      <c r="G51" s="59"/>
      <c r="H51" s="59"/>
      <c r="I51" s="59"/>
      <c r="J51" s="59"/>
      <c r="K51" s="59"/>
      <c r="L51" s="59"/>
      <c r="M51" s="59"/>
    </row>
    <row r="52" spans="1:13" s="99" customFormat="1" ht="18" customHeight="1">
      <c r="A52" s="144"/>
      <c r="B52" s="150"/>
      <c r="C52" s="91" t="s">
        <v>45</v>
      </c>
      <c r="D52" s="37" t="s">
        <v>36</v>
      </c>
      <c r="E52" s="70">
        <v>0.41</v>
      </c>
      <c r="F52" s="59">
        <f>F51*E52</f>
        <v>24.927999999999997</v>
      </c>
      <c r="G52" s="59"/>
      <c r="H52" s="59"/>
      <c r="I52" s="59">
        <v>0</v>
      </c>
      <c r="J52" s="59">
        <f>F52*I52</f>
        <v>0</v>
      </c>
      <c r="K52" s="59"/>
      <c r="L52" s="59"/>
      <c r="M52" s="59">
        <f>H52+J52+L52</f>
        <v>0</v>
      </c>
    </row>
    <row r="53" spans="1:13" s="99" customFormat="1" ht="18" customHeight="1">
      <c r="A53" s="144"/>
      <c r="B53" s="150"/>
      <c r="C53" s="91" t="s">
        <v>37</v>
      </c>
      <c r="D53" s="37" t="s">
        <v>17</v>
      </c>
      <c r="E53" s="70">
        <v>0.009</v>
      </c>
      <c r="F53" s="59">
        <f>F51*E53</f>
        <v>0.5471999999999999</v>
      </c>
      <c r="G53" s="59"/>
      <c r="H53" s="59"/>
      <c r="I53" s="59"/>
      <c r="J53" s="59"/>
      <c r="K53" s="59">
        <v>0</v>
      </c>
      <c r="L53" s="59">
        <f>F53*K53</f>
        <v>0</v>
      </c>
      <c r="M53" s="59">
        <f>H53+J53+L53</f>
        <v>0</v>
      </c>
    </row>
    <row r="54" spans="1:13" s="99" customFormat="1" ht="18" customHeight="1">
      <c r="A54" s="144"/>
      <c r="B54" s="150"/>
      <c r="C54" s="91" t="s">
        <v>46</v>
      </c>
      <c r="D54" s="37"/>
      <c r="E54" s="70"/>
      <c r="F54" s="59"/>
      <c r="G54" s="59"/>
      <c r="H54" s="59"/>
      <c r="I54" s="59"/>
      <c r="J54" s="59"/>
      <c r="K54" s="59"/>
      <c r="L54" s="59"/>
      <c r="M54" s="59"/>
    </row>
    <row r="55" spans="1:13" s="99" customFormat="1" ht="18" customHeight="1">
      <c r="A55" s="144"/>
      <c r="B55" s="150"/>
      <c r="C55" s="91" t="s">
        <v>124</v>
      </c>
      <c r="D55" s="37" t="s">
        <v>40</v>
      </c>
      <c r="E55" s="70">
        <v>0.63</v>
      </c>
      <c r="F55" s="59">
        <f>F51*E55</f>
        <v>38.303999999999995</v>
      </c>
      <c r="G55" s="59">
        <v>0</v>
      </c>
      <c r="H55" s="59">
        <f>F55*G55</f>
        <v>0</v>
      </c>
      <c r="I55" s="59"/>
      <c r="J55" s="59"/>
      <c r="K55" s="59"/>
      <c r="L55" s="59"/>
      <c r="M55" s="59">
        <f>H55+J55+L55</f>
        <v>0</v>
      </c>
    </row>
    <row r="56" spans="1:13" s="99" customFormat="1" ht="18" customHeight="1">
      <c r="A56" s="144"/>
      <c r="B56" s="150"/>
      <c r="C56" s="91" t="s">
        <v>52</v>
      </c>
      <c r="D56" s="37" t="s">
        <v>40</v>
      </c>
      <c r="E56" s="70">
        <v>0.51</v>
      </c>
      <c r="F56" s="59">
        <f>F51*E56</f>
        <v>31.008</v>
      </c>
      <c r="G56" s="59">
        <v>0</v>
      </c>
      <c r="H56" s="59">
        <f>F56*G56</f>
        <v>0</v>
      </c>
      <c r="I56" s="59"/>
      <c r="J56" s="59"/>
      <c r="K56" s="59"/>
      <c r="L56" s="59"/>
      <c r="M56" s="59">
        <f>H56+J56+L56</f>
        <v>0</v>
      </c>
    </row>
    <row r="57" spans="1:13" s="99" customFormat="1" ht="18" customHeight="1">
      <c r="A57" s="144"/>
      <c r="B57" s="150"/>
      <c r="C57" s="91" t="s">
        <v>47</v>
      </c>
      <c r="D57" s="37" t="s">
        <v>17</v>
      </c>
      <c r="E57" s="70">
        <v>0.007</v>
      </c>
      <c r="F57" s="59">
        <f>F51*E57</f>
        <v>0.4256</v>
      </c>
      <c r="G57" s="59">
        <v>0</v>
      </c>
      <c r="H57" s="59">
        <f>F57*G57</f>
        <v>0</v>
      </c>
      <c r="I57" s="59"/>
      <c r="J57" s="59"/>
      <c r="K57" s="59"/>
      <c r="L57" s="59"/>
      <c r="M57" s="59">
        <f>H57+J57+L57</f>
        <v>0</v>
      </c>
    </row>
    <row r="58" spans="1:13" s="99" customFormat="1" ht="22.5" customHeight="1">
      <c r="A58" s="37"/>
      <c r="B58" s="40"/>
      <c r="C58" s="41" t="s">
        <v>54</v>
      </c>
      <c r="D58" s="37"/>
      <c r="E58" s="70"/>
      <c r="F58" s="59"/>
      <c r="G58" s="59"/>
      <c r="H58" s="59"/>
      <c r="I58" s="59"/>
      <c r="J58" s="59"/>
      <c r="K58" s="59"/>
      <c r="L58" s="59"/>
      <c r="M58" s="59"/>
    </row>
    <row r="59" spans="1:13" s="99" customFormat="1" ht="31.5" customHeight="1">
      <c r="A59" s="151">
        <v>1</v>
      </c>
      <c r="B59" s="157" t="s">
        <v>92</v>
      </c>
      <c r="C59" s="119" t="s">
        <v>96</v>
      </c>
      <c r="D59" s="121" t="s">
        <v>34</v>
      </c>
      <c r="E59" s="122"/>
      <c r="F59" s="139">
        <v>22.13</v>
      </c>
      <c r="G59" s="123"/>
      <c r="H59" s="123"/>
      <c r="I59" s="123"/>
      <c r="J59" s="123"/>
      <c r="K59" s="123"/>
      <c r="L59" s="123"/>
      <c r="M59" s="123"/>
    </row>
    <row r="60" spans="1:13" s="99" customFormat="1" ht="18" customHeight="1">
      <c r="A60" s="151"/>
      <c r="B60" s="157"/>
      <c r="C60" s="120" t="s">
        <v>45</v>
      </c>
      <c r="D60" s="121" t="s">
        <v>36</v>
      </c>
      <c r="E60" s="122">
        <v>0.994</v>
      </c>
      <c r="F60" s="123">
        <f>F59*E60</f>
        <v>21.99722</v>
      </c>
      <c r="G60" s="123"/>
      <c r="H60" s="123"/>
      <c r="I60" s="123">
        <v>0</v>
      </c>
      <c r="J60" s="123">
        <f>F60*I60</f>
        <v>0</v>
      </c>
      <c r="K60" s="123"/>
      <c r="L60" s="123"/>
      <c r="M60" s="123">
        <f>H60+J60+L60</f>
        <v>0</v>
      </c>
    </row>
    <row r="61" spans="1:13" s="99" customFormat="1" ht="18" customHeight="1">
      <c r="A61" s="151"/>
      <c r="B61" s="157"/>
      <c r="C61" s="120" t="s">
        <v>37</v>
      </c>
      <c r="D61" s="45" t="s">
        <v>17</v>
      </c>
      <c r="E61" s="122">
        <v>0.0251</v>
      </c>
      <c r="F61" s="123">
        <f>F59*E61</f>
        <v>0.555463</v>
      </c>
      <c r="G61" s="123"/>
      <c r="H61" s="123"/>
      <c r="I61" s="123"/>
      <c r="J61" s="123"/>
      <c r="K61" s="123">
        <v>0</v>
      </c>
      <c r="L61" s="123">
        <f>F61*K61</f>
        <v>0</v>
      </c>
      <c r="M61" s="123">
        <f>H61+J61+L61</f>
        <v>0</v>
      </c>
    </row>
    <row r="62" spans="1:13" s="99" customFormat="1" ht="18" customHeight="1">
      <c r="A62" s="151"/>
      <c r="B62" s="157"/>
      <c r="C62" s="120" t="s">
        <v>46</v>
      </c>
      <c r="D62" s="121"/>
      <c r="E62" s="122"/>
      <c r="F62" s="123"/>
      <c r="G62" s="123"/>
      <c r="H62" s="123"/>
      <c r="I62" s="123"/>
      <c r="J62" s="123"/>
      <c r="K62" s="123"/>
      <c r="L62" s="123"/>
      <c r="M62" s="123"/>
    </row>
    <row r="63" spans="1:13" s="99" customFormat="1" ht="18" customHeight="1">
      <c r="A63" s="151"/>
      <c r="B63" s="157"/>
      <c r="C63" s="120" t="s">
        <v>93</v>
      </c>
      <c r="D63" s="121" t="s">
        <v>40</v>
      </c>
      <c r="E63" s="122">
        <v>0.5</v>
      </c>
      <c r="F63" s="123">
        <f>F59*E63</f>
        <v>11.065</v>
      </c>
      <c r="G63" s="123">
        <v>0</v>
      </c>
      <c r="H63" s="123">
        <f>F63*G63</f>
        <v>0</v>
      </c>
      <c r="I63" s="123"/>
      <c r="J63" s="123"/>
      <c r="K63" s="123"/>
      <c r="L63" s="123"/>
      <c r="M63" s="123">
        <f>H63+J63+L63</f>
        <v>0</v>
      </c>
    </row>
    <row r="64" spans="1:13" s="99" customFormat="1" ht="18" customHeight="1">
      <c r="A64" s="151"/>
      <c r="B64" s="157"/>
      <c r="C64" s="120" t="s">
        <v>97</v>
      </c>
      <c r="D64" s="121" t="s">
        <v>34</v>
      </c>
      <c r="E64" s="122">
        <v>1.02</v>
      </c>
      <c r="F64" s="123">
        <f>F59*E64</f>
        <v>22.572599999999998</v>
      </c>
      <c r="G64" s="123">
        <v>0</v>
      </c>
      <c r="H64" s="123">
        <f>F64*G64</f>
        <v>0</v>
      </c>
      <c r="I64" s="123"/>
      <c r="J64" s="123"/>
      <c r="K64" s="123"/>
      <c r="L64" s="123"/>
      <c r="M64" s="123">
        <f>H64+J64+L64</f>
        <v>0</v>
      </c>
    </row>
    <row r="65" spans="1:13" s="99" customFormat="1" ht="18" customHeight="1">
      <c r="A65" s="151"/>
      <c r="B65" s="157"/>
      <c r="C65" s="120" t="s">
        <v>94</v>
      </c>
      <c r="D65" s="121" t="s">
        <v>95</v>
      </c>
      <c r="E65" s="122">
        <v>1.07</v>
      </c>
      <c r="F65" s="123">
        <f>F59*E65</f>
        <v>23.679100000000002</v>
      </c>
      <c r="G65" s="123">
        <v>0</v>
      </c>
      <c r="H65" s="123">
        <f>F65*G65</f>
        <v>0</v>
      </c>
      <c r="I65" s="123"/>
      <c r="J65" s="123"/>
      <c r="K65" s="123"/>
      <c r="L65" s="123"/>
      <c r="M65" s="123">
        <f>H65+J65+L65</f>
        <v>0</v>
      </c>
    </row>
    <row r="66" spans="1:13" s="99" customFormat="1" ht="18" customHeight="1">
      <c r="A66" s="151"/>
      <c r="B66" s="157"/>
      <c r="C66" s="120" t="s">
        <v>47</v>
      </c>
      <c r="D66" s="45" t="s">
        <v>17</v>
      </c>
      <c r="E66" s="122">
        <v>0.182</v>
      </c>
      <c r="F66" s="123">
        <f>F59*E66</f>
        <v>4.02766</v>
      </c>
      <c r="G66" s="123">
        <v>0</v>
      </c>
      <c r="H66" s="123">
        <f>F66*G66</f>
        <v>0</v>
      </c>
      <c r="I66" s="123"/>
      <c r="J66" s="123"/>
      <c r="K66" s="123"/>
      <c r="L66" s="123"/>
      <c r="M66" s="123">
        <f>H66+J66+L66</f>
        <v>0</v>
      </c>
    </row>
    <row r="67" spans="1:13" s="99" customFormat="1" ht="23.25" customHeight="1">
      <c r="A67" s="37"/>
      <c r="B67" s="46"/>
      <c r="C67" s="41" t="s">
        <v>9</v>
      </c>
      <c r="D67" s="37"/>
      <c r="E67" s="70"/>
      <c r="F67" s="59"/>
      <c r="G67" s="59"/>
      <c r="H67" s="59"/>
      <c r="I67" s="59"/>
      <c r="J67" s="59"/>
      <c r="K67" s="59"/>
      <c r="L67" s="59"/>
      <c r="M67" s="59"/>
    </row>
    <row r="68" spans="1:13" s="99" customFormat="1" ht="24.75" customHeight="1">
      <c r="A68" s="144">
        <v>1</v>
      </c>
      <c r="B68" s="161" t="s">
        <v>58</v>
      </c>
      <c r="C68" s="52" t="s">
        <v>65</v>
      </c>
      <c r="D68" s="37" t="s">
        <v>34</v>
      </c>
      <c r="E68" s="70"/>
      <c r="F68" s="61">
        <v>2</v>
      </c>
      <c r="G68" s="59"/>
      <c r="H68" s="59"/>
      <c r="I68" s="59"/>
      <c r="J68" s="59"/>
      <c r="K68" s="59"/>
      <c r="L68" s="59"/>
      <c r="M68" s="59"/>
    </row>
    <row r="69" spans="1:13" s="99" customFormat="1" ht="18" customHeight="1">
      <c r="A69" s="144"/>
      <c r="B69" s="161"/>
      <c r="C69" s="90" t="s">
        <v>45</v>
      </c>
      <c r="D69" s="45" t="s">
        <v>36</v>
      </c>
      <c r="E69" s="73">
        <v>0.791</v>
      </c>
      <c r="F69" s="59">
        <f>F68*E69</f>
        <v>1.582</v>
      </c>
      <c r="G69" s="59"/>
      <c r="H69" s="59"/>
      <c r="I69" s="59">
        <v>0</v>
      </c>
      <c r="J69" s="59">
        <f>F69*I69</f>
        <v>0</v>
      </c>
      <c r="K69" s="59"/>
      <c r="L69" s="59"/>
      <c r="M69" s="59">
        <f>H69+J69+L69</f>
        <v>0</v>
      </c>
    </row>
    <row r="70" spans="1:13" s="99" customFormat="1" ht="18" customHeight="1">
      <c r="A70" s="144"/>
      <c r="B70" s="161"/>
      <c r="C70" s="90" t="s">
        <v>37</v>
      </c>
      <c r="D70" s="45" t="s">
        <v>17</v>
      </c>
      <c r="E70" s="73">
        <v>0.0397</v>
      </c>
      <c r="F70" s="59">
        <f>F68*E70</f>
        <v>0.0794</v>
      </c>
      <c r="G70" s="59"/>
      <c r="H70" s="59"/>
      <c r="I70" s="59"/>
      <c r="J70" s="59"/>
      <c r="K70" s="59">
        <v>0</v>
      </c>
      <c r="L70" s="59">
        <f>F70*K70</f>
        <v>0</v>
      </c>
      <c r="M70" s="59">
        <f>H70+J70+L70</f>
        <v>0</v>
      </c>
    </row>
    <row r="71" spans="1:13" s="99" customFormat="1" ht="18" customHeight="1">
      <c r="A71" s="144"/>
      <c r="B71" s="161"/>
      <c r="C71" s="90" t="s">
        <v>46</v>
      </c>
      <c r="D71" s="45"/>
      <c r="E71" s="73"/>
      <c r="F71" s="59"/>
      <c r="G71" s="59"/>
      <c r="H71" s="59"/>
      <c r="I71" s="59"/>
      <c r="J71" s="59"/>
      <c r="K71" s="59"/>
      <c r="L71" s="59"/>
      <c r="M71" s="59"/>
    </row>
    <row r="72" spans="1:13" s="99" customFormat="1" ht="18" customHeight="1">
      <c r="A72" s="144"/>
      <c r="B72" s="161"/>
      <c r="C72" s="90" t="s">
        <v>49</v>
      </c>
      <c r="D72" s="45" t="s">
        <v>41</v>
      </c>
      <c r="E72" s="73">
        <v>0.0345</v>
      </c>
      <c r="F72" s="59">
        <f>F68*E72</f>
        <v>0.069</v>
      </c>
      <c r="G72" s="59">
        <v>0</v>
      </c>
      <c r="H72" s="59">
        <f>F72*G72</f>
        <v>0</v>
      </c>
      <c r="I72" s="59"/>
      <c r="J72" s="59"/>
      <c r="K72" s="59"/>
      <c r="L72" s="59"/>
      <c r="M72" s="59">
        <f>H72+J72+L72</f>
        <v>0</v>
      </c>
    </row>
    <row r="73" spans="1:13" s="99" customFormat="1" ht="18" customHeight="1">
      <c r="A73" s="144"/>
      <c r="B73" s="161"/>
      <c r="C73" s="90" t="s">
        <v>50</v>
      </c>
      <c r="D73" s="45" t="s">
        <v>39</v>
      </c>
      <c r="E73" s="73">
        <v>0.006</v>
      </c>
      <c r="F73" s="59">
        <f>F68*E73</f>
        <v>0.012</v>
      </c>
      <c r="G73" s="59">
        <v>0</v>
      </c>
      <c r="H73" s="59">
        <f>F73*G73</f>
        <v>0</v>
      </c>
      <c r="I73" s="59"/>
      <c r="J73" s="59"/>
      <c r="K73" s="59"/>
      <c r="L73" s="59"/>
      <c r="M73" s="59">
        <f>H73+J73+L73</f>
        <v>0</v>
      </c>
    </row>
    <row r="74" spans="1:13" s="99" customFormat="1" ht="18" customHeight="1">
      <c r="A74" s="144"/>
      <c r="B74" s="161"/>
      <c r="C74" s="90" t="s">
        <v>48</v>
      </c>
      <c r="D74" s="45" t="s">
        <v>34</v>
      </c>
      <c r="E74" s="73">
        <v>0.0528</v>
      </c>
      <c r="F74" s="59">
        <f>F68*E74</f>
        <v>0.1056</v>
      </c>
      <c r="G74" s="59">
        <v>0</v>
      </c>
      <c r="H74" s="59">
        <f>F74*G74</f>
        <v>0</v>
      </c>
      <c r="I74" s="59"/>
      <c r="J74" s="59"/>
      <c r="K74" s="59"/>
      <c r="L74" s="59"/>
      <c r="M74" s="59">
        <f>H74+J74+L74</f>
        <v>0</v>
      </c>
    </row>
    <row r="75" spans="1:13" s="99" customFormat="1" ht="18" customHeight="1">
      <c r="A75" s="144"/>
      <c r="B75" s="161"/>
      <c r="C75" s="90" t="s">
        <v>47</v>
      </c>
      <c r="D75" s="45" t="s">
        <v>17</v>
      </c>
      <c r="E75" s="105">
        <v>0.002</v>
      </c>
      <c r="F75" s="138">
        <f>F68*E75</f>
        <v>0.004</v>
      </c>
      <c r="G75" s="59">
        <v>0</v>
      </c>
      <c r="H75" s="59">
        <f>F75*G75</f>
        <v>0</v>
      </c>
      <c r="I75" s="59"/>
      <c r="J75" s="59"/>
      <c r="K75" s="59"/>
      <c r="L75" s="59"/>
      <c r="M75" s="59">
        <f>H75+J75+L75</f>
        <v>0</v>
      </c>
    </row>
    <row r="76" spans="1:13" s="99" customFormat="1" ht="43.5" customHeight="1">
      <c r="A76" s="144">
        <v>2</v>
      </c>
      <c r="B76" s="150" t="s">
        <v>60</v>
      </c>
      <c r="C76" s="52" t="s">
        <v>66</v>
      </c>
      <c r="D76" s="37" t="s">
        <v>34</v>
      </c>
      <c r="E76" s="70"/>
      <c r="F76" s="61">
        <v>21.71</v>
      </c>
      <c r="G76" s="59"/>
      <c r="H76" s="59"/>
      <c r="I76" s="59"/>
      <c r="J76" s="59"/>
      <c r="K76" s="59"/>
      <c r="L76" s="59"/>
      <c r="M76" s="59"/>
    </row>
    <row r="77" spans="1:13" s="99" customFormat="1" ht="18" customHeight="1">
      <c r="A77" s="144"/>
      <c r="B77" s="150"/>
      <c r="C77" s="91" t="s">
        <v>45</v>
      </c>
      <c r="D77" s="37" t="s">
        <v>36</v>
      </c>
      <c r="E77" s="70">
        <v>0.516</v>
      </c>
      <c r="F77" s="59">
        <f>F76*E77</f>
        <v>11.20236</v>
      </c>
      <c r="G77" s="59"/>
      <c r="H77" s="59"/>
      <c r="I77" s="59">
        <v>0</v>
      </c>
      <c r="J77" s="59">
        <f>F77*I77</f>
        <v>0</v>
      </c>
      <c r="K77" s="59"/>
      <c r="L77" s="59"/>
      <c r="M77" s="59">
        <f>H77+J77+L77</f>
        <v>0</v>
      </c>
    </row>
    <row r="78" spans="1:13" s="99" customFormat="1" ht="18" customHeight="1">
      <c r="A78" s="144"/>
      <c r="B78" s="150"/>
      <c r="C78" s="91" t="s">
        <v>37</v>
      </c>
      <c r="D78" s="37" t="s">
        <v>17</v>
      </c>
      <c r="E78" s="70">
        <v>0.01</v>
      </c>
      <c r="F78" s="59">
        <f>F76*E78</f>
        <v>0.21710000000000002</v>
      </c>
      <c r="G78" s="59"/>
      <c r="H78" s="59"/>
      <c r="I78" s="59"/>
      <c r="J78" s="59"/>
      <c r="K78" s="59">
        <v>0</v>
      </c>
      <c r="L78" s="59">
        <f>F78*K78</f>
        <v>0</v>
      </c>
      <c r="M78" s="59">
        <f>H78+J78+L78</f>
        <v>0</v>
      </c>
    </row>
    <row r="79" spans="1:13" s="99" customFormat="1" ht="18" customHeight="1">
      <c r="A79" s="144"/>
      <c r="B79" s="150"/>
      <c r="C79" s="91" t="s">
        <v>46</v>
      </c>
      <c r="D79" s="37"/>
      <c r="E79" s="70"/>
      <c r="F79" s="59"/>
      <c r="G79" s="59"/>
      <c r="H79" s="59"/>
      <c r="I79" s="59"/>
      <c r="J79" s="59"/>
      <c r="K79" s="59"/>
      <c r="L79" s="59"/>
      <c r="M79" s="59"/>
    </row>
    <row r="80" spans="1:13" s="99" customFormat="1" ht="18" customHeight="1">
      <c r="A80" s="144"/>
      <c r="B80" s="150"/>
      <c r="C80" s="91" t="s">
        <v>125</v>
      </c>
      <c r="D80" s="37" t="s">
        <v>40</v>
      </c>
      <c r="E80" s="70">
        <v>0.63</v>
      </c>
      <c r="F80" s="59">
        <f>F76*E80</f>
        <v>13.6773</v>
      </c>
      <c r="G80" s="59">
        <v>0</v>
      </c>
      <c r="H80" s="59">
        <f>F80*G80</f>
        <v>0</v>
      </c>
      <c r="I80" s="59"/>
      <c r="J80" s="59"/>
      <c r="K80" s="59"/>
      <c r="L80" s="59"/>
      <c r="M80" s="59">
        <f>H80+J80+L80</f>
        <v>0</v>
      </c>
    </row>
    <row r="81" spans="1:13" s="99" customFormat="1" ht="18" customHeight="1">
      <c r="A81" s="144"/>
      <c r="B81" s="150"/>
      <c r="C81" s="91" t="s">
        <v>52</v>
      </c>
      <c r="D81" s="37" t="s">
        <v>40</v>
      </c>
      <c r="E81" s="70">
        <v>0.55</v>
      </c>
      <c r="F81" s="59">
        <f>F76*E81</f>
        <v>11.940500000000002</v>
      </c>
      <c r="G81" s="59">
        <v>0</v>
      </c>
      <c r="H81" s="59">
        <f>F81*G81</f>
        <v>0</v>
      </c>
      <c r="I81" s="59"/>
      <c r="J81" s="59"/>
      <c r="K81" s="59"/>
      <c r="L81" s="59"/>
      <c r="M81" s="59">
        <f>H81+J81+L81</f>
        <v>0</v>
      </c>
    </row>
    <row r="82" spans="1:13" s="99" customFormat="1" ht="18" customHeight="1">
      <c r="A82" s="144"/>
      <c r="B82" s="150"/>
      <c r="C82" s="91" t="s">
        <v>47</v>
      </c>
      <c r="D82" s="37" t="s">
        <v>17</v>
      </c>
      <c r="E82" s="70">
        <v>0.007</v>
      </c>
      <c r="F82" s="59">
        <f>F76*E82</f>
        <v>0.15197000000000002</v>
      </c>
      <c r="G82" s="59">
        <v>0</v>
      </c>
      <c r="H82" s="59">
        <f>F82*G82</f>
        <v>0</v>
      </c>
      <c r="I82" s="59"/>
      <c r="J82" s="59"/>
      <c r="K82" s="59"/>
      <c r="L82" s="59"/>
      <c r="M82" s="59">
        <f>H82+J82+L82</f>
        <v>0</v>
      </c>
    </row>
    <row r="83" spans="1:13" s="47" customFormat="1" ht="23.25" customHeight="1">
      <c r="A83" s="37"/>
      <c r="B83" s="40"/>
      <c r="C83" s="41" t="s">
        <v>10</v>
      </c>
      <c r="D83" s="37"/>
      <c r="E83" s="70"/>
      <c r="F83" s="59"/>
      <c r="G83" s="59"/>
      <c r="H83" s="59"/>
      <c r="I83" s="59"/>
      <c r="J83" s="59"/>
      <c r="K83" s="59"/>
      <c r="L83" s="59"/>
      <c r="M83" s="59"/>
    </row>
    <row r="84" spans="1:13" s="47" customFormat="1" ht="26.25" customHeight="1">
      <c r="A84" s="154">
        <v>1</v>
      </c>
      <c r="B84" s="154" t="s">
        <v>113</v>
      </c>
      <c r="C84" s="52" t="s">
        <v>114</v>
      </c>
      <c r="D84" s="37" t="s">
        <v>34</v>
      </c>
      <c r="E84" s="70"/>
      <c r="F84" s="125">
        <v>3.15</v>
      </c>
      <c r="G84" s="126"/>
      <c r="H84" s="126"/>
      <c r="I84" s="126"/>
      <c r="J84" s="126"/>
      <c r="K84" s="126"/>
      <c r="L84" s="126"/>
      <c r="M84" s="126"/>
    </row>
    <row r="85" spans="1:13" s="47" customFormat="1" ht="18" customHeight="1">
      <c r="A85" s="155"/>
      <c r="B85" s="155"/>
      <c r="C85" s="91" t="s">
        <v>45</v>
      </c>
      <c r="D85" s="37" t="s">
        <v>34</v>
      </c>
      <c r="E85" s="70">
        <v>1.16</v>
      </c>
      <c r="F85" s="126">
        <f>F84*E85</f>
        <v>3.6539999999999995</v>
      </c>
      <c r="G85" s="126"/>
      <c r="H85" s="126"/>
      <c r="I85" s="126">
        <v>0</v>
      </c>
      <c r="J85" s="126">
        <f>F85*I85</f>
        <v>0</v>
      </c>
      <c r="K85" s="126"/>
      <c r="L85" s="126"/>
      <c r="M85" s="126">
        <f>H85+J85+L85</f>
        <v>0</v>
      </c>
    </row>
    <row r="86" spans="1:13" s="47" customFormat="1" ht="18" customHeight="1">
      <c r="A86" s="155"/>
      <c r="B86" s="155"/>
      <c r="C86" s="91" t="s">
        <v>37</v>
      </c>
      <c r="D86" s="37" t="s">
        <v>17</v>
      </c>
      <c r="E86" s="70">
        <v>0.13</v>
      </c>
      <c r="F86" s="126">
        <f>F84*E86</f>
        <v>0.4095</v>
      </c>
      <c r="G86" s="126"/>
      <c r="H86" s="126"/>
      <c r="I86" s="126"/>
      <c r="J86" s="126"/>
      <c r="K86" s="126">
        <v>0</v>
      </c>
      <c r="L86" s="126">
        <f>F86*K86</f>
        <v>0</v>
      </c>
      <c r="M86" s="126">
        <f>H86+J86+L86</f>
        <v>0</v>
      </c>
    </row>
    <row r="87" spans="1:13" s="47" customFormat="1" ht="18" customHeight="1">
      <c r="A87" s="155"/>
      <c r="B87" s="155"/>
      <c r="C87" s="91" t="s">
        <v>46</v>
      </c>
      <c r="D87" s="37"/>
      <c r="E87" s="70"/>
      <c r="F87" s="126"/>
      <c r="G87" s="126"/>
      <c r="H87" s="126"/>
      <c r="I87" s="126"/>
      <c r="J87" s="126"/>
      <c r="K87" s="126"/>
      <c r="L87" s="126"/>
      <c r="M87" s="126"/>
    </row>
    <row r="88" spans="1:13" s="47" customFormat="1" ht="18" customHeight="1">
      <c r="A88" s="155"/>
      <c r="B88" s="155"/>
      <c r="C88" s="91" t="s">
        <v>115</v>
      </c>
      <c r="D88" s="37" t="s">
        <v>34</v>
      </c>
      <c r="E88" s="70">
        <v>1</v>
      </c>
      <c r="F88" s="126">
        <f>F84*E88</f>
        <v>3.15</v>
      </c>
      <c r="G88" s="126">
        <v>0</v>
      </c>
      <c r="H88" s="126">
        <f>F88*G88</f>
        <v>0</v>
      </c>
      <c r="I88" s="126"/>
      <c r="J88" s="126"/>
      <c r="K88" s="126"/>
      <c r="L88" s="126"/>
      <c r="M88" s="126">
        <f>H88+J88+L88</f>
        <v>0</v>
      </c>
    </row>
    <row r="89" spans="1:13" s="47" customFormat="1" ht="18" customHeight="1">
      <c r="A89" s="156"/>
      <c r="B89" s="156"/>
      <c r="C89" s="91" t="s">
        <v>47</v>
      </c>
      <c r="D89" s="37" t="s">
        <v>17</v>
      </c>
      <c r="E89" s="70">
        <v>0.0206</v>
      </c>
      <c r="F89" s="126">
        <f>F84*E89</f>
        <v>0.06489</v>
      </c>
      <c r="G89" s="126">
        <v>0</v>
      </c>
      <c r="H89" s="126">
        <f>F89*G89</f>
        <v>0</v>
      </c>
      <c r="I89" s="126"/>
      <c r="J89" s="126"/>
      <c r="K89" s="126"/>
      <c r="L89" s="126"/>
      <c r="M89" s="126">
        <f>H89+J89+L89</f>
        <v>0</v>
      </c>
    </row>
    <row r="90" spans="1:13" s="100" customFormat="1" ht="25.5" customHeight="1">
      <c r="A90" s="144">
        <v>2</v>
      </c>
      <c r="B90" s="149" t="s">
        <v>62</v>
      </c>
      <c r="C90" s="52" t="s">
        <v>61</v>
      </c>
      <c r="D90" s="37" t="s">
        <v>34</v>
      </c>
      <c r="E90" s="70"/>
      <c r="F90" s="61">
        <v>0.38</v>
      </c>
      <c r="G90" s="59"/>
      <c r="H90" s="59"/>
      <c r="I90" s="59"/>
      <c r="J90" s="59"/>
      <c r="K90" s="59"/>
      <c r="L90" s="59"/>
      <c r="M90" s="59"/>
    </row>
    <row r="91" spans="1:13" s="100" customFormat="1" ht="18" customHeight="1">
      <c r="A91" s="144"/>
      <c r="B91" s="149"/>
      <c r="C91" s="91" t="s">
        <v>45</v>
      </c>
      <c r="D91" s="37" t="s">
        <v>36</v>
      </c>
      <c r="E91" s="70">
        <v>0.492</v>
      </c>
      <c r="F91" s="59">
        <f>F90*E91</f>
        <v>0.18696</v>
      </c>
      <c r="G91" s="59"/>
      <c r="H91" s="59"/>
      <c r="I91" s="59">
        <v>0</v>
      </c>
      <c r="J91" s="59">
        <f>F91*I91</f>
        <v>0</v>
      </c>
      <c r="K91" s="59"/>
      <c r="L91" s="59"/>
      <c r="M91" s="59">
        <f>H91+J91+L91</f>
        <v>0</v>
      </c>
    </row>
    <row r="92" spans="1:13" s="100" customFormat="1" ht="18" customHeight="1">
      <c r="A92" s="144"/>
      <c r="B92" s="149"/>
      <c r="C92" s="91" t="s">
        <v>51</v>
      </c>
      <c r="D92" s="37" t="s">
        <v>17</v>
      </c>
      <c r="E92" s="70">
        <v>0.008</v>
      </c>
      <c r="F92" s="59">
        <f>F90*E92</f>
        <v>0.00304</v>
      </c>
      <c r="G92" s="59"/>
      <c r="H92" s="59"/>
      <c r="I92" s="59"/>
      <c r="J92" s="59"/>
      <c r="K92" s="59">
        <v>0</v>
      </c>
      <c r="L92" s="59">
        <f>F92*K92</f>
        <v>0</v>
      </c>
      <c r="M92" s="59">
        <f>H92+J92+L92</f>
        <v>0</v>
      </c>
    </row>
    <row r="93" spans="1:13" s="100" customFormat="1" ht="18" customHeight="1">
      <c r="A93" s="144"/>
      <c r="B93" s="149"/>
      <c r="C93" s="91" t="s">
        <v>46</v>
      </c>
      <c r="D93" s="37"/>
      <c r="E93" s="70"/>
      <c r="F93" s="59"/>
      <c r="G93" s="59"/>
      <c r="H93" s="59"/>
      <c r="I93" s="59"/>
      <c r="J93" s="59"/>
      <c r="K93" s="59"/>
      <c r="L93" s="59"/>
      <c r="M93" s="59"/>
    </row>
    <row r="94" spans="1:14" s="102" customFormat="1" ht="18" customHeight="1">
      <c r="A94" s="144"/>
      <c r="B94" s="149"/>
      <c r="C94" s="90" t="s">
        <v>55</v>
      </c>
      <c r="D94" s="45" t="s">
        <v>40</v>
      </c>
      <c r="E94" s="73">
        <v>0.25</v>
      </c>
      <c r="F94" s="59">
        <f>F90*E94</f>
        <v>0.095</v>
      </c>
      <c r="G94" s="59">
        <v>0</v>
      </c>
      <c r="H94" s="59">
        <f>F94*G94</f>
        <v>0</v>
      </c>
      <c r="I94" s="59"/>
      <c r="J94" s="59"/>
      <c r="K94" s="59"/>
      <c r="L94" s="59"/>
      <c r="M94" s="59">
        <f>H94+J94+L94</f>
        <v>0</v>
      </c>
      <c r="N94" s="101"/>
    </row>
    <row r="95" spans="1:14" s="102" customFormat="1" ht="18" customHeight="1">
      <c r="A95" s="144"/>
      <c r="B95" s="149"/>
      <c r="C95" s="90" t="s">
        <v>52</v>
      </c>
      <c r="D95" s="45" t="s">
        <v>40</v>
      </c>
      <c r="E95" s="73">
        <v>0.54</v>
      </c>
      <c r="F95" s="59">
        <f>F90*E95</f>
        <v>0.20520000000000002</v>
      </c>
      <c r="G95" s="59">
        <v>0</v>
      </c>
      <c r="H95" s="59">
        <f>F95*G95</f>
        <v>0</v>
      </c>
      <c r="I95" s="59"/>
      <c r="J95" s="59"/>
      <c r="K95" s="59"/>
      <c r="L95" s="59"/>
      <c r="M95" s="59">
        <f>H95+J95+L95</f>
        <v>0</v>
      </c>
      <c r="N95" s="101"/>
    </row>
    <row r="96" spans="1:14" s="102" customFormat="1" ht="18" customHeight="1">
      <c r="A96" s="144"/>
      <c r="B96" s="149"/>
      <c r="C96" s="90" t="s">
        <v>53</v>
      </c>
      <c r="D96" s="45" t="s">
        <v>40</v>
      </c>
      <c r="E96" s="73">
        <v>0.116</v>
      </c>
      <c r="F96" s="59">
        <f>F90*E96</f>
        <v>0.04408</v>
      </c>
      <c r="G96" s="59">
        <v>0</v>
      </c>
      <c r="H96" s="59">
        <f>F96*G96</f>
        <v>0</v>
      </c>
      <c r="I96" s="59"/>
      <c r="J96" s="59"/>
      <c r="K96" s="59"/>
      <c r="L96" s="59"/>
      <c r="M96" s="59">
        <f>H96+J96+L96</f>
        <v>0</v>
      </c>
      <c r="N96" s="101"/>
    </row>
    <row r="97" spans="1:13" s="100" customFormat="1" ht="18" customHeight="1">
      <c r="A97" s="144"/>
      <c r="B97" s="149"/>
      <c r="C97" s="91" t="s">
        <v>63</v>
      </c>
      <c r="D97" s="37" t="s">
        <v>17</v>
      </c>
      <c r="E97" s="70">
        <v>0.007</v>
      </c>
      <c r="F97" s="59">
        <f>F90*E97</f>
        <v>0.00266</v>
      </c>
      <c r="G97" s="59">
        <v>0</v>
      </c>
      <c r="H97" s="59">
        <f>F97*G97</f>
        <v>0</v>
      </c>
      <c r="I97" s="59"/>
      <c r="J97" s="59"/>
      <c r="K97" s="59"/>
      <c r="L97" s="59"/>
      <c r="M97" s="59">
        <f>H97+J97+L97</f>
        <v>0</v>
      </c>
    </row>
    <row r="98" spans="1:13" s="99" customFormat="1" ht="24.75" customHeight="1">
      <c r="A98" s="37"/>
      <c r="B98" s="40"/>
      <c r="C98" s="52" t="s">
        <v>81</v>
      </c>
      <c r="D98" s="41"/>
      <c r="E98" s="70"/>
      <c r="F98" s="59"/>
      <c r="G98" s="59"/>
      <c r="H98" s="61">
        <f>SUM(H37:H97)</f>
        <v>0</v>
      </c>
      <c r="I98" s="61"/>
      <c r="J98" s="61">
        <f>SUM(J37:J97)</f>
        <v>0</v>
      </c>
      <c r="K98" s="61"/>
      <c r="L98" s="61">
        <f>SUM(L37:L97)</f>
        <v>0</v>
      </c>
      <c r="M98" s="61">
        <f>SUM(M37:M97)</f>
        <v>0</v>
      </c>
    </row>
    <row r="99" spans="1:13" s="100" customFormat="1" ht="22.5" customHeight="1">
      <c r="A99" s="42"/>
      <c r="B99" s="42"/>
      <c r="C99" s="52" t="s">
        <v>7</v>
      </c>
      <c r="D99" s="43">
        <v>0</v>
      </c>
      <c r="E99" s="71"/>
      <c r="F99" s="72"/>
      <c r="G99" s="72"/>
      <c r="H99" s="55">
        <f>H98*D99</f>
        <v>0</v>
      </c>
      <c r="I99" s="55"/>
      <c r="J99" s="55">
        <f>J98*D99</f>
        <v>0</v>
      </c>
      <c r="K99" s="55"/>
      <c r="L99" s="55">
        <f>L98*D99</f>
        <v>0</v>
      </c>
      <c r="M99" s="55">
        <f>M98*D99</f>
        <v>0</v>
      </c>
    </row>
    <row r="100" spans="1:13" s="100" customFormat="1" ht="24" customHeight="1">
      <c r="A100" s="42"/>
      <c r="B100" s="42"/>
      <c r="C100" s="52" t="s">
        <v>5</v>
      </c>
      <c r="D100" s="44"/>
      <c r="E100" s="71"/>
      <c r="F100" s="72"/>
      <c r="G100" s="72"/>
      <c r="H100" s="55">
        <f>H98+H99</f>
        <v>0</v>
      </c>
      <c r="I100" s="55"/>
      <c r="J100" s="55">
        <f>J98+J99</f>
        <v>0</v>
      </c>
      <c r="K100" s="55"/>
      <c r="L100" s="55">
        <f>L98+L99</f>
        <v>0</v>
      </c>
      <c r="M100" s="55">
        <f>M98+M99</f>
        <v>0</v>
      </c>
    </row>
    <row r="101" spans="1:13" s="100" customFormat="1" ht="24" customHeight="1">
      <c r="A101" s="42"/>
      <c r="B101" s="42"/>
      <c r="C101" s="52" t="s">
        <v>8</v>
      </c>
      <c r="D101" s="43">
        <v>0</v>
      </c>
      <c r="E101" s="71"/>
      <c r="F101" s="72"/>
      <c r="G101" s="72"/>
      <c r="H101" s="55">
        <f>H100*D101</f>
        <v>0</v>
      </c>
      <c r="I101" s="55"/>
      <c r="J101" s="55">
        <f>J100*D101</f>
        <v>0</v>
      </c>
      <c r="K101" s="55"/>
      <c r="L101" s="55">
        <f>L100*D101</f>
        <v>0</v>
      </c>
      <c r="M101" s="55">
        <f>M100*D101</f>
        <v>0</v>
      </c>
    </row>
    <row r="102" spans="1:13" s="100" customFormat="1" ht="22.5" customHeight="1">
      <c r="A102" s="42"/>
      <c r="B102" s="42"/>
      <c r="C102" s="52" t="s">
        <v>56</v>
      </c>
      <c r="D102" s="44"/>
      <c r="E102" s="71"/>
      <c r="F102" s="72"/>
      <c r="G102" s="72"/>
      <c r="H102" s="63">
        <f>H100+H101</f>
        <v>0</v>
      </c>
      <c r="I102" s="63"/>
      <c r="J102" s="63">
        <f>J100+J101</f>
        <v>0</v>
      </c>
      <c r="K102" s="63"/>
      <c r="L102" s="63">
        <f>L100+L101</f>
        <v>0</v>
      </c>
      <c r="M102" s="63">
        <f>M100+M101</f>
        <v>0</v>
      </c>
    </row>
    <row r="103" spans="1:13" s="100" customFormat="1" ht="22.5" customHeight="1">
      <c r="A103" s="42"/>
      <c r="B103" s="42"/>
      <c r="C103" s="41" t="s">
        <v>104</v>
      </c>
      <c r="D103" s="44"/>
      <c r="E103" s="71"/>
      <c r="F103" s="72"/>
      <c r="G103" s="72"/>
      <c r="H103" s="63"/>
      <c r="I103" s="63"/>
      <c r="J103" s="63"/>
      <c r="K103" s="63"/>
      <c r="L103" s="63"/>
      <c r="M103" s="63"/>
    </row>
    <row r="104" spans="1:13" s="100" customFormat="1" ht="34.5" customHeight="1">
      <c r="A104" s="163">
        <v>1</v>
      </c>
      <c r="B104" s="162" t="s">
        <v>98</v>
      </c>
      <c r="C104" s="124" t="s">
        <v>99</v>
      </c>
      <c r="D104" s="122" t="s">
        <v>95</v>
      </c>
      <c r="E104" s="73"/>
      <c r="F104" s="125">
        <f>F108</f>
        <v>6.5</v>
      </c>
      <c r="G104" s="126"/>
      <c r="H104" s="126"/>
      <c r="I104" s="126"/>
      <c r="J104" s="126"/>
      <c r="K104" s="126"/>
      <c r="L104" s="126"/>
      <c r="M104" s="126"/>
    </row>
    <row r="105" spans="1:13" s="100" customFormat="1" ht="22.5" customHeight="1">
      <c r="A105" s="164"/>
      <c r="B105" s="162"/>
      <c r="C105" s="127" t="s">
        <v>45</v>
      </c>
      <c r="D105" s="73" t="s">
        <v>36</v>
      </c>
      <c r="E105" s="73">
        <v>0.11</v>
      </c>
      <c r="F105" s="126">
        <f>F104*E105</f>
        <v>0.715</v>
      </c>
      <c r="G105" s="126"/>
      <c r="H105" s="126"/>
      <c r="I105" s="126">
        <v>0</v>
      </c>
      <c r="J105" s="126">
        <f>F105*I105</f>
        <v>0</v>
      </c>
      <c r="K105" s="126"/>
      <c r="L105" s="126"/>
      <c r="M105" s="126">
        <f>H105+J105+L105</f>
        <v>0</v>
      </c>
    </row>
    <row r="106" spans="1:13" s="100" customFormat="1" ht="22.5" customHeight="1">
      <c r="A106" s="164"/>
      <c r="B106" s="162"/>
      <c r="C106" s="127" t="s">
        <v>37</v>
      </c>
      <c r="D106" s="73" t="s">
        <v>17</v>
      </c>
      <c r="E106" s="73">
        <v>0.0027</v>
      </c>
      <c r="F106" s="126">
        <f>F104*E106</f>
        <v>0.01755</v>
      </c>
      <c r="G106" s="126"/>
      <c r="H106" s="126"/>
      <c r="I106" s="126"/>
      <c r="J106" s="126"/>
      <c r="K106" s="126">
        <v>0</v>
      </c>
      <c r="L106" s="126">
        <f>F106*K106</f>
        <v>0</v>
      </c>
      <c r="M106" s="126">
        <f>H106+J106+L106</f>
        <v>0</v>
      </c>
    </row>
    <row r="107" spans="1:13" s="100" customFormat="1" ht="22.5" customHeight="1">
      <c r="A107" s="164"/>
      <c r="B107" s="162"/>
      <c r="C107" s="128" t="s">
        <v>46</v>
      </c>
      <c r="D107" s="73"/>
      <c r="E107" s="73"/>
      <c r="F107" s="126"/>
      <c r="G107" s="126"/>
      <c r="H107" s="126"/>
      <c r="I107" s="126"/>
      <c r="J107" s="126"/>
      <c r="K107" s="126"/>
      <c r="L107" s="126"/>
      <c r="M107" s="126"/>
    </row>
    <row r="108" spans="1:13" s="100" customFormat="1" ht="22.5" customHeight="1">
      <c r="A108" s="164"/>
      <c r="B108" s="162"/>
      <c r="C108" s="90" t="s">
        <v>100</v>
      </c>
      <c r="D108" s="122" t="s">
        <v>95</v>
      </c>
      <c r="E108" s="73"/>
      <c r="F108" s="126">
        <v>6.5</v>
      </c>
      <c r="G108" s="126">
        <v>0</v>
      </c>
      <c r="H108" s="126">
        <f>F108*G108</f>
        <v>0</v>
      </c>
      <c r="I108" s="126"/>
      <c r="J108" s="126"/>
      <c r="K108" s="126"/>
      <c r="L108" s="126"/>
      <c r="M108" s="126">
        <f>H108+J108+L108</f>
        <v>0</v>
      </c>
    </row>
    <row r="109" spans="1:13" s="100" customFormat="1" ht="22.5" customHeight="1">
      <c r="A109" s="165"/>
      <c r="B109" s="162"/>
      <c r="C109" s="127" t="s">
        <v>47</v>
      </c>
      <c r="D109" s="73" t="s">
        <v>17</v>
      </c>
      <c r="E109" s="73">
        <v>0.0349</v>
      </c>
      <c r="F109" s="126">
        <f>F104*E109</f>
        <v>0.22685</v>
      </c>
      <c r="G109" s="126">
        <v>0</v>
      </c>
      <c r="H109" s="126">
        <f>F109*G109</f>
        <v>0</v>
      </c>
      <c r="I109" s="126"/>
      <c r="J109" s="126"/>
      <c r="K109" s="126"/>
      <c r="L109" s="126"/>
      <c r="M109" s="126">
        <f>H109+J109+L109</f>
        <v>0</v>
      </c>
    </row>
    <row r="110" spans="1:13" s="100" customFormat="1" ht="22.5" customHeight="1">
      <c r="A110" s="163">
        <v>2</v>
      </c>
      <c r="B110" s="166" t="s">
        <v>101</v>
      </c>
      <c r="C110" s="131" t="s">
        <v>107</v>
      </c>
      <c r="D110" s="38" t="s">
        <v>102</v>
      </c>
      <c r="E110" s="39"/>
      <c r="F110" s="125">
        <v>2</v>
      </c>
      <c r="G110" s="132"/>
      <c r="H110" s="132"/>
      <c r="I110" s="132"/>
      <c r="J110" s="132"/>
      <c r="K110" s="132"/>
      <c r="L110" s="132"/>
      <c r="M110" s="132"/>
    </row>
    <row r="111" spans="1:13" s="100" customFormat="1" ht="22.5" customHeight="1">
      <c r="A111" s="164"/>
      <c r="B111" s="166"/>
      <c r="C111" s="133" t="s">
        <v>103</v>
      </c>
      <c r="D111" s="38" t="s">
        <v>36</v>
      </c>
      <c r="E111" s="39">
        <v>1.54</v>
      </c>
      <c r="F111" s="132">
        <f>F110*E111</f>
        <v>3.08</v>
      </c>
      <c r="G111" s="132"/>
      <c r="H111" s="132"/>
      <c r="I111" s="126">
        <v>0</v>
      </c>
      <c r="J111" s="132">
        <f>F111*I111</f>
        <v>0</v>
      </c>
      <c r="K111" s="132"/>
      <c r="L111" s="132"/>
      <c r="M111" s="132">
        <f>H111+J111+L111</f>
        <v>0</v>
      </c>
    </row>
    <row r="112" spans="1:13" s="100" customFormat="1" ht="22.5" customHeight="1">
      <c r="A112" s="164"/>
      <c r="B112" s="166"/>
      <c r="C112" s="133" t="s">
        <v>51</v>
      </c>
      <c r="D112" s="38" t="s">
        <v>17</v>
      </c>
      <c r="E112" s="39">
        <v>0.29</v>
      </c>
      <c r="F112" s="132">
        <f>F110*E112</f>
        <v>0.58</v>
      </c>
      <c r="G112" s="132"/>
      <c r="H112" s="132"/>
      <c r="I112" s="132"/>
      <c r="J112" s="132"/>
      <c r="K112" s="132">
        <v>0</v>
      </c>
      <c r="L112" s="132">
        <f>F112*K112</f>
        <v>0</v>
      </c>
      <c r="M112" s="132">
        <f>H112+J112+L112</f>
        <v>0</v>
      </c>
    </row>
    <row r="113" spans="1:13" s="100" customFormat="1" ht="22.5" customHeight="1">
      <c r="A113" s="164"/>
      <c r="B113" s="166"/>
      <c r="C113" s="133" t="s">
        <v>46</v>
      </c>
      <c r="D113" s="38"/>
      <c r="E113" s="39"/>
      <c r="F113" s="132"/>
      <c r="G113" s="132"/>
      <c r="H113" s="132"/>
      <c r="I113" s="132"/>
      <c r="J113" s="132"/>
      <c r="K113" s="132"/>
      <c r="L113" s="132"/>
      <c r="M113" s="132"/>
    </row>
    <row r="114" spans="1:13" s="100" customFormat="1" ht="22.5" customHeight="1">
      <c r="A114" s="164"/>
      <c r="B114" s="166"/>
      <c r="C114" s="133" t="s">
        <v>110</v>
      </c>
      <c r="D114" s="38" t="s">
        <v>102</v>
      </c>
      <c r="E114" s="39">
        <v>1</v>
      </c>
      <c r="F114" s="132">
        <f>F110*E114</f>
        <v>2</v>
      </c>
      <c r="G114" s="132">
        <v>0</v>
      </c>
      <c r="H114" s="132">
        <f>F114*G114</f>
        <v>0</v>
      </c>
      <c r="I114" s="132"/>
      <c r="J114" s="132"/>
      <c r="K114" s="132"/>
      <c r="L114" s="132"/>
      <c r="M114" s="132">
        <f>H114+J114+L114</f>
        <v>0</v>
      </c>
    </row>
    <row r="115" spans="1:13" s="100" customFormat="1" ht="22.5" customHeight="1">
      <c r="A115" s="165"/>
      <c r="B115" s="166"/>
      <c r="C115" s="133" t="s">
        <v>47</v>
      </c>
      <c r="D115" s="38" t="s">
        <v>17</v>
      </c>
      <c r="E115" s="39">
        <v>0.58</v>
      </c>
      <c r="F115" s="132">
        <f>F110*E115</f>
        <v>1.16</v>
      </c>
      <c r="G115" s="132">
        <v>0</v>
      </c>
      <c r="H115" s="132">
        <f>F115*G115</f>
        <v>0</v>
      </c>
      <c r="I115" s="132"/>
      <c r="J115" s="132"/>
      <c r="K115" s="132"/>
      <c r="L115" s="132"/>
      <c r="M115" s="132">
        <f>H115+J115+L115</f>
        <v>0</v>
      </c>
    </row>
    <row r="116" spans="1:13" s="100" customFormat="1" ht="22.5" customHeight="1">
      <c r="A116" s="42"/>
      <c r="B116" s="113"/>
      <c r="C116" s="124" t="s">
        <v>108</v>
      </c>
      <c r="D116" s="38" t="s">
        <v>102</v>
      </c>
      <c r="E116" s="39"/>
      <c r="F116" s="134">
        <f>F110*4</f>
        <v>8</v>
      </c>
      <c r="G116" s="132">
        <v>0</v>
      </c>
      <c r="H116" s="132">
        <f>F116*G116</f>
        <v>0</v>
      </c>
      <c r="I116" s="132"/>
      <c r="J116" s="132"/>
      <c r="K116" s="132"/>
      <c r="L116" s="132"/>
      <c r="M116" s="132">
        <f>H116+J116+L116</f>
        <v>0</v>
      </c>
    </row>
    <row r="117" spans="1:13" s="100" customFormat="1" ht="22.5" customHeight="1">
      <c r="A117" s="42"/>
      <c r="B117" s="42"/>
      <c r="C117" s="52" t="s">
        <v>81</v>
      </c>
      <c r="D117" s="86"/>
      <c r="E117" s="58"/>
      <c r="F117" s="129"/>
      <c r="G117" s="129"/>
      <c r="H117" s="130">
        <f>SUM(H104:H116)</f>
        <v>0</v>
      </c>
      <c r="I117" s="130"/>
      <c r="J117" s="130">
        <f>SUM(J104:J116)</f>
        <v>0</v>
      </c>
      <c r="K117" s="130"/>
      <c r="L117" s="130">
        <f>SUM(L104:L116)</f>
        <v>0</v>
      </c>
      <c r="M117" s="130">
        <f>SUM(M104:M116)</f>
        <v>0</v>
      </c>
    </row>
    <row r="118" spans="1:13" s="100" customFormat="1" ht="22.5" customHeight="1">
      <c r="A118" s="42"/>
      <c r="B118" s="42"/>
      <c r="C118" s="131" t="s">
        <v>105</v>
      </c>
      <c r="D118" s="94">
        <v>0</v>
      </c>
      <c r="E118" s="39"/>
      <c r="F118" s="39"/>
      <c r="G118" s="39"/>
      <c r="H118" s="39"/>
      <c r="I118" s="39"/>
      <c r="J118" s="111">
        <f>J117*D118</f>
        <v>0</v>
      </c>
      <c r="K118" s="111"/>
      <c r="L118" s="111"/>
      <c r="M118" s="111">
        <f>J118</f>
        <v>0</v>
      </c>
    </row>
    <row r="119" spans="1:13" s="100" customFormat="1" ht="22.5" customHeight="1">
      <c r="A119" s="42"/>
      <c r="B119" s="42"/>
      <c r="C119" s="131" t="s">
        <v>81</v>
      </c>
      <c r="D119" s="86"/>
      <c r="E119" s="39"/>
      <c r="F119" s="39"/>
      <c r="G119" s="39"/>
      <c r="H119" s="111">
        <f aca="true" t="shared" si="0" ref="H119:M119">H117+H118</f>
        <v>0</v>
      </c>
      <c r="I119" s="39">
        <f t="shared" si="0"/>
        <v>0</v>
      </c>
      <c r="J119" s="111">
        <f t="shared" si="0"/>
        <v>0</v>
      </c>
      <c r="K119" s="111">
        <f t="shared" si="0"/>
        <v>0</v>
      </c>
      <c r="L119" s="111">
        <f t="shared" si="0"/>
        <v>0</v>
      </c>
      <c r="M119" s="111">
        <f t="shared" si="0"/>
        <v>0</v>
      </c>
    </row>
    <row r="120" spans="1:13" s="100" customFormat="1" ht="22.5" customHeight="1">
      <c r="A120" s="42"/>
      <c r="B120" s="42"/>
      <c r="C120" s="112" t="s">
        <v>106</v>
      </c>
      <c r="D120" s="94">
        <v>0</v>
      </c>
      <c r="E120" s="39"/>
      <c r="F120" s="39"/>
      <c r="G120" s="39"/>
      <c r="H120" s="111">
        <f>H119*D120</f>
        <v>0</v>
      </c>
      <c r="I120" s="39">
        <f>I119*0.08</f>
        <v>0</v>
      </c>
      <c r="J120" s="111">
        <f>J119*D120</f>
        <v>0</v>
      </c>
      <c r="K120" s="111">
        <f>K119*0.08</f>
        <v>0</v>
      </c>
      <c r="L120" s="111">
        <f>L119*D120</f>
        <v>0</v>
      </c>
      <c r="M120" s="111">
        <f>M119*D120</f>
        <v>0</v>
      </c>
    </row>
    <row r="121" spans="1:13" s="100" customFormat="1" ht="22.5" customHeight="1">
      <c r="A121" s="42"/>
      <c r="B121" s="42"/>
      <c r="C121" s="112" t="s">
        <v>109</v>
      </c>
      <c r="D121" s="38"/>
      <c r="E121" s="39"/>
      <c r="F121" s="39"/>
      <c r="G121" s="39"/>
      <c r="H121" s="111">
        <f>SUM(H119:H120)</f>
        <v>0</v>
      </c>
      <c r="I121" s="39"/>
      <c r="J121" s="111">
        <f>SUM(J119:J120)</f>
        <v>0</v>
      </c>
      <c r="K121" s="111"/>
      <c r="L121" s="111">
        <f>SUM(L119:L120)</f>
        <v>0</v>
      </c>
      <c r="M121" s="111">
        <f>SUM(M119:M120)</f>
        <v>0</v>
      </c>
    </row>
    <row r="122" spans="1:13" ht="23.25" customHeight="1">
      <c r="A122" s="48"/>
      <c r="B122" s="48"/>
      <c r="C122" s="51" t="s">
        <v>88</v>
      </c>
      <c r="D122" s="48"/>
      <c r="E122" s="74"/>
      <c r="F122" s="64"/>
      <c r="G122" s="64"/>
      <c r="H122" s="64">
        <f>H102+H34+H121</f>
        <v>0</v>
      </c>
      <c r="I122" s="64"/>
      <c r="J122" s="64">
        <f>J102+J34+J121</f>
        <v>0</v>
      </c>
      <c r="K122" s="64"/>
      <c r="L122" s="64">
        <f>L102+L34+L121</f>
        <v>0</v>
      </c>
      <c r="M122" s="64">
        <f>M102+M34+M121</f>
        <v>0</v>
      </c>
    </row>
    <row r="123" spans="1:13" ht="24.75" customHeight="1">
      <c r="A123" s="48"/>
      <c r="B123" s="48"/>
      <c r="C123" s="51" t="s">
        <v>73</v>
      </c>
      <c r="D123" s="103">
        <v>0</v>
      </c>
      <c r="E123" s="74"/>
      <c r="F123" s="64"/>
      <c r="G123" s="64"/>
      <c r="H123" s="64"/>
      <c r="I123" s="64"/>
      <c r="J123" s="64"/>
      <c r="K123" s="64"/>
      <c r="L123" s="64"/>
      <c r="M123" s="64">
        <f>H122*D123</f>
        <v>0</v>
      </c>
    </row>
    <row r="124" spans="1:13" ht="26.25" customHeight="1">
      <c r="A124" s="48"/>
      <c r="B124" s="48"/>
      <c r="C124" s="51" t="s">
        <v>5</v>
      </c>
      <c r="D124" s="48"/>
      <c r="E124" s="74"/>
      <c r="F124" s="64"/>
      <c r="G124" s="64"/>
      <c r="H124" s="64"/>
      <c r="I124" s="64"/>
      <c r="J124" s="64"/>
      <c r="K124" s="64"/>
      <c r="L124" s="64"/>
      <c r="M124" s="64">
        <f>M122+M123</f>
        <v>0</v>
      </c>
    </row>
    <row r="125" spans="1:13" ht="27.75" customHeight="1">
      <c r="A125" s="48"/>
      <c r="B125" s="48"/>
      <c r="C125" s="51" t="s">
        <v>11</v>
      </c>
      <c r="D125" s="94">
        <v>0.05</v>
      </c>
      <c r="E125" s="74"/>
      <c r="F125" s="64"/>
      <c r="G125" s="64"/>
      <c r="H125" s="64"/>
      <c r="I125" s="64"/>
      <c r="J125" s="64"/>
      <c r="K125" s="64"/>
      <c r="L125" s="64"/>
      <c r="M125" s="64">
        <f>M124*D125</f>
        <v>0</v>
      </c>
    </row>
    <row r="126" spans="1:13" ht="25.5" customHeight="1">
      <c r="A126" s="48"/>
      <c r="B126" s="48"/>
      <c r="C126" s="51" t="s">
        <v>5</v>
      </c>
      <c r="D126" s="48"/>
      <c r="E126" s="74"/>
      <c r="F126" s="64"/>
      <c r="G126" s="64"/>
      <c r="H126" s="64"/>
      <c r="I126" s="64"/>
      <c r="J126" s="64"/>
      <c r="K126" s="64"/>
      <c r="L126" s="64"/>
      <c r="M126" s="64">
        <f>M124+M125</f>
        <v>0</v>
      </c>
    </row>
    <row r="127" spans="1:13" ht="23.25" customHeight="1">
      <c r="A127" s="48"/>
      <c r="B127" s="48"/>
      <c r="C127" s="51" t="s">
        <v>12</v>
      </c>
      <c r="D127" s="94">
        <v>0.18</v>
      </c>
      <c r="E127" s="74"/>
      <c r="F127" s="64"/>
      <c r="G127" s="64"/>
      <c r="H127" s="64"/>
      <c r="I127" s="64"/>
      <c r="J127" s="64"/>
      <c r="K127" s="64"/>
      <c r="L127" s="64"/>
      <c r="M127" s="64">
        <f>M126*D127</f>
        <v>0</v>
      </c>
    </row>
    <row r="128" spans="1:13" ht="25.5" customHeight="1">
      <c r="A128" s="48"/>
      <c r="B128" s="48"/>
      <c r="C128" s="51" t="s">
        <v>57</v>
      </c>
      <c r="D128" s="48"/>
      <c r="E128" s="74"/>
      <c r="F128" s="64"/>
      <c r="G128" s="64"/>
      <c r="H128" s="64"/>
      <c r="I128" s="64"/>
      <c r="J128" s="64"/>
      <c r="K128" s="64"/>
      <c r="L128" s="64"/>
      <c r="M128" s="64">
        <f>M126+M127</f>
        <v>0</v>
      </c>
    </row>
    <row r="129" spans="1:13" ht="25.5" customHeight="1">
      <c r="A129" s="53"/>
      <c r="B129" s="53"/>
      <c r="C129" s="54"/>
      <c r="D129" s="53"/>
      <c r="E129" s="75"/>
      <c r="F129" s="65"/>
      <c r="G129" s="65"/>
      <c r="H129" s="65"/>
      <c r="I129" s="65"/>
      <c r="J129" s="65"/>
      <c r="K129" s="65"/>
      <c r="L129" s="65"/>
      <c r="M129" s="65"/>
    </row>
    <row r="130" spans="1:13" ht="25.5" customHeight="1">
      <c r="A130" s="53"/>
      <c r="B130" s="53"/>
      <c r="C130" s="92" t="s">
        <v>75</v>
      </c>
      <c r="D130" s="53"/>
      <c r="E130" s="75"/>
      <c r="F130" s="65"/>
      <c r="G130" s="65"/>
      <c r="H130" s="142" t="s">
        <v>76</v>
      </c>
      <c r="I130" s="142"/>
      <c r="J130" s="142"/>
      <c r="K130" s="65"/>
      <c r="L130" s="65"/>
      <c r="M130" s="65"/>
    </row>
    <row r="132" spans="8:10" ht="15.75">
      <c r="H132" s="142"/>
      <c r="I132" s="142"/>
      <c r="J132" s="142"/>
    </row>
  </sheetData>
  <sheetProtection selectLockedCells="1"/>
  <mergeCells count="54">
    <mergeCell ref="B22:B24"/>
    <mergeCell ref="B45:B50"/>
    <mergeCell ref="A68:A75"/>
    <mergeCell ref="B68:B75"/>
    <mergeCell ref="A51:A57"/>
    <mergeCell ref="B51:B57"/>
    <mergeCell ref="A22:A24"/>
    <mergeCell ref="A45:A50"/>
    <mergeCell ref="B27:B28"/>
    <mergeCell ref="A37:A44"/>
    <mergeCell ref="B37:B44"/>
    <mergeCell ref="B104:B109"/>
    <mergeCell ref="A104:A109"/>
    <mergeCell ref="B110:B115"/>
    <mergeCell ref="A110:A115"/>
    <mergeCell ref="A19:A21"/>
    <mergeCell ref="A76:A82"/>
    <mergeCell ref="B76:B82"/>
    <mergeCell ref="A90:A97"/>
    <mergeCell ref="B90:B97"/>
    <mergeCell ref="A84:A89"/>
    <mergeCell ref="B84:B89"/>
    <mergeCell ref="A59:A66"/>
    <mergeCell ref="B59:B66"/>
    <mergeCell ref="A27:A28"/>
    <mergeCell ref="A5:A8"/>
    <mergeCell ref="B5:B8"/>
    <mergeCell ref="B11:B12"/>
    <mergeCell ref="B16:B18"/>
    <mergeCell ref="A25:A26"/>
    <mergeCell ref="B19:B21"/>
    <mergeCell ref="D1:M1"/>
    <mergeCell ref="M5:M8"/>
    <mergeCell ref="J7:J8"/>
    <mergeCell ref="G5:H6"/>
    <mergeCell ref="I5:J6"/>
    <mergeCell ref="A11:A12"/>
    <mergeCell ref="H3:K3"/>
    <mergeCell ref="I4:K4"/>
    <mergeCell ref="D5:D8"/>
    <mergeCell ref="C5:C8"/>
    <mergeCell ref="H132:J132"/>
    <mergeCell ref="B25:B26"/>
    <mergeCell ref="A13:A15"/>
    <mergeCell ref="B13:B15"/>
    <mergeCell ref="A16:A18"/>
    <mergeCell ref="S5:AB5"/>
    <mergeCell ref="E7:E8"/>
    <mergeCell ref="F7:F8"/>
    <mergeCell ref="H7:H8"/>
    <mergeCell ref="L7:L8"/>
    <mergeCell ref="H130:J130"/>
    <mergeCell ref="E5:F6"/>
    <mergeCell ref="K5:L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view="pageLayout" workbookViewId="0" topLeftCell="A7">
      <selection activeCell="B15" sqref="B15"/>
    </sheetView>
  </sheetViews>
  <sheetFormatPr defaultColWidth="9.140625" defaultRowHeight="15"/>
  <cols>
    <col min="1" max="1" width="5.00390625" style="0" customWidth="1"/>
    <col min="2" max="2" width="73.8515625" style="0" customWidth="1"/>
    <col min="3" max="3" width="7.140625" style="0" customWidth="1"/>
    <col min="4" max="4" width="11.8515625" style="81" customWidth="1"/>
  </cols>
  <sheetData>
    <row r="1" spans="2:4" ht="27" customHeight="1">
      <c r="B1" s="174" t="s">
        <v>123</v>
      </c>
      <c r="C1" s="174"/>
      <c r="D1" s="174"/>
    </row>
    <row r="2" spans="1:4" ht="15">
      <c r="A2" s="8"/>
      <c r="B2" s="26"/>
      <c r="C2" s="26"/>
      <c r="D2" s="76"/>
    </row>
    <row r="3" spans="1:4" ht="15" customHeight="1">
      <c r="A3" s="175" t="s">
        <v>1</v>
      </c>
      <c r="B3" s="178" t="s">
        <v>70</v>
      </c>
      <c r="C3" s="181" t="s">
        <v>2</v>
      </c>
      <c r="D3" s="173" t="s">
        <v>6</v>
      </c>
    </row>
    <row r="4" spans="1:4" ht="15">
      <c r="A4" s="176"/>
      <c r="B4" s="179"/>
      <c r="C4" s="181"/>
      <c r="D4" s="173"/>
    </row>
    <row r="5" spans="1:4" ht="11.25" customHeight="1">
      <c r="A5" s="176"/>
      <c r="B5" s="179"/>
      <c r="C5" s="181"/>
      <c r="D5" s="173"/>
    </row>
    <row r="6" spans="1:4" ht="15" hidden="1">
      <c r="A6" s="177"/>
      <c r="B6" s="180"/>
      <c r="C6" s="181"/>
      <c r="D6" s="173"/>
    </row>
    <row r="7" spans="1:4" ht="18" customHeight="1">
      <c r="A7" s="9">
        <v>1</v>
      </c>
      <c r="B7" s="4">
        <v>2</v>
      </c>
      <c r="C7" s="21">
        <v>3</v>
      </c>
      <c r="D7" s="84">
        <v>4</v>
      </c>
    </row>
    <row r="8" spans="1:4" ht="18" customHeight="1">
      <c r="A8" s="10"/>
      <c r="B8" s="5" t="s">
        <v>33</v>
      </c>
      <c r="C8" s="10"/>
      <c r="D8" s="77"/>
    </row>
    <row r="9" spans="1:4" ht="24" customHeight="1">
      <c r="A9" s="19">
        <v>1</v>
      </c>
      <c r="B9" s="22" t="s">
        <v>74</v>
      </c>
      <c r="C9" s="11" t="s">
        <v>34</v>
      </c>
      <c r="D9" s="82">
        <v>82.51</v>
      </c>
    </row>
    <row r="10" spans="1:4" ht="18" customHeight="1">
      <c r="A10" s="19">
        <v>2</v>
      </c>
      <c r="B10" s="22" t="s">
        <v>15</v>
      </c>
      <c r="C10" s="11" t="s">
        <v>34</v>
      </c>
      <c r="D10" s="82">
        <v>2</v>
      </c>
    </row>
    <row r="11" spans="1:4" ht="18" customHeight="1">
      <c r="A11" s="16">
        <v>3</v>
      </c>
      <c r="B11" s="23" t="s">
        <v>82</v>
      </c>
      <c r="C11" s="15" t="s">
        <v>34</v>
      </c>
      <c r="D11" s="83">
        <v>2</v>
      </c>
    </row>
    <row r="12" spans="1:4" ht="18" customHeight="1">
      <c r="A12" s="16">
        <v>4</v>
      </c>
      <c r="B12" s="24" t="s">
        <v>118</v>
      </c>
      <c r="C12" s="16" t="s">
        <v>89</v>
      </c>
      <c r="D12" s="83">
        <v>2.21</v>
      </c>
    </row>
    <row r="13" spans="1:4" ht="18" customHeight="1">
      <c r="A13" s="20">
        <v>5</v>
      </c>
      <c r="B13" s="24" t="s">
        <v>112</v>
      </c>
      <c r="C13" s="16" t="s">
        <v>87</v>
      </c>
      <c r="D13" s="83">
        <v>3.15</v>
      </c>
    </row>
    <row r="14" spans="1:4" ht="18" customHeight="1">
      <c r="A14" s="19">
        <v>6</v>
      </c>
      <c r="B14" s="22" t="s">
        <v>16</v>
      </c>
      <c r="C14" s="11" t="s">
        <v>41</v>
      </c>
      <c r="D14" s="82">
        <v>0.21</v>
      </c>
    </row>
    <row r="15" spans="1:4" ht="18" customHeight="1">
      <c r="A15" s="19">
        <v>7</v>
      </c>
      <c r="B15" s="22" t="s">
        <v>42</v>
      </c>
      <c r="C15" s="11" t="s">
        <v>41</v>
      </c>
      <c r="D15" s="82">
        <v>0.21</v>
      </c>
    </row>
    <row r="16" spans="1:4" ht="18" customHeight="1">
      <c r="A16" s="11">
        <v>8</v>
      </c>
      <c r="B16" s="22" t="s">
        <v>69</v>
      </c>
      <c r="C16" s="11" t="s">
        <v>41</v>
      </c>
      <c r="D16" s="82">
        <v>0.21</v>
      </c>
    </row>
    <row r="17" spans="1:4" ht="18" customHeight="1">
      <c r="A17" s="10"/>
      <c r="B17" s="5" t="s">
        <v>44</v>
      </c>
      <c r="C17" s="10"/>
      <c r="D17" s="78"/>
    </row>
    <row r="18" spans="1:4" ht="18" customHeight="1">
      <c r="A18" s="11"/>
      <c r="B18" s="3" t="s">
        <v>67</v>
      </c>
      <c r="C18" s="11"/>
      <c r="D18" s="60"/>
    </row>
    <row r="19" spans="1:4" ht="18" customHeight="1">
      <c r="A19" s="19">
        <v>1</v>
      </c>
      <c r="B19" s="2" t="s">
        <v>64</v>
      </c>
      <c r="C19" s="11" t="s">
        <v>34</v>
      </c>
      <c r="D19" s="82">
        <v>4.75</v>
      </c>
    </row>
    <row r="20" spans="1:4" ht="18" customHeight="1">
      <c r="A20" s="19">
        <v>2</v>
      </c>
      <c r="B20" s="2" t="s">
        <v>119</v>
      </c>
      <c r="C20" s="11" t="s">
        <v>34</v>
      </c>
      <c r="D20" s="82">
        <v>1.57</v>
      </c>
    </row>
    <row r="21" spans="1:4" ht="30" customHeight="1">
      <c r="A21" s="11">
        <v>3</v>
      </c>
      <c r="B21" s="2" t="s">
        <v>85</v>
      </c>
      <c r="C21" s="11" t="s">
        <v>34</v>
      </c>
      <c r="D21" s="82">
        <v>60.8</v>
      </c>
    </row>
    <row r="22" spans="1:14" ht="18" customHeight="1">
      <c r="A22" s="11"/>
      <c r="B22" s="3" t="s">
        <v>54</v>
      </c>
      <c r="C22" s="11"/>
      <c r="D22" s="82"/>
      <c r="N22" s="25"/>
    </row>
    <row r="23" spans="1:4" ht="29.25" customHeight="1">
      <c r="A23" s="20">
        <v>1</v>
      </c>
      <c r="B23" s="14" t="s">
        <v>120</v>
      </c>
      <c r="C23" s="15" t="s">
        <v>34</v>
      </c>
      <c r="D23" s="83">
        <v>22.13</v>
      </c>
    </row>
    <row r="24" spans="1:4" ht="14.25" customHeight="1">
      <c r="A24" s="11"/>
      <c r="B24" s="3" t="s">
        <v>9</v>
      </c>
      <c r="C24" s="11"/>
      <c r="D24" s="60"/>
    </row>
    <row r="25" spans="1:4" ht="18" customHeight="1">
      <c r="A25" s="19">
        <v>1</v>
      </c>
      <c r="B25" s="2" t="s">
        <v>65</v>
      </c>
      <c r="C25" s="11" t="s">
        <v>34</v>
      </c>
      <c r="D25" s="82">
        <v>2</v>
      </c>
    </row>
    <row r="26" spans="1:4" ht="18" customHeight="1">
      <c r="A26" s="19">
        <v>2</v>
      </c>
      <c r="B26" s="2" t="s">
        <v>66</v>
      </c>
      <c r="C26" s="11" t="s">
        <v>34</v>
      </c>
      <c r="D26" s="82">
        <v>21.71</v>
      </c>
    </row>
    <row r="27" spans="1:4" ht="15.75" customHeight="1">
      <c r="A27" s="11"/>
      <c r="B27" s="3" t="s">
        <v>10</v>
      </c>
      <c r="C27" s="11"/>
      <c r="D27" s="82"/>
    </row>
    <row r="28" spans="1:4" ht="18" customHeight="1">
      <c r="A28" s="11">
        <v>1</v>
      </c>
      <c r="B28" s="22" t="s">
        <v>114</v>
      </c>
      <c r="C28" s="11" t="s">
        <v>34</v>
      </c>
      <c r="D28" s="82">
        <v>3.15</v>
      </c>
    </row>
    <row r="29" spans="1:4" ht="18" customHeight="1">
      <c r="A29" s="11">
        <v>2</v>
      </c>
      <c r="B29" s="2" t="s">
        <v>61</v>
      </c>
      <c r="C29" s="11" t="s">
        <v>34</v>
      </c>
      <c r="D29" s="82">
        <v>0.38</v>
      </c>
    </row>
    <row r="30" spans="1:4" ht="15">
      <c r="A30" s="107"/>
      <c r="B30" s="108" t="s">
        <v>121</v>
      </c>
      <c r="C30" s="106"/>
      <c r="D30" s="77"/>
    </row>
    <row r="31" spans="1:4" ht="15">
      <c r="A31" s="107">
        <v>1</v>
      </c>
      <c r="B31" s="109" t="s">
        <v>99</v>
      </c>
      <c r="C31" s="106" t="s">
        <v>87</v>
      </c>
      <c r="D31" s="110">
        <v>6.5</v>
      </c>
    </row>
    <row r="32" spans="1:4" ht="15">
      <c r="A32" s="107">
        <v>2</v>
      </c>
      <c r="B32" s="109" t="s">
        <v>107</v>
      </c>
      <c r="C32" s="106" t="s">
        <v>102</v>
      </c>
      <c r="D32" s="110">
        <v>2</v>
      </c>
    </row>
    <row r="33" spans="1:4" ht="15">
      <c r="A33" s="107">
        <v>3</v>
      </c>
      <c r="B33" s="109" t="s">
        <v>108</v>
      </c>
      <c r="C33" s="106" t="s">
        <v>102</v>
      </c>
      <c r="D33" s="110">
        <v>8</v>
      </c>
    </row>
    <row r="34" spans="1:4" ht="15">
      <c r="A34" s="13"/>
      <c r="B34" s="6"/>
      <c r="C34" s="17"/>
      <c r="D34" s="79"/>
    </row>
    <row r="35" spans="1:4" ht="15">
      <c r="A35" s="13"/>
      <c r="B35" s="6" t="s">
        <v>77</v>
      </c>
      <c r="C35" s="17"/>
      <c r="D35" s="79"/>
    </row>
    <row r="36" spans="1:4" ht="15">
      <c r="A36" s="13"/>
      <c r="B36" s="6"/>
      <c r="C36" s="17"/>
      <c r="D36" s="79"/>
    </row>
    <row r="37" spans="1:4" ht="15">
      <c r="A37" s="12"/>
      <c r="B37" s="7" t="s">
        <v>122</v>
      </c>
      <c r="C37" s="12"/>
      <c r="D37" s="18"/>
    </row>
    <row r="38" spans="1:4" ht="15">
      <c r="A38" s="12"/>
      <c r="B38" s="1"/>
      <c r="C38" s="12"/>
      <c r="D38" s="80"/>
    </row>
    <row r="39" spans="1:4" ht="15">
      <c r="A39" s="13"/>
      <c r="B39" s="6" t="s">
        <v>83</v>
      </c>
      <c r="C39" s="17"/>
      <c r="D39" s="79"/>
    </row>
    <row r="40" spans="1:4" ht="15">
      <c r="A40" s="13"/>
      <c r="B40" s="6"/>
      <c r="C40" s="17"/>
      <c r="D40" s="79"/>
    </row>
    <row r="41" spans="1:4" ht="15">
      <c r="A41" s="13"/>
      <c r="B41" s="6"/>
      <c r="C41" s="17"/>
      <c r="D41" s="79"/>
    </row>
    <row r="42" spans="1:4" ht="15">
      <c r="A42" s="13"/>
      <c r="B42" s="6"/>
      <c r="C42" s="17"/>
      <c r="D42" s="79"/>
    </row>
  </sheetData>
  <sheetProtection/>
  <mergeCells count="5">
    <mergeCell ref="D3:D6"/>
    <mergeCell ref="B1:D1"/>
    <mergeCell ref="A3:A6"/>
    <mergeCell ref="B3:B6"/>
    <mergeCell ref="C3:C6"/>
  </mergeCells>
  <printOptions/>
  <pageMargins left="0" right="0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bidzina_maisuradze</cp:lastModifiedBy>
  <cp:lastPrinted>2017-07-03T07:40:47Z</cp:lastPrinted>
  <dcterms:created xsi:type="dcterms:W3CDTF">2012-03-24T16:25:05Z</dcterms:created>
  <dcterms:modified xsi:type="dcterms:W3CDTF">2017-07-17T07:47:59Z</dcterms:modified>
  <cp:category/>
  <cp:version/>
  <cp:contentType/>
  <cp:contentStatus/>
</cp:coreProperties>
</file>