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Maia\Desktop\ბარა\"/>
    </mc:Choice>
  </mc:AlternateContent>
  <xr:revisionPtr revIDLastSave="0" documentId="13_ncr:1_{AC00631A-5097-4B15-95AA-7AA533B4CF2E}" xr6:coauthVersionLast="36" xr6:coauthVersionMax="36" xr10:uidLastSave="{00000000-0000-0000-0000-000000000000}"/>
  <bookViews>
    <workbookView xWindow="0" yWindow="0" windowWidth="23040" windowHeight="8484" tabRatio="609" activeTab="1" xr2:uid="{00000000-000D-0000-FFFF-FFFF00000000}"/>
  </bookViews>
  <sheets>
    <sheet name="ნაკრები ხარჯთაღრიცხვა" sheetId="47" r:id="rId1"/>
    <sheet name="ბარათაული ზემოურ" sheetId="52" r:id="rId2"/>
    <sheet name="ბარათ. გორჯ" sheetId="68" r:id="rId3"/>
    <sheet name="გომარდ ქარ" sheetId="71" r:id="rId4"/>
    <sheet name="გომარ ჭაღალიძეებ" sheetId="72" r:id="rId5"/>
    <sheet name="ვანი" sheetId="73" r:id="rId6"/>
    <sheet name="ზემოხევი" sheetId="74" r:id="rId7"/>
    <sheet name="გომარ დარ" sheetId="75" r:id="rId8"/>
  </sheets>
  <calcPr calcId="191029"/>
</workbook>
</file>

<file path=xl/calcChain.xml><?xml version="1.0" encoding="utf-8"?>
<calcChain xmlns="http://schemas.openxmlformats.org/spreadsheetml/2006/main">
  <c r="D15" i="47" l="1"/>
  <c r="H15" i="47" s="1"/>
  <c r="E16" i="75"/>
  <c r="E15" i="75"/>
  <c r="E14" i="75"/>
  <c r="E13" i="75"/>
  <c r="E12" i="75"/>
  <c r="E10" i="75"/>
  <c r="E9" i="75"/>
  <c r="E8" i="75"/>
  <c r="E16" i="74" l="1"/>
  <c r="E15" i="74"/>
  <c r="E14" i="74"/>
  <c r="E13" i="74"/>
  <c r="E12" i="74"/>
  <c r="E10" i="74"/>
  <c r="E9" i="74"/>
  <c r="E8" i="74"/>
  <c r="E16" i="73" l="1"/>
  <c r="E15" i="73"/>
  <c r="E14" i="73"/>
  <c r="E13" i="73"/>
  <c r="E12" i="73"/>
  <c r="E10" i="73"/>
  <c r="E9" i="73"/>
  <c r="E8" i="73"/>
  <c r="E16" i="72"/>
  <c r="E15" i="72"/>
  <c r="E14" i="72"/>
  <c r="E13" i="72"/>
  <c r="E12" i="72"/>
  <c r="E10" i="72"/>
  <c r="E9" i="72"/>
  <c r="E8" i="72"/>
  <c r="E16" i="71"/>
  <c r="E15" i="71"/>
  <c r="E14" i="71"/>
  <c r="E13" i="71"/>
  <c r="E12" i="71"/>
  <c r="E10" i="71"/>
  <c r="E9" i="71"/>
  <c r="E8" i="71"/>
  <c r="E16" i="68"/>
  <c r="E15" i="68"/>
  <c r="E14" i="68"/>
  <c r="E13" i="68"/>
  <c r="E12" i="68"/>
  <c r="E10" i="68"/>
  <c r="E9" i="68"/>
  <c r="E8" i="68"/>
  <c r="E16" i="52" l="1"/>
  <c r="E15" i="52"/>
  <c r="E14" i="52"/>
  <c r="E13" i="52"/>
  <c r="E12" i="52"/>
  <c r="E10" i="52"/>
  <c r="E9" i="52"/>
  <c r="E8" i="52"/>
  <c r="D14" i="47" l="1"/>
  <c r="H14" i="47" s="1"/>
  <c r="D11" i="47" l="1"/>
  <c r="H11" i="47" s="1"/>
  <c r="D13" i="47"/>
  <c r="H13" i="47" s="1"/>
  <c r="D10" i="47"/>
  <c r="D12" i="47"/>
  <c r="D9" i="47"/>
  <c r="D16" i="47" l="1"/>
  <c r="H12" i="47"/>
  <c r="H10" i="47"/>
  <c r="H9" i="47"/>
  <c r="H16" i="47" l="1"/>
  <c r="H17" i="47" s="1"/>
  <c r="H18" i="47" s="1"/>
  <c r="D17" i="47"/>
  <c r="D18" i="47" s="1"/>
</calcChain>
</file>

<file path=xl/sharedStrings.xml><?xml version="1.0" encoding="utf-8"?>
<sst xmlns="http://schemas.openxmlformats.org/spreadsheetml/2006/main" count="284" uniqueCount="73">
  <si>
    <t>1</t>
  </si>
  <si>
    <t>ლარი</t>
  </si>
  <si>
    <t>სახარჯთაღრიცხვო ანგარიში</t>
  </si>
  <si>
    <t xml:space="preserve"> სახარჯთარრიცხვო ღირებულება, ლარი</t>
  </si>
  <si>
    <t>სამშენებლო სამუშაოები</t>
  </si>
  <si>
    <t>საერთო სახარჯთაღრიცხვო ღირებულება</t>
  </si>
  <si>
    <t xml:space="preserve">ჯამი: </t>
  </si>
  <si>
    <t>დ.ღ.გ. 18%</t>
  </si>
  <si>
    <t>სულ ხარჯთაღრიცხვით</t>
  </si>
  <si>
    <t>კაც/სთ</t>
  </si>
  <si>
    <t>სამუშაოს დასახელება</t>
  </si>
  <si>
    <t>განზომილების ერთეული</t>
  </si>
  <si>
    <t>რაოდენობა</t>
  </si>
  <si>
    <t>ზომის ერთეულზე</t>
  </si>
  <si>
    <t>საპროექტო მონაცემი</t>
  </si>
  <si>
    <t>ჯამი:</t>
  </si>
  <si>
    <t>გეგმიური დაგროვება</t>
  </si>
  <si>
    <t>ზედნადები ხარჯები</t>
  </si>
  <si>
    <t xml:space="preserve"> შუახევის მუნიციპალიტეტი</t>
  </si>
  <si>
    <t>№</t>
  </si>
  <si>
    <t xml:space="preserve"> ობიექტის, სამუშაოებისა და ხარჯების დასახელება </t>
  </si>
  <si>
    <t>ლოკალ.ხარჯ. N1</t>
  </si>
  <si>
    <t>ლოკალურ-რესურსული ხარჯთაღრიცხვა № 1</t>
  </si>
  <si>
    <t>რ. ბერიძე</t>
  </si>
  <si>
    <t>ლოკალ.ხარჯ. N2</t>
  </si>
  <si>
    <t>ლოკალ.ხარჯ. N3</t>
  </si>
  <si>
    <t>ტერიტორიის  მოსწორება   მოშანდაკება, დატკეპვნა ცალკეულ მონაკვეთებში ბეტონის საფარის მოსაწყობად მექანიზმებით</t>
  </si>
  <si>
    <r>
      <t xml:space="preserve"> მ</t>
    </r>
    <r>
      <rPr>
        <b/>
        <vertAlign val="superscript"/>
        <sz val="10"/>
        <rFont val="Sylfaen"/>
        <family val="1"/>
        <charset val="204"/>
      </rPr>
      <t>2</t>
    </r>
  </si>
  <si>
    <t>შრომითი რესურსი</t>
  </si>
  <si>
    <t>ექსკავატორი -მოშანდაკების</t>
  </si>
  <si>
    <t xml:space="preserve">მან/სთ </t>
  </si>
  <si>
    <t>ბულდოზერი  79კვტ (108 ცხ. ძ)</t>
  </si>
  <si>
    <t>ბეტონის საფარის მოწყობა გზაზე B-22,5 კლასის ბეტონით სისქე 10სმ (მათ შორის გზის მოხვევაში რკალის გაზრდის შესაბამისად გზის სიფართის გაზრდა)</t>
  </si>
  <si>
    <r>
      <t xml:space="preserve"> მ</t>
    </r>
    <r>
      <rPr>
        <b/>
        <vertAlign val="superscript"/>
        <sz val="10"/>
        <rFont val="Sylfaen"/>
        <family val="1"/>
        <charset val="204"/>
      </rPr>
      <t>3</t>
    </r>
  </si>
  <si>
    <t>შრომითი დანახარჯი</t>
  </si>
  <si>
    <t xml:space="preserve">მანქანები </t>
  </si>
  <si>
    <t>ბეტონი B-22,5</t>
  </si>
  <si>
    <t>კუბ.მ</t>
  </si>
  <si>
    <t xml:space="preserve">ფიცარი ჩამოგანილი 40 მმ  სისქის  </t>
  </si>
  <si>
    <r>
      <t xml:space="preserve"> მ</t>
    </r>
    <r>
      <rPr>
        <vertAlign val="superscript"/>
        <sz val="10"/>
        <rFont val="Sylfaen"/>
        <family val="1"/>
        <charset val="204"/>
      </rPr>
      <t>3</t>
    </r>
  </si>
  <si>
    <t>სხვა  მასალები</t>
  </si>
  <si>
    <t>ლოკალ.ხარჯ. N4</t>
  </si>
  <si>
    <t>ლოკალ.ხარჯ. N5</t>
  </si>
  <si>
    <t>ლოკალ.ხარჯ. N6</t>
  </si>
  <si>
    <t>2</t>
  </si>
  <si>
    <t>3</t>
  </si>
  <si>
    <t>4</t>
  </si>
  <si>
    <t>5</t>
  </si>
  <si>
    <t>ლოკალურ-რესურსული ხარჯთაღრიცხვა № 2</t>
  </si>
  <si>
    <t>ლოკალურ-რესურსული ხარჯთაღრიცხვა № 3</t>
  </si>
  <si>
    <t>ლოკალურ-რესურსული ხარჯთაღრიცხვა № 4</t>
  </si>
  <si>
    <t>ლოკალურ-რესურსული ხარჯთაღრიცხვა № 5</t>
  </si>
  <si>
    <t>ლოკალურ-რესურსული ხარჯთაღრიცხვა № 6</t>
  </si>
  <si>
    <t>ბარათაულის  ადმინისტრაციული ერთეულის სოფლებში გზაზე ბეტონის საფარის მოწყობა</t>
  </si>
  <si>
    <t xml:space="preserve">სოფელ ბარათაულში ზემოურების უბანში გზაზე ბეტონის საფარის მოწყობა </t>
  </si>
  <si>
    <t xml:space="preserve">სოფელ ბარათაულში გორჯელათის უბანში გზაზე ბეტონის საფარის მოწყობა,
</t>
  </si>
  <si>
    <t>სოფელ ბარათაულში გორჯელათის უბანში გზაზე ბეტონის საფარის მოწყობა</t>
  </si>
  <si>
    <t>სოფელ გომარდულში, ჭაღალიძეების უბანში გზაზე ბეტონის საფარის მოწყობა</t>
  </si>
  <si>
    <t>სოფელ ვანში ზედა უბანში გზაზე ბეტონის საფარის მოწყობა</t>
  </si>
  <si>
    <t xml:space="preserve"> </t>
  </si>
  <si>
    <t>სოფელ გომარდულში მანუჩარ ქარცივაძის მიმართულებით გზაზე ბეტონის საფარის მოწყობა</t>
  </si>
  <si>
    <t xml:space="preserve">სოფელ გომარდულში დარჩიძეების უბანში ბეტონის საფარის მოწყობა
</t>
  </si>
  <si>
    <t>ლოკალ.ხარჯ. N7</t>
  </si>
  <si>
    <t>სოფელ გომარდულში დარჩიძეების უბანში ბეტონის საფარის მოწყობა</t>
  </si>
  <si>
    <t>სოფელ ზემოხევში ყიფიანების მიმართულებით ბეტონის საფარის მოწყობა</t>
  </si>
  <si>
    <t xml:space="preserve">სოფელ ზემოხევში ყიფიანების მიმართულებით ბეტონის საფარის მოწყობა
</t>
  </si>
  <si>
    <t>ერთეულის ფასი</t>
  </si>
  <si>
    <t>სულ ჯამი</t>
  </si>
  <si>
    <t>ერთეულის</t>
  </si>
  <si>
    <t>სულ ფასი</t>
  </si>
  <si>
    <t xml:space="preserve">
სოფელ გომარდულში, ჭაღალიძეების უბანში გზაზე ბეტონის საფარის მოწყობა 
</t>
  </si>
  <si>
    <t>ლოკალურ-რესურსული ხარჯთაღრიცხვა № 7</t>
  </si>
  <si>
    <t xml:space="preserve">
სოფელ ბარათაულში ზემოურების უბანში გზაზე ბეტონის საფარის მოწყობა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</si>
</sst>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_);\(&quot;$&quot;#,##0\)"/>
    <numFmt numFmtId="165" formatCode="_-* #,##0.00_р_._-;\-* #,##0.00_р_._-;_-* &quot;-&quot;??_р_._-;_-@_-"/>
    <numFmt numFmtId="166" formatCode="0.0"/>
    <numFmt numFmtId="167" formatCode="0.0000"/>
    <numFmt numFmtId="168" formatCode="0.000"/>
    <numFmt numFmtId="169" formatCode="0.00000"/>
  </numFmts>
  <fonts count="19">
    <font>
      <sz val="10"/>
      <name val="Arial"/>
    </font>
    <font>
      <sz val="11"/>
      <name val="AcadNusx"/>
    </font>
    <font>
      <sz val="9"/>
      <name val="AcadNusx"/>
    </font>
    <font>
      <b/>
      <sz val="9"/>
      <name val="AcadNusx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sz val="12"/>
      <name val="Sylfaen"/>
      <family val="1"/>
    </font>
    <font>
      <sz val="9"/>
      <name val="Sylfaen"/>
      <family val="1"/>
    </font>
    <font>
      <sz val="11"/>
      <name val="Sylfaen"/>
      <family val="1"/>
    </font>
    <font>
      <b/>
      <sz val="10"/>
      <name val="Sylfae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Arial"/>
      <family val="2"/>
    </font>
    <font>
      <sz val="10"/>
      <name val="Arial Cyr"/>
      <charset val="1"/>
    </font>
    <font>
      <sz val="11"/>
      <color indexed="8"/>
      <name val="Calibri"/>
      <family val="2"/>
      <charset val="204"/>
    </font>
    <font>
      <b/>
      <vertAlign val="superscript"/>
      <sz val="10"/>
      <name val="Sylfaen"/>
      <family val="1"/>
      <charset val="204"/>
    </font>
    <font>
      <sz val="10"/>
      <name val="Sylfaen"/>
      <family val="1"/>
      <charset val="204"/>
    </font>
    <font>
      <vertAlign val="superscript"/>
      <sz val="10"/>
      <name val="Sylfae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5" fillId="0" borderId="0"/>
    <xf numFmtId="0" fontId="13" fillId="0" borderId="0"/>
    <xf numFmtId="0" fontId="12" fillId="0" borderId="0"/>
    <xf numFmtId="0" fontId="13" fillId="0" borderId="0"/>
    <xf numFmtId="165" fontId="1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4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/>
    <xf numFmtId="166" fontId="0" fillId="0" borderId="0" xfId="0" applyNumberFormat="1"/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 applyBorder="1" applyAlignment="1">
      <alignment horizontal="left"/>
    </xf>
    <xf numFmtId="49" fontId="5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49" fontId="10" fillId="3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10" fillId="4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66" fontId="17" fillId="2" borderId="1" xfId="0" applyNumberFormat="1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center" vertical="center" wrapText="1"/>
    </xf>
    <xf numFmtId="169" fontId="17" fillId="2" borderId="1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167" fontId="17" fillId="3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166" fontId="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center" vertical="center" wrapText="1"/>
    </xf>
    <xf numFmtId="166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</cellXfs>
  <cellStyles count="8">
    <cellStyle name="Normal" xfId="0" builtinId="0"/>
    <cellStyle name="Normal 3" xfId="1" xr:uid="{00000000-0005-0000-0000-000001000000}"/>
    <cellStyle name="Обычный 2" xfId="2" xr:uid="{00000000-0005-0000-0000-000002000000}"/>
    <cellStyle name="Обычный 3" xfId="3" xr:uid="{00000000-0005-0000-0000-000003000000}"/>
    <cellStyle name="Обычный_Лист1" xfId="4" xr:uid="{00000000-0005-0000-0000-000004000000}"/>
    <cellStyle name="Финансовый 2" xfId="5" xr:uid="{00000000-0005-0000-0000-000005000000}"/>
    <cellStyle name="მძიმე 2" xfId="6" xr:uid="{00000000-0005-0000-0000-000006000000}"/>
    <cellStyle name="ჩვეულებრივი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O23"/>
  <sheetViews>
    <sheetView zoomScale="115" zoomScaleNormal="115" zoomScaleSheetLayoutView="130" workbookViewId="0">
      <selection activeCell="K7" sqref="K7"/>
    </sheetView>
  </sheetViews>
  <sheetFormatPr defaultRowHeight="13.2"/>
  <cols>
    <col min="1" max="1" width="5" customWidth="1"/>
    <col min="2" max="2" width="18.33203125" customWidth="1"/>
    <col min="3" max="3" width="38.6640625" customWidth="1"/>
    <col min="4" max="4" width="12.33203125" customWidth="1"/>
    <col min="5" max="5" width="13.44140625" customWidth="1"/>
    <col min="6" max="6" width="11.88671875" customWidth="1"/>
    <col min="7" max="7" width="11.5546875" customWidth="1"/>
    <col min="8" max="8" width="17" customWidth="1"/>
    <col min="11" max="11" width="9.5546875" bestFit="1" customWidth="1"/>
  </cols>
  <sheetData>
    <row r="1" spans="1:15" ht="16.2">
      <c r="A1" s="61" t="s">
        <v>18</v>
      </c>
      <c r="B1" s="61"/>
      <c r="C1" s="61"/>
      <c r="D1" s="61"/>
      <c r="E1" s="61"/>
      <c r="F1" s="61"/>
      <c r="G1" s="61"/>
      <c r="H1" s="61"/>
    </row>
    <row r="2" spans="1:15" ht="16.2">
      <c r="A2" s="62"/>
      <c r="B2" s="62"/>
      <c r="C2" s="62"/>
      <c r="D2" s="62"/>
      <c r="E2" s="62"/>
      <c r="F2" s="62"/>
      <c r="G2" s="62"/>
      <c r="H2" s="62"/>
    </row>
    <row r="3" spans="1:15" ht="29.25" customHeight="1">
      <c r="A3" s="63" t="s">
        <v>53</v>
      </c>
      <c r="B3" s="63"/>
      <c r="C3" s="63"/>
      <c r="D3" s="63"/>
      <c r="E3" s="63"/>
      <c r="F3" s="63"/>
      <c r="G3" s="63"/>
      <c r="H3" s="63"/>
    </row>
    <row r="4" spans="1:15" ht="10.5" customHeight="1">
      <c r="A4" s="62"/>
      <c r="B4" s="62"/>
      <c r="C4" s="62"/>
      <c r="D4" s="62"/>
      <c r="E4" s="62"/>
      <c r="F4" s="62"/>
      <c r="G4" s="62"/>
      <c r="H4" s="62"/>
    </row>
    <row r="5" spans="1:15" ht="15.75" customHeight="1"/>
    <row r="6" spans="1:15" ht="21" customHeight="1">
      <c r="A6" s="59" t="s">
        <v>19</v>
      </c>
      <c r="B6" s="60" t="s">
        <v>2</v>
      </c>
      <c r="C6" s="60" t="s">
        <v>20</v>
      </c>
      <c r="D6" s="60" t="s">
        <v>3</v>
      </c>
      <c r="E6" s="60"/>
      <c r="F6" s="60"/>
      <c r="G6" s="60"/>
      <c r="H6" s="60"/>
    </row>
    <row r="7" spans="1:15" ht="42.75" customHeight="1">
      <c r="A7" s="59"/>
      <c r="B7" s="60"/>
      <c r="C7" s="60"/>
      <c r="D7" s="9" t="s">
        <v>4</v>
      </c>
      <c r="E7" s="9"/>
      <c r="F7" s="9"/>
      <c r="G7" s="9"/>
      <c r="H7" s="9" t="s">
        <v>5</v>
      </c>
    </row>
    <row r="8" spans="1:15" ht="15" customHeight="1">
      <c r="A8" s="8">
        <v>1</v>
      </c>
      <c r="B8" s="9">
        <v>2</v>
      </c>
      <c r="C8" s="9">
        <v>3</v>
      </c>
      <c r="D8" s="9">
        <v>4</v>
      </c>
      <c r="E8" s="8">
        <v>5</v>
      </c>
      <c r="F8" s="9">
        <v>6</v>
      </c>
      <c r="G8" s="9">
        <v>7</v>
      </c>
      <c r="H8" s="9">
        <v>8</v>
      </c>
    </row>
    <row r="9" spans="1:15" ht="54" customHeight="1">
      <c r="A9" s="13" t="s">
        <v>0</v>
      </c>
      <c r="B9" s="12" t="s">
        <v>21</v>
      </c>
      <c r="C9" s="12" t="s">
        <v>54</v>
      </c>
      <c r="D9" s="14">
        <f>'ბარათაული ზემოურ'!G21</f>
        <v>0</v>
      </c>
      <c r="E9" s="14"/>
      <c r="F9" s="15"/>
      <c r="G9" s="14"/>
      <c r="H9" s="14">
        <f>'ბარათაული ზემოურ'!G21</f>
        <v>0</v>
      </c>
      <c r="K9" s="46"/>
    </row>
    <row r="10" spans="1:15" ht="50.4" customHeight="1">
      <c r="A10" s="13" t="s">
        <v>44</v>
      </c>
      <c r="B10" s="12" t="s">
        <v>24</v>
      </c>
      <c r="C10" s="12" t="s">
        <v>56</v>
      </c>
      <c r="D10" s="14">
        <f>'ბარათ. გორჯ'!G21</f>
        <v>0</v>
      </c>
      <c r="E10" s="14"/>
      <c r="F10" s="15"/>
      <c r="G10" s="14"/>
      <c r="H10" s="14">
        <f t="shared" ref="H10:H13" si="0">D10</f>
        <v>0</v>
      </c>
      <c r="K10" s="46"/>
    </row>
    <row r="11" spans="1:15" ht="49.8" customHeight="1">
      <c r="A11" s="13" t="s">
        <v>45</v>
      </c>
      <c r="B11" s="12" t="s">
        <v>25</v>
      </c>
      <c r="C11" s="12" t="s">
        <v>60</v>
      </c>
      <c r="D11" s="14">
        <f>'გომარდ ქარ'!G21</f>
        <v>0</v>
      </c>
      <c r="E11" s="14"/>
      <c r="F11" s="15"/>
      <c r="G11" s="14"/>
      <c r="H11" s="14">
        <f t="shared" si="0"/>
        <v>0</v>
      </c>
      <c r="K11" s="46"/>
    </row>
    <row r="12" spans="1:15" ht="55.8" customHeight="1">
      <c r="A12" s="13" t="s">
        <v>46</v>
      </c>
      <c r="B12" s="12" t="s">
        <v>41</v>
      </c>
      <c r="C12" s="12" t="s">
        <v>70</v>
      </c>
      <c r="D12" s="14">
        <f>'გომარ ჭაღალიძეებ'!G21</f>
        <v>0</v>
      </c>
      <c r="E12" s="14"/>
      <c r="F12" s="15"/>
      <c r="G12" s="14"/>
      <c r="H12" s="14">
        <f t="shared" si="0"/>
        <v>0</v>
      </c>
      <c r="K12" s="46"/>
    </row>
    <row r="13" spans="1:15" ht="47.4" customHeight="1">
      <c r="A13" s="13" t="s">
        <v>47</v>
      </c>
      <c r="B13" s="12" t="s">
        <v>42</v>
      </c>
      <c r="C13" s="12" t="s">
        <v>58</v>
      </c>
      <c r="D13" s="14">
        <f>ვანი!G21</f>
        <v>0</v>
      </c>
      <c r="E13" s="14"/>
      <c r="F13" s="15"/>
      <c r="G13" s="14"/>
      <c r="H13" s="14">
        <f t="shared" si="0"/>
        <v>0</v>
      </c>
      <c r="K13" s="46" t="s">
        <v>59</v>
      </c>
      <c r="O13" s="46"/>
    </row>
    <row r="14" spans="1:15" ht="54.6" customHeight="1">
      <c r="A14" s="13"/>
      <c r="B14" s="12" t="s">
        <v>43</v>
      </c>
      <c r="C14" s="12" t="s">
        <v>64</v>
      </c>
      <c r="D14" s="14">
        <f>ზემოხევი!G21</f>
        <v>0</v>
      </c>
      <c r="E14" s="14"/>
      <c r="F14" s="15"/>
      <c r="G14" s="14"/>
      <c r="H14" s="14">
        <f>D14</f>
        <v>0</v>
      </c>
      <c r="K14" s="46"/>
      <c r="O14" s="46"/>
    </row>
    <row r="15" spans="1:15" ht="49.8" customHeight="1">
      <c r="A15" s="13"/>
      <c r="B15" s="12" t="s">
        <v>62</v>
      </c>
      <c r="C15" s="12" t="s">
        <v>63</v>
      </c>
      <c r="D15" s="14">
        <f>'გომარ დარ'!G21</f>
        <v>0</v>
      </c>
      <c r="E15" s="14"/>
      <c r="F15" s="15"/>
      <c r="G15" s="14"/>
      <c r="H15" s="14">
        <f>D15</f>
        <v>0</v>
      </c>
      <c r="K15" s="46"/>
      <c r="O15" s="46"/>
    </row>
    <row r="16" spans="1:15" ht="18" customHeight="1">
      <c r="A16" s="13"/>
      <c r="B16" s="11"/>
      <c r="C16" s="12" t="s">
        <v>6</v>
      </c>
      <c r="D16" s="14">
        <f>D15+D14+D13+D12+D11+D10+D9</f>
        <v>0</v>
      </c>
      <c r="E16" s="17"/>
      <c r="F16" s="14"/>
      <c r="G16" s="14"/>
      <c r="H16" s="14">
        <f>SUM(H9:H15)</f>
        <v>0</v>
      </c>
      <c r="I16" s="7"/>
    </row>
    <row r="17" spans="1:9" ht="16.5" customHeight="1">
      <c r="A17" s="10"/>
      <c r="B17" s="11"/>
      <c r="C17" s="11" t="s">
        <v>7</v>
      </c>
      <c r="D17" s="17">
        <f>D16*18%</f>
        <v>0</v>
      </c>
      <c r="E17" s="14"/>
      <c r="F17" s="17"/>
      <c r="G17" s="17"/>
      <c r="H17" s="17">
        <f>H16*18%</f>
        <v>0</v>
      </c>
      <c r="I17" s="6"/>
    </row>
    <row r="18" spans="1:9" ht="18" customHeight="1">
      <c r="A18" s="10"/>
      <c r="B18" s="11"/>
      <c r="C18" s="12" t="s">
        <v>8</v>
      </c>
      <c r="D18" s="14">
        <f>D17+D16</f>
        <v>0</v>
      </c>
      <c r="E18" s="22"/>
      <c r="F18" s="14"/>
      <c r="G18" s="14"/>
      <c r="H18" s="14">
        <f>H17+H16</f>
        <v>0</v>
      </c>
      <c r="I18" s="6"/>
    </row>
    <row r="19" spans="1:9" ht="18" customHeight="1">
      <c r="A19" s="18"/>
      <c r="B19" s="19"/>
      <c r="C19" s="20"/>
      <c r="D19" s="21"/>
      <c r="E19" s="21"/>
      <c r="F19" s="21"/>
      <c r="G19" s="21"/>
      <c r="H19" s="21"/>
      <c r="I19" s="6"/>
    </row>
    <row r="20" spans="1:9" ht="16.2">
      <c r="A20" s="58"/>
      <c r="B20" s="58"/>
      <c r="C20" s="58"/>
      <c r="D20" s="58"/>
      <c r="E20" s="58"/>
      <c r="F20" s="58"/>
      <c r="G20" s="58"/>
      <c r="H20" s="58"/>
    </row>
    <row r="21" spans="1:9" ht="16.2">
      <c r="A21" s="58"/>
      <c r="B21" s="58"/>
      <c r="C21" s="58"/>
      <c r="D21" s="58"/>
      <c r="E21" s="58"/>
      <c r="F21" s="58"/>
      <c r="G21" s="58"/>
      <c r="H21" s="58"/>
    </row>
    <row r="22" spans="1:9">
      <c r="A22" s="2"/>
      <c r="B22" s="3"/>
      <c r="C22" s="4"/>
      <c r="D22" s="5"/>
      <c r="E22" s="5"/>
      <c r="F22" s="5"/>
      <c r="G22" s="5"/>
      <c r="H22" s="5"/>
    </row>
    <row r="23" spans="1:9">
      <c r="A23" s="2"/>
      <c r="B23" s="3"/>
      <c r="C23" s="4"/>
      <c r="D23" s="5"/>
      <c r="E23" s="5"/>
      <c r="F23" s="5"/>
      <c r="G23" s="5"/>
      <c r="H23" s="5"/>
    </row>
  </sheetData>
  <mergeCells count="10">
    <mergeCell ref="A1:H1"/>
    <mergeCell ref="A2:H2"/>
    <mergeCell ref="A3:H3"/>
    <mergeCell ref="A4:H4"/>
    <mergeCell ref="D6:H6"/>
    <mergeCell ref="A20:H20"/>
    <mergeCell ref="A21:H21"/>
    <mergeCell ref="A6:A7"/>
    <mergeCell ref="B6:B7"/>
    <mergeCell ref="C6:C7"/>
  </mergeCells>
  <pageMargins left="0.75" right="0.75" top="0.54" bottom="0.59" header="0.5" footer="0.5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J24"/>
  <sheetViews>
    <sheetView tabSelected="1" zoomScaleNormal="100" zoomScaleSheetLayoutView="115" workbookViewId="0">
      <selection activeCell="I3" sqref="I3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61" t="s">
        <v>22</v>
      </c>
      <c r="B1" s="61"/>
      <c r="C1" s="61"/>
      <c r="D1" s="61"/>
      <c r="E1" s="61"/>
      <c r="F1" s="61"/>
      <c r="G1" s="61"/>
    </row>
    <row r="2" spans="1:7" customFormat="1" ht="42" customHeight="1">
      <c r="A2" s="63" t="s">
        <v>72</v>
      </c>
      <c r="B2" s="63"/>
      <c r="C2" s="63"/>
      <c r="D2" s="63"/>
      <c r="E2" s="63"/>
      <c r="F2" s="63"/>
      <c r="G2" s="63"/>
    </row>
    <row r="3" spans="1:7" customFormat="1" ht="20.399999999999999" customHeight="1">
      <c r="A3" s="23"/>
      <c r="B3" s="23"/>
      <c r="C3" s="23"/>
      <c r="D3" s="23"/>
      <c r="E3" s="23"/>
      <c r="F3" s="23"/>
      <c r="G3" s="23"/>
    </row>
    <row r="4" spans="1:7" ht="31.5" customHeight="1">
      <c r="A4" s="65" t="s">
        <v>19</v>
      </c>
      <c r="B4" s="65" t="s">
        <v>10</v>
      </c>
      <c r="C4" s="66" t="s">
        <v>11</v>
      </c>
      <c r="D4" s="65" t="s">
        <v>12</v>
      </c>
      <c r="E4" s="65"/>
      <c r="F4" s="65"/>
      <c r="G4" s="65"/>
    </row>
    <row r="5" spans="1:7" ht="73.5" customHeight="1">
      <c r="A5" s="65"/>
      <c r="B5" s="65"/>
      <c r="C5" s="66"/>
      <c r="D5" s="29" t="s">
        <v>13</v>
      </c>
      <c r="E5" s="29" t="s">
        <v>14</v>
      </c>
      <c r="F5" s="29" t="s">
        <v>66</v>
      </c>
      <c r="G5" s="29" t="s">
        <v>67</v>
      </c>
    </row>
    <row r="6" spans="1:7" ht="15" customHeight="1">
      <c r="A6" s="26">
        <v>1</v>
      </c>
      <c r="B6" s="26">
        <v>3</v>
      </c>
      <c r="C6" s="26">
        <v>4</v>
      </c>
      <c r="D6" s="26">
        <v>5</v>
      </c>
      <c r="E6" s="26">
        <v>6</v>
      </c>
      <c r="F6" s="26">
        <v>7</v>
      </c>
      <c r="G6" s="26">
        <v>8</v>
      </c>
    </row>
    <row r="7" spans="1:7" customFormat="1" ht="61.5" customHeight="1">
      <c r="A7" s="13" t="s">
        <v>0</v>
      </c>
      <c r="B7" s="30" t="s">
        <v>26</v>
      </c>
      <c r="C7" s="31" t="s">
        <v>27</v>
      </c>
      <c r="D7" s="32"/>
      <c r="E7" s="55">
        <v>270</v>
      </c>
      <c r="F7" s="32"/>
      <c r="G7" s="41"/>
    </row>
    <row r="8" spans="1:7" customFormat="1" ht="21.75" customHeight="1">
      <c r="A8" s="13"/>
      <c r="B8" s="35" t="s">
        <v>28</v>
      </c>
      <c r="C8" s="35" t="s">
        <v>9</v>
      </c>
      <c r="D8" s="36">
        <v>0.186</v>
      </c>
      <c r="E8" s="56">
        <f>D8*E7</f>
        <v>50.22</v>
      </c>
      <c r="F8" s="36"/>
      <c r="G8" s="42"/>
    </row>
    <row r="9" spans="1:7">
      <c r="A9" s="25">
        <v>2</v>
      </c>
      <c r="B9" s="35" t="s">
        <v>29</v>
      </c>
      <c r="C9" s="35" t="s">
        <v>30</v>
      </c>
      <c r="D9" s="38">
        <v>4.7999999999999996E-3</v>
      </c>
      <c r="E9" s="56">
        <f>D9*E7</f>
        <v>1.2959999999999998</v>
      </c>
      <c r="F9" s="36"/>
      <c r="G9" s="42"/>
    </row>
    <row r="10" spans="1:7">
      <c r="A10" s="16"/>
      <c r="B10" s="35" t="s">
        <v>31</v>
      </c>
      <c r="C10" s="35" t="s">
        <v>30</v>
      </c>
      <c r="D10" s="39">
        <v>9.3999999999999997E-4</v>
      </c>
      <c r="E10" s="56">
        <f>D10*E7</f>
        <v>0.25379999999999997</v>
      </c>
      <c r="F10" s="36"/>
      <c r="G10" s="42"/>
    </row>
    <row r="11" spans="1:7" ht="92.25" customHeight="1">
      <c r="A11" s="16"/>
      <c r="B11" s="30" t="s">
        <v>32</v>
      </c>
      <c r="C11" s="40" t="s">
        <v>33</v>
      </c>
      <c r="D11" s="32"/>
      <c r="E11" s="55">
        <v>27</v>
      </c>
      <c r="F11" s="41"/>
      <c r="G11" s="41"/>
    </row>
    <row r="12" spans="1:7" ht="17.25" customHeight="1">
      <c r="A12" s="16"/>
      <c r="B12" s="34" t="s">
        <v>34</v>
      </c>
      <c r="C12" s="34" t="s">
        <v>9</v>
      </c>
      <c r="D12" s="36">
        <v>4.5</v>
      </c>
      <c r="E12" s="36">
        <f>D12*E11</f>
        <v>121.5</v>
      </c>
      <c r="F12" s="42"/>
      <c r="G12" s="42"/>
    </row>
    <row r="13" spans="1:7" ht="18" customHeight="1">
      <c r="A13" s="16"/>
      <c r="B13" s="34" t="s">
        <v>35</v>
      </c>
      <c r="C13" s="43" t="s">
        <v>1</v>
      </c>
      <c r="D13" s="36">
        <v>0.37</v>
      </c>
      <c r="E13" s="42">
        <f>D13*E11</f>
        <v>9.99</v>
      </c>
      <c r="F13" s="42"/>
      <c r="G13" s="42"/>
    </row>
    <row r="14" spans="1:7" ht="18.75" customHeight="1">
      <c r="A14" s="12"/>
      <c r="B14" s="36" t="s">
        <v>36</v>
      </c>
      <c r="C14" s="36" t="s">
        <v>37</v>
      </c>
      <c r="D14" s="36">
        <v>1.02</v>
      </c>
      <c r="E14" s="42">
        <f>D14*E11</f>
        <v>27.54</v>
      </c>
      <c r="F14" s="37"/>
      <c r="G14" s="42"/>
    </row>
    <row r="15" spans="1:7" ht="20.25" customHeight="1">
      <c r="A15" s="16"/>
      <c r="B15" s="36" t="s">
        <v>38</v>
      </c>
      <c r="C15" s="44" t="s">
        <v>39</v>
      </c>
      <c r="D15" s="45">
        <v>0.01</v>
      </c>
      <c r="E15" s="38">
        <f>D15*E11</f>
        <v>0.27</v>
      </c>
      <c r="F15" s="42"/>
      <c r="G15" s="42"/>
    </row>
    <row r="16" spans="1:7" ht="15.75" customHeight="1">
      <c r="A16" s="16"/>
      <c r="B16" s="36" t="s">
        <v>40</v>
      </c>
      <c r="C16" s="36" t="s">
        <v>1</v>
      </c>
      <c r="D16" s="36">
        <v>0.28000000000000003</v>
      </c>
      <c r="E16" s="42">
        <f>D16*E11</f>
        <v>7.5600000000000005</v>
      </c>
      <c r="F16" s="42"/>
      <c r="G16" s="42"/>
    </row>
    <row r="17" spans="1:10">
      <c r="A17" s="24"/>
      <c r="B17" s="12" t="s">
        <v>15</v>
      </c>
      <c r="C17" s="12"/>
      <c r="D17" s="12"/>
      <c r="E17" s="12"/>
      <c r="F17" s="12"/>
      <c r="G17" s="14"/>
      <c r="I17" s="49"/>
      <c r="J17" s="49"/>
    </row>
    <row r="18" spans="1:10">
      <c r="A18" s="24"/>
      <c r="B18" s="11" t="s">
        <v>17</v>
      </c>
      <c r="C18" s="27">
        <v>0.1</v>
      </c>
      <c r="D18" s="14"/>
      <c r="E18" s="12"/>
      <c r="F18" s="11"/>
      <c r="G18" s="17"/>
    </row>
    <row r="19" spans="1:10" ht="18" customHeight="1">
      <c r="A19" s="11"/>
      <c r="B19" s="11" t="s">
        <v>15</v>
      </c>
      <c r="C19" s="11"/>
      <c r="D19" s="12"/>
      <c r="E19" s="12"/>
      <c r="F19" s="11"/>
      <c r="G19" s="17"/>
    </row>
    <row r="20" spans="1:10">
      <c r="A20" s="11"/>
      <c r="B20" s="11" t="s">
        <v>16</v>
      </c>
      <c r="C20" s="27">
        <v>0.08</v>
      </c>
      <c r="D20" s="12"/>
      <c r="E20" s="12"/>
      <c r="F20" s="11"/>
      <c r="G20" s="17"/>
    </row>
    <row r="21" spans="1:10">
      <c r="A21" s="11"/>
      <c r="B21" s="11" t="s">
        <v>15</v>
      </c>
      <c r="C21" s="11"/>
      <c r="D21" s="12"/>
      <c r="E21" s="12"/>
      <c r="F21" s="11"/>
      <c r="G21" s="14"/>
    </row>
    <row r="22" spans="1:10">
      <c r="A22" s="28"/>
      <c r="B22" s="28"/>
      <c r="C22" s="28"/>
      <c r="D22" s="28"/>
      <c r="E22" s="28"/>
      <c r="F22" s="28"/>
      <c r="G22" s="28"/>
    </row>
    <row r="23" spans="1:10">
      <c r="A23" s="28"/>
      <c r="B23" s="28"/>
      <c r="C23" s="28"/>
      <c r="D23" s="28"/>
      <c r="E23" s="28"/>
      <c r="F23" s="28"/>
      <c r="G23" s="28"/>
    </row>
    <row r="24" spans="1:10" ht="15.75" customHeight="1">
      <c r="A24" s="28"/>
      <c r="B24" s="54"/>
      <c r="C24" s="28"/>
      <c r="D24" s="28"/>
      <c r="E24" s="64" t="s">
        <v>23</v>
      </c>
      <c r="F24" s="64"/>
      <c r="G24" s="64"/>
    </row>
  </sheetData>
  <mergeCells count="8">
    <mergeCell ref="A1:G1"/>
    <mergeCell ref="A2:G2"/>
    <mergeCell ref="E24:G24"/>
    <mergeCell ref="A4:A5"/>
    <mergeCell ref="B4:B5"/>
    <mergeCell ref="C4:C5"/>
    <mergeCell ref="D4:E4"/>
    <mergeCell ref="F4:G4"/>
  </mergeCells>
  <pageMargins left="0.7" right="0.7" top="0.75" bottom="0.75" header="0.3" footer="0.3"/>
  <pageSetup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I24"/>
  <sheetViews>
    <sheetView zoomScaleNormal="100" zoomScaleSheetLayoutView="115" workbookViewId="0">
      <selection activeCell="L16" sqref="L16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61" t="s">
        <v>48</v>
      </c>
      <c r="B1" s="61"/>
      <c r="C1" s="61"/>
      <c r="D1" s="61"/>
      <c r="E1" s="61"/>
      <c r="F1" s="61"/>
      <c r="G1" s="61"/>
    </row>
    <row r="2" spans="1:7" customFormat="1" ht="59.25" customHeight="1">
      <c r="A2" s="63" t="s">
        <v>55</v>
      </c>
      <c r="B2" s="63"/>
      <c r="C2" s="63"/>
      <c r="D2" s="63"/>
      <c r="E2" s="63"/>
      <c r="F2" s="63"/>
      <c r="G2" s="63"/>
    </row>
    <row r="3" spans="1:7" customFormat="1" ht="12" customHeight="1">
      <c r="A3" s="23"/>
      <c r="B3" s="23"/>
      <c r="C3" s="23"/>
      <c r="D3" s="23"/>
      <c r="E3" s="23"/>
      <c r="F3" s="23"/>
      <c r="G3" s="23"/>
    </row>
    <row r="4" spans="1:7" ht="31.5" customHeight="1">
      <c r="A4" s="65" t="s">
        <v>19</v>
      </c>
      <c r="B4" s="65" t="s">
        <v>10</v>
      </c>
      <c r="C4" s="66" t="s">
        <v>11</v>
      </c>
      <c r="D4" s="65" t="s">
        <v>12</v>
      </c>
      <c r="E4" s="65"/>
      <c r="F4" s="65"/>
      <c r="G4" s="65"/>
    </row>
    <row r="5" spans="1:7" ht="73.5" customHeight="1">
      <c r="A5" s="65"/>
      <c r="B5" s="65"/>
      <c r="C5" s="66"/>
      <c r="D5" s="48" t="s">
        <v>13</v>
      </c>
      <c r="E5" s="48" t="s">
        <v>14</v>
      </c>
      <c r="F5" s="48" t="s">
        <v>66</v>
      </c>
      <c r="G5" s="48" t="s">
        <v>67</v>
      </c>
    </row>
    <row r="6" spans="1:7" ht="15" customHeight="1">
      <c r="A6" s="26">
        <v>1</v>
      </c>
      <c r="B6" s="26">
        <v>3</v>
      </c>
      <c r="C6" s="26">
        <v>4</v>
      </c>
      <c r="D6" s="26">
        <v>5</v>
      </c>
      <c r="E6" s="26">
        <v>6</v>
      </c>
      <c r="F6" s="26">
        <v>7</v>
      </c>
      <c r="G6" s="26">
        <v>8</v>
      </c>
    </row>
    <row r="7" spans="1:7" customFormat="1" ht="61.5" customHeight="1">
      <c r="A7" s="13" t="s">
        <v>0</v>
      </c>
      <c r="B7" s="30" t="s">
        <v>26</v>
      </c>
      <c r="C7" s="31" t="s">
        <v>27</v>
      </c>
      <c r="D7" s="32"/>
      <c r="E7" s="33">
        <v>480</v>
      </c>
      <c r="F7" s="32"/>
      <c r="G7" s="41"/>
    </row>
    <row r="8" spans="1:7" customFormat="1" ht="21.75" customHeight="1">
      <c r="A8" s="13"/>
      <c r="B8" s="35" t="s">
        <v>28</v>
      </c>
      <c r="C8" s="35" t="s">
        <v>9</v>
      </c>
      <c r="D8" s="36">
        <v>0.186</v>
      </c>
      <c r="E8" s="37">
        <f>D8*E7</f>
        <v>89.28</v>
      </c>
      <c r="F8" s="36"/>
      <c r="G8" s="42"/>
    </row>
    <row r="9" spans="1:7">
      <c r="A9" s="25">
        <v>2</v>
      </c>
      <c r="B9" s="35" t="s">
        <v>29</v>
      </c>
      <c r="C9" s="35" t="s">
        <v>30</v>
      </c>
      <c r="D9" s="38">
        <v>4.7999999999999996E-3</v>
      </c>
      <c r="E9" s="37">
        <f>D9*E7</f>
        <v>2.3039999999999998</v>
      </c>
      <c r="F9" s="36"/>
      <c r="G9" s="42"/>
    </row>
    <row r="10" spans="1:7">
      <c r="A10" s="16"/>
      <c r="B10" s="35" t="s">
        <v>31</v>
      </c>
      <c r="C10" s="35" t="s">
        <v>30</v>
      </c>
      <c r="D10" s="39">
        <v>9.3999999999999997E-4</v>
      </c>
      <c r="E10" s="37">
        <f>D10*E7</f>
        <v>0.45119999999999999</v>
      </c>
      <c r="F10" s="36"/>
      <c r="G10" s="42"/>
    </row>
    <row r="11" spans="1:7" ht="92.25" customHeight="1">
      <c r="A11" s="16"/>
      <c r="B11" s="30" t="s">
        <v>32</v>
      </c>
      <c r="C11" s="40" t="s">
        <v>33</v>
      </c>
      <c r="D11" s="32"/>
      <c r="E11" s="33">
        <v>48</v>
      </c>
      <c r="F11" s="41"/>
      <c r="G11" s="41"/>
    </row>
    <row r="12" spans="1:7" ht="17.25" customHeight="1">
      <c r="A12" s="16"/>
      <c r="B12" s="34" t="s">
        <v>34</v>
      </c>
      <c r="C12" s="34" t="s">
        <v>9</v>
      </c>
      <c r="D12" s="36">
        <v>4.5</v>
      </c>
      <c r="E12" s="36">
        <f>D12*E11</f>
        <v>216</v>
      </c>
      <c r="F12" s="42"/>
      <c r="G12" s="42"/>
    </row>
    <row r="13" spans="1:7" ht="18" customHeight="1">
      <c r="A13" s="16"/>
      <c r="B13" s="34" t="s">
        <v>35</v>
      </c>
      <c r="C13" s="43" t="s">
        <v>1</v>
      </c>
      <c r="D13" s="36">
        <v>0.37</v>
      </c>
      <c r="E13" s="42">
        <f>D13*E11</f>
        <v>17.759999999999998</v>
      </c>
      <c r="F13" s="42"/>
      <c r="G13" s="42"/>
    </row>
    <row r="14" spans="1:7" ht="18.75" customHeight="1">
      <c r="A14" s="12"/>
      <c r="B14" s="36" t="s">
        <v>36</v>
      </c>
      <c r="C14" s="36" t="s">
        <v>37</v>
      </c>
      <c r="D14" s="36">
        <v>1.02</v>
      </c>
      <c r="E14" s="42">
        <f>D14*E11</f>
        <v>48.96</v>
      </c>
      <c r="F14" s="37"/>
      <c r="G14" s="42"/>
    </row>
    <row r="15" spans="1:7" ht="20.25" customHeight="1">
      <c r="A15" s="16"/>
      <c r="B15" s="36" t="s">
        <v>38</v>
      </c>
      <c r="C15" s="44" t="s">
        <v>39</v>
      </c>
      <c r="D15" s="45">
        <v>0.01</v>
      </c>
      <c r="E15" s="38">
        <f>D15*E11</f>
        <v>0.48</v>
      </c>
      <c r="F15" s="42"/>
      <c r="G15" s="42"/>
    </row>
    <row r="16" spans="1:7" ht="15.75" customHeight="1">
      <c r="A16" s="16"/>
      <c r="B16" s="36" t="s">
        <v>40</v>
      </c>
      <c r="C16" s="36" t="s">
        <v>1</v>
      </c>
      <c r="D16" s="36">
        <v>0.28000000000000003</v>
      </c>
      <c r="E16" s="42">
        <f>D16*E11</f>
        <v>13.440000000000001</v>
      </c>
      <c r="F16" s="42"/>
      <c r="G16" s="42"/>
    </row>
    <row r="17" spans="1:9">
      <c r="A17" s="24"/>
      <c r="B17" s="12" t="s">
        <v>15</v>
      </c>
      <c r="C17" s="12"/>
      <c r="D17" s="12"/>
      <c r="E17" s="12"/>
      <c r="F17" s="12"/>
      <c r="G17" s="14"/>
      <c r="I17" s="49"/>
    </row>
    <row r="18" spans="1:9">
      <c r="A18" s="24"/>
      <c r="B18" s="11" t="s">
        <v>17</v>
      </c>
      <c r="C18" s="27">
        <v>0.1</v>
      </c>
      <c r="D18" s="14"/>
      <c r="E18" s="12"/>
      <c r="F18" s="11"/>
      <c r="G18" s="17"/>
    </row>
    <row r="19" spans="1:9" ht="18" customHeight="1">
      <c r="A19" s="11"/>
      <c r="B19" s="11" t="s">
        <v>15</v>
      </c>
      <c r="C19" s="11"/>
      <c r="D19" s="12"/>
      <c r="E19" s="12"/>
      <c r="F19" s="11"/>
      <c r="G19" s="17"/>
    </row>
    <row r="20" spans="1:9">
      <c r="A20" s="11"/>
      <c r="B20" s="11" t="s">
        <v>16</v>
      </c>
      <c r="C20" s="27">
        <v>0.08</v>
      </c>
      <c r="D20" s="12"/>
      <c r="E20" s="12"/>
      <c r="F20" s="11"/>
      <c r="G20" s="17"/>
    </row>
    <row r="21" spans="1:9">
      <c r="A21" s="11"/>
      <c r="B21" s="11" t="s">
        <v>15</v>
      </c>
      <c r="C21" s="11"/>
      <c r="D21" s="12"/>
      <c r="E21" s="12"/>
      <c r="F21" s="11"/>
      <c r="G21" s="14"/>
    </row>
    <row r="22" spans="1:9">
      <c r="A22" s="47"/>
      <c r="B22" s="47"/>
      <c r="C22" s="47"/>
      <c r="D22" s="47"/>
      <c r="E22" s="47"/>
      <c r="F22" s="47"/>
      <c r="G22" s="47"/>
    </row>
    <row r="23" spans="1:9">
      <c r="A23" s="47"/>
      <c r="B23" s="47"/>
      <c r="C23" s="47"/>
      <c r="D23" s="47"/>
      <c r="E23" s="47"/>
      <c r="F23" s="47"/>
      <c r="G23" s="47"/>
    </row>
    <row r="24" spans="1:9" ht="15.75" customHeight="1">
      <c r="A24" s="47"/>
      <c r="B24" s="54"/>
      <c r="C24" s="47"/>
      <c r="D24" s="47"/>
      <c r="E24" s="64"/>
      <c r="F24" s="64"/>
      <c r="G24" s="64"/>
    </row>
  </sheetData>
  <mergeCells count="8">
    <mergeCell ref="A1:G1"/>
    <mergeCell ref="A2:G2"/>
    <mergeCell ref="E24:G24"/>
    <mergeCell ref="A4:A5"/>
    <mergeCell ref="B4:B5"/>
    <mergeCell ref="C4:C5"/>
    <mergeCell ref="D4:E4"/>
    <mergeCell ref="F4:G4"/>
  </mergeCells>
  <pageMargins left="0.7" right="0.7" top="0.75" bottom="0.75" header="0.3" footer="0.3"/>
  <pageSetup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I24"/>
  <sheetViews>
    <sheetView zoomScaleNormal="100" zoomScaleSheetLayoutView="115" workbookViewId="0">
      <selection activeCell="L19" sqref="L19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61" t="s">
        <v>49</v>
      </c>
      <c r="B1" s="61"/>
      <c r="C1" s="61"/>
      <c r="D1" s="61"/>
      <c r="E1" s="61"/>
      <c r="F1" s="61"/>
      <c r="G1" s="61"/>
    </row>
    <row r="2" spans="1:7" customFormat="1" ht="36.75" customHeight="1">
      <c r="A2" s="63" t="s">
        <v>60</v>
      </c>
      <c r="B2" s="63"/>
      <c r="C2" s="63"/>
      <c r="D2" s="63"/>
      <c r="E2" s="63"/>
      <c r="F2" s="63"/>
      <c r="G2" s="63"/>
    </row>
    <row r="3" spans="1:7" customFormat="1" ht="12" customHeight="1">
      <c r="A3" s="23"/>
      <c r="B3" s="23"/>
      <c r="C3" s="23"/>
      <c r="D3" s="23"/>
      <c r="E3" s="23"/>
      <c r="F3" s="23"/>
      <c r="G3" s="23"/>
    </row>
    <row r="4" spans="1:7" ht="31.5" customHeight="1">
      <c r="A4" s="65" t="s">
        <v>19</v>
      </c>
      <c r="B4" s="65" t="s">
        <v>10</v>
      </c>
      <c r="C4" s="66" t="s">
        <v>11</v>
      </c>
      <c r="D4" s="65" t="s">
        <v>12</v>
      </c>
      <c r="E4" s="65"/>
      <c r="F4" s="65"/>
      <c r="G4" s="65"/>
    </row>
    <row r="5" spans="1:7" ht="73.5" customHeight="1">
      <c r="A5" s="65"/>
      <c r="B5" s="65"/>
      <c r="C5" s="66"/>
      <c r="D5" s="48" t="s">
        <v>13</v>
      </c>
      <c r="E5" s="48" t="s">
        <v>14</v>
      </c>
      <c r="F5" s="48" t="s">
        <v>66</v>
      </c>
      <c r="G5" s="48" t="s">
        <v>67</v>
      </c>
    </row>
    <row r="6" spans="1:7" ht="15" customHeight="1">
      <c r="A6" s="26">
        <v>1</v>
      </c>
      <c r="B6" s="26">
        <v>3</v>
      </c>
      <c r="C6" s="26">
        <v>4</v>
      </c>
      <c r="D6" s="26">
        <v>5</v>
      </c>
      <c r="E6" s="26">
        <v>6</v>
      </c>
      <c r="F6" s="26">
        <v>7</v>
      </c>
      <c r="G6" s="26">
        <v>8</v>
      </c>
    </row>
    <row r="7" spans="1:7" customFormat="1" ht="61.5" customHeight="1">
      <c r="A7" s="13" t="s">
        <v>0</v>
      </c>
      <c r="B7" s="30" t="s">
        <v>26</v>
      </c>
      <c r="C7" s="31" t="s">
        <v>27</v>
      </c>
      <c r="D7" s="32"/>
      <c r="E7" s="55">
        <v>200</v>
      </c>
      <c r="F7" s="32"/>
      <c r="G7" s="41"/>
    </row>
    <row r="8" spans="1:7" customFormat="1" ht="21.75" customHeight="1">
      <c r="A8" s="13"/>
      <c r="B8" s="35" t="s">
        <v>28</v>
      </c>
      <c r="C8" s="35" t="s">
        <v>9</v>
      </c>
      <c r="D8" s="36">
        <v>0.186</v>
      </c>
      <c r="E8" s="56">
        <f>D8*E7</f>
        <v>37.200000000000003</v>
      </c>
      <c r="F8" s="36"/>
      <c r="G8" s="42"/>
    </row>
    <row r="9" spans="1:7">
      <c r="A9" s="25">
        <v>2</v>
      </c>
      <c r="B9" s="35" t="s">
        <v>29</v>
      </c>
      <c r="C9" s="35" t="s">
        <v>30</v>
      </c>
      <c r="D9" s="38">
        <v>4.7999999999999996E-3</v>
      </c>
      <c r="E9" s="56">
        <f>D9*E7</f>
        <v>0.96</v>
      </c>
      <c r="F9" s="36"/>
      <c r="G9" s="42"/>
    </row>
    <row r="10" spans="1:7">
      <c r="A10" s="16"/>
      <c r="B10" s="35" t="s">
        <v>31</v>
      </c>
      <c r="C10" s="35" t="s">
        <v>30</v>
      </c>
      <c r="D10" s="39">
        <v>9.3999999999999997E-4</v>
      </c>
      <c r="E10" s="56">
        <f>D10*E7</f>
        <v>0.188</v>
      </c>
      <c r="F10" s="36"/>
      <c r="G10" s="42"/>
    </row>
    <row r="11" spans="1:7" ht="92.25" customHeight="1">
      <c r="A11" s="16"/>
      <c r="B11" s="30" t="s">
        <v>32</v>
      </c>
      <c r="C11" s="40" t="s">
        <v>33</v>
      </c>
      <c r="D11" s="32"/>
      <c r="E11" s="55">
        <v>20</v>
      </c>
      <c r="F11" s="41"/>
      <c r="G11" s="41"/>
    </row>
    <row r="12" spans="1:7" ht="17.25" customHeight="1">
      <c r="A12" s="16"/>
      <c r="B12" s="34" t="s">
        <v>34</v>
      </c>
      <c r="C12" s="34" t="s">
        <v>9</v>
      </c>
      <c r="D12" s="36">
        <v>4.5</v>
      </c>
      <c r="E12" s="36">
        <f>D12*E11</f>
        <v>90</v>
      </c>
      <c r="F12" s="42"/>
      <c r="G12" s="42"/>
    </row>
    <row r="13" spans="1:7" ht="18" customHeight="1">
      <c r="A13" s="16"/>
      <c r="B13" s="34" t="s">
        <v>35</v>
      </c>
      <c r="C13" s="43" t="s">
        <v>1</v>
      </c>
      <c r="D13" s="36">
        <v>0.37</v>
      </c>
      <c r="E13" s="42">
        <f>D13*E11</f>
        <v>7.4</v>
      </c>
      <c r="F13" s="42"/>
      <c r="G13" s="42"/>
    </row>
    <row r="14" spans="1:7" ht="18.75" customHeight="1">
      <c r="A14" s="12"/>
      <c r="B14" s="36" t="s">
        <v>36</v>
      </c>
      <c r="C14" s="36" t="s">
        <v>37</v>
      </c>
      <c r="D14" s="36">
        <v>1.02</v>
      </c>
      <c r="E14" s="42">
        <f>D14*E11</f>
        <v>20.399999999999999</v>
      </c>
      <c r="F14" s="37"/>
      <c r="G14" s="42"/>
    </row>
    <row r="15" spans="1:7" ht="20.25" customHeight="1">
      <c r="A15" s="16"/>
      <c r="B15" s="36" t="s">
        <v>38</v>
      </c>
      <c r="C15" s="44" t="s">
        <v>39</v>
      </c>
      <c r="D15" s="45">
        <v>0.01</v>
      </c>
      <c r="E15" s="38">
        <f>D15*E11</f>
        <v>0.2</v>
      </c>
      <c r="F15" s="42"/>
      <c r="G15" s="42"/>
    </row>
    <row r="16" spans="1:7" ht="15.75" customHeight="1">
      <c r="A16" s="16"/>
      <c r="B16" s="36" t="s">
        <v>40</v>
      </c>
      <c r="C16" s="36" t="s">
        <v>1</v>
      </c>
      <c r="D16" s="36">
        <v>0.28000000000000003</v>
      </c>
      <c r="E16" s="42">
        <f>D16*E11</f>
        <v>5.6000000000000005</v>
      </c>
      <c r="F16" s="42"/>
      <c r="G16" s="42"/>
    </row>
    <row r="17" spans="1:9">
      <c r="A17" s="24"/>
      <c r="B17" s="12" t="s">
        <v>15</v>
      </c>
      <c r="C17" s="12"/>
      <c r="D17" s="12"/>
      <c r="E17" s="12"/>
      <c r="F17" s="12"/>
      <c r="G17" s="14"/>
      <c r="I17" s="49"/>
    </row>
    <row r="18" spans="1:9">
      <c r="A18" s="24"/>
      <c r="B18" s="11" t="s">
        <v>17</v>
      </c>
      <c r="C18" s="27">
        <v>0.1</v>
      </c>
      <c r="D18" s="14"/>
      <c r="E18" s="12"/>
      <c r="F18" s="11"/>
      <c r="G18" s="17"/>
    </row>
    <row r="19" spans="1:9" ht="18" customHeight="1">
      <c r="A19" s="11"/>
      <c r="B19" s="11" t="s">
        <v>15</v>
      </c>
      <c r="C19" s="11"/>
      <c r="D19" s="12"/>
      <c r="E19" s="12"/>
      <c r="F19" s="11"/>
      <c r="G19" s="17"/>
    </row>
    <row r="20" spans="1:9">
      <c r="A20" s="11"/>
      <c r="B20" s="11" t="s">
        <v>16</v>
      </c>
      <c r="C20" s="27">
        <v>0.08</v>
      </c>
      <c r="D20" s="12"/>
      <c r="E20" s="12"/>
      <c r="F20" s="11"/>
      <c r="G20" s="17"/>
    </row>
    <row r="21" spans="1:9">
      <c r="A21" s="11"/>
      <c r="B21" s="11" t="s">
        <v>15</v>
      </c>
      <c r="C21" s="11"/>
      <c r="D21" s="12"/>
      <c r="E21" s="12"/>
      <c r="F21" s="11"/>
      <c r="G21" s="14"/>
    </row>
    <row r="22" spans="1:9">
      <c r="A22" s="47"/>
      <c r="B22" s="47"/>
      <c r="C22" s="47"/>
      <c r="D22" s="47"/>
      <c r="E22" s="47"/>
      <c r="F22" s="47"/>
      <c r="G22" s="47"/>
    </row>
    <row r="23" spans="1:9">
      <c r="A23" s="47"/>
      <c r="B23" s="47"/>
      <c r="C23" s="47"/>
      <c r="D23" s="47"/>
      <c r="E23" s="47"/>
      <c r="F23" s="47"/>
      <c r="G23" s="47"/>
    </row>
    <row r="24" spans="1:9" ht="15.75" customHeight="1">
      <c r="A24" s="47"/>
      <c r="B24" s="54"/>
      <c r="C24" s="47"/>
      <c r="D24" s="47"/>
      <c r="E24" s="64"/>
      <c r="F24" s="64"/>
      <c r="G24" s="64"/>
    </row>
  </sheetData>
  <mergeCells count="8">
    <mergeCell ref="A1:G1"/>
    <mergeCell ref="A2:G2"/>
    <mergeCell ref="E24:G24"/>
    <mergeCell ref="A4:A5"/>
    <mergeCell ref="B4:B5"/>
    <mergeCell ref="C4:C5"/>
    <mergeCell ref="D4:E4"/>
    <mergeCell ref="F4:G4"/>
  </mergeCells>
  <pageMargins left="0.7" right="0.7" top="0.75" bottom="0.75" header="0.3" footer="0.3"/>
  <pageSetup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I24"/>
  <sheetViews>
    <sheetView zoomScaleNormal="100" zoomScaleSheetLayoutView="115" workbookViewId="0">
      <selection activeCell="M7" sqref="M7:M8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61" t="s">
        <v>50</v>
      </c>
      <c r="B1" s="61"/>
      <c r="C1" s="61"/>
      <c r="D1" s="61"/>
      <c r="E1" s="61"/>
      <c r="F1" s="61"/>
      <c r="G1" s="61"/>
    </row>
    <row r="2" spans="1:7" customFormat="1" ht="36.75" customHeight="1">
      <c r="A2" s="63" t="s">
        <v>57</v>
      </c>
      <c r="B2" s="63"/>
      <c r="C2" s="63"/>
      <c r="D2" s="63"/>
      <c r="E2" s="63"/>
      <c r="F2" s="63"/>
      <c r="G2" s="63"/>
    </row>
    <row r="3" spans="1:7" customFormat="1" ht="12" customHeight="1">
      <c r="A3" s="23"/>
      <c r="B3" s="23"/>
      <c r="C3" s="23"/>
      <c r="D3" s="23"/>
      <c r="E3" s="23"/>
      <c r="F3" s="23"/>
      <c r="G3" s="23"/>
    </row>
    <row r="4" spans="1:7" ht="31.5" customHeight="1">
      <c r="A4" s="65" t="s">
        <v>19</v>
      </c>
      <c r="B4" s="65" t="s">
        <v>10</v>
      </c>
      <c r="C4" s="66" t="s">
        <v>11</v>
      </c>
      <c r="D4" s="65" t="s">
        <v>12</v>
      </c>
      <c r="E4" s="65"/>
      <c r="F4" s="65"/>
      <c r="G4" s="65"/>
    </row>
    <row r="5" spans="1:7" ht="73.5" customHeight="1">
      <c r="A5" s="65"/>
      <c r="B5" s="65"/>
      <c r="C5" s="66"/>
      <c r="D5" s="48" t="s">
        <v>13</v>
      </c>
      <c r="E5" s="48" t="s">
        <v>14</v>
      </c>
      <c r="F5" s="48" t="s">
        <v>68</v>
      </c>
      <c r="G5" s="48" t="s">
        <v>67</v>
      </c>
    </row>
    <row r="6" spans="1:7" ht="15" customHeight="1">
      <c r="A6" s="26">
        <v>1</v>
      </c>
      <c r="B6" s="26">
        <v>3</v>
      </c>
      <c r="C6" s="26">
        <v>4</v>
      </c>
      <c r="D6" s="26">
        <v>5</v>
      </c>
      <c r="E6" s="26">
        <v>6</v>
      </c>
      <c r="F6" s="26">
        <v>7</v>
      </c>
      <c r="G6" s="26">
        <v>8</v>
      </c>
    </row>
    <row r="7" spans="1:7" customFormat="1" ht="61.5" customHeight="1">
      <c r="A7" s="13" t="s">
        <v>0</v>
      </c>
      <c r="B7" s="30" t="s">
        <v>26</v>
      </c>
      <c r="C7" s="31" t="s">
        <v>27</v>
      </c>
      <c r="D7" s="32"/>
      <c r="E7" s="55">
        <v>410</v>
      </c>
      <c r="F7" s="32"/>
      <c r="G7" s="41"/>
    </row>
    <row r="8" spans="1:7" customFormat="1" ht="21.75" customHeight="1">
      <c r="A8" s="13"/>
      <c r="B8" s="35" t="s">
        <v>28</v>
      </c>
      <c r="C8" s="35" t="s">
        <v>9</v>
      </c>
      <c r="D8" s="36">
        <v>0.186</v>
      </c>
      <c r="E8" s="56">
        <f>D8*E7</f>
        <v>76.260000000000005</v>
      </c>
      <c r="F8" s="36"/>
      <c r="G8" s="42"/>
    </row>
    <row r="9" spans="1:7">
      <c r="A9" s="25">
        <v>2</v>
      </c>
      <c r="B9" s="35" t="s">
        <v>29</v>
      </c>
      <c r="C9" s="35" t="s">
        <v>30</v>
      </c>
      <c r="D9" s="38">
        <v>4.7999999999999996E-3</v>
      </c>
      <c r="E9" s="56">
        <f>D9*E7</f>
        <v>1.9679999999999997</v>
      </c>
      <c r="F9" s="36"/>
      <c r="G9" s="42"/>
    </row>
    <row r="10" spans="1:7">
      <c r="A10" s="16"/>
      <c r="B10" s="35" t="s">
        <v>31</v>
      </c>
      <c r="C10" s="35" t="s">
        <v>30</v>
      </c>
      <c r="D10" s="39">
        <v>9.3999999999999997E-4</v>
      </c>
      <c r="E10" s="56">
        <f>D10*E7</f>
        <v>0.38539999999999996</v>
      </c>
      <c r="F10" s="36"/>
      <c r="G10" s="42"/>
    </row>
    <row r="11" spans="1:7" ht="92.25" customHeight="1">
      <c r="A11" s="16"/>
      <c r="B11" s="30" t="s">
        <v>32</v>
      </c>
      <c r="C11" s="40" t="s">
        <v>33</v>
      </c>
      <c r="D11" s="32"/>
      <c r="E11" s="55">
        <v>41</v>
      </c>
      <c r="F11" s="41"/>
      <c r="G11" s="41"/>
    </row>
    <row r="12" spans="1:7" ht="17.25" customHeight="1">
      <c r="A12" s="16"/>
      <c r="B12" s="34" t="s">
        <v>34</v>
      </c>
      <c r="C12" s="34" t="s">
        <v>9</v>
      </c>
      <c r="D12" s="36">
        <v>4.5</v>
      </c>
      <c r="E12" s="36">
        <f>D12*E11</f>
        <v>184.5</v>
      </c>
      <c r="F12" s="42"/>
      <c r="G12" s="42"/>
    </row>
    <row r="13" spans="1:7" ht="18" customHeight="1">
      <c r="A13" s="16"/>
      <c r="B13" s="34" t="s">
        <v>35</v>
      </c>
      <c r="C13" s="43" t="s">
        <v>1</v>
      </c>
      <c r="D13" s="36">
        <v>0.37</v>
      </c>
      <c r="E13" s="42">
        <f>D13*E11</f>
        <v>15.17</v>
      </c>
      <c r="F13" s="42"/>
      <c r="G13" s="42"/>
    </row>
    <row r="14" spans="1:7" ht="18.75" customHeight="1">
      <c r="A14" s="12"/>
      <c r="B14" s="36" t="s">
        <v>36</v>
      </c>
      <c r="C14" s="36" t="s">
        <v>37</v>
      </c>
      <c r="D14" s="36">
        <v>1.02</v>
      </c>
      <c r="E14" s="42">
        <f>D14*E11</f>
        <v>41.82</v>
      </c>
      <c r="F14" s="37"/>
      <c r="G14" s="42"/>
    </row>
    <row r="15" spans="1:7" ht="20.25" customHeight="1">
      <c r="A15" s="16"/>
      <c r="B15" s="36" t="s">
        <v>38</v>
      </c>
      <c r="C15" s="44" t="s">
        <v>39</v>
      </c>
      <c r="D15" s="45">
        <v>0.01</v>
      </c>
      <c r="E15" s="38">
        <f>D15*E11</f>
        <v>0.41000000000000003</v>
      </c>
      <c r="F15" s="42"/>
      <c r="G15" s="42"/>
    </row>
    <row r="16" spans="1:7" ht="15.75" customHeight="1">
      <c r="A16" s="16"/>
      <c r="B16" s="36" t="s">
        <v>40</v>
      </c>
      <c r="C16" s="36" t="s">
        <v>1</v>
      </c>
      <c r="D16" s="36">
        <v>0.28000000000000003</v>
      </c>
      <c r="E16" s="42">
        <f>D16*E11</f>
        <v>11.48</v>
      </c>
      <c r="F16" s="42"/>
      <c r="G16" s="42"/>
    </row>
    <row r="17" spans="1:9">
      <c r="A17" s="24"/>
      <c r="B17" s="12" t="s">
        <v>15</v>
      </c>
      <c r="C17" s="12"/>
      <c r="D17" s="12"/>
      <c r="E17" s="12"/>
      <c r="F17" s="12"/>
      <c r="G17" s="14"/>
      <c r="I17" s="49"/>
    </row>
    <row r="18" spans="1:9">
      <c r="A18" s="24"/>
      <c r="B18" s="11" t="s">
        <v>17</v>
      </c>
      <c r="C18" s="27">
        <v>0.1</v>
      </c>
      <c r="D18" s="14"/>
      <c r="E18" s="12"/>
      <c r="F18" s="11"/>
      <c r="G18" s="17"/>
    </row>
    <row r="19" spans="1:9" ht="18" customHeight="1">
      <c r="A19" s="11"/>
      <c r="B19" s="11" t="s">
        <v>15</v>
      </c>
      <c r="C19" s="11"/>
      <c r="D19" s="12"/>
      <c r="E19" s="12"/>
      <c r="F19" s="11"/>
      <c r="G19" s="17"/>
    </row>
    <row r="20" spans="1:9">
      <c r="A20" s="11"/>
      <c r="B20" s="11" t="s">
        <v>16</v>
      </c>
      <c r="C20" s="27">
        <v>0.08</v>
      </c>
      <c r="D20" s="12"/>
      <c r="E20" s="12"/>
      <c r="F20" s="11"/>
      <c r="G20" s="17"/>
    </row>
    <row r="21" spans="1:9">
      <c r="A21" s="11"/>
      <c r="B21" s="11" t="s">
        <v>15</v>
      </c>
      <c r="C21" s="11"/>
      <c r="D21" s="12"/>
      <c r="E21" s="12"/>
      <c r="F21" s="11"/>
      <c r="G21" s="14"/>
    </row>
    <row r="22" spans="1:9">
      <c r="A22" s="47"/>
      <c r="B22" s="47"/>
      <c r="C22" s="47"/>
      <c r="D22" s="47"/>
      <c r="E22" s="47"/>
      <c r="F22" s="47"/>
      <c r="G22" s="47"/>
    </row>
    <row r="23" spans="1:9">
      <c r="A23" s="47"/>
      <c r="B23" s="47"/>
      <c r="C23" s="47"/>
      <c r="D23" s="47"/>
      <c r="E23" s="47"/>
      <c r="F23" s="47"/>
      <c r="G23" s="47"/>
    </row>
    <row r="24" spans="1:9" ht="15.75" customHeight="1">
      <c r="A24" s="47"/>
      <c r="B24" s="54"/>
      <c r="C24" s="47"/>
      <c r="D24" s="47"/>
      <c r="E24" s="64"/>
      <c r="F24" s="64"/>
      <c r="G24" s="64"/>
    </row>
  </sheetData>
  <mergeCells count="8">
    <mergeCell ref="A1:G1"/>
    <mergeCell ref="A2:G2"/>
    <mergeCell ref="E24:G24"/>
    <mergeCell ref="A4:A5"/>
    <mergeCell ref="B4:B5"/>
    <mergeCell ref="C4:C5"/>
    <mergeCell ref="D4:E4"/>
    <mergeCell ref="F4:G4"/>
  </mergeCells>
  <pageMargins left="0.7" right="0.7" top="0.75" bottom="0.75" header="0.3" footer="0.3"/>
  <pageSetup scale="8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I24"/>
  <sheetViews>
    <sheetView zoomScaleNormal="100" zoomScaleSheetLayoutView="115" workbookViewId="0">
      <selection activeCell="E7" sqref="E7:F11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61" t="s">
        <v>51</v>
      </c>
      <c r="B1" s="61"/>
      <c r="C1" s="61"/>
      <c r="D1" s="61"/>
      <c r="E1" s="61"/>
      <c r="F1" s="61"/>
      <c r="G1" s="61"/>
    </row>
    <row r="2" spans="1:7" customFormat="1" ht="36.75" customHeight="1">
      <c r="A2" s="63" t="s">
        <v>58</v>
      </c>
      <c r="B2" s="63"/>
      <c r="C2" s="63"/>
      <c r="D2" s="63"/>
      <c r="E2" s="63"/>
      <c r="F2" s="63"/>
      <c r="G2" s="63"/>
    </row>
    <row r="3" spans="1:7" customFormat="1" ht="12" customHeight="1">
      <c r="A3" s="23"/>
      <c r="B3" s="23"/>
      <c r="C3" s="23"/>
      <c r="D3" s="23"/>
      <c r="E3" s="23"/>
      <c r="F3" s="23"/>
      <c r="G3" s="23"/>
    </row>
    <row r="4" spans="1:7" ht="31.5" customHeight="1">
      <c r="A4" s="65" t="s">
        <v>19</v>
      </c>
      <c r="B4" s="65" t="s">
        <v>10</v>
      </c>
      <c r="C4" s="66" t="s">
        <v>11</v>
      </c>
      <c r="D4" s="65" t="s">
        <v>12</v>
      </c>
      <c r="E4" s="65"/>
      <c r="F4" s="65"/>
      <c r="G4" s="65"/>
    </row>
    <row r="5" spans="1:7" ht="73.5" customHeight="1">
      <c r="A5" s="65"/>
      <c r="B5" s="65"/>
      <c r="C5" s="66"/>
      <c r="D5" s="48" t="s">
        <v>13</v>
      </c>
      <c r="E5" s="48" t="s">
        <v>14</v>
      </c>
      <c r="F5" s="48" t="s">
        <v>66</v>
      </c>
      <c r="G5" s="48" t="s">
        <v>69</v>
      </c>
    </row>
    <row r="6" spans="1:7" ht="15" customHeight="1">
      <c r="A6" s="26">
        <v>1</v>
      </c>
      <c r="B6" s="26">
        <v>3</v>
      </c>
      <c r="C6" s="26">
        <v>4</v>
      </c>
      <c r="D6" s="26">
        <v>5</v>
      </c>
      <c r="E6" s="26">
        <v>6</v>
      </c>
      <c r="F6" s="26">
        <v>7</v>
      </c>
      <c r="G6" s="26">
        <v>8</v>
      </c>
    </row>
    <row r="7" spans="1:7" customFormat="1" ht="61.5" customHeight="1">
      <c r="A7" s="13" t="s">
        <v>0</v>
      </c>
      <c r="B7" s="30" t="s">
        <v>26</v>
      </c>
      <c r="C7" s="31" t="s">
        <v>27</v>
      </c>
      <c r="D7" s="32"/>
      <c r="E7" s="55">
        <v>410</v>
      </c>
      <c r="F7" s="32"/>
      <c r="G7" s="41"/>
    </row>
    <row r="8" spans="1:7" customFormat="1" ht="21.75" customHeight="1">
      <c r="A8" s="13"/>
      <c r="B8" s="35" t="s">
        <v>28</v>
      </c>
      <c r="C8" s="35" t="s">
        <v>9</v>
      </c>
      <c r="D8" s="36">
        <v>0.186</v>
      </c>
      <c r="E8" s="56">
        <f>D8*E7</f>
        <v>76.260000000000005</v>
      </c>
      <c r="F8" s="57"/>
      <c r="G8" s="42"/>
    </row>
    <row r="9" spans="1:7">
      <c r="A9" s="25">
        <v>2</v>
      </c>
      <c r="B9" s="35" t="s">
        <v>29</v>
      </c>
      <c r="C9" s="35" t="s">
        <v>30</v>
      </c>
      <c r="D9" s="38">
        <v>4.7999999999999996E-3</v>
      </c>
      <c r="E9" s="56">
        <f>D9*E7</f>
        <v>1.9679999999999997</v>
      </c>
      <c r="F9" s="57"/>
      <c r="G9" s="42"/>
    </row>
    <row r="10" spans="1:7">
      <c r="A10" s="16"/>
      <c r="B10" s="35" t="s">
        <v>31</v>
      </c>
      <c r="C10" s="35" t="s">
        <v>30</v>
      </c>
      <c r="D10" s="39">
        <v>9.3999999999999997E-4</v>
      </c>
      <c r="E10" s="56">
        <f>D10*E7</f>
        <v>0.38539999999999996</v>
      </c>
      <c r="F10" s="57"/>
      <c r="G10" s="42"/>
    </row>
    <row r="11" spans="1:7" ht="92.25" customHeight="1">
      <c r="A11" s="16"/>
      <c r="B11" s="30" t="s">
        <v>32</v>
      </c>
      <c r="C11" s="40" t="s">
        <v>33</v>
      </c>
      <c r="D11" s="32"/>
      <c r="E11" s="55">
        <v>41</v>
      </c>
      <c r="F11" s="55"/>
      <c r="G11" s="41"/>
    </row>
    <row r="12" spans="1:7" ht="17.25" customHeight="1">
      <c r="A12" s="16"/>
      <c r="B12" s="34" t="s">
        <v>34</v>
      </c>
      <c r="C12" s="34" t="s">
        <v>9</v>
      </c>
      <c r="D12" s="36">
        <v>4.5</v>
      </c>
      <c r="E12" s="36">
        <f>D12*E11</f>
        <v>184.5</v>
      </c>
      <c r="F12" s="42"/>
      <c r="G12" s="42"/>
    </row>
    <row r="13" spans="1:7" ht="18" customHeight="1">
      <c r="A13" s="16"/>
      <c r="B13" s="34" t="s">
        <v>35</v>
      </c>
      <c r="C13" s="43" t="s">
        <v>1</v>
      </c>
      <c r="D13" s="36">
        <v>0.37</v>
      </c>
      <c r="E13" s="42">
        <f>D13*E11</f>
        <v>15.17</v>
      </c>
      <c r="F13" s="42"/>
      <c r="G13" s="42"/>
    </row>
    <row r="14" spans="1:7" ht="18.75" customHeight="1">
      <c r="A14" s="12"/>
      <c r="B14" s="36" t="s">
        <v>36</v>
      </c>
      <c r="C14" s="36" t="s">
        <v>37</v>
      </c>
      <c r="D14" s="36">
        <v>1.02</v>
      </c>
      <c r="E14" s="42">
        <f>D14*E11</f>
        <v>41.82</v>
      </c>
      <c r="F14" s="37"/>
      <c r="G14" s="42"/>
    </row>
    <row r="15" spans="1:7" ht="20.25" customHeight="1">
      <c r="A15" s="16"/>
      <c r="B15" s="36" t="s">
        <v>38</v>
      </c>
      <c r="C15" s="44" t="s">
        <v>39</v>
      </c>
      <c r="D15" s="45">
        <v>0.01</v>
      </c>
      <c r="E15" s="38">
        <f>D15*E11</f>
        <v>0.41000000000000003</v>
      </c>
      <c r="F15" s="42"/>
      <c r="G15" s="42"/>
    </row>
    <row r="16" spans="1:7" ht="15.75" customHeight="1">
      <c r="A16" s="16"/>
      <c r="B16" s="36" t="s">
        <v>40</v>
      </c>
      <c r="C16" s="36" t="s">
        <v>1</v>
      </c>
      <c r="D16" s="36">
        <v>0.28000000000000003</v>
      </c>
      <c r="E16" s="42">
        <f>D16*E11</f>
        <v>11.48</v>
      </c>
      <c r="F16" s="42"/>
      <c r="G16" s="42"/>
    </row>
    <row r="17" spans="1:9">
      <c r="A17" s="24"/>
      <c r="B17" s="12" t="s">
        <v>15</v>
      </c>
      <c r="C17" s="12"/>
      <c r="D17" s="12"/>
      <c r="E17" s="12"/>
      <c r="F17" s="12"/>
      <c r="G17" s="14"/>
      <c r="I17" s="49"/>
    </row>
    <row r="18" spans="1:9">
      <c r="A18" s="24"/>
      <c r="B18" s="11" t="s">
        <v>17</v>
      </c>
      <c r="C18" s="27">
        <v>0.1</v>
      </c>
      <c r="D18" s="14"/>
      <c r="E18" s="12"/>
      <c r="F18" s="11"/>
      <c r="G18" s="17"/>
    </row>
    <row r="19" spans="1:9" ht="18" customHeight="1">
      <c r="A19" s="11"/>
      <c r="B19" s="11" t="s">
        <v>15</v>
      </c>
      <c r="C19" s="11"/>
      <c r="D19" s="12"/>
      <c r="E19" s="12"/>
      <c r="F19" s="11"/>
      <c r="G19" s="17"/>
    </row>
    <row r="20" spans="1:9">
      <c r="A20" s="11"/>
      <c r="B20" s="11" t="s">
        <v>16</v>
      </c>
      <c r="C20" s="27">
        <v>0.08</v>
      </c>
      <c r="D20" s="12"/>
      <c r="E20" s="12"/>
      <c r="F20" s="11"/>
      <c r="G20" s="17"/>
    </row>
    <row r="21" spans="1:9">
      <c r="A21" s="11"/>
      <c r="B21" s="11" t="s">
        <v>15</v>
      </c>
      <c r="C21" s="11"/>
      <c r="D21" s="12"/>
      <c r="E21" s="12"/>
      <c r="F21" s="11"/>
      <c r="G21" s="14"/>
    </row>
    <row r="22" spans="1:9">
      <c r="A22" s="47"/>
      <c r="B22" s="47"/>
      <c r="C22" s="47"/>
      <c r="D22" s="47"/>
      <c r="E22" s="47"/>
      <c r="F22" s="47"/>
      <c r="G22" s="47"/>
    </row>
    <row r="23" spans="1:9">
      <c r="A23" s="47"/>
      <c r="B23" s="47"/>
      <c r="C23" s="47"/>
      <c r="D23" s="47"/>
      <c r="E23" s="47"/>
      <c r="F23" s="47"/>
      <c r="G23" s="47"/>
    </row>
    <row r="24" spans="1:9">
      <c r="A24" s="47"/>
      <c r="B24" s="54"/>
      <c r="C24" s="47"/>
      <c r="D24" s="47"/>
      <c r="E24" s="64"/>
      <c r="F24" s="64"/>
      <c r="G24" s="64"/>
    </row>
  </sheetData>
  <mergeCells count="8">
    <mergeCell ref="A1:G1"/>
    <mergeCell ref="A2:G2"/>
    <mergeCell ref="E24:G24"/>
    <mergeCell ref="A4:A5"/>
    <mergeCell ref="B4:B5"/>
    <mergeCell ref="C4:C5"/>
    <mergeCell ref="D4:E4"/>
    <mergeCell ref="F4:G4"/>
  </mergeCells>
  <pageMargins left="0.7" right="0.7" top="0.75" bottom="0.75" header="0.3" footer="0.3"/>
  <pageSetup scale="8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I24"/>
  <sheetViews>
    <sheetView zoomScaleNormal="100" zoomScaleSheetLayoutView="115" workbookViewId="0">
      <selection activeCell="N10" sqref="N10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61" t="s">
        <v>52</v>
      </c>
      <c r="B1" s="61"/>
      <c r="C1" s="61"/>
      <c r="D1" s="61"/>
      <c r="E1" s="61"/>
      <c r="F1" s="61"/>
      <c r="G1" s="61"/>
    </row>
    <row r="2" spans="1:7" customFormat="1" ht="36.75" customHeight="1">
      <c r="A2" s="63" t="s">
        <v>65</v>
      </c>
      <c r="B2" s="63"/>
      <c r="C2" s="63"/>
      <c r="D2" s="63"/>
      <c r="E2" s="63"/>
      <c r="F2" s="63"/>
      <c r="G2" s="63"/>
    </row>
    <row r="3" spans="1:7" customFormat="1" ht="12" customHeight="1">
      <c r="A3" s="23"/>
      <c r="B3" s="23"/>
      <c r="C3" s="23"/>
      <c r="D3" s="23"/>
      <c r="E3" s="23"/>
      <c r="F3" s="23"/>
      <c r="G3" s="23"/>
    </row>
    <row r="4" spans="1:7" ht="31.5" customHeight="1">
      <c r="A4" s="65" t="s">
        <v>19</v>
      </c>
      <c r="B4" s="65" t="s">
        <v>10</v>
      </c>
      <c r="C4" s="66" t="s">
        <v>11</v>
      </c>
      <c r="D4" s="65" t="s">
        <v>12</v>
      </c>
      <c r="E4" s="65"/>
      <c r="F4" s="65"/>
      <c r="G4" s="65"/>
    </row>
    <row r="5" spans="1:7" ht="73.5" customHeight="1">
      <c r="A5" s="65"/>
      <c r="B5" s="65"/>
      <c r="C5" s="66"/>
      <c r="D5" s="51" t="s">
        <v>13</v>
      </c>
      <c r="E5" s="51" t="s">
        <v>14</v>
      </c>
      <c r="F5" s="51" t="s">
        <v>66</v>
      </c>
      <c r="G5" s="51" t="s">
        <v>67</v>
      </c>
    </row>
    <row r="6" spans="1:7" ht="15" customHeight="1">
      <c r="A6" s="26">
        <v>1</v>
      </c>
      <c r="B6" s="26">
        <v>3</v>
      </c>
      <c r="C6" s="26">
        <v>4</v>
      </c>
      <c r="D6" s="26">
        <v>5</v>
      </c>
      <c r="E6" s="26">
        <v>6</v>
      </c>
      <c r="F6" s="26">
        <v>7</v>
      </c>
      <c r="G6" s="26">
        <v>8</v>
      </c>
    </row>
    <row r="7" spans="1:7" customFormat="1" ht="61.5" customHeight="1">
      <c r="A7" s="13" t="s">
        <v>0</v>
      </c>
      <c r="B7" s="30" t="s">
        <v>26</v>
      </c>
      <c r="C7" s="31" t="s">
        <v>27</v>
      </c>
      <c r="D7" s="32"/>
      <c r="E7" s="55">
        <v>500</v>
      </c>
      <c r="F7" s="32"/>
      <c r="G7" s="41"/>
    </row>
    <row r="8" spans="1:7" customFormat="1" ht="21.75" customHeight="1">
      <c r="A8" s="13"/>
      <c r="B8" s="35" t="s">
        <v>28</v>
      </c>
      <c r="C8" s="35" t="s">
        <v>9</v>
      </c>
      <c r="D8" s="36">
        <v>0.186</v>
      </c>
      <c r="E8" s="56">
        <f>D8*E7</f>
        <v>93</v>
      </c>
      <c r="F8" s="36"/>
      <c r="G8" s="42"/>
    </row>
    <row r="9" spans="1:7">
      <c r="A9" s="25">
        <v>2</v>
      </c>
      <c r="B9" s="35" t="s">
        <v>29</v>
      </c>
      <c r="C9" s="35" t="s">
        <v>30</v>
      </c>
      <c r="D9" s="38">
        <v>4.7999999999999996E-3</v>
      </c>
      <c r="E9" s="56">
        <f>D9*E7</f>
        <v>2.4</v>
      </c>
      <c r="F9" s="36"/>
      <c r="G9" s="42"/>
    </row>
    <row r="10" spans="1:7">
      <c r="A10" s="16"/>
      <c r="B10" s="35" t="s">
        <v>31</v>
      </c>
      <c r="C10" s="35" t="s">
        <v>30</v>
      </c>
      <c r="D10" s="39">
        <v>9.3999999999999997E-4</v>
      </c>
      <c r="E10" s="56">
        <f>D10*E7</f>
        <v>0.47</v>
      </c>
      <c r="F10" s="36"/>
      <c r="G10" s="42"/>
    </row>
    <row r="11" spans="1:7" ht="92.25" customHeight="1">
      <c r="A11" s="16"/>
      <c r="B11" s="30" t="s">
        <v>32</v>
      </c>
      <c r="C11" s="40" t="s">
        <v>33</v>
      </c>
      <c r="D11" s="32"/>
      <c r="E11" s="55">
        <v>50</v>
      </c>
      <c r="F11" s="41"/>
      <c r="G11" s="41"/>
    </row>
    <row r="12" spans="1:7" ht="17.25" customHeight="1">
      <c r="A12" s="16"/>
      <c r="B12" s="34" t="s">
        <v>34</v>
      </c>
      <c r="C12" s="34" t="s">
        <v>9</v>
      </c>
      <c r="D12" s="36">
        <v>4.5</v>
      </c>
      <c r="E12" s="36">
        <f>D12*E11</f>
        <v>225</v>
      </c>
      <c r="F12" s="42"/>
      <c r="G12" s="42"/>
    </row>
    <row r="13" spans="1:7" ht="18" customHeight="1">
      <c r="A13" s="16"/>
      <c r="B13" s="34" t="s">
        <v>35</v>
      </c>
      <c r="C13" s="43" t="s">
        <v>1</v>
      </c>
      <c r="D13" s="36">
        <v>0.37</v>
      </c>
      <c r="E13" s="42">
        <f>D13*E11</f>
        <v>18.5</v>
      </c>
      <c r="F13" s="42"/>
      <c r="G13" s="42"/>
    </row>
    <row r="14" spans="1:7" ht="18.75" customHeight="1">
      <c r="A14" s="12"/>
      <c r="B14" s="36" t="s">
        <v>36</v>
      </c>
      <c r="C14" s="36" t="s">
        <v>37</v>
      </c>
      <c r="D14" s="36">
        <v>1.02</v>
      </c>
      <c r="E14" s="42">
        <f>D14*E11</f>
        <v>51</v>
      </c>
      <c r="F14" s="37"/>
      <c r="G14" s="42"/>
    </row>
    <row r="15" spans="1:7" ht="20.25" customHeight="1">
      <c r="A15" s="16"/>
      <c r="B15" s="36" t="s">
        <v>38</v>
      </c>
      <c r="C15" s="44" t="s">
        <v>39</v>
      </c>
      <c r="D15" s="45">
        <v>0.01</v>
      </c>
      <c r="E15" s="38">
        <f>D15*E11</f>
        <v>0.5</v>
      </c>
      <c r="F15" s="42"/>
      <c r="G15" s="42"/>
    </row>
    <row r="16" spans="1:7" ht="15.75" customHeight="1">
      <c r="A16" s="16"/>
      <c r="B16" s="36" t="s">
        <v>40</v>
      </c>
      <c r="C16" s="36" t="s">
        <v>1</v>
      </c>
      <c r="D16" s="36">
        <v>0.28000000000000003</v>
      </c>
      <c r="E16" s="42">
        <f>D16*E11</f>
        <v>14.000000000000002</v>
      </c>
      <c r="F16" s="42"/>
      <c r="G16" s="42"/>
    </row>
    <row r="17" spans="1:9">
      <c r="A17" s="24"/>
      <c r="B17" s="12" t="s">
        <v>15</v>
      </c>
      <c r="C17" s="12"/>
      <c r="D17" s="12"/>
      <c r="E17" s="12"/>
      <c r="F17" s="12"/>
      <c r="G17" s="14"/>
      <c r="I17" s="49"/>
    </row>
    <row r="18" spans="1:9">
      <c r="A18" s="24"/>
      <c r="B18" s="11" t="s">
        <v>17</v>
      </c>
      <c r="C18" s="27">
        <v>0.1</v>
      </c>
      <c r="D18" s="14"/>
      <c r="E18" s="12"/>
      <c r="F18" s="11"/>
      <c r="G18" s="17"/>
    </row>
    <row r="19" spans="1:9" ht="18" customHeight="1">
      <c r="A19" s="11"/>
      <c r="B19" s="11" t="s">
        <v>15</v>
      </c>
      <c r="C19" s="11"/>
      <c r="D19" s="12"/>
      <c r="E19" s="12"/>
      <c r="F19" s="11"/>
      <c r="G19" s="17"/>
    </row>
    <row r="20" spans="1:9">
      <c r="A20" s="11"/>
      <c r="B20" s="11" t="s">
        <v>16</v>
      </c>
      <c r="C20" s="27">
        <v>0.08</v>
      </c>
      <c r="D20" s="12"/>
      <c r="E20" s="12"/>
      <c r="F20" s="11"/>
      <c r="G20" s="17"/>
    </row>
    <row r="21" spans="1:9">
      <c r="A21" s="11"/>
      <c r="B21" s="11" t="s">
        <v>15</v>
      </c>
      <c r="C21" s="11"/>
      <c r="D21" s="12"/>
      <c r="E21" s="12"/>
      <c r="F21" s="11"/>
      <c r="G21" s="14"/>
    </row>
    <row r="22" spans="1:9">
      <c r="A22" s="50"/>
      <c r="B22" s="50"/>
      <c r="C22" s="50"/>
      <c r="D22" s="50"/>
      <c r="E22" s="50"/>
      <c r="F22" s="50"/>
      <c r="G22" s="50"/>
    </row>
    <row r="23" spans="1:9">
      <c r="A23" s="50"/>
      <c r="B23" s="50"/>
      <c r="C23" s="50"/>
      <c r="D23" s="50"/>
      <c r="E23" s="50"/>
      <c r="F23" s="50"/>
      <c r="G23" s="50"/>
    </row>
    <row r="24" spans="1:9" ht="15.75" customHeight="1">
      <c r="A24" s="50"/>
      <c r="B24" s="54"/>
      <c r="C24" s="50"/>
      <c r="D24" s="50"/>
      <c r="E24" s="64"/>
      <c r="F24" s="64"/>
      <c r="G24" s="64"/>
    </row>
  </sheetData>
  <mergeCells count="8">
    <mergeCell ref="A1:G1"/>
    <mergeCell ref="A2:G2"/>
    <mergeCell ref="E24:G24"/>
    <mergeCell ref="A4:A5"/>
    <mergeCell ref="B4:B5"/>
    <mergeCell ref="C4:C5"/>
    <mergeCell ref="D4:E4"/>
    <mergeCell ref="F4:G4"/>
  </mergeCells>
  <pageMargins left="0.7" right="0.7" top="0.75" bottom="0.75" header="0.3" footer="0.3"/>
  <pageSetup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I24"/>
  <sheetViews>
    <sheetView zoomScaleNormal="100" zoomScaleSheetLayoutView="115" workbookViewId="0">
      <selection activeCell="N11" sqref="N11"/>
    </sheetView>
  </sheetViews>
  <sheetFormatPr defaultColWidth="9.109375" defaultRowHeight="16.2"/>
  <cols>
    <col min="1" max="1" width="5" style="1" customWidth="1"/>
    <col min="2" max="2" width="35.5546875" style="1" customWidth="1"/>
    <col min="3" max="3" width="9.109375" style="1"/>
    <col min="4" max="4" width="8.44140625" style="1" customWidth="1"/>
    <col min="5" max="5" width="9.6640625" style="1" customWidth="1"/>
    <col min="6" max="6" width="9.33203125" style="1" customWidth="1"/>
    <col min="7" max="7" width="12" style="1" customWidth="1"/>
    <col min="8" max="16384" width="9.109375" style="1"/>
  </cols>
  <sheetData>
    <row r="1" spans="1:7" customFormat="1" ht="29.25" customHeight="1">
      <c r="A1" s="61" t="s">
        <v>71</v>
      </c>
      <c r="B1" s="61"/>
      <c r="C1" s="61"/>
      <c r="D1" s="61"/>
      <c r="E1" s="61"/>
      <c r="F1" s="61"/>
      <c r="G1" s="61"/>
    </row>
    <row r="2" spans="1:7" customFormat="1" ht="36.75" customHeight="1">
      <c r="A2" s="63" t="s">
        <v>61</v>
      </c>
      <c r="B2" s="63"/>
      <c r="C2" s="63"/>
      <c r="D2" s="63"/>
      <c r="E2" s="63"/>
      <c r="F2" s="63"/>
      <c r="G2" s="63"/>
    </row>
    <row r="3" spans="1:7" customFormat="1" ht="12" customHeight="1">
      <c r="A3" s="23"/>
      <c r="B3" s="23"/>
      <c r="C3" s="23"/>
      <c r="D3" s="23"/>
      <c r="E3" s="23"/>
      <c r="F3" s="23"/>
      <c r="G3" s="23"/>
    </row>
    <row r="4" spans="1:7" ht="31.5" customHeight="1">
      <c r="A4" s="65" t="s">
        <v>19</v>
      </c>
      <c r="B4" s="65" t="s">
        <v>10</v>
      </c>
      <c r="C4" s="66" t="s">
        <v>11</v>
      </c>
      <c r="D4" s="65" t="s">
        <v>12</v>
      </c>
      <c r="E4" s="65"/>
      <c r="F4" s="65"/>
      <c r="G4" s="65"/>
    </row>
    <row r="5" spans="1:7" ht="73.5" customHeight="1">
      <c r="A5" s="65"/>
      <c r="B5" s="65"/>
      <c r="C5" s="66"/>
      <c r="D5" s="53" t="s">
        <v>13</v>
      </c>
      <c r="E5" s="53" t="s">
        <v>14</v>
      </c>
      <c r="F5" s="53" t="s">
        <v>66</v>
      </c>
      <c r="G5" s="53" t="s">
        <v>67</v>
      </c>
    </row>
    <row r="6" spans="1:7" ht="15" customHeight="1">
      <c r="A6" s="26">
        <v>1</v>
      </c>
      <c r="B6" s="26">
        <v>3</v>
      </c>
      <c r="C6" s="26">
        <v>4</v>
      </c>
      <c r="D6" s="26">
        <v>5</v>
      </c>
      <c r="E6" s="26">
        <v>6</v>
      </c>
      <c r="F6" s="26">
        <v>7</v>
      </c>
      <c r="G6" s="26">
        <v>8</v>
      </c>
    </row>
    <row r="7" spans="1:7" customFormat="1" ht="61.5" customHeight="1">
      <c r="A7" s="13" t="s">
        <v>0</v>
      </c>
      <c r="B7" s="30" t="s">
        <v>26</v>
      </c>
      <c r="C7" s="31" t="s">
        <v>27</v>
      </c>
      <c r="D7" s="32"/>
      <c r="E7" s="55">
        <v>150</v>
      </c>
      <c r="F7" s="32"/>
      <c r="G7" s="41"/>
    </row>
    <row r="8" spans="1:7" customFormat="1" ht="21.75" customHeight="1">
      <c r="A8" s="13"/>
      <c r="B8" s="35" t="s">
        <v>28</v>
      </c>
      <c r="C8" s="35" t="s">
        <v>9</v>
      </c>
      <c r="D8" s="36">
        <v>0.186</v>
      </c>
      <c r="E8" s="56">
        <f>D8*E7</f>
        <v>27.9</v>
      </c>
      <c r="F8" s="36"/>
      <c r="G8" s="42"/>
    </row>
    <row r="9" spans="1:7">
      <c r="A9" s="25">
        <v>2</v>
      </c>
      <c r="B9" s="35" t="s">
        <v>29</v>
      </c>
      <c r="C9" s="35" t="s">
        <v>30</v>
      </c>
      <c r="D9" s="38">
        <v>4.7999999999999996E-3</v>
      </c>
      <c r="E9" s="56">
        <f>D9*E7</f>
        <v>0.72</v>
      </c>
      <c r="F9" s="36"/>
      <c r="G9" s="42"/>
    </row>
    <row r="10" spans="1:7">
      <c r="A10" s="16"/>
      <c r="B10" s="35" t="s">
        <v>31</v>
      </c>
      <c r="C10" s="35" t="s">
        <v>30</v>
      </c>
      <c r="D10" s="39">
        <v>9.3999999999999997E-4</v>
      </c>
      <c r="E10" s="56">
        <f>D10*E7</f>
        <v>0.14099999999999999</v>
      </c>
      <c r="F10" s="36"/>
      <c r="G10" s="42"/>
    </row>
    <row r="11" spans="1:7" ht="92.25" customHeight="1">
      <c r="A11" s="16"/>
      <c r="B11" s="30" t="s">
        <v>32</v>
      </c>
      <c r="C11" s="40" t="s">
        <v>33</v>
      </c>
      <c r="D11" s="32"/>
      <c r="E11" s="55">
        <v>15</v>
      </c>
      <c r="F11" s="41"/>
      <c r="G11" s="41"/>
    </row>
    <row r="12" spans="1:7" ht="17.25" customHeight="1">
      <c r="A12" s="16"/>
      <c r="B12" s="34" t="s">
        <v>34</v>
      </c>
      <c r="C12" s="34" t="s">
        <v>9</v>
      </c>
      <c r="D12" s="36">
        <v>4.5</v>
      </c>
      <c r="E12" s="36">
        <f>D12*E11</f>
        <v>67.5</v>
      </c>
      <c r="F12" s="42"/>
      <c r="G12" s="42"/>
    </row>
    <row r="13" spans="1:7" ht="18" customHeight="1">
      <c r="A13" s="16"/>
      <c r="B13" s="34" t="s">
        <v>35</v>
      </c>
      <c r="C13" s="43" t="s">
        <v>1</v>
      </c>
      <c r="D13" s="36">
        <v>0.37</v>
      </c>
      <c r="E13" s="42">
        <f>D13*E11</f>
        <v>5.55</v>
      </c>
      <c r="F13" s="42"/>
      <c r="G13" s="42"/>
    </row>
    <row r="14" spans="1:7" ht="18.75" customHeight="1">
      <c r="A14" s="12"/>
      <c r="B14" s="36" t="s">
        <v>36</v>
      </c>
      <c r="C14" s="36" t="s">
        <v>37</v>
      </c>
      <c r="D14" s="36">
        <v>1.02</v>
      </c>
      <c r="E14" s="42">
        <f>D14*E11</f>
        <v>15.3</v>
      </c>
      <c r="F14" s="37"/>
      <c r="G14" s="42"/>
    </row>
    <row r="15" spans="1:7" ht="20.25" customHeight="1">
      <c r="A15" s="16"/>
      <c r="B15" s="36" t="s">
        <v>38</v>
      </c>
      <c r="C15" s="44" t="s">
        <v>39</v>
      </c>
      <c r="D15" s="45">
        <v>0.01</v>
      </c>
      <c r="E15" s="38">
        <f>D15*E11</f>
        <v>0.15</v>
      </c>
      <c r="F15" s="42"/>
      <c r="G15" s="42"/>
    </row>
    <row r="16" spans="1:7" ht="15.75" customHeight="1">
      <c r="A16" s="16"/>
      <c r="B16" s="36" t="s">
        <v>40</v>
      </c>
      <c r="C16" s="36" t="s">
        <v>1</v>
      </c>
      <c r="D16" s="36">
        <v>0.28000000000000003</v>
      </c>
      <c r="E16" s="42">
        <f>D16*E11</f>
        <v>4.2</v>
      </c>
      <c r="F16" s="42"/>
      <c r="G16" s="42"/>
    </row>
    <row r="17" spans="1:9">
      <c r="A17" s="24"/>
      <c r="B17" s="12" t="s">
        <v>15</v>
      </c>
      <c r="C17" s="12"/>
      <c r="D17" s="12"/>
      <c r="E17" s="12"/>
      <c r="F17" s="12"/>
      <c r="G17" s="14"/>
      <c r="I17" s="49"/>
    </row>
    <row r="18" spans="1:9">
      <c r="A18" s="24"/>
      <c r="B18" s="11" t="s">
        <v>17</v>
      </c>
      <c r="C18" s="27">
        <v>0.1</v>
      </c>
      <c r="D18" s="14"/>
      <c r="E18" s="12"/>
      <c r="F18" s="11"/>
      <c r="G18" s="17"/>
    </row>
    <row r="19" spans="1:9" ht="18" customHeight="1">
      <c r="A19" s="11"/>
      <c r="B19" s="11" t="s">
        <v>15</v>
      </c>
      <c r="C19" s="11"/>
      <c r="D19" s="12"/>
      <c r="E19" s="12"/>
      <c r="F19" s="11"/>
      <c r="G19" s="17"/>
    </row>
    <row r="20" spans="1:9">
      <c r="A20" s="11"/>
      <c r="B20" s="11" t="s">
        <v>16</v>
      </c>
      <c r="C20" s="27">
        <v>0.08</v>
      </c>
      <c r="D20" s="12"/>
      <c r="E20" s="12"/>
      <c r="F20" s="11"/>
      <c r="G20" s="17"/>
    </row>
    <row r="21" spans="1:9">
      <c r="A21" s="11"/>
      <c r="B21" s="11" t="s">
        <v>15</v>
      </c>
      <c r="C21" s="11"/>
      <c r="D21" s="12"/>
      <c r="E21" s="12"/>
      <c r="F21" s="11"/>
      <c r="G21" s="14"/>
    </row>
    <row r="22" spans="1:9">
      <c r="A22" s="52"/>
      <c r="B22" s="52"/>
      <c r="C22" s="52"/>
      <c r="D22" s="52"/>
      <c r="E22" s="52"/>
      <c r="F22" s="52"/>
      <c r="G22" s="52"/>
    </row>
    <row r="23" spans="1:9">
      <c r="A23" s="52"/>
      <c r="B23" s="52"/>
      <c r="C23" s="52"/>
      <c r="D23" s="52"/>
      <c r="E23" s="52"/>
      <c r="F23" s="52"/>
      <c r="G23" s="52"/>
    </row>
    <row r="24" spans="1:9">
      <c r="A24" s="52"/>
      <c r="B24" s="54"/>
      <c r="C24" s="52"/>
      <c r="D24" s="52"/>
      <c r="E24" s="64"/>
      <c r="F24" s="64"/>
      <c r="G24" s="64"/>
    </row>
  </sheetData>
  <mergeCells count="8">
    <mergeCell ref="A1:G1"/>
    <mergeCell ref="A2:G2"/>
    <mergeCell ref="E24:G24"/>
    <mergeCell ref="A4:A5"/>
    <mergeCell ref="B4:B5"/>
    <mergeCell ref="C4:C5"/>
    <mergeCell ref="D4:E4"/>
    <mergeCell ref="F4:G4"/>
  </mergeCells>
  <pageMargins left="0.7" right="0.7" top="0.75" bottom="0.75" header="0.3" footer="0.3"/>
  <pageSetup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ნაკრები ხარჯთაღრიცხვა</vt:lpstr>
      <vt:lpstr>ბარათაული ზემოურ</vt:lpstr>
      <vt:lpstr>ბარათ. გორჯ</vt:lpstr>
      <vt:lpstr>გომარდ ქარ</vt:lpstr>
      <vt:lpstr>გომარ ჭაღალიძეებ</vt:lpstr>
      <vt:lpstr>ვანი</vt:lpstr>
      <vt:lpstr>ზემოხევი</vt:lpstr>
      <vt:lpstr>გომარ დარ</vt:lpstr>
    </vt:vector>
  </TitlesOfParts>
  <Company>Организация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Maia</cp:lastModifiedBy>
  <cp:lastPrinted>2018-08-14T05:56:55Z</cp:lastPrinted>
  <dcterms:created xsi:type="dcterms:W3CDTF">2009-12-30T06:24:10Z</dcterms:created>
  <dcterms:modified xsi:type="dcterms:W3CDTF">2022-02-17T07:56:15Z</dcterms:modified>
</cp:coreProperties>
</file>