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.vashakidze\Desktop\2022 წლის ტენდერები\გარე განათება მთელი წლის\"/>
    </mc:Choice>
  </mc:AlternateContent>
  <bookViews>
    <workbookView xWindow="0" yWindow="0" windowWidth="20490" windowHeight="592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J29" i="1" s="1"/>
  <c r="F28" i="1"/>
  <c r="J28" i="1" s="1"/>
  <c r="H29" i="1" l="1"/>
  <c r="H28" i="1"/>
  <c r="L28" i="1"/>
  <c r="M28" i="1" s="1"/>
  <c r="L29" i="1"/>
  <c r="M29" i="1" s="1"/>
  <c r="F8" i="1"/>
  <c r="F11" i="1" s="1"/>
  <c r="F17" i="1" l="1"/>
  <c r="H17" i="1" s="1"/>
  <c r="M17" i="1" s="1"/>
  <c r="F16" i="1"/>
  <c r="F39" i="1" l="1"/>
  <c r="F32" i="1"/>
  <c r="F15" i="1"/>
  <c r="F13" i="1"/>
  <c r="F41" i="1" l="1"/>
  <c r="F40" i="1"/>
  <c r="F38" i="1"/>
  <c r="F37" i="1"/>
  <c r="F34" i="1"/>
  <c r="F42" i="1" l="1"/>
  <c r="L42" i="1" s="1"/>
  <c r="M42" i="1" s="1"/>
  <c r="F36" i="1"/>
  <c r="L36" i="1" s="1"/>
  <c r="L34" i="1"/>
  <c r="M34" i="1" s="1"/>
  <c r="F10" i="1"/>
  <c r="L10" i="1" s="1"/>
  <c r="M10" i="1" s="1"/>
  <c r="J36" i="1" l="1"/>
  <c r="H36" i="1"/>
  <c r="L13" i="1"/>
  <c r="L32" i="1"/>
  <c r="L33" i="1"/>
  <c r="L37" i="1"/>
  <c r="L38" i="1"/>
  <c r="L39" i="1"/>
  <c r="L40" i="1"/>
  <c r="L41" i="1"/>
  <c r="J13" i="1"/>
  <c r="J32" i="1"/>
  <c r="J33" i="1"/>
  <c r="J37" i="1"/>
  <c r="J38" i="1"/>
  <c r="J39" i="1"/>
  <c r="J40" i="1"/>
  <c r="J41" i="1"/>
  <c r="H13" i="1"/>
  <c r="H32" i="1"/>
  <c r="H33" i="1"/>
  <c r="H37" i="1"/>
  <c r="H38" i="1"/>
  <c r="H39" i="1"/>
  <c r="H40" i="1"/>
  <c r="H41" i="1"/>
  <c r="M40" i="1" l="1"/>
  <c r="M38" i="1"/>
  <c r="M32" i="1"/>
  <c r="M36" i="1"/>
  <c r="M41" i="1"/>
  <c r="M39" i="1"/>
  <c r="M37" i="1"/>
  <c r="M33" i="1"/>
  <c r="M13" i="1"/>
  <c r="L16" i="1" l="1"/>
  <c r="J16" i="1"/>
  <c r="H16" i="1"/>
  <c r="F31" i="1"/>
  <c r="F12" i="1"/>
  <c r="J12" i="1" s="1"/>
  <c r="F9" i="1"/>
  <c r="M16" i="1" l="1"/>
  <c r="J9" i="1"/>
  <c r="L9" i="1"/>
  <c r="H9" i="1"/>
  <c r="L31" i="1"/>
  <c r="H31" i="1"/>
  <c r="H46" i="1" s="1"/>
  <c r="J31" i="1"/>
  <c r="J46" i="1" s="1"/>
  <c r="H12" i="1"/>
  <c r="L12" i="1"/>
  <c r="M48" i="1" l="1"/>
  <c r="M50" i="1"/>
  <c r="M12" i="1"/>
  <c r="M31" i="1"/>
  <c r="M46" i="1" s="1"/>
  <c r="M9" i="1"/>
  <c r="J15" i="1"/>
  <c r="H15" i="1"/>
  <c r="H19" i="1" s="1"/>
  <c r="M21" i="1" s="1"/>
  <c r="L15" i="1"/>
  <c r="M49" i="1" l="1"/>
  <c r="M51" i="1" s="1"/>
  <c r="M15" i="1"/>
  <c r="M20" i="1" s="1"/>
  <c r="M22" i="1" l="1"/>
  <c r="M23" i="1" s="1"/>
  <c r="M24" i="1" s="1"/>
  <c r="M54" i="1" s="1"/>
  <c r="M55" i="1" l="1"/>
  <c r="M56" i="1" s="1"/>
  <c r="M57" i="1" s="1"/>
  <c r="M58" i="1" s="1"/>
  <c r="M59" i="1" s="1"/>
  <c r="M60" i="1" s="1"/>
</calcChain>
</file>

<file path=xl/sharedStrings.xml><?xml version="1.0" encoding="utf-8"?>
<sst xmlns="http://schemas.openxmlformats.org/spreadsheetml/2006/main" count="95" uniqueCount="58">
  <si>
    <t>#</t>
  </si>
  <si>
    <t>ხ ა რ ჯ თ ა ღ რ ი ც ხ ვ ა</t>
  </si>
  <si>
    <t>სამუშაოს დასახელება</t>
  </si>
  <si>
    <t>განზომილება</t>
  </si>
  <si>
    <t>მასალები</t>
  </si>
  <si>
    <t>ერთეული</t>
  </si>
  <si>
    <t>ღირებულება</t>
  </si>
  <si>
    <t>ხელფასი</t>
  </si>
  <si>
    <t>სულ</t>
  </si>
  <si>
    <t>სულ ჯამი</t>
  </si>
  <si>
    <t>1</t>
  </si>
  <si>
    <t>2</t>
  </si>
  <si>
    <t>3</t>
  </si>
  <si>
    <t>4</t>
  </si>
  <si>
    <t>5</t>
  </si>
  <si>
    <t>მანქანა მექანიზმები</t>
  </si>
  <si>
    <t>ერთ. ნორმ.  ფასები</t>
  </si>
  <si>
    <t>გრ.მ.</t>
  </si>
  <si>
    <t>კომპ</t>
  </si>
  <si>
    <t>კაც.სთ</t>
  </si>
  <si>
    <t>ლარი</t>
  </si>
  <si>
    <t>ცალი</t>
  </si>
  <si>
    <t>ნორმ. ერთეულზე</t>
  </si>
  <si>
    <t xml:space="preserve">1. შრომითი დანახარჯი </t>
  </si>
  <si>
    <t>შრომითი დანახარჯი</t>
  </si>
  <si>
    <t>ბეტონი მ=200</t>
  </si>
  <si>
    <t>სხვა მასალა</t>
  </si>
  <si>
    <t>ჯამი</t>
  </si>
  <si>
    <t>დღგ 18%</t>
  </si>
  <si>
    <t>მᶟ</t>
  </si>
  <si>
    <t>მ3</t>
  </si>
  <si>
    <t>2. გრუნტის საბურღი აგრეგატი</t>
  </si>
  <si>
    <t>მანქ.სთ</t>
  </si>
  <si>
    <t>სინათლის ბოძების  მოწყობა ბეტონით მ=200</t>
  </si>
  <si>
    <t>სინათლის ბოძის მონტაჟი</t>
  </si>
  <si>
    <t>SIP კაბელის მოწყობა ალუმინის ძარღვით 2X16 მმ</t>
  </si>
  <si>
    <t>ბოძებზე  SIP კაბელის მოწყობა ალუმინის ძარღვით 2X16 მმ</t>
  </si>
  <si>
    <t>LED ქუჩის ლამპიონი 100 WT</t>
  </si>
  <si>
    <t>სანათის საკიდი</t>
  </si>
  <si>
    <t>სამონტაჟო კალათა</t>
  </si>
  <si>
    <t>ბოძებზე ქუჩის LED სანათების მონტაჟი სიმძ. 100 WT</t>
  </si>
  <si>
    <t>SIP ჩამჭერი</t>
  </si>
  <si>
    <t>ელ. კაბელი ალუმინის ძარღვით 2X2.5 მმ</t>
  </si>
  <si>
    <t>გაუთვალისწინებელი ხარჯი  3%</t>
  </si>
  <si>
    <t>I თავი</t>
  </si>
  <si>
    <t>II თავი</t>
  </si>
  <si>
    <t>სატრანსპორტო ხარჯები მასალებზე</t>
  </si>
  <si>
    <t>ზედნადები ხარჯები</t>
  </si>
  <si>
    <t>ზედნადები ხარჯები ელ. სამონტაჟო სამუშაოებზე ხელფასიდან</t>
  </si>
  <si>
    <t>I და II  თავების  ჯამი</t>
  </si>
  <si>
    <t>SIP დამჭერი</t>
  </si>
  <si>
    <t xml:space="preserve">საგარეჯოს მუნიციპალიტეტის მასშტაბით  გარე განათების მოწყობა </t>
  </si>
  <si>
    <t>სინათლის ბოძი ლითონის დ=100*3 მმ, სიგრძე 7.0 მ.  (შეღებილი)</t>
  </si>
  <si>
    <t>სინათლის ბოძი ლითონის დ=42*3 მმ, სიგრძე 1,5მ,  შეღებილი</t>
  </si>
  <si>
    <t>განათების ბოძებზე არსებული ქუჩის LED სანათების დემონტაჟი</t>
  </si>
  <si>
    <t>6</t>
  </si>
  <si>
    <t>გრუნტის დამუშავება ხელით სინათლის ბოძის მოსაწყობად 0,4*0,4*1,3 მ.</t>
  </si>
  <si>
    <t>გეგმიური დაგროვება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</si>
</sst>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9"/>
      <color theme="1"/>
      <name val="Sylfaen"/>
      <family val="1"/>
    </font>
    <font>
      <b/>
      <i/>
      <sz val="10"/>
      <color theme="1"/>
      <name val="Sylfaen"/>
      <family val="1"/>
    </font>
    <font>
      <i/>
      <sz val="10"/>
      <color theme="1"/>
      <name val="Sylfaen"/>
      <family val="1"/>
    </font>
    <font>
      <b/>
      <sz val="10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1" fillId="0" borderId="7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49" fontId="1" fillId="2" borderId="7" xfId="0" applyNumberFormat="1" applyFont="1" applyFill="1" applyBorder="1" applyAlignment="1">
      <alignment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2" fontId="1" fillId="0" borderId="7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9" fontId="2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</xf>
    <xf numFmtId="2" fontId="2" fillId="0" borderId="3" xfId="0" applyNumberFormat="1" applyFont="1" applyBorder="1" applyAlignment="1" applyProtection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abSelected="1" topLeftCell="A46" workbookViewId="0">
      <selection activeCell="K59" sqref="K59:L59"/>
    </sheetView>
  </sheetViews>
  <sheetFormatPr defaultRowHeight="15" x14ac:dyDescent="0.3"/>
  <cols>
    <col min="1" max="1" width="3" style="3" customWidth="1"/>
    <col min="2" max="2" width="4.85546875" style="3" customWidth="1"/>
    <col min="3" max="3" width="52.42578125" style="9" customWidth="1"/>
    <col min="4" max="4" width="6.28515625" style="24" customWidth="1"/>
    <col min="5" max="5" width="5.85546875" style="3" customWidth="1"/>
    <col min="6" max="6" width="9.7109375" style="3" customWidth="1"/>
    <col min="7" max="7" width="9.85546875" style="3" customWidth="1"/>
    <col min="8" max="8" width="9.42578125" style="3" customWidth="1"/>
    <col min="9" max="9" width="5.42578125" style="3" customWidth="1"/>
    <col min="10" max="10" width="8.28515625" style="3" customWidth="1"/>
    <col min="11" max="11" width="9.28515625" style="3" customWidth="1"/>
    <col min="12" max="12" width="8.42578125" style="3" customWidth="1"/>
    <col min="13" max="13" width="11.28515625" style="3" customWidth="1"/>
    <col min="14" max="16384" width="9.140625" style="3"/>
  </cols>
  <sheetData>
    <row r="1" spans="1:13" ht="18" customHeight="1" x14ac:dyDescent="0.3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75" customHeight="1" x14ac:dyDescent="0.3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8" customFormat="1" ht="18.75" customHeight="1" x14ac:dyDescent="0.25">
      <c r="A3" s="39" t="s">
        <v>0</v>
      </c>
      <c r="B3" s="51" t="s">
        <v>16</v>
      </c>
      <c r="C3" s="42" t="s">
        <v>2</v>
      </c>
      <c r="D3" s="45" t="s">
        <v>3</v>
      </c>
      <c r="E3" s="54" t="s">
        <v>22</v>
      </c>
      <c r="F3" s="45" t="s">
        <v>8</v>
      </c>
      <c r="G3" s="48" t="s">
        <v>6</v>
      </c>
      <c r="H3" s="49"/>
      <c r="I3" s="49"/>
      <c r="J3" s="49"/>
      <c r="K3" s="49"/>
      <c r="L3" s="49"/>
      <c r="M3" s="50"/>
    </row>
    <row r="4" spans="1:13" s="8" customFormat="1" ht="21" customHeight="1" x14ac:dyDescent="0.25">
      <c r="A4" s="40"/>
      <c r="B4" s="53"/>
      <c r="C4" s="43"/>
      <c r="D4" s="46"/>
      <c r="E4" s="55"/>
      <c r="F4" s="46"/>
      <c r="G4" s="48" t="s">
        <v>4</v>
      </c>
      <c r="H4" s="50"/>
      <c r="I4" s="48" t="s">
        <v>7</v>
      </c>
      <c r="J4" s="50"/>
      <c r="K4" s="48" t="s">
        <v>15</v>
      </c>
      <c r="L4" s="50"/>
      <c r="M4" s="51" t="s">
        <v>9</v>
      </c>
    </row>
    <row r="5" spans="1:13" s="8" customFormat="1" ht="26.25" customHeight="1" x14ac:dyDescent="0.25">
      <c r="A5" s="41"/>
      <c r="B5" s="52"/>
      <c r="C5" s="44"/>
      <c r="D5" s="47"/>
      <c r="E5" s="56"/>
      <c r="F5" s="47"/>
      <c r="G5" s="4" t="s">
        <v>5</v>
      </c>
      <c r="H5" s="5" t="s">
        <v>8</v>
      </c>
      <c r="I5" s="4" t="s">
        <v>5</v>
      </c>
      <c r="J5" s="5" t="s">
        <v>8</v>
      </c>
      <c r="K5" s="4" t="s">
        <v>5</v>
      </c>
      <c r="L5" s="5" t="s">
        <v>8</v>
      </c>
      <c r="M5" s="52"/>
    </row>
    <row r="6" spans="1:13" ht="17.25" customHeight="1" x14ac:dyDescent="0.3">
      <c r="A6" s="19"/>
      <c r="B6" s="19"/>
      <c r="C6" s="18">
        <v>3</v>
      </c>
      <c r="D6" s="18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</row>
    <row r="7" spans="1:13" ht="19.5" customHeight="1" x14ac:dyDescent="0.3">
      <c r="A7" s="20"/>
      <c r="B7" s="6"/>
      <c r="C7" s="2" t="s">
        <v>44</v>
      </c>
      <c r="D7" s="18"/>
      <c r="E7" s="18"/>
      <c r="F7" s="21"/>
      <c r="G7" s="22"/>
      <c r="H7" s="22"/>
      <c r="I7" s="22"/>
      <c r="J7" s="22"/>
      <c r="K7" s="22"/>
      <c r="L7" s="22"/>
      <c r="M7" s="21"/>
    </row>
    <row r="8" spans="1:13" ht="32.25" customHeight="1" x14ac:dyDescent="0.3">
      <c r="A8" s="20" t="s">
        <v>10</v>
      </c>
      <c r="B8" s="6"/>
      <c r="C8" s="1" t="s">
        <v>56</v>
      </c>
      <c r="D8" s="18" t="s">
        <v>30</v>
      </c>
      <c r="E8" s="18"/>
      <c r="F8" s="21">
        <f>0.4*0.4*1.3*F14</f>
        <v>4.160000000000001</v>
      </c>
      <c r="G8" s="64"/>
      <c r="H8" s="64"/>
      <c r="I8" s="64"/>
      <c r="J8" s="64"/>
      <c r="K8" s="64"/>
      <c r="L8" s="64"/>
      <c r="M8" s="64"/>
    </row>
    <row r="9" spans="1:13" ht="19.5" customHeight="1" x14ac:dyDescent="0.3">
      <c r="A9" s="20"/>
      <c r="B9" s="6"/>
      <c r="C9" s="6" t="s">
        <v>23</v>
      </c>
      <c r="D9" s="18" t="s">
        <v>19</v>
      </c>
      <c r="E9" s="18">
        <v>2.06</v>
      </c>
      <c r="F9" s="22">
        <f>E9*F8</f>
        <v>8.569600000000003</v>
      </c>
      <c r="G9" s="64">
        <v>0</v>
      </c>
      <c r="H9" s="64">
        <f>F9*G9</f>
        <v>0</v>
      </c>
      <c r="I9" s="64">
        <v>0</v>
      </c>
      <c r="J9" s="64">
        <f>F9*I9</f>
        <v>0</v>
      </c>
      <c r="K9" s="64">
        <v>0</v>
      </c>
      <c r="L9" s="64">
        <f>F9*K9</f>
        <v>0</v>
      </c>
      <c r="M9" s="64">
        <f>H9+J9+L9</f>
        <v>0</v>
      </c>
    </row>
    <row r="10" spans="1:13" ht="19.5" customHeight="1" x14ac:dyDescent="0.3">
      <c r="A10" s="20"/>
      <c r="B10" s="6"/>
      <c r="C10" s="6" t="s">
        <v>31</v>
      </c>
      <c r="D10" s="18" t="s">
        <v>32</v>
      </c>
      <c r="E10" s="18">
        <v>2.15</v>
      </c>
      <c r="F10" s="22">
        <f>E10*F8</f>
        <v>8.9440000000000026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f>F10*K10</f>
        <v>0</v>
      </c>
      <c r="M10" s="64">
        <f t="shared" ref="M10:M42" si="0">H10+J10+L10</f>
        <v>0</v>
      </c>
    </row>
    <row r="11" spans="1:13" ht="30" customHeight="1" x14ac:dyDescent="0.3">
      <c r="A11" s="20" t="s">
        <v>11</v>
      </c>
      <c r="B11" s="6"/>
      <c r="C11" s="1" t="s">
        <v>33</v>
      </c>
      <c r="D11" s="18" t="s">
        <v>30</v>
      </c>
      <c r="E11" s="18"/>
      <c r="F11" s="21">
        <f>F8</f>
        <v>4.160000000000001</v>
      </c>
      <c r="G11" s="64"/>
      <c r="H11" s="64"/>
      <c r="I11" s="64"/>
      <c r="J11" s="64"/>
      <c r="K11" s="64"/>
      <c r="L11" s="64"/>
      <c r="M11" s="64"/>
    </row>
    <row r="12" spans="1:13" ht="20.25" customHeight="1" x14ac:dyDescent="0.3">
      <c r="A12" s="6"/>
      <c r="B12" s="6"/>
      <c r="C12" s="6" t="s">
        <v>24</v>
      </c>
      <c r="D12" s="18" t="s">
        <v>19</v>
      </c>
      <c r="E12" s="18">
        <v>5.62</v>
      </c>
      <c r="F12" s="22">
        <f>E12*F11</f>
        <v>23.379200000000008</v>
      </c>
      <c r="G12" s="64">
        <v>0</v>
      </c>
      <c r="H12" s="64">
        <f t="shared" ref="H12:H41" si="1">F12*G12</f>
        <v>0</v>
      </c>
      <c r="I12" s="64">
        <v>0</v>
      </c>
      <c r="J12" s="64">
        <f>F12*I12</f>
        <v>0</v>
      </c>
      <c r="K12" s="64">
        <v>0</v>
      </c>
      <c r="L12" s="64">
        <f t="shared" ref="L12:L41" si="2">F12*K12</f>
        <v>0</v>
      </c>
      <c r="M12" s="64">
        <f t="shared" si="0"/>
        <v>0</v>
      </c>
    </row>
    <row r="13" spans="1:13" ht="20.25" customHeight="1" x14ac:dyDescent="0.3">
      <c r="A13" s="6"/>
      <c r="B13" s="6"/>
      <c r="C13" s="6" t="s">
        <v>25</v>
      </c>
      <c r="D13" s="18" t="s">
        <v>29</v>
      </c>
      <c r="E13" s="18">
        <v>1</v>
      </c>
      <c r="F13" s="22">
        <f>F11*E13</f>
        <v>4.160000000000001</v>
      </c>
      <c r="G13" s="64">
        <v>0</v>
      </c>
      <c r="H13" s="64">
        <f t="shared" si="1"/>
        <v>0</v>
      </c>
      <c r="I13" s="64">
        <v>0</v>
      </c>
      <c r="J13" s="64">
        <f t="shared" ref="J13:J41" si="3">F13*I13</f>
        <v>0</v>
      </c>
      <c r="K13" s="64">
        <v>0</v>
      </c>
      <c r="L13" s="64">
        <f t="shared" si="2"/>
        <v>0</v>
      </c>
      <c r="M13" s="64">
        <f t="shared" si="0"/>
        <v>0</v>
      </c>
    </row>
    <row r="14" spans="1:13" ht="30" customHeight="1" x14ac:dyDescent="0.3">
      <c r="A14" s="20" t="s">
        <v>12</v>
      </c>
      <c r="B14" s="6"/>
      <c r="C14" s="1" t="s">
        <v>34</v>
      </c>
      <c r="D14" s="18" t="s">
        <v>21</v>
      </c>
      <c r="E14" s="18"/>
      <c r="F14" s="21">
        <v>20</v>
      </c>
      <c r="G14" s="64"/>
      <c r="H14" s="64"/>
      <c r="I14" s="64"/>
      <c r="J14" s="64"/>
      <c r="K14" s="64"/>
      <c r="L14" s="64"/>
      <c r="M14" s="64"/>
    </row>
    <row r="15" spans="1:13" ht="21" customHeight="1" x14ac:dyDescent="0.3">
      <c r="A15" s="20"/>
      <c r="B15" s="6"/>
      <c r="C15" s="6" t="s">
        <v>23</v>
      </c>
      <c r="D15" s="18" t="s">
        <v>19</v>
      </c>
      <c r="E15" s="18">
        <v>4.2</v>
      </c>
      <c r="F15" s="22">
        <f>E15*F14</f>
        <v>84</v>
      </c>
      <c r="G15" s="64">
        <v>0</v>
      </c>
      <c r="H15" s="64">
        <f t="shared" si="1"/>
        <v>0</v>
      </c>
      <c r="I15" s="64">
        <v>0</v>
      </c>
      <c r="J15" s="64">
        <f t="shared" si="3"/>
        <v>0</v>
      </c>
      <c r="K15" s="64">
        <v>0</v>
      </c>
      <c r="L15" s="64">
        <f t="shared" si="2"/>
        <v>0</v>
      </c>
      <c r="M15" s="64">
        <f t="shared" si="0"/>
        <v>0</v>
      </c>
    </row>
    <row r="16" spans="1:13" ht="36" customHeight="1" x14ac:dyDescent="0.3">
      <c r="A16" s="20"/>
      <c r="B16" s="6"/>
      <c r="C16" s="6" t="s">
        <v>52</v>
      </c>
      <c r="D16" s="18" t="s">
        <v>21</v>
      </c>
      <c r="E16" s="18">
        <v>1</v>
      </c>
      <c r="F16" s="27">
        <f>F14*E16</f>
        <v>20</v>
      </c>
      <c r="G16" s="64">
        <v>0</v>
      </c>
      <c r="H16" s="64">
        <f>F16*G16</f>
        <v>0</v>
      </c>
      <c r="I16" s="64">
        <v>0</v>
      </c>
      <c r="J16" s="64">
        <f>F16*I16</f>
        <v>0</v>
      </c>
      <c r="K16" s="64">
        <v>0</v>
      </c>
      <c r="L16" s="64">
        <f>F16*K16</f>
        <v>0</v>
      </c>
      <c r="M16" s="64">
        <f>H16+J16+L16</f>
        <v>0</v>
      </c>
    </row>
    <row r="17" spans="1:13" ht="32.25" customHeight="1" x14ac:dyDescent="0.3">
      <c r="A17" s="20"/>
      <c r="B17" s="6"/>
      <c r="C17" s="6" t="s">
        <v>53</v>
      </c>
      <c r="D17" s="18" t="s">
        <v>21</v>
      </c>
      <c r="E17" s="18">
        <v>1.5</v>
      </c>
      <c r="F17" s="22">
        <f>F14*E17</f>
        <v>30</v>
      </c>
      <c r="G17" s="64">
        <v>0</v>
      </c>
      <c r="H17" s="64">
        <f>G17*F17</f>
        <v>0</v>
      </c>
      <c r="I17" s="64">
        <v>0</v>
      </c>
      <c r="J17" s="64">
        <v>0</v>
      </c>
      <c r="K17" s="64">
        <v>0</v>
      </c>
      <c r="L17" s="64">
        <v>0</v>
      </c>
      <c r="M17" s="64">
        <f>H17</f>
        <v>0</v>
      </c>
    </row>
    <row r="18" spans="1:13" ht="12.75" hidden="1" customHeight="1" x14ac:dyDescent="0.3">
      <c r="A18" s="20"/>
      <c r="B18" s="6"/>
      <c r="C18" s="6"/>
      <c r="D18" s="18"/>
      <c r="E18" s="18"/>
      <c r="F18" s="27"/>
      <c r="G18" s="64"/>
      <c r="H18" s="64"/>
      <c r="I18" s="64"/>
      <c r="J18" s="64"/>
      <c r="K18" s="80"/>
      <c r="L18" s="82"/>
      <c r="M18" s="64"/>
    </row>
    <row r="19" spans="1:13" ht="21.75" customHeight="1" x14ac:dyDescent="0.3">
      <c r="A19" s="20"/>
      <c r="B19" s="6"/>
      <c r="C19" s="6"/>
      <c r="D19" s="18"/>
      <c r="E19" s="18"/>
      <c r="F19" s="27"/>
      <c r="G19" s="64"/>
      <c r="H19" s="64">
        <f>H9+H10+H12+H13+H15+H16</f>
        <v>0</v>
      </c>
      <c r="I19" s="64"/>
      <c r="J19" s="64"/>
      <c r="K19" s="80"/>
      <c r="L19" s="82"/>
      <c r="M19" s="64"/>
    </row>
    <row r="20" spans="1:13" ht="21.75" customHeight="1" x14ac:dyDescent="0.3">
      <c r="A20" s="20"/>
      <c r="B20" s="6"/>
      <c r="C20" s="6"/>
      <c r="D20" s="18"/>
      <c r="E20" s="18"/>
      <c r="F20" s="27"/>
      <c r="G20" s="64"/>
      <c r="H20" s="64"/>
      <c r="I20" s="64"/>
      <c r="J20" s="64"/>
      <c r="K20" s="83" t="s">
        <v>27</v>
      </c>
      <c r="L20" s="84"/>
      <c r="M20" s="64">
        <f>M9+M10+M12+M13+M15+M17+M16</f>
        <v>0</v>
      </c>
    </row>
    <row r="21" spans="1:13" ht="21.75" customHeight="1" x14ac:dyDescent="0.3">
      <c r="A21" s="20"/>
      <c r="B21" s="6"/>
      <c r="C21" s="6"/>
      <c r="D21" s="18"/>
      <c r="E21" s="18"/>
      <c r="F21" s="27"/>
      <c r="G21" s="90" t="s">
        <v>46</v>
      </c>
      <c r="H21" s="91"/>
      <c r="I21" s="91"/>
      <c r="J21" s="91"/>
      <c r="K21" s="91"/>
      <c r="L21" s="85">
        <v>0</v>
      </c>
      <c r="M21" s="64">
        <f>H19*L21</f>
        <v>0</v>
      </c>
    </row>
    <row r="22" spans="1:13" ht="21.75" customHeight="1" x14ac:dyDescent="0.3">
      <c r="A22" s="20"/>
      <c r="B22" s="6"/>
      <c r="C22" s="6"/>
      <c r="D22" s="18"/>
      <c r="E22" s="18"/>
      <c r="F22" s="27"/>
      <c r="G22" s="64"/>
      <c r="H22" s="64"/>
      <c r="I22" s="64"/>
      <c r="J22" s="64"/>
      <c r="K22" s="83" t="s">
        <v>27</v>
      </c>
      <c r="L22" s="84"/>
      <c r="M22" s="64">
        <f>M20+M21</f>
        <v>0</v>
      </c>
    </row>
    <row r="23" spans="1:13" ht="21.75" customHeight="1" x14ac:dyDescent="0.3">
      <c r="A23" s="20"/>
      <c r="B23" s="6"/>
      <c r="C23" s="6"/>
      <c r="D23" s="18"/>
      <c r="E23" s="18"/>
      <c r="F23" s="27"/>
      <c r="G23" s="64"/>
      <c r="H23" s="90" t="s">
        <v>47</v>
      </c>
      <c r="I23" s="91"/>
      <c r="J23" s="91"/>
      <c r="K23" s="91"/>
      <c r="L23" s="82">
        <v>0</v>
      </c>
      <c r="M23" s="64">
        <f>M22*L23</f>
        <v>0</v>
      </c>
    </row>
    <row r="24" spans="1:13" ht="21.75" customHeight="1" x14ac:dyDescent="0.3">
      <c r="A24" s="20"/>
      <c r="B24" s="6"/>
      <c r="C24" s="6"/>
      <c r="D24" s="18"/>
      <c r="E24" s="18"/>
      <c r="F24" s="27"/>
      <c r="G24" s="64"/>
      <c r="H24" s="80"/>
      <c r="I24" s="81"/>
      <c r="J24" s="81"/>
      <c r="K24" s="86" t="s">
        <v>27</v>
      </c>
      <c r="L24" s="87"/>
      <c r="M24" s="88">
        <f>M22+M23</f>
        <v>0</v>
      </c>
    </row>
    <row r="25" spans="1:13" ht="21" customHeight="1" x14ac:dyDescent="0.3">
      <c r="A25" s="20"/>
      <c r="B25" s="6"/>
      <c r="C25" s="30" t="s">
        <v>45</v>
      </c>
      <c r="D25" s="18"/>
      <c r="E25" s="18"/>
      <c r="F25" s="27"/>
      <c r="G25" s="64"/>
      <c r="H25" s="64"/>
      <c r="I25" s="64"/>
      <c r="J25" s="64"/>
      <c r="K25" s="64"/>
      <c r="L25" s="64"/>
      <c r="M25" s="64"/>
    </row>
    <row r="26" spans="1:13" ht="21.75" hidden="1" customHeight="1" x14ac:dyDescent="0.3">
      <c r="A26" s="20"/>
      <c r="B26" s="6"/>
      <c r="C26" s="30"/>
      <c r="D26" s="18"/>
      <c r="E26" s="18"/>
      <c r="F26" s="27"/>
      <c r="G26" s="64"/>
      <c r="H26" s="64"/>
      <c r="I26" s="64"/>
      <c r="J26" s="64"/>
      <c r="K26" s="64"/>
      <c r="L26" s="64"/>
      <c r="M26" s="64"/>
    </row>
    <row r="27" spans="1:13" ht="31.5" customHeight="1" x14ac:dyDescent="0.3">
      <c r="A27" s="20" t="s">
        <v>13</v>
      </c>
      <c r="B27" s="6"/>
      <c r="C27" s="30" t="s">
        <v>54</v>
      </c>
      <c r="D27" s="32" t="s">
        <v>18</v>
      </c>
      <c r="E27" s="32"/>
      <c r="F27" s="33">
        <v>300</v>
      </c>
      <c r="G27" s="64"/>
      <c r="H27" s="64"/>
      <c r="I27" s="64"/>
      <c r="J27" s="64"/>
      <c r="K27" s="64"/>
      <c r="L27" s="64"/>
      <c r="M27" s="64"/>
    </row>
    <row r="28" spans="1:13" ht="21.75" customHeight="1" x14ac:dyDescent="0.3">
      <c r="A28" s="20"/>
      <c r="B28" s="6"/>
      <c r="C28" s="34" t="s">
        <v>24</v>
      </c>
      <c r="D28" s="18" t="s">
        <v>19</v>
      </c>
      <c r="E28" s="18">
        <v>1</v>
      </c>
      <c r="F28" s="27">
        <f>F27*E28</f>
        <v>300</v>
      </c>
      <c r="G28" s="64">
        <v>0</v>
      </c>
      <c r="H28" s="64">
        <f>G28*F28</f>
        <v>0</v>
      </c>
      <c r="I28" s="64">
        <v>0</v>
      </c>
      <c r="J28" s="64">
        <f>I28*F28</f>
        <v>0</v>
      </c>
      <c r="K28" s="64">
        <v>0</v>
      </c>
      <c r="L28" s="64">
        <f>K28*F28</f>
        <v>0</v>
      </c>
      <c r="M28" s="64">
        <f>L28</f>
        <v>0</v>
      </c>
    </row>
    <row r="29" spans="1:13" ht="21.75" customHeight="1" x14ac:dyDescent="0.3">
      <c r="A29" s="20"/>
      <c r="B29" s="6"/>
      <c r="C29" s="34" t="s">
        <v>39</v>
      </c>
      <c r="D29" s="18" t="s">
        <v>32</v>
      </c>
      <c r="E29" s="18">
        <v>0.65</v>
      </c>
      <c r="F29" s="27">
        <f>F27*E29</f>
        <v>195</v>
      </c>
      <c r="G29" s="64">
        <v>0</v>
      </c>
      <c r="H29" s="64">
        <f>G29*F29</f>
        <v>0</v>
      </c>
      <c r="I29" s="64">
        <v>0</v>
      </c>
      <c r="J29" s="64">
        <f>I29*F29</f>
        <v>0</v>
      </c>
      <c r="K29" s="64">
        <v>0</v>
      </c>
      <c r="L29" s="64">
        <f>K29*F29</f>
        <v>0</v>
      </c>
      <c r="M29" s="64">
        <f>L29</f>
        <v>0</v>
      </c>
    </row>
    <row r="30" spans="1:13" ht="27" customHeight="1" x14ac:dyDescent="0.3">
      <c r="A30" s="20" t="s">
        <v>14</v>
      </c>
      <c r="B30" s="6"/>
      <c r="C30" s="29" t="s">
        <v>36</v>
      </c>
      <c r="D30" s="18" t="s">
        <v>17</v>
      </c>
      <c r="E30" s="18"/>
      <c r="F30" s="21">
        <v>4500</v>
      </c>
      <c r="G30" s="64"/>
      <c r="H30" s="64"/>
      <c r="I30" s="64"/>
      <c r="J30" s="64"/>
      <c r="K30" s="64"/>
      <c r="L30" s="64"/>
      <c r="M30" s="64"/>
    </row>
    <row r="31" spans="1:13" ht="20.25" customHeight="1" x14ac:dyDescent="0.3">
      <c r="A31" s="20"/>
      <c r="B31" s="6"/>
      <c r="C31" s="6" t="s">
        <v>24</v>
      </c>
      <c r="D31" s="18" t="s">
        <v>19</v>
      </c>
      <c r="E31" s="18">
        <v>0.06</v>
      </c>
      <c r="F31" s="22">
        <f>E31*F30</f>
        <v>270</v>
      </c>
      <c r="G31" s="64">
        <v>0</v>
      </c>
      <c r="H31" s="64">
        <f t="shared" si="1"/>
        <v>0</v>
      </c>
      <c r="I31" s="64">
        <v>0</v>
      </c>
      <c r="J31" s="64">
        <f t="shared" si="3"/>
        <v>0</v>
      </c>
      <c r="K31" s="64">
        <v>0</v>
      </c>
      <c r="L31" s="64">
        <f t="shared" si="2"/>
        <v>0</v>
      </c>
      <c r="M31" s="64">
        <f t="shared" si="0"/>
        <v>0</v>
      </c>
    </row>
    <row r="32" spans="1:13" ht="18.75" customHeight="1" x14ac:dyDescent="0.3">
      <c r="A32" s="20"/>
      <c r="B32" s="6"/>
      <c r="C32" s="6" t="s">
        <v>35</v>
      </c>
      <c r="D32" s="18" t="s">
        <v>17</v>
      </c>
      <c r="E32" s="18">
        <v>1.05</v>
      </c>
      <c r="F32" s="22">
        <f>F30*E32</f>
        <v>4725</v>
      </c>
      <c r="G32" s="64">
        <v>0</v>
      </c>
      <c r="H32" s="64">
        <f t="shared" si="1"/>
        <v>0</v>
      </c>
      <c r="I32" s="64">
        <v>0</v>
      </c>
      <c r="J32" s="64">
        <f t="shared" si="3"/>
        <v>0</v>
      </c>
      <c r="K32" s="64">
        <v>0</v>
      </c>
      <c r="L32" s="64">
        <f t="shared" si="2"/>
        <v>0</v>
      </c>
      <c r="M32" s="64">
        <f t="shared" si="0"/>
        <v>0</v>
      </c>
    </row>
    <row r="33" spans="1:13" ht="18.75" customHeight="1" x14ac:dyDescent="0.3">
      <c r="A33" s="20"/>
      <c r="B33" s="6"/>
      <c r="C33" s="6" t="s">
        <v>50</v>
      </c>
      <c r="D33" s="18" t="s">
        <v>21</v>
      </c>
      <c r="E33" s="18"/>
      <c r="F33" s="22">
        <v>125</v>
      </c>
      <c r="G33" s="64">
        <v>0</v>
      </c>
      <c r="H33" s="64">
        <f t="shared" si="1"/>
        <v>0</v>
      </c>
      <c r="I33" s="64">
        <v>0</v>
      </c>
      <c r="J33" s="64">
        <f t="shared" si="3"/>
        <v>0</v>
      </c>
      <c r="K33" s="64">
        <v>0</v>
      </c>
      <c r="L33" s="64">
        <f t="shared" si="2"/>
        <v>0</v>
      </c>
      <c r="M33" s="64">
        <f t="shared" si="0"/>
        <v>0</v>
      </c>
    </row>
    <row r="34" spans="1:13" ht="19.5" customHeight="1" x14ac:dyDescent="0.3">
      <c r="A34" s="20"/>
      <c r="B34" s="6"/>
      <c r="C34" s="6" t="s">
        <v>39</v>
      </c>
      <c r="D34" s="18" t="s">
        <v>32</v>
      </c>
      <c r="E34" s="18">
        <v>0.03</v>
      </c>
      <c r="F34" s="22">
        <f>E34*F30</f>
        <v>135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f>F34*K34</f>
        <v>0</v>
      </c>
      <c r="M34" s="64">
        <f t="shared" si="0"/>
        <v>0</v>
      </c>
    </row>
    <row r="35" spans="1:13" ht="26.25" customHeight="1" x14ac:dyDescent="0.3">
      <c r="A35" s="20" t="s">
        <v>55</v>
      </c>
      <c r="B35" s="6"/>
      <c r="C35" s="1" t="s">
        <v>40</v>
      </c>
      <c r="D35" s="18" t="s">
        <v>18</v>
      </c>
      <c r="E35" s="18"/>
      <c r="F35" s="21">
        <v>300</v>
      </c>
      <c r="G35" s="64"/>
      <c r="H35" s="64"/>
      <c r="I35" s="64"/>
      <c r="J35" s="64"/>
      <c r="K35" s="64"/>
      <c r="L35" s="64"/>
      <c r="M35" s="64"/>
    </row>
    <row r="36" spans="1:13" ht="20.25" customHeight="1" x14ac:dyDescent="0.3">
      <c r="A36" s="20"/>
      <c r="B36" s="6"/>
      <c r="C36" s="6" t="s">
        <v>24</v>
      </c>
      <c r="D36" s="18" t="s">
        <v>19</v>
      </c>
      <c r="E36" s="18">
        <v>1</v>
      </c>
      <c r="F36" s="22">
        <f>E36*F35</f>
        <v>300</v>
      </c>
      <c r="G36" s="64">
        <v>0</v>
      </c>
      <c r="H36" s="64">
        <f t="shared" ref="H36" si="4">F36*G36</f>
        <v>0</v>
      </c>
      <c r="I36" s="64">
        <v>0</v>
      </c>
      <c r="J36" s="64">
        <f t="shared" ref="J36" si="5">F36*I36</f>
        <v>0</v>
      </c>
      <c r="K36" s="64">
        <v>0</v>
      </c>
      <c r="L36" s="64">
        <f t="shared" ref="L36" si="6">F36*K36</f>
        <v>0</v>
      </c>
      <c r="M36" s="64">
        <f t="shared" si="0"/>
        <v>0</v>
      </c>
    </row>
    <row r="37" spans="1:13" ht="20.25" customHeight="1" x14ac:dyDescent="0.3">
      <c r="A37" s="20"/>
      <c r="B37" s="6"/>
      <c r="C37" s="6" t="s">
        <v>37</v>
      </c>
      <c r="D37" s="18" t="s">
        <v>18</v>
      </c>
      <c r="E37" s="18">
        <v>1</v>
      </c>
      <c r="F37" s="22">
        <f>E37*F35</f>
        <v>300</v>
      </c>
      <c r="G37" s="64">
        <v>0</v>
      </c>
      <c r="H37" s="64">
        <f t="shared" si="1"/>
        <v>0</v>
      </c>
      <c r="I37" s="64">
        <v>0</v>
      </c>
      <c r="J37" s="64">
        <f t="shared" si="3"/>
        <v>0</v>
      </c>
      <c r="K37" s="64">
        <v>0</v>
      </c>
      <c r="L37" s="64">
        <f t="shared" si="2"/>
        <v>0</v>
      </c>
      <c r="M37" s="64">
        <f t="shared" si="0"/>
        <v>0</v>
      </c>
    </row>
    <row r="38" spans="1:13" ht="20.25" customHeight="1" x14ac:dyDescent="0.3">
      <c r="A38" s="20"/>
      <c r="B38" s="6"/>
      <c r="C38" s="6" t="s">
        <v>38</v>
      </c>
      <c r="D38" s="18" t="s">
        <v>21</v>
      </c>
      <c r="E38" s="18">
        <v>1</v>
      </c>
      <c r="F38" s="22">
        <f>E38*F35</f>
        <v>300</v>
      </c>
      <c r="G38" s="64">
        <v>0</v>
      </c>
      <c r="H38" s="64">
        <f t="shared" si="1"/>
        <v>0</v>
      </c>
      <c r="I38" s="64">
        <v>0</v>
      </c>
      <c r="J38" s="64">
        <f t="shared" si="3"/>
        <v>0</v>
      </c>
      <c r="K38" s="64">
        <v>0</v>
      </c>
      <c r="L38" s="64">
        <f t="shared" si="2"/>
        <v>0</v>
      </c>
      <c r="M38" s="64">
        <f t="shared" si="0"/>
        <v>0</v>
      </c>
    </row>
    <row r="39" spans="1:13" ht="20.25" customHeight="1" x14ac:dyDescent="0.3">
      <c r="A39" s="20"/>
      <c r="B39" s="6"/>
      <c r="C39" s="6" t="s">
        <v>41</v>
      </c>
      <c r="D39" s="18" t="s">
        <v>21</v>
      </c>
      <c r="E39" s="18">
        <v>2</v>
      </c>
      <c r="F39" s="22">
        <f>E39*F35</f>
        <v>600</v>
      </c>
      <c r="G39" s="64">
        <v>0</v>
      </c>
      <c r="H39" s="64">
        <f t="shared" si="1"/>
        <v>0</v>
      </c>
      <c r="I39" s="64">
        <v>0</v>
      </c>
      <c r="J39" s="64">
        <f t="shared" si="3"/>
        <v>0</v>
      </c>
      <c r="K39" s="64">
        <v>0</v>
      </c>
      <c r="L39" s="64">
        <f t="shared" si="2"/>
        <v>0</v>
      </c>
      <c r="M39" s="64">
        <f t="shared" si="0"/>
        <v>0</v>
      </c>
    </row>
    <row r="40" spans="1:13" ht="20.25" customHeight="1" x14ac:dyDescent="0.3">
      <c r="A40" s="20"/>
      <c r="B40" s="6"/>
      <c r="C40" s="6" t="s">
        <v>42</v>
      </c>
      <c r="D40" s="18" t="s">
        <v>17</v>
      </c>
      <c r="E40" s="18">
        <v>1</v>
      </c>
      <c r="F40" s="22">
        <f>E40*F35</f>
        <v>300</v>
      </c>
      <c r="G40" s="64">
        <v>0</v>
      </c>
      <c r="H40" s="64">
        <f t="shared" si="1"/>
        <v>0</v>
      </c>
      <c r="I40" s="64">
        <v>0</v>
      </c>
      <c r="J40" s="64">
        <f t="shared" si="3"/>
        <v>0</v>
      </c>
      <c r="K40" s="64">
        <v>0</v>
      </c>
      <c r="L40" s="64">
        <f t="shared" si="2"/>
        <v>0</v>
      </c>
      <c r="M40" s="64">
        <f t="shared" si="0"/>
        <v>0</v>
      </c>
    </row>
    <row r="41" spans="1:13" ht="20.25" customHeight="1" x14ac:dyDescent="0.3">
      <c r="A41" s="20"/>
      <c r="B41" s="6"/>
      <c r="C41" s="6" t="s">
        <v>26</v>
      </c>
      <c r="D41" s="18" t="s">
        <v>20</v>
      </c>
      <c r="E41" s="18">
        <v>0.12</v>
      </c>
      <c r="F41" s="22">
        <f>E41*F35</f>
        <v>36</v>
      </c>
      <c r="G41" s="64">
        <v>0</v>
      </c>
      <c r="H41" s="89">
        <f t="shared" si="1"/>
        <v>0</v>
      </c>
      <c r="I41" s="64">
        <v>0</v>
      </c>
      <c r="J41" s="64">
        <f t="shared" si="3"/>
        <v>0</v>
      </c>
      <c r="K41" s="64">
        <v>0</v>
      </c>
      <c r="L41" s="64">
        <f t="shared" si="2"/>
        <v>0</v>
      </c>
      <c r="M41" s="64">
        <f t="shared" si="0"/>
        <v>0</v>
      </c>
    </row>
    <row r="42" spans="1:13" ht="18.75" customHeight="1" x14ac:dyDescent="0.3">
      <c r="A42" s="20"/>
      <c r="B42" s="6"/>
      <c r="C42" s="6" t="s">
        <v>39</v>
      </c>
      <c r="D42" s="18" t="s">
        <v>32</v>
      </c>
      <c r="E42" s="18">
        <v>0.65</v>
      </c>
      <c r="F42" s="22">
        <f>E42*F40</f>
        <v>195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f>F42*K42</f>
        <v>0</v>
      </c>
      <c r="M42" s="64">
        <f t="shared" si="0"/>
        <v>0</v>
      </c>
    </row>
    <row r="43" spans="1:13" ht="20.25" hidden="1" customHeight="1" x14ac:dyDescent="0.3">
      <c r="A43" s="20"/>
      <c r="B43" s="6"/>
      <c r="C43" s="6"/>
      <c r="D43" s="18"/>
      <c r="E43" s="18"/>
      <c r="F43" s="22"/>
      <c r="G43" s="22"/>
      <c r="H43" s="22"/>
      <c r="I43" s="22"/>
      <c r="J43" s="22"/>
      <c r="K43" s="22"/>
      <c r="L43" s="22"/>
      <c r="M43" s="22"/>
    </row>
    <row r="44" spans="1:13" ht="20.25" hidden="1" customHeight="1" x14ac:dyDescent="0.3">
      <c r="A44" s="20"/>
      <c r="B44" s="6"/>
      <c r="C44" s="6"/>
      <c r="D44" s="18"/>
      <c r="E44" s="18"/>
      <c r="F44" s="22"/>
      <c r="G44" s="22"/>
      <c r="H44" s="22"/>
      <c r="I44" s="22"/>
      <c r="J44" s="22"/>
      <c r="K44" s="22"/>
      <c r="L44" s="22"/>
      <c r="M44" s="22"/>
    </row>
    <row r="45" spans="1:13" ht="20.25" hidden="1" customHeight="1" x14ac:dyDescent="0.3">
      <c r="A45" s="20"/>
      <c r="B45" s="6"/>
      <c r="C45" s="6"/>
      <c r="D45" s="18"/>
      <c r="E45" s="18"/>
      <c r="F45" s="22"/>
      <c r="G45" s="22"/>
      <c r="H45" s="22"/>
      <c r="I45" s="22"/>
      <c r="J45" s="22"/>
      <c r="K45" s="22"/>
      <c r="L45" s="22"/>
      <c r="M45" s="22"/>
    </row>
    <row r="46" spans="1:13" ht="20.25" customHeight="1" x14ac:dyDescent="0.3">
      <c r="A46" s="20"/>
      <c r="B46" s="6"/>
      <c r="C46" s="31"/>
      <c r="D46" s="18"/>
      <c r="E46" s="62"/>
      <c r="F46" s="64"/>
      <c r="G46" s="64"/>
      <c r="H46" s="64">
        <f>H31+H32+H33+H29+H28+H34+H36+H37+H38+H39+H40+H41+H42</f>
        <v>0</v>
      </c>
      <c r="I46" s="64"/>
      <c r="J46" s="64">
        <f>J42+J41+J40+J39+J38+J37+J36+J34+J33+J32+J31+J28+J29</f>
        <v>0</v>
      </c>
      <c r="K46" s="64"/>
      <c r="L46" s="64"/>
      <c r="M46" s="64">
        <f>M31+M32+M33+M34+M36+M37+M38+M39+M40+M41+M42+M29+M28</f>
        <v>0</v>
      </c>
    </row>
    <row r="47" spans="1:13" ht="0.75" customHeight="1" x14ac:dyDescent="0.3">
      <c r="A47" s="20"/>
      <c r="B47" s="6"/>
      <c r="C47" s="31"/>
      <c r="D47" s="18"/>
      <c r="E47" s="62"/>
      <c r="F47" s="64"/>
      <c r="G47" s="80"/>
      <c r="H47" s="81"/>
      <c r="I47" s="81"/>
      <c r="J47" s="81"/>
      <c r="K47" s="82"/>
      <c r="L47" s="64"/>
      <c r="M47" s="64"/>
    </row>
    <row r="48" spans="1:13" ht="20.25" customHeight="1" x14ac:dyDescent="0.3">
      <c r="A48" s="20"/>
      <c r="B48" s="6"/>
      <c r="C48" s="31"/>
      <c r="D48" s="18"/>
      <c r="E48" s="62"/>
      <c r="F48" s="64"/>
      <c r="G48" s="90" t="s">
        <v>46</v>
      </c>
      <c r="H48" s="91"/>
      <c r="I48" s="91"/>
      <c r="J48" s="91"/>
      <c r="K48" s="92"/>
      <c r="L48" s="64">
        <v>0</v>
      </c>
      <c r="M48" s="64">
        <f>H46*L48</f>
        <v>0</v>
      </c>
    </row>
    <row r="49" spans="1:15" ht="20.25" customHeight="1" x14ac:dyDescent="0.3">
      <c r="A49" s="20"/>
      <c r="B49" s="6"/>
      <c r="C49" s="31"/>
      <c r="D49" s="18"/>
      <c r="E49" s="62"/>
      <c r="F49" s="64"/>
      <c r="G49" s="64"/>
      <c r="H49" s="64"/>
      <c r="I49" s="64"/>
      <c r="J49" s="64"/>
      <c r="K49" s="83" t="s">
        <v>27</v>
      </c>
      <c r="L49" s="84"/>
      <c r="M49" s="64">
        <f>M46+M48</f>
        <v>0</v>
      </c>
    </row>
    <row r="50" spans="1:15" ht="16.5" customHeight="1" x14ac:dyDescent="0.3">
      <c r="A50" s="20"/>
      <c r="B50" s="6"/>
      <c r="C50" s="31"/>
      <c r="D50" s="18"/>
      <c r="E50" s="90" t="s">
        <v>48</v>
      </c>
      <c r="F50" s="91"/>
      <c r="G50" s="91"/>
      <c r="H50" s="91"/>
      <c r="I50" s="91"/>
      <c r="J50" s="91"/>
      <c r="K50" s="92"/>
      <c r="L50" s="64">
        <v>0</v>
      </c>
      <c r="M50" s="64">
        <f>J46*L50</f>
        <v>0</v>
      </c>
    </row>
    <row r="51" spans="1:15" ht="20.25" customHeight="1" x14ac:dyDescent="0.3">
      <c r="A51" s="20"/>
      <c r="B51" s="6"/>
      <c r="C51" s="31"/>
      <c r="D51" s="18"/>
      <c r="E51" s="62"/>
      <c r="F51" s="64"/>
      <c r="G51" s="64"/>
      <c r="H51" s="64"/>
      <c r="I51" s="64"/>
      <c r="J51" s="64"/>
      <c r="K51" s="83" t="s">
        <v>27</v>
      </c>
      <c r="L51" s="84"/>
      <c r="M51" s="64">
        <f>M49+M50</f>
        <v>0</v>
      </c>
    </row>
    <row r="52" spans="1:15" ht="19.5" hidden="1" customHeight="1" x14ac:dyDescent="0.3">
      <c r="A52" s="20"/>
      <c r="B52" s="6"/>
      <c r="C52" s="2"/>
      <c r="D52" s="18"/>
      <c r="E52" s="18"/>
      <c r="F52" s="21"/>
      <c r="G52" s="22"/>
      <c r="H52" s="22"/>
      <c r="I52" s="22"/>
      <c r="J52" s="57"/>
      <c r="K52" s="58"/>
      <c r="L52" s="59"/>
      <c r="M52" s="22"/>
    </row>
    <row r="53" spans="1:15" ht="0.75" customHeight="1" x14ac:dyDescent="0.3">
      <c r="A53" s="60"/>
      <c r="B53" s="61"/>
      <c r="C53" s="61"/>
      <c r="D53" s="62"/>
      <c r="E53" s="62"/>
      <c r="F53" s="63"/>
      <c r="G53" s="64"/>
      <c r="H53" s="64"/>
      <c r="I53" s="64"/>
      <c r="J53" s="64"/>
      <c r="K53" s="64"/>
      <c r="L53" s="64"/>
      <c r="M53" s="64"/>
    </row>
    <row r="54" spans="1:15" ht="15.75" customHeight="1" x14ac:dyDescent="0.3">
      <c r="A54" s="65"/>
      <c r="B54" s="66"/>
      <c r="C54" s="66"/>
      <c r="D54" s="67"/>
      <c r="E54" s="67"/>
      <c r="F54" s="68"/>
      <c r="G54" s="68"/>
      <c r="H54" s="68"/>
      <c r="I54" s="69" t="s">
        <v>49</v>
      </c>
      <c r="J54" s="69"/>
      <c r="K54" s="69"/>
      <c r="L54" s="69"/>
      <c r="M54" s="68">
        <f>M51+M24</f>
        <v>0</v>
      </c>
    </row>
    <row r="55" spans="1:15" ht="16.5" customHeight="1" x14ac:dyDescent="0.3">
      <c r="A55" s="70"/>
      <c r="B55" s="70"/>
      <c r="C55" s="66"/>
      <c r="D55" s="71"/>
      <c r="E55" s="71"/>
      <c r="F55" s="70"/>
      <c r="G55" s="72"/>
      <c r="H55" s="72"/>
      <c r="I55" s="73" t="s">
        <v>57</v>
      </c>
      <c r="J55" s="73"/>
      <c r="K55" s="73"/>
      <c r="L55" s="73"/>
      <c r="M55" s="68">
        <f>M54*8/100</f>
        <v>0</v>
      </c>
    </row>
    <row r="56" spans="1:15" ht="16.5" customHeight="1" x14ac:dyDescent="0.3">
      <c r="A56" s="70"/>
      <c r="B56" s="70"/>
      <c r="C56" s="66"/>
      <c r="D56" s="71"/>
      <c r="E56" s="71"/>
      <c r="F56" s="70"/>
      <c r="G56" s="72"/>
      <c r="H56" s="72"/>
      <c r="I56" s="74"/>
      <c r="J56" s="74"/>
      <c r="K56" s="75" t="s">
        <v>27</v>
      </c>
      <c r="L56" s="75"/>
      <c r="M56" s="68">
        <f>M54+M55</f>
        <v>0</v>
      </c>
    </row>
    <row r="57" spans="1:15" ht="15.75" customHeight="1" x14ac:dyDescent="0.3">
      <c r="A57" s="70"/>
      <c r="B57" s="70"/>
      <c r="C57" s="66"/>
      <c r="D57" s="71"/>
      <c r="E57" s="71"/>
      <c r="F57" s="70"/>
      <c r="G57" s="72"/>
      <c r="H57" s="93" t="s">
        <v>43</v>
      </c>
      <c r="I57" s="93"/>
      <c r="J57" s="93"/>
      <c r="K57" s="93"/>
      <c r="L57" s="93"/>
      <c r="M57" s="68">
        <f>M56*3/100</f>
        <v>0</v>
      </c>
    </row>
    <row r="58" spans="1:15" ht="15.75" customHeight="1" x14ac:dyDescent="0.3">
      <c r="A58" s="70"/>
      <c r="B58" s="70"/>
      <c r="C58" s="66"/>
      <c r="D58" s="67"/>
      <c r="E58" s="70"/>
      <c r="F58" s="70"/>
      <c r="G58" s="70"/>
      <c r="H58" s="70"/>
      <c r="I58" s="70"/>
      <c r="J58" s="70"/>
      <c r="K58" s="76" t="s">
        <v>27</v>
      </c>
      <c r="L58" s="76"/>
      <c r="M58" s="68">
        <f>M57+M56</f>
        <v>0</v>
      </c>
    </row>
    <row r="59" spans="1:15" ht="16.5" customHeight="1" x14ac:dyDescent="0.3">
      <c r="A59" s="70"/>
      <c r="B59" s="70"/>
      <c r="C59" s="66"/>
      <c r="D59" s="67"/>
      <c r="E59" s="70"/>
      <c r="F59" s="70"/>
      <c r="G59" s="70"/>
      <c r="H59" s="70"/>
      <c r="I59" s="70"/>
      <c r="J59" s="70"/>
      <c r="K59" s="94" t="s">
        <v>28</v>
      </c>
      <c r="L59" s="94"/>
      <c r="M59" s="68">
        <f>M58*18/100</f>
        <v>0</v>
      </c>
    </row>
    <row r="60" spans="1:15" ht="17.25" customHeight="1" x14ac:dyDescent="0.3">
      <c r="A60" s="70"/>
      <c r="B60" s="70"/>
      <c r="C60" s="66"/>
      <c r="D60" s="67"/>
      <c r="E60" s="70"/>
      <c r="F60" s="70"/>
      <c r="G60" s="70"/>
      <c r="H60" s="70"/>
      <c r="I60" s="70"/>
      <c r="J60" s="77"/>
      <c r="K60" s="78" t="s">
        <v>27</v>
      </c>
      <c r="L60" s="78"/>
      <c r="M60" s="79">
        <f>M59+M58</f>
        <v>0</v>
      </c>
      <c r="O60" s="11"/>
    </row>
    <row r="61" spans="1:15" ht="17.25" customHeight="1" x14ac:dyDescent="0.3">
      <c r="A61" s="11"/>
      <c r="B61" s="11"/>
      <c r="C61" s="7"/>
      <c r="D61" s="37"/>
      <c r="E61" s="37"/>
      <c r="F61" s="37"/>
      <c r="G61" s="37"/>
      <c r="H61" s="37"/>
      <c r="I61" s="37"/>
      <c r="J61" s="37"/>
      <c r="K61" s="37"/>
      <c r="L61" s="28"/>
      <c r="M61" s="23"/>
      <c r="O61" s="11"/>
    </row>
    <row r="62" spans="1:15" ht="17.25" customHeight="1" x14ac:dyDescent="0.3">
      <c r="A62" s="11"/>
      <c r="B62" s="11"/>
      <c r="C62" s="7"/>
      <c r="D62" s="13"/>
      <c r="E62" s="11"/>
      <c r="F62" s="11"/>
      <c r="G62" s="11"/>
      <c r="H62" s="11"/>
      <c r="I62" s="11"/>
      <c r="J62" s="11"/>
      <c r="K62" s="28"/>
      <c r="L62" s="28"/>
      <c r="M62" s="26"/>
      <c r="O62" s="11"/>
    </row>
    <row r="63" spans="1:15" ht="21" customHeight="1" x14ac:dyDescent="0.3">
      <c r="A63" s="11"/>
      <c r="B63" s="11"/>
      <c r="C63" s="7"/>
      <c r="D63" s="13"/>
      <c r="E63" s="11"/>
      <c r="F63" s="11"/>
      <c r="G63" s="11"/>
      <c r="H63" s="11"/>
      <c r="I63" s="11"/>
      <c r="J63" s="11"/>
      <c r="K63" s="12"/>
      <c r="L63" s="12"/>
      <c r="M63" s="23"/>
    </row>
    <row r="64" spans="1:15" ht="18" customHeight="1" x14ac:dyDescent="0.3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2:26" ht="18" customHeight="1" x14ac:dyDescent="0.3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2:26" ht="18" customHeight="1" x14ac:dyDescent="0.3"/>
    <row r="67" spans="2:26" ht="18" customHeight="1" x14ac:dyDescent="0.3"/>
    <row r="68" spans="2:26" ht="30.75" customHeight="1" x14ac:dyDescent="0.3"/>
    <row r="69" spans="2:26" ht="17.25" customHeight="1" x14ac:dyDescent="0.3"/>
    <row r="70" spans="2:26" ht="17.25" customHeight="1" x14ac:dyDescent="0.3"/>
    <row r="71" spans="2:26" ht="18" customHeight="1" x14ac:dyDescent="0.3"/>
    <row r="72" spans="2:26" x14ac:dyDescent="0.3">
      <c r="O72" s="13"/>
      <c r="P72" s="14"/>
      <c r="Q72" s="10"/>
      <c r="R72" s="10"/>
      <c r="Z72" s="10"/>
    </row>
    <row r="73" spans="2:26" x14ac:dyDescent="0.3">
      <c r="O73" s="13"/>
      <c r="P73" s="14"/>
      <c r="Q73" s="10"/>
      <c r="R73" s="10"/>
      <c r="Z73" s="10"/>
    </row>
    <row r="74" spans="2:26" x14ac:dyDescent="0.3">
      <c r="O74" s="13"/>
      <c r="P74" s="14"/>
      <c r="Q74" s="10"/>
      <c r="R74" s="10"/>
      <c r="Z74" s="10"/>
    </row>
    <row r="75" spans="2:26" x14ac:dyDescent="0.3">
      <c r="O75" s="11"/>
      <c r="P75" s="14"/>
      <c r="Q75" s="10"/>
      <c r="R75" s="10"/>
      <c r="Z75" s="15"/>
    </row>
    <row r="76" spans="2:26" x14ac:dyDescent="0.3">
      <c r="O76" s="11"/>
      <c r="P76" s="16"/>
      <c r="Q76" s="17"/>
      <c r="R76" s="17"/>
      <c r="Z76" s="15"/>
    </row>
    <row r="77" spans="2:26" x14ac:dyDescent="0.3">
      <c r="O77" s="11"/>
      <c r="P77" s="14"/>
      <c r="Q77" s="10"/>
      <c r="R77" s="10"/>
      <c r="Z77" s="15"/>
    </row>
    <row r="78" spans="2:26" x14ac:dyDescent="0.3">
      <c r="O78" s="11"/>
      <c r="P78" s="14"/>
      <c r="Q78" s="10"/>
      <c r="R78" s="10"/>
      <c r="Z78" s="15"/>
    </row>
    <row r="79" spans="2:26" x14ac:dyDescent="0.3">
      <c r="O79" s="11"/>
      <c r="P79" s="14"/>
      <c r="Q79" s="10"/>
      <c r="R79" s="10"/>
      <c r="Z79" s="15"/>
    </row>
    <row r="80" spans="2:26" ht="17.25" customHeight="1" x14ac:dyDescent="0.3">
      <c r="O80" s="11"/>
      <c r="P80" s="14"/>
      <c r="Q80" s="10"/>
      <c r="R80" s="10"/>
      <c r="Z80" s="15"/>
    </row>
    <row r="81" spans="15:26" ht="12.75" hidden="1" customHeight="1" x14ac:dyDescent="0.3">
      <c r="O81" s="11"/>
      <c r="P81" s="14"/>
      <c r="Q81" s="10"/>
      <c r="R81" s="10"/>
      <c r="Z81" s="15"/>
    </row>
    <row r="82" spans="15:26" ht="1.5" hidden="1" customHeight="1" x14ac:dyDescent="0.3">
      <c r="O82" s="11"/>
      <c r="P82" s="14"/>
      <c r="Q82" s="10"/>
      <c r="R82" s="10"/>
      <c r="Z82" s="15"/>
    </row>
    <row r="83" spans="15:26" ht="7.5" hidden="1" customHeight="1" x14ac:dyDescent="0.3">
      <c r="O83" s="11"/>
      <c r="P83" s="14"/>
      <c r="Q83" s="10"/>
      <c r="R83" s="10"/>
      <c r="S83" s="10"/>
      <c r="T83" s="10"/>
      <c r="U83" s="25"/>
      <c r="V83" s="25"/>
      <c r="W83" s="25"/>
      <c r="X83" s="17"/>
      <c r="Y83" s="23"/>
      <c r="Z83" s="15"/>
    </row>
    <row r="84" spans="15:26" ht="18" customHeight="1" x14ac:dyDescent="0.3">
      <c r="O84" s="11"/>
      <c r="P84" s="14"/>
      <c r="Q84" s="10"/>
      <c r="R84" s="10"/>
      <c r="S84" s="10"/>
      <c r="T84" s="10"/>
      <c r="U84" s="25"/>
      <c r="V84" s="25"/>
      <c r="W84" s="25"/>
      <c r="X84" s="17"/>
      <c r="Y84" s="10"/>
      <c r="Z84" s="15"/>
    </row>
  </sheetData>
  <sheetProtection algorithmName="SHA-512" hashValue="OfA9/GPyEzSGKQxbiqjgODsPebK80UdiaUWog09p6+JFjHVFuc0C3l7IKHOlptEq1LUBxRT3wuQohbWwt3AXTA==" saltValue="hwymktyWEGeQGVY+Oi4EXg==" spinCount="100000" sheet="1" objects="1" scenarios="1"/>
  <mergeCells count="33">
    <mergeCell ref="K20:L20"/>
    <mergeCell ref="G21:K21"/>
    <mergeCell ref="K22:L22"/>
    <mergeCell ref="E50:K50"/>
    <mergeCell ref="J52:L52"/>
    <mergeCell ref="K51:L51"/>
    <mergeCell ref="I54:L54"/>
    <mergeCell ref="H23:K23"/>
    <mergeCell ref="K24:L24"/>
    <mergeCell ref="G48:K48"/>
    <mergeCell ref="K49:L49"/>
    <mergeCell ref="A1:M1"/>
    <mergeCell ref="A3:A5"/>
    <mergeCell ref="C3:C5"/>
    <mergeCell ref="D3:D5"/>
    <mergeCell ref="F3:F5"/>
    <mergeCell ref="G3:M3"/>
    <mergeCell ref="G4:H4"/>
    <mergeCell ref="I4:J4"/>
    <mergeCell ref="M4:M5"/>
    <mergeCell ref="A2:M2"/>
    <mergeCell ref="B3:B5"/>
    <mergeCell ref="E3:E5"/>
    <mergeCell ref="K4:L4"/>
    <mergeCell ref="B65:M65"/>
    <mergeCell ref="B64:M64"/>
    <mergeCell ref="I55:L55"/>
    <mergeCell ref="K56:L56"/>
    <mergeCell ref="K60:L60"/>
    <mergeCell ref="H57:L57"/>
    <mergeCell ref="K58:L58"/>
    <mergeCell ref="K59:L59"/>
    <mergeCell ref="D61:K61"/>
  </mergeCells>
  <pageMargins left="0" right="0" top="0" bottom="0" header="0.25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 Vashakidze</cp:lastModifiedBy>
  <cp:lastPrinted>2022-01-31T12:16:38Z</cp:lastPrinted>
  <dcterms:created xsi:type="dcterms:W3CDTF">2012-05-21T13:38:34Z</dcterms:created>
  <dcterms:modified xsi:type="dcterms:W3CDTF">2022-02-15T12:42:08Z</dcterms:modified>
</cp:coreProperties>
</file>