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 tabRatio="935"/>
  </bookViews>
  <sheets>
    <sheet name="ზღვრული ფასებით 50000-ზე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9" l="1"/>
  <c r="F17" i="9"/>
  <c r="F16" i="9"/>
  <c r="A16" i="9"/>
  <c r="A17" i="9" s="1"/>
  <c r="A18" i="9" s="1"/>
  <c r="F23" i="9"/>
  <c r="F22" i="9"/>
  <c r="F21" i="9"/>
  <c r="F20" i="9"/>
  <c r="A20" i="9"/>
  <c r="A21" i="9" s="1"/>
  <c r="A22" i="9" s="1"/>
  <c r="A23" i="9" s="1"/>
  <c r="F42" i="9" l="1"/>
  <c r="A73" i="9"/>
  <c r="F72" i="9"/>
  <c r="F73" i="9" s="1"/>
  <c r="F71" i="9"/>
  <c r="A71" i="9"/>
  <c r="F67" i="9"/>
  <c r="F66" i="9"/>
  <c r="F65" i="9"/>
  <c r="F64" i="9"/>
  <c r="A64" i="9"/>
  <c r="A65" i="9" s="1"/>
  <c r="A66" i="9" s="1"/>
  <c r="A67" i="9" s="1"/>
  <c r="F63" i="9"/>
  <c r="A63" i="9"/>
  <c r="F61" i="9"/>
  <c r="F60" i="9"/>
  <c r="F59" i="9"/>
  <c r="F58" i="9"/>
  <c r="F57" i="9"/>
  <c r="F56" i="9"/>
  <c r="A56" i="9"/>
  <c r="A57" i="9" s="1"/>
  <c r="A58" i="9" s="1"/>
  <c r="A59" i="9" s="1"/>
  <c r="A60" i="9" s="1"/>
  <c r="A61" i="9" s="1"/>
  <c r="E54" i="9"/>
  <c r="F54" i="9" s="1"/>
  <c r="F53" i="9"/>
  <c r="F52" i="9"/>
  <c r="F51" i="9"/>
  <c r="E50" i="9"/>
  <c r="F50" i="9" s="1"/>
  <c r="E49" i="9"/>
  <c r="F49" i="9" s="1"/>
  <c r="A49" i="9"/>
  <c r="A50" i="9" s="1"/>
  <c r="A51" i="9" s="1"/>
  <c r="A52" i="9" s="1"/>
  <c r="A53" i="9" s="1"/>
  <c r="A54" i="9" s="1"/>
  <c r="F47" i="9"/>
  <c r="F46" i="9"/>
  <c r="A46" i="9"/>
  <c r="A47" i="9" s="1"/>
  <c r="F45" i="9"/>
  <c r="A45" i="9"/>
  <c r="F43" i="9"/>
  <c r="F41" i="9"/>
  <c r="F40" i="9"/>
  <c r="F39" i="9"/>
  <c r="F38" i="9"/>
  <c r="A38" i="9"/>
  <c r="A39" i="9" s="1"/>
  <c r="A40" i="9" s="1"/>
  <c r="A41" i="9" s="1"/>
  <c r="A42" i="9" s="1"/>
  <c r="A43" i="9" s="1"/>
  <c r="F36" i="9"/>
  <c r="F35" i="9"/>
  <c r="F34" i="9"/>
  <c r="F33" i="9"/>
  <c r="F32" i="9"/>
  <c r="F31" i="9"/>
  <c r="A31" i="9"/>
  <c r="A32" i="9" s="1"/>
  <c r="A33" i="9" s="1"/>
  <c r="A34" i="9" s="1"/>
  <c r="A35" i="9" s="1"/>
  <c r="A36" i="9" s="1"/>
  <c r="F29" i="9"/>
  <c r="F28" i="9"/>
  <c r="F26" i="9"/>
  <c r="F25" i="9"/>
  <c r="F27" i="9" s="1"/>
  <c r="A25" i="9"/>
  <c r="A26" i="9" s="1"/>
  <c r="A27" i="9" s="1"/>
  <c r="A28" i="9" s="1"/>
  <c r="A29" i="9" s="1"/>
  <c r="F14" i="9"/>
  <c r="F13" i="9"/>
  <c r="F12" i="9"/>
  <c r="A12" i="9"/>
  <c r="A13" i="9" s="1"/>
  <c r="A14" i="9" s="1"/>
  <c r="F10" i="9"/>
  <c r="F9" i="9"/>
  <c r="A9" i="9"/>
  <c r="A10" i="9" s="1"/>
  <c r="F74" i="9" l="1"/>
</calcChain>
</file>

<file path=xl/sharedStrings.xml><?xml version="1.0" encoding="utf-8"?>
<sst xmlns="http://schemas.openxmlformats.org/spreadsheetml/2006/main" count="176" uniqueCount="78">
  <si>
    <t>ლარი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</si>
  <si>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</si>
  <si>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</si>
  <si>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</si>
  <si>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</si>
  <si>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</si>
  <si>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ჯამი</t>
  </si>
  <si>
    <t>საპროექტო მონაცემები</t>
  </si>
  <si>
    <t>ერთ.  ფასი</t>
  </si>
  <si>
    <t>სულ</t>
  </si>
  <si>
    <t>გეგმიური დაგროვება</t>
  </si>
  <si>
    <t>შრომითი დანახარჯები</t>
  </si>
  <si>
    <t>კაც/სთ</t>
  </si>
  <si>
    <t>სამშენებლო  სამუშაოები</t>
  </si>
  <si>
    <t>რეზერვი გაუთვალისწინებელი ხარჯებიდან</t>
  </si>
  <si>
    <t>სხვა მასალა</t>
  </si>
  <si>
    <t>1</t>
  </si>
  <si>
    <t>ზედნადები ხარჯები პირდაპირი დანახარჯებიდან</t>
  </si>
  <si>
    <t>ზღვრული ფასები</t>
  </si>
  <si>
    <t>სხვა მანქანა</t>
  </si>
  <si>
    <t>ქალაქ რუსთავში ფასადების რეაბილიტაციის მოცულობითი ხარჯთაღრიცხვა</t>
  </si>
  <si>
    <t>ფასადის კედლებიდან არსებული ნალესის მოხსნა</t>
  </si>
  <si>
    <t>მან/სთ</t>
  </si>
  <si>
    <t>СниП IV-2-82 46-15-2.</t>
  </si>
  <si>
    <t>მ²</t>
  </si>
  <si>
    <t>СниП IV-2-84 15-52-2.</t>
  </si>
  <si>
    <t>ცემენტის ხსნარი</t>
  </si>
  <si>
    <t>მ³</t>
  </si>
  <si>
    <t>ხსნარტუმბო</t>
  </si>
  <si>
    <t>მ/სთ</t>
  </si>
  <si>
    <t>СниП IV-2-84 15-156-4</t>
  </si>
  <si>
    <t>ფასადის კედლების დაგრუნტვა  და შეღებვა წყალმედეგი საღებავით</t>
  </si>
  <si>
    <t>კგ</t>
  </si>
  <si>
    <t>საფითხნი</t>
  </si>
  <si>
    <t xml:space="preserve">საგრუნტი </t>
  </si>
  <si>
    <t>СниП IV-2-82 15-52-1.</t>
  </si>
  <si>
    <r>
      <t xml:space="preserve">ფასადის კედლების დაშხეფვა </t>
    </r>
    <r>
      <rPr>
        <sz val="10"/>
        <color theme="1"/>
        <rFont val="Sylfaen"/>
        <family val="1"/>
      </rPr>
      <t>(წვრილმარცვლოვანი ღორღით შერეული ფასადის საღებავში)</t>
    </r>
  </si>
  <si>
    <t>შრომითი დანახარჯები კ=X2</t>
  </si>
  <si>
    <t>სხვა მანქანა  კ=X2</t>
  </si>
  <si>
    <t>ღორღი წვრილმარცვლოვანი</t>
  </si>
  <si>
    <r>
      <t>მ</t>
    </r>
    <r>
      <rPr>
        <sz val="10"/>
        <color theme="1"/>
        <rFont val="Calibri"/>
        <family val="2"/>
      </rPr>
      <t>³</t>
    </r>
  </si>
  <si>
    <t>ფასადის საღებავი</t>
  </si>
  <si>
    <t>სხვა მასალა  კ=X2</t>
  </si>
  <si>
    <t>СниП IV-2-84 8-22-2</t>
  </si>
  <si>
    <t>ინვენტარული ხარაჩოების მოწყობა დაშლა</t>
  </si>
  <si>
    <t>ლითონის დეტალები</t>
  </si>
  <si>
    <t>ხის მასალა</t>
  </si>
  <si>
    <t>ყალიბის ფარი</t>
  </si>
  <si>
    <t>ფასადის კედლების ლესვა ცემენტის  ხსნარით</t>
  </si>
  <si>
    <t>СниП IV-2-84 15-13-1.</t>
  </si>
  <si>
    <t>წებო-ცემენტი</t>
  </si>
  <si>
    <t>კგ.</t>
  </si>
  <si>
    <t>საბ.ფასი</t>
  </si>
  <si>
    <r>
      <t xml:space="preserve">ამწე კალათის მუშაობა </t>
    </r>
    <r>
      <rPr>
        <sz val="10"/>
        <color theme="1"/>
        <rFont val="Sylfaen"/>
        <family val="1"/>
      </rPr>
      <t>(3კვ.მ-ლესვაზე,დაშხეფვაზე, 15კვ.მ ღებვაზე-1მან/სთ ამწე)</t>
    </r>
  </si>
  <si>
    <r>
      <t>ჩამოსაკიდი კალათის მუშაობა</t>
    </r>
    <r>
      <rPr>
        <sz val="10"/>
        <color theme="1"/>
        <rFont val="Sylfaen"/>
        <family val="1"/>
      </rPr>
      <t xml:space="preserve">  (3კვ.მ-ლესვაზე, დაშხეფვაზე, 15კვ.მ ღებვაზე-1მან/სთ ამწე )</t>
    </r>
  </si>
  <si>
    <t>რ11-258</t>
  </si>
  <si>
    <t>ლითონის ბადის გაკვრა დაზიანებულ ფასადზე</t>
  </si>
  <si>
    <t>ფასადის მოპირკეთება ბეტონის დეკორატიული ფილებით</t>
  </si>
  <si>
    <t>СниП IV-2-84 15-6-4.</t>
  </si>
  <si>
    <t>ტ</t>
  </si>
  <si>
    <t>ფასადის მოპირკეთება ტრავერტინის ფილებით</t>
  </si>
  <si>
    <t>ტრავერტინის ფილა 2სმ სისქით</t>
  </si>
  <si>
    <t>სამაგრი დეტალები</t>
  </si>
  <si>
    <t>მიუნხენის საფითხნი</t>
  </si>
  <si>
    <t>СниП IV-2-84 15-52-1 მიყ</t>
  </si>
  <si>
    <t>ЕниР             Е20-1-255</t>
  </si>
  <si>
    <t>მშენებლობის პროცესში წარმოქმნილი სამშენებლო ნარჩენების მოგროვება</t>
  </si>
  <si>
    <t>ЕниР               Е1-22-1</t>
  </si>
  <si>
    <t>სამშენებლო ნარჩენების დატვირთვა ავტოთვითმცლელზე ხელით</t>
  </si>
  <si>
    <t>სამშენებლო ნარჩენების ტრანსპორტირება ნაგავსაყრელზე 10კმ რადიუსში</t>
  </si>
  <si>
    <t xml:space="preserve"> ბეტონის დეკორატიული ფილები</t>
  </si>
  <si>
    <t>ლითონის ბადე A-I დ-6მმ ბიჯით 15სმ სამაგრი დეტალებით</t>
  </si>
  <si>
    <t>ფასადის შეფითხვნა მიუნხენის ფითხით</t>
  </si>
  <si>
    <t>СниП IV-2-82 12-8-5</t>
  </si>
  <si>
    <t>თუნუქი გლუვი ფურცელი 0,5მმ სიგანით 25სმ</t>
  </si>
  <si>
    <t xml:space="preserve"> საცრემლეების მოწყობა თუნუქის ფურცლით სიგანით 25სმ</t>
  </si>
  <si>
    <r>
      <t>პლასტმასის</t>
    </r>
    <r>
      <rPr>
        <sz val="10"/>
        <rFont val="Sylfaen"/>
        <family val="1"/>
      </rPr>
      <t xml:space="preserve"> (ან მინაბოჭკოვანი)</t>
    </r>
    <r>
      <rPr>
        <b/>
        <sz val="10"/>
        <rFont val="Sylfaen"/>
        <family val="1"/>
      </rPr>
      <t xml:space="preserve"> ბადის გაკვრა დაზიანებულ ფასადზე</t>
    </r>
  </si>
  <si>
    <t>პლასტმასის ბადე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</si>
</sst>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_р_._-;\-* #,##0.00_р_._-;_-* &quot;-&quot;??_р_._-;_-@_-"/>
    <numFmt numFmtId="166" formatCode="0.0000"/>
    <numFmt numFmtId="167" formatCode="0.00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i/>
      <sz val="10"/>
      <color theme="1"/>
      <name val="Sylfaen"/>
      <family val="1"/>
    </font>
    <font>
      <sz val="10"/>
      <color theme="1"/>
      <name val="Calibri"/>
      <family val="2"/>
    </font>
    <font>
      <b/>
      <i/>
      <sz val="10"/>
      <color theme="1"/>
      <name val="Sylfaen"/>
      <family val="1"/>
      <charset val="204"/>
    </font>
    <font>
      <sz val="10"/>
      <name val="Arial Cyr"/>
      <charset val="204"/>
    </font>
    <font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165" fontId="12" fillId="0" borderId="0" applyFont="0" applyFill="0" applyBorder="0" applyAlignment="0" applyProtection="0"/>
    <xf numFmtId="0" fontId="13" fillId="0" borderId="0"/>
    <xf numFmtId="0" fontId="16" fillId="0" borderId="0"/>
    <xf numFmtId="165" fontId="12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109">
    <xf numFmtId="0" fontId="0" fillId="0" borderId="0" xfId="0"/>
    <xf numFmtId="0" fontId="1" fillId="0" borderId="9" xfId="0" applyNumberFormat="1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5" xfId="0" applyFont="1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" fillId="0" borderId="5" xfId="0" applyFont="1" applyFill="1" applyBorder="1"/>
    <xf numFmtId="0" fontId="0" fillId="0" borderId="0" xfId="0" applyFill="1"/>
    <xf numFmtId="0" fontId="4" fillId="0" borderId="5" xfId="2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17" fillId="0" borderId="5" xfId="0" applyFont="1" applyBorder="1"/>
    <xf numFmtId="0" fontId="17" fillId="0" borderId="5" xfId="0" applyFont="1" applyFill="1" applyBorder="1"/>
    <xf numFmtId="0" fontId="18" fillId="0" borderId="0" xfId="0" applyFont="1"/>
    <xf numFmtId="0" fontId="18" fillId="0" borderId="0" xfId="0" applyFont="1" applyFill="1"/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/>
    </xf>
    <xf numFmtId="2" fontId="15" fillId="0" borderId="5" xfId="3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5" fillId="0" borderId="5" xfId="3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" fillId="0" borderId="8" xfId="2" applyNumberFormat="1" applyFont="1" applyFill="1" applyBorder="1" applyAlignment="1">
      <alignment horizontal="center" vertical="center" wrapText="1"/>
    </xf>
    <xf numFmtId="0" fontId="4" fillId="0" borderId="6" xfId="13" applyFont="1" applyBorder="1" applyAlignment="1">
      <alignment horizontal="center" vertical="center"/>
    </xf>
    <xf numFmtId="0" fontId="1" fillId="0" borderId="5" xfId="13" applyFont="1" applyBorder="1" applyAlignment="1">
      <alignment horizontal="center" vertical="center" wrapText="1"/>
    </xf>
    <xf numFmtId="0" fontId="4" fillId="0" borderId="5" xfId="13" applyFont="1" applyBorder="1" applyAlignment="1">
      <alignment horizontal="center" vertical="center" wrapText="1"/>
    </xf>
    <xf numFmtId="2" fontId="21" fillId="0" borderId="5" xfId="13" applyNumberFormat="1" applyFont="1" applyBorder="1" applyAlignment="1">
      <alignment horizontal="center" vertical="center"/>
    </xf>
    <xf numFmtId="2" fontId="4" fillId="0" borderId="5" xfId="13" applyNumberFormat="1" applyFont="1" applyBorder="1" applyAlignment="1">
      <alignment horizontal="center" vertical="center"/>
    </xf>
    <xf numFmtId="2" fontId="1" fillId="0" borderId="5" xfId="13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" fillId="0" borderId="5" xfId="13" applyFont="1" applyBorder="1" applyAlignment="1">
      <alignment horizontal="center" vertical="center"/>
    </xf>
    <xf numFmtId="164" fontId="1" fillId="0" borderId="5" xfId="13" applyNumberFormat="1" applyFont="1" applyBorder="1" applyAlignment="1">
      <alignment horizontal="center" vertical="center"/>
    </xf>
    <xf numFmtId="166" fontId="1" fillId="0" borderId="5" xfId="13" applyNumberFormat="1" applyFont="1" applyBorder="1" applyAlignment="1">
      <alignment horizontal="center" vertical="center"/>
    </xf>
    <xf numFmtId="167" fontId="1" fillId="0" borderId="5" xfId="13" applyNumberFormat="1" applyFont="1" applyBorder="1" applyAlignment="1">
      <alignment horizontal="center" vertical="center"/>
    </xf>
    <xf numFmtId="165" fontId="14" fillId="0" borderId="5" xfId="16" applyFont="1" applyFill="1" applyBorder="1" applyAlignment="1">
      <alignment horizontal="center" vertical="center"/>
    </xf>
    <xf numFmtId="165" fontId="14" fillId="0" borderId="5" xfId="16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5" fontId="15" fillId="0" borderId="5" xfId="16" applyFont="1" applyFill="1" applyBorder="1" applyAlignment="1">
      <alignment horizontal="center" vertical="center"/>
    </xf>
    <xf numFmtId="0" fontId="15" fillId="0" borderId="0" xfId="0" applyFont="1"/>
    <xf numFmtId="2" fontId="15" fillId="0" borderId="5" xfId="0" applyNumberFormat="1" applyFont="1" applyFill="1" applyBorder="1" applyAlignment="1">
      <alignment horizontal="center" vertical="center"/>
    </xf>
    <xf numFmtId="0" fontId="15" fillId="0" borderId="5" xfId="3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2" fontId="4" fillId="0" borderId="8" xfId="2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textRotation="90" wrapText="1"/>
    </xf>
    <xf numFmtId="0" fontId="1" fillId="0" borderId="7" xfId="2" applyNumberFormat="1" applyFont="1" applyFill="1" applyBorder="1" applyAlignment="1">
      <alignment horizontal="center" vertical="center" textRotation="90" wrapText="1"/>
    </xf>
    <xf numFmtId="0" fontId="1" fillId="0" borderId="8" xfId="2" applyNumberFormat="1" applyFont="1" applyFill="1" applyBorder="1" applyAlignment="1">
      <alignment horizontal="center" vertical="center" textRotation="90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</cellXfs>
  <cellStyles count="17">
    <cellStyle name="Comma 2 5" xfId="16"/>
    <cellStyle name="Normal" xfId="0" builtinId="0"/>
    <cellStyle name="Normal 10" xfId="7"/>
    <cellStyle name="Normal 14_anakia II etapi.xls sm. defeqturi 2" xfId="5"/>
    <cellStyle name="Normal 2" xfId="4"/>
    <cellStyle name="Normal 2 2" xfId="13"/>
    <cellStyle name="Normal 3" xfId="6"/>
    <cellStyle name="Normal 4 3" xfId="10"/>
    <cellStyle name="Normal 5" xfId="11"/>
    <cellStyle name="Normal_gare wyalsadfenigagarini 10" xfId="3"/>
    <cellStyle name="Normal_gare wyalsadfenigagarini 2 2" xfId="2"/>
    <cellStyle name="Обычный 3" xfId="14"/>
    <cellStyle name="Обычный 4" xfId="8"/>
    <cellStyle name="Обычный 5 2" xfId="1"/>
    <cellStyle name="Обычный_Лист1" xfId="9"/>
    <cellStyle name="Финансовый 2" xfId="15"/>
    <cellStyle name="მძიმე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13" workbookViewId="0">
      <selection activeCell="L77" sqref="L77"/>
    </sheetView>
  </sheetViews>
  <sheetFormatPr defaultRowHeight="15" x14ac:dyDescent="0.25"/>
  <cols>
    <col min="1" max="1" width="4.42578125" customWidth="1"/>
    <col min="2" max="2" width="12.140625" customWidth="1"/>
    <col min="3" max="3" width="34.42578125" customWidth="1"/>
    <col min="5" max="5" width="7.85546875" style="31" customWidth="1"/>
    <col min="6" max="6" width="8.85546875" style="31" customWidth="1"/>
    <col min="7" max="7" width="8.140625" style="31" customWidth="1"/>
    <col min="8" max="8" width="10.85546875" style="31" customWidth="1"/>
    <col min="9" max="9" width="8.7109375" style="31" customWidth="1"/>
  </cols>
  <sheetData>
    <row r="1" spans="1:9" s="7" customFormat="1" ht="27.75" customHeight="1" x14ac:dyDescent="0.25">
      <c r="A1" s="99" t="s">
        <v>20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5" customHeight="1" x14ac:dyDescent="0.25">
      <c r="A2" s="108" t="s">
        <v>1</v>
      </c>
      <c r="B2" s="100" t="s">
        <v>2</v>
      </c>
      <c r="C2" s="107" t="s">
        <v>3</v>
      </c>
      <c r="D2" s="100" t="s">
        <v>4</v>
      </c>
      <c r="E2" s="103" t="s">
        <v>5</v>
      </c>
      <c r="F2" s="104"/>
      <c r="G2" s="107" t="s">
        <v>8</v>
      </c>
      <c r="H2" s="107"/>
      <c r="I2" s="100" t="s">
        <v>18</v>
      </c>
    </row>
    <row r="3" spans="1:9" s="7" customFormat="1" x14ac:dyDescent="0.25">
      <c r="A3" s="108"/>
      <c r="B3" s="101"/>
      <c r="C3" s="107"/>
      <c r="D3" s="101"/>
      <c r="E3" s="105"/>
      <c r="F3" s="106"/>
      <c r="G3" s="107"/>
      <c r="H3" s="107"/>
      <c r="I3" s="101"/>
    </row>
    <row r="4" spans="1:9" s="7" customFormat="1" ht="15" customHeight="1" x14ac:dyDescent="0.25">
      <c r="A4" s="108"/>
      <c r="B4" s="101"/>
      <c r="C4" s="107"/>
      <c r="D4" s="101"/>
      <c r="E4" s="100" t="s">
        <v>4</v>
      </c>
      <c r="F4" s="100" t="s">
        <v>7</v>
      </c>
      <c r="G4" s="107" t="s">
        <v>8</v>
      </c>
      <c r="H4" s="107" t="s">
        <v>9</v>
      </c>
      <c r="I4" s="101"/>
    </row>
    <row r="5" spans="1:9" s="7" customFormat="1" ht="60.75" customHeight="1" x14ac:dyDescent="0.25">
      <c r="A5" s="108"/>
      <c r="B5" s="102"/>
      <c r="C5" s="107"/>
      <c r="D5" s="102"/>
      <c r="E5" s="102"/>
      <c r="F5" s="102"/>
      <c r="G5" s="107"/>
      <c r="H5" s="107"/>
      <c r="I5" s="102"/>
    </row>
    <row r="6" spans="1:9" s="7" customFormat="1" x14ac:dyDescent="0.25">
      <c r="A6" s="27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</row>
    <row r="7" spans="1:9" s="7" customFormat="1" ht="22.5" customHeight="1" x14ac:dyDescent="0.25">
      <c r="A7" s="66"/>
      <c r="B7" s="1"/>
      <c r="C7" s="2" t="s">
        <v>13</v>
      </c>
      <c r="D7" s="3"/>
      <c r="E7" s="65"/>
      <c r="F7" s="3"/>
      <c r="G7" s="65"/>
      <c r="H7" s="65"/>
      <c r="I7" s="65"/>
    </row>
    <row r="8" spans="1:9" s="54" customFormat="1" ht="30" x14ac:dyDescent="0.25">
      <c r="A8" s="28">
        <v>1</v>
      </c>
      <c r="B8" s="46" t="s">
        <v>23</v>
      </c>
      <c r="C8" s="28" t="s">
        <v>21</v>
      </c>
      <c r="D8" s="50" t="s">
        <v>24</v>
      </c>
      <c r="E8" s="51"/>
      <c r="F8" s="52">
        <v>130</v>
      </c>
      <c r="G8" s="53"/>
      <c r="H8" s="53"/>
      <c r="I8" s="53"/>
    </row>
    <row r="9" spans="1:9" s="54" customFormat="1" x14ac:dyDescent="0.25">
      <c r="A9" s="29">
        <f>A8+0.1</f>
        <v>1.1000000000000001</v>
      </c>
      <c r="B9" s="55"/>
      <c r="C9" s="55" t="s">
        <v>11</v>
      </c>
      <c r="D9" s="29" t="s">
        <v>12</v>
      </c>
      <c r="E9" s="56">
        <v>0.186</v>
      </c>
      <c r="F9" s="53">
        <f>F8*E9</f>
        <v>24.18</v>
      </c>
      <c r="G9" s="29"/>
      <c r="H9" s="29"/>
      <c r="I9" s="53">
        <v>6</v>
      </c>
    </row>
    <row r="10" spans="1:9" s="54" customFormat="1" x14ac:dyDescent="0.25">
      <c r="A10" s="29">
        <f>A9+0.1</f>
        <v>1.2000000000000002</v>
      </c>
      <c r="B10" s="55"/>
      <c r="C10" s="55" t="s">
        <v>19</v>
      </c>
      <c r="D10" s="29" t="s">
        <v>0</v>
      </c>
      <c r="E10" s="58">
        <v>1.6000000000000001E-3</v>
      </c>
      <c r="F10" s="53">
        <f>F8*E10</f>
        <v>0.20800000000000002</v>
      </c>
      <c r="G10" s="53"/>
      <c r="H10" s="29"/>
      <c r="I10" s="53">
        <v>4</v>
      </c>
    </row>
    <row r="11" spans="1:9" s="63" customFormat="1" ht="30" x14ac:dyDescent="0.25">
      <c r="A11" s="28">
        <v>1</v>
      </c>
      <c r="B11" s="55" t="s">
        <v>55</v>
      </c>
      <c r="C11" s="28" t="s">
        <v>56</v>
      </c>
      <c r="D11" s="50" t="s">
        <v>24</v>
      </c>
      <c r="E11" s="59"/>
      <c r="F11" s="60">
        <v>130</v>
      </c>
      <c r="G11" s="61"/>
      <c r="H11" s="29"/>
      <c r="I11" s="61"/>
    </row>
    <row r="12" spans="1:9" s="54" customFormat="1" x14ac:dyDescent="0.25">
      <c r="A12" s="29">
        <f>A11+0.1</f>
        <v>1.1000000000000001</v>
      </c>
      <c r="B12" s="46"/>
      <c r="C12" s="55" t="s">
        <v>11</v>
      </c>
      <c r="D12" s="29" t="s">
        <v>12</v>
      </c>
      <c r="E12" s="56">
        <v>0.99</v>
      </c>
      <c r="F12" s="53">
        <f>F11*E12</f>
        <v>128.69999999999999</v>
      </c>
      <c r="G12" s="29"/>
      <c r="H12" s="29"/>
      <c r="I12" s="53">
        <v>6</v>
      </c>
    </row>
    <row r="13" spans="1:9" s="54" customFormat="1" ht="31.5" customHeight="1" x14ac:dyDescent="0.25">
      <c r="A13" s="29">
        <f>A12+0.1</f>
        <v>1.2000000000000002</v>
      </c>
      <c r="B13" s="55"/>
      <c r="C13" s="55" t="s">
        <v>71</v>
      </c>
      <c r="D13" s="29" t="s">
        <v>24</v>
      </c>
      <c r="E13" s="56">
        <v>1.1000000000000001</v>
      </c>
      <c r="F13" s="53">
        <f>F11*E13</f>
        <v>143</v>
      </c>
      <c r="G13" s="53"/>
      <c r="H13" s="29"/>
      <c r="I13" s="29">
        <v>9.6</v>
      </c>
    </row>
    <row r="14" spans="1:9" s="54" customFormat="1" x14ac:dyDescent="0.25">
      <c r="A14" s="29">
        <f>A13+0.1</f>
        <v>1.3000000000000003</v>
      </c>
      <c r="B14" s="55"/>
      <c r="C14" s="55" t="s">
        <v>15</v>
      </c>
      <c r="D14" s="29" t="s">
        <v>0</v>
      </c>
      <c r="E14" s="58">
        <v>4.0000000000000002E-4</v>
      </c>
      <c r="F14" s="53">
        <f>F11*E14</f>
        <v>5.2000000000000005E-2</v>
      </c>
      <c r="G14" s="53"/>
      <c r="H14" s="29"/>
      <c r="I14" s="29">
        <v>2</v>
      </c>
    </row>
    <row r="15" spans="1:9" s="63" customFormat="1" ht="45" x14ac:dyDescent="0.25">
      <c r="A15" s="28">
        <v>1</v>
      </c>
      <c r="B15" s="55" t="s">
        <v>55</v>
      </c>
      <c r="C15" s="28" t="s">
        <v>76</v>
      </c>
      <c r="D15" s="50" t="s">
        <v>24</v>
      </c>
      <c r="E15" s="59"/>
      <c r="F15" s="60">
        <v>130</v>
      </c>
      <c r="G15" s="61"/>
      <c r="H15" s="29"/>
      <c r="I15" s="61"/>
    </row>
    <row r="16" spans="1:9" s="54" customFormat="1" x14ac:dyDescent="0.25">
      <c r="A16" s="29">
        <f>A15+0.1</f>
        <v>1.1000000000000001</v>
      </c>
      <c r="B16" s="46"/>
      <c r="C16" s="55" t="s">
        <v>11</v>
      </c>
      <c r="D16" s="29" t="s">
        <v>12</v>
      </c>
      <c r="E16" s="56">
        <v>0.99</v>
      </c>
      <c r="F16" s="53">
        <f>F15*E16</f>
        <v>128.69999999999999</v>
      </c>
      <c r="G16" s="29"/>
      <c r="H16" s="29"/>
      <c r="I16" s="53">
        <v>6</v>
      </c>
    </row>
    <row r="17" spans="1:9" s="54" customFormat="1" ht="20.25" customHeight="1" x14ac:dyDescent="0.25">
      <c r="A17" s="29">
        <f>A16+0.1</f>
        <v>1.2000000000000002</v>
      </c>
      <c r="B17" s="55"/>
      <c r="C17" s="55" t="s">
        <v>77</v>
      </c>
      <c r="D17" s="29" t="s">
        <v>24</v>
      </c>
      <c r="E17" s="56">
        <v>1.1000000000000001</v>
      </c>
      <c r="F17" s="53">
        <f>F15*E17</f>
        <v>143</v>
      </c>
      <c r="G17" s="53"/>
      <c r="H17" s="29"/>
      <c r="I17" s="29">
        <v>1.2</v>
      </c>
    </row>
    <row r="18" spans="1:9" s="54" customFormat="1" x14ac:dyDescent="0.25">
      <c r="A18" s="29">
        <f>A17+0.1</f>
        <v>1.3000000000000003</v>
      </c>
      <c r="B18" s="55"/>
      <c r="C18" s="55" t="s">
        <v>15</v>
      </c>
      <c r="D18" s="29" t="s">
        <v>0</v>
      </c>
      <c r="E18" s="58">
        <v>4.0000000000000002E-4</v>
      </c>
      <c r="F18" s="53">
        <f>F15*E18</f>
        <v>5.2000000000000005E-2</v>
      </c>
      <c r="G18" s="53"/>
      <c r="H18" s="29"/>
      <c r="I18" s="29">
        <v>2</v>
      </c>
    </row>
    <row r="19" spans="1:9" s="81" customFormat="1" ht="48.75" customHeight="1" x14ac:dyDescent="0.3">
      <c r="A19" s="50">
        <v>1</v>
      </c>
      <c r="B19" s="55" t="s">
        <v>73</v>
      </c>
      <c r="C19" s="60" t="s">
        <v>75</v>
      </c>
      <c r="D19" s="50" t="s">
        <v>24</v>
      </c>
      <c r="E19" s="50"/>
      <c r="F19" s="52">
        <v>130</v>
      </c>
      <c r="G19" s="79"/>
      <c r="H19" s="53"/>
      <c r="I19" s="80"/>
    </row>
    <row r="20" spans="1:9" s="83" customFormat="1" ht="23.25" customHeight="1" x14ac:dyDescent="0.3">
      <c r="A20" s="29">
        <f>A19+0.1</f>
        <v>1.1000000000000001</v>
      </c>
      <c r="B20" s="55"/>
      <c r="C20" s="55" t="s">
        <v>11</v>
      </c>
      <c r="D20" s="29" t="s">
        <v>12</v>
      </c>
      <c r="E20" s="53">
        <v>0.83</v>
      </c>
      <c r="F20" s="58">
        <f>E20*F19</f>
        <v>107.89999999999999</v>
      </c>
      <c r="G20" s="82"/>
      <c r="H20" s="53"/>
      <c r="I20" s="82">
        <v>7.8</v>
      </c>
    </row>
    <row r="21" spans="1:9" s="83" customFormat="1" ht="19.5" customHeight="1" x14ac:dyDescent="0.3">
      <c r="A21" s="29">
        <f>A20+0.1</f>
        <v>1.2000000000000002</v>
      </c>
      <c r="B21" s="55"/>
      <c r="C21" s="55" t="s">
        <v>19</v>
      </c>
      <c r="D21" s="29" t="s">
        <v>0</v>
      </c>
      <c r="E21" s="53">
        <v>0.41</v>
      </c>
      <c r="F21" s="58">
        <f>E21*F19</f>
        <v>53.3</v>
      </c>
      <c r="G21" s="82"/>
      <c r="H21" s="53"/>
      <c r="I21" s="82">
        <v>4</v>
      </c>
    </row>
    <row r="22" spans="1:9" s="83" customFormat="1" ht="31.5" customHeight="1" x14ac:dyDescent="0.3">
      <c r="A22" s="29">
        <f>A21+0.1</f>
        <v>1.3000000000000003</v>
      </c>
      <c r="B22" s="55"/>
      <c r="C22" s="55" t="s">
        <v>74</v>
      </c>
      <c r="D22" s="29" t="s">
        <v>24</v>
      </c>
      <c r="E22" s="53">
        <v>1</v>
      </c>
      <c r="F22" s="56">
        <f>E22*F19</f>
        <v>130</v>
      </c>
      <c r="G22" s="82"/>
      <c r="H22" s="53"/>
      <c r="I22" s="82">
        <v>28</v>
      </c>
    </row>
    <row r="23" spans="1:9" s="83" customFormat="1" ht="21" customHeight="1" x14ac:dyDescent="0.3">
      <c r="A23" s="29">
        <f>A22+0.1</f>
        <v>1.4000000000000004</v>
      </c>
      <c r="B23" s="55"/>
      <c r="C23" s="55" t="s">
        <v>15</v>
      </c>
      <c r="D23" s="29" t="s">
        <v>0</v>
      </c>
      <c r="E23" s="53">
        <v>7.8E-2</v>
      </c>
      <c r="F23" s="58">
        <f>E23*F19</f>
        <v>10.14</v>
      </c>
      <c r="G23" s="82"/>
      <c r="H23" s="53"/>
      <c r="I23" s="82">
        <v>4</v>
      </c>
    </row>
    <row r="24" spans="1:9" s="63" customFormat="1" ht="30" x14ac:dyDescent="0.25">
      <c r="A24" s="28">
        <v>1</v>
      </c>
      <c r="B24" s="55" t="s">
        <v>25</v>
      </c>
      <c r="C24" s="28" t="s">
        <v>48</v>
      </c>
      <c r="D24" s="28" t="s">
        <v>24</v>
      </c>
      <c r="E24" s="59"/>
      <c r="F24" s="60">
        <v>130</v>
      </c>
      <c r="G24" s="61"/>
      <c r="H24" s="29"/>
      <c r="I24" s="62"/>
    </row>
    <row r="25" spans="1:9" s="54" customFormat="1" x14ac:dyDescent="0.25">
      <c r="A25" s="29">
        <f>A24+0.1</f>
        <v>1.1000000000000001</v>
      </c>
      <c r="B25" s="55"/>
      <c r="C25" s="55" t="s">
        <v>11</v>
      </c>
      <c r="D25" s="29" t="s">
        <v>12</v>
      </c>
      <c r="E25" s="56">
        <v>1.9</v>
      </c>
      <c r="F25" s="53">
        <f>F24*E25</f>
        <v>247</v>
      </c>
      <c r="G25" s="29"/>
      <c r="H25" s="29"/>
      <c r="I25" s="53">
        <v>7.8</v>
      </c>
    </row>
    <row r="26" spans="1:9" s="54" customFormat="1" x14ac:dyDescent="0.25">
      <c r="A26" s="29">
        <f>A25+0.1</f>
        <v>1.2000000000000002</v>
      </c>
      <c r="B26" s="55"/>
      <c r="C26" s="55" t="s">
        <v>19</v>
      </c>
      <c r="D26" s="29" t="s">
        <v>0</v>
      </c>
      <c r="E26" s="56">
        <v>3.1E-2</v>
      </c>
      <c r="F26" s="53">
        <f>F24*E26</f>
        <v>4.03</v>
      </c>
      <c r="G26" s="57"/>
      <c r="H26" s="29"/>
      <c r="I26" s="57">
        <v>4</v>
      </c>
    </row>
    <row r="27" spans="1:9" s="54" customFormat="1" x14ac:dyDescent="0.25">
      <c r="A27" s="29">
        <f>A26+0.1</f>
        <v>1.3000000000000003</v>
      </c>
      <c r="B27" s="55"/>
      <c r="C27" s="55" t="s">
        <v>26</v>
      </c>
      <c r="D27" s="29" t="s">
        <v>27</v>
      </c>
      <c r="E27" s="58">
        <v>3.2899999999999999E-2</v>
      </c>
      <c r="F27" s="53">
        <f>F25*E27</f>
        <v>8.1263000000000005</v>
      </c>
      <c r="G27" s="53"/>
      <c r="H27" s="29"/>
      <c r="I27" s="29">
        <v>95</v>
      </c>
    </row>
    <row r="28" spans="1:9" s="54" customFormat="1" x14ac:dyDescent="0.25">
      <c r="A28" s="29">
        <f>A27+0.1</f>
        <v>1.4000000000000004</v>
      </c>
      <c r="B28" s="55"/>
      <c r="C28" s="55" t="s">
        <v>28</v>
      </c>
      <c r="D28" s="29" t="s">
        <v>29</v>
      </c>
      <c r="E28" s="56">
        <v>2.7E-2</v>
      </c>
      <c r="F28" s="53">
        <f>F24*E28</f>
        <v>3.51</v>
      </c>
      <c r="G28" s="57"/>
      <c r="H28" s="29"/>
      <c r="I28" s="53">
        <v>4.3600000000000003</v>
      </c>
    </row>
    <row r="29" spans="1:9" s="54" customFormat="1" x14ac:dyDescent="0.25">
      <c r="A29" s="29">
        <f>A28+0.1</f>
        <v>1.5000000000000004</v>
      </c>
      <c r="B29" s="55"/>
      <c r="C29" s="55" t="s">
        <v>15</v>
      </c>
      <c r="D29" s="29" t="s">
        <v>0</v>
      </c>
      <c r="E29" s="56">
        <v>1E-3</v>
      </c>
      <c r="F29" s="53">
        <f>F24*E29</f>
        <v>0.13</v>
      </c>
      <c r="G29" s="53"/>
      <c r="H29" s="29"/>
      <c r="I29" s="29">
        <v>4</v>
      </c>
    </row>
    <row r="30" spans="1:9" s="63" customFormat="1" ht="30" x14ac:dyDescent="0.25">
      <c r="A30" s="28">
        <v>1</v>
      </c>
      <c r="B30" s="55" t="s">
        <v>49</v>
      </c>
      <c r="C30" s="28" t="s">
        <v>57</v>
      </c>
      <c r="D30" s="28" t="s">
        <v>24</v>
      </c>
      <c r="E30" s="59"/>
      <c r="F30" s="60">
        <v>130</v>
      </c>
      <c r="G30" s="61"/>
      <c r="H30" s="29"/>
      <c r="I30" s="62"/>
    </row>
    <row r="31" spans="1:9" s="54" customFormat="1" x14ac:dyDescent="0.25">
      <c r="A31" s="29">
        <f t="shared" ref="A31:A36" si="0">A30+0.1</f>
        <v>1.1000000000000001</v>
      </c>
      <c r="B31" s="46"/>
      <c r="C31" s="55" t="s">
        <v>11</v>
      </c>
      <c r="D31" s="29" t="s">
        <v>12</v>
      </c>
      <c r="E31" s="56">
        <v>1.06</v>
      </c>
      <c r="F31" s="53">
        <f>F30*E31</f>
        <v>137.80000000000001</v>
      </c>
      <c r="G31" s="29"/>
      <c r="H31" s="29"/>
      <c r="I31" s="53">
        <v>7.8</v>
      </c>
    </row>
    <row r="32" spans="1:9" s="54" customFormat="1" x14ac:dyDescent="0.25">
      <c r="A32" s="29">
        <f t="shared" si="0"/>
        <v>1.2000000000000002</v>
      </c>
      <c r="B32" s="55"/>
      <c r="C32" s="55" t="s">
        <v>19</v>
      </c>
      <c r="D32" s="29" t="s">
        <v>0</v>
      </c>
      <c r="E32" s="56">
        <v>0.02</v>
      </c>
      <c r="F32" s="53">
        <f>F30*E32</f>
        <v>2.6</v>
      </c>
      <c r="G32" s="57"/>
      <c r="H32" s="29"/>
      <c r="I32" s="57">
        <v>4</v>
      </c>
    </row>
    <row r="33" spans="1:9" s="54" customFormat="1" ht="17.25" customHeight="1" x14ac:dyDescent="0.25">
      <c r="A33" s="29">
        <f t="shared" si="0"/>
        <v>1.3000000000000003</v>
      </c>
      <c r="B33" s="55"/>
      <c r="C33" s="55" t="s">
        <v>70</v>
      </c>
      <c r="D33" s="29" t="s">
        <v>24</v>
      </c>
      <c r="E33" s="56">
        <v>1</v>
      </c>
      <c r="F33" s="53">
        <f>F30*E33</f>
        <v>130</v>
      </c>
      <c r="G33" s="53"/>
      <c r="H33" s="29"/>
      <c r="I33" s="29">
        <v>15.5</v>
      </c>
    </row>
    <row r="34" spans="1:9" s="54" customFormat="1" x14ac:dyDescent="0.25">
      <c r="A34" s="29">
        <f t="shared" si="0"/>
        <v>1.4000000000000004</v>
      </c>
      <c r="B34" s="55"/>
      <c r="C34" s="55" t="s">
        <v>26</v>
      </c>
      <c r="D34" s="29" t="s">
        <v>27</v>
      </c>
      <c r="E34" s="56">
        <v>0.01</v>
      </c>
      <c r="F34" s="53">
        <f>F30*E34</f>
        <v>1.3</v>
      </c>
      <c r="G34" s="53"/>
      <c r="H34" s="29"/>
      <c r="I34" s="29">
        <v>95</v>
      </c>
    </row>
    <row r="35" spans="1:9" s="54" customFormat="1" x14ac:dyDescent="0.25">
      <c r="A35" s="29">
        <f t="shared" si="0"/>
        <v>1.5000000000000004</v>
      </c>
      <c r="B35" s="55"/>
      <c r="C35" s="55" t="s">
        <v>50</v>
      </c>
      <c r="D35" s="29" t="s">
        <v>51</v>
      </c>
      <c r="E35" s="56">
        <v>4</v>
      </c>
      <c r="F35" s="53">
        <f>E35*F30</f>
        <v>520</v>
      </c>
      <c r="G35" s="53"/>
      <c r="H35" s="29"/>
      <c r="I35" s="29">
        <v>0.5</v>
      </c>
    </row>
    <row r="36" spans="1:9" s="54" customFormat="1" x14ac:dyDescent="0.25">
      <c r="A36" s="29">
        <f t="shared" si="0"/>
        <v>1.6000000000000005</v>
      </c>
      <c r="B36" s="55"/>
      <c r="C36" s="55" t="s">
        <v>15</v>
      </c>
      <c r="D36" s="29" t="s">
        <v>0</v>
      </c>
      <c r="E36" s="56">
        <v>4.0000000000000001E-3</v>
      </c>
      <c r="F36" s="53">
        <f>F30*E36</f>
        <v>0.52</v>
      </c>
      <c r="G36" s="53"/>
      <c r="H36" s="29"/>
      <c r="I36" s="29">
        <v>4</v>
      </c>
    </row>
    <row r="37" spans="1:9" s="63" customFormat="1" ht="30" x14ac:dyDescent="0.25">
      <c r="A37" s="28">
        <v>1</v>
      </c>
      <c r="B37" s="55" t="s">
        <v>58</v>
      </c>
      <c r="C37" s="28" t="s">
        <v>60</v>
      </c>
      <c r="D37" s="28" t="s">
        <v>24</v>
      </c>
      <c r="E37" s="59"/>
      <c r="F37" s="60">
        <v>130</v>
      </c>
      <c r="G37" s="61"/>
      <c r="H37" s="29"/>
      <c r="I37" s="62"/>
    </row>
    <row r="38" spans="1:9" s="54" customFormat="1" x14ac:dyDescent="0.25">
      <c r="A38" s="29">
        <f t="shared" ref="A38:A47" si="1">A37+0.1</f>
        <v>1.1000000000000001</v>
      </c>
      <c r="B38" s="46"/>
      <c r="C38" s="55" t="s">
        <v>11</v>
      </c>
      <c r="D38" s="29" t="s">
        <v>12</v>
      </c>
      <c r="E38" s="56">
        <v>7.8</v>
      </c>
      <c r="F38" s="53">
        <f>F37*E38</f>
        <v>1014</v>
      </c>
      <c r="G38" s="29"/>
      <c r="H38" s="29"/>
      <c r="I38" s="53">
        <v>6</v>
      </c>
    </row>
    <row r="39" spans="1:9" s="54" customFormat="1" x14ac:dyDescent="0.25">
      <c r="A39" s="29">
        <f t="shared" si="1"/>
        <v>1.2000000000000002</v>
      </c>
      <c r="B39" s="55"/>
      <c r="C39" s="55" t="s">
        <v>19</v>
      </c>
      <c r="D39" s="29" t="s">
        <v>0</v>
      </c>
      <c r="E39" s="56">
        <v>0.13</v>
      </c>
      <c r="F39" s="53">
        <f>F37*E39</f>
        <v>16.900000000000002</v>
      </c>
      <c r="G39" s="57"/>
      <c r="H39" s="29"/>
      <c r="I39" s="57">
        <v>4</v>
      </c>
    </row>
    <row r="40" spans="1:9" s="54" customFormat="1" x14ac:dyDescent="0.25">
      <c r="A40" s="29">
        <f t="shared" si="1"/>
        <v>1.3000000000000003</v>
      </c>
      <c r="B40" s="55"/>
      <c r="C40" s="55" t="s">
        <v>61</v>
      </c>
      <c r="D40" s="29" t="s">
        <v>24</v>
      </c>
      <c r="E40" s="56">
        <v>0.98</v>
      </c>
      <c r="F40" s="53">
        <f>F37*E40</f>
        <v>127.39999999999999</v>
      </c>
      <c r="G40" s="53"/>
      <c r="H40" s="29"/>
      <c r="I40" s="29">
        <v>35</v>
      </c>
    </row>
    <row r="41" spans="1:9" s="54" customFormat="1" x14ac:dyDescent="0.25">
      <c r="A41" s="29">
        <f t="shared" si="1"/>
        <v>1.4000000000000004</v>
      </c>
      <c r="B41" s="55"/>
      <c r="C41" s="55" t="s">
        <v>26</v>
      </c>
      <c r="D41" s="29" t="s">
        <v>27</v>
      </c>
      <c r="E41" s="56">
        <v>3.5999999999999997E-2</v>
      </c>
      <c r="F41" s="53">
        <f>F37*E41</f>
        <v>4.68</v>
      </c>
      <c r="G41" s="53"/>
      <c r="H41" s="29"/>
      <c r="I41" s="29">
        <v>95</v>
      </c>
    </row>
    <row r="42" spans="1:9" s="54" customFormat="1" x14ac:dyDescent="0.25">
      <c r="A42" s="29">
        <f t="shared" si="1"/>
        <v>1.5000000000000004</v>
      </c>
      <c r="B42" s="55" t="s">
        <v>52</v>
      </c>
      <c r="C42" s="55" t="s">
        <v>62</v>
      </c>
      <c r="D42" s="29" t="s">
        <v>32</v>
      </c>
      <c r="E42" s="98">
        <v>1</v>
      </c>
      <c r="F42" s="84">
        <f>E42*F37</f>
        <v>130</v>
      </c>
      <c r="G42" s="53"/>
      <c r="H42" s="29"/>
      <c r="I42" s="29">
        <v>4.8</v>
      </c>
    </row>
    <row r="43" spans="1:9" s="54" customFormat="1" x14ac:dyDescent="0.25">
      <c r="A43" s="29">
        <f t="shared" si="1"/>
        <v>1.6000000000000005</v>
      </c>
      <c r="B43" s="55"/>
      <c r="C43" s="55" t="s">
        <v>15</v>
      </c>
      <c r="D43" s="29" t="s">
        <v>0</v>
      </c>
      <c r="E43" s="58">
        <v>0.09</v>
      </c>
      <c r="F43" s="53">
        <f>F37*E43</f>
        <v>11.7</v>
      </c>
      <c r="G43" s="53"/>
      <c r="H43" s="29"/>
      <c r="I43" s="29">
        <v>4</v>
      </c>
    </row>
    <row r="44" spans="1:9" s="86" customFormat="1" ht="34.5" customHeight="1" x14ac:dyDescent="0.25">
      <c r="A44" s="28">
        <v>1</v>
      </c>
      <c r="B44" s="63" t="s">
        <v>64</v>
      </c>
      <c r="C44" s="28" t="s">
        <v>72</v>
      </c>
      <c r="D44" s="50" t="s">
        <v>24</v>
      </c>
      <c r="E44" s="28"/>
      <c r="F44" s="60">
        <v>130</v>
      </c>
      <c r="G44" s="85"/>
      <c r="H44" s="29"/>
      <c r="I44" s="85"/>
    </row>
    <row r="45" spans="1:9" s="87" customFormat="1" x14ac:dyDescent="0.25">
      <c r="A45" s="29">
        <f t="shared" si="1"/>
        <v>1.1000000000000001</v>
      </c>
      <c r="B45" s="29"/>
      <c r="C45" s="55" t="s">
        <v>11</v>
      </c>
      <c r="D45" s="29" t="s">
        <v>12</v>
      </c>
      <c r="E45" s="56">
        <v>0.93</v>
      </c>
      <c r="F45" s="56">
        <f>F44*E45</f>
        <v>120.9</v>
      </c>
      <c r="G45" s="29"/>
      <c r="H45" s="29"/>
      <c r="I45" s="53">
        <v>7.8</v>
      </c>
    </row>
    <row r="46" spans="1:9" s="87" customFormat="1" x14ac:dyDescent="0.25">
      <c r="A46" s="29">
        <f t="shared" si="1"/>
        <v>1.2000000000000002</v>
      </c>
      <c r="B46" s="29"/>
      <c r="C46" s="55" t="s">
        <v>19</v>
      </c>
      <c r="D46" s="29" t="s">
        <v>0</v>
      </c>
      <c r="E46" s="56">
        <v>2.5999999999999999E-2</v>
      </c>
      <c r="F46" s="56">
        <f>F44*E46</f>
        <v>3.38</v>
      </c>
      <c r="G46" s="88"/>
      <c r="H46" s="29"/>
      <c r="I46" s="57">
        <v>4</v>
      </c>
    </row>
    <row r="47" spans="1:9" s="87" customFormat="1" x14ac:dyDescent="0.25">
      <c r="A47" s="29">
        <f t="shared" si="1"/>
        <v>1.3000000000000003</v>
      </c>
      <c r="B47" s="29" t="s">
        <v>52</v>
      </c>
      <c r="C47" s="29" t="s">
        <v>63</v>
      </c>
      <c r="D47" s="29" t="s">
        <v>32</v>
      </c>
      <c r="E47" s="56">
        <v>0.625</v>
      </c>
      <c r="F47" s="56">
        <f>F44*E47</f>
        <v>81.25</v>
      </c>
      <c r="G47" s="53"/>
      <c r="H47" s="29"/>
      <c r="I47" s="57">
        <v>1.32</v>
      </c>
    </row>
    <row r="48" spans="1:9" s="63" customFormat="1" ht="45" x14ac:dyDescent="0.25">
      <c r="A48" s="28">
        <v>1</v>
      </c>
      <c r="B48" s="55" t="s">
        <v>35</v>
      </c>
      <c r="C48" s="64" t="s">
        <v>36</v>
      </c>
      <c r="D48" s="28" t="s">
        <v>24</v>
      </c>
      <c r="E48" s="59"/>
      <c r="F48" s="60">
        <v>130</v>
      </c>
      <c r="G48" s="62"/>
      <c r="H48" s="29"/>
      <c r="I48" s="61"/>
    </row>
    <row r="49" spans="1:9" s="54" customFormat="1" x14ac:dyDescent="0.25">
      <c r="A49" s="29">
        <f t="shared" ref="A49:A54" si="2">A48+0.1</f>
        <v>1.1000000000000001</v>
      </c>
      <c r="B49" s="55"/>
      <c r="C49" s="55" t="s">
        <v>37</v>
      </c>
      <c r="D49" s="29" t="s">
        <v>12</v>
      </c>
      <c r="E49" s="56">
        <f>2*0.25</f>
        <v>0.5</v>
      </c>
      <c r="F49" s="53">
        <f>F48*E49</f>
        <v>65</v>
      </c>
      <c r="G49" s="29"/>
      <c r="H49" s="29"/>
      <c r="I49" s="53">
        <v>7.8</v>
      </c>
    </row>
    <row r="50" spans="1:9" s="54" customFormat="1" x14ac:dyDescent="0.25">
      <c r="A50" s="29">
        <f t="shared" si="2"/>
        <v>1.2000000000000002</v>
      </c>
      <c r="B50" s="55"/>
      <c r="C50" s="55" t="s">
        <v>38</v>
      </c>
      <c r="D50" s="29" t="s">
        <v>0</v>
      </c>
      <c r="E50" s="56">
        <f>2*0.08</f>
        <v>0.16</v>
      </c>
      <c r="F50" s="53">
        <f>F48*E50</f>
        <v>20.8</v>
      </c>
      <c r="G50" s="57"/>
      <c r="H50" s="29"/>
      <c r="I50" s="57">
        <v>4</v>
      </c>
    </row>
    <row r="51" spans="1:9" s="54" customFormat="1" x14ac:dyDescent="0.25">
      <c r="A51" s="29">
        <f t="shared" si="2"/>
        <v>1.3000000000000003</v>
      </c>
      <c r="B51" s="55"/>
      <c r="C51" s="55" t="s">
        <v>39</v>
      </c>
      <c r="D51" s="44" t="s">
        <v>40</v>
      </c>
      <c r="E51" s="58">
        <v>3.9600000000000003E-2</v>
      </c>
      <c r="F51" s="53">
        <f>F48*E51</f>
        <v>5.1480000000000006</v>
      </c>
      <c r="G51" s="53"/>
      <c r="H51" s="29"/>
      <c r="I51" s="29">
        <v>28</v>
      </c>
    </row>
    <row r="52" spans="1:9" s="54" customFormat="1" x14ac:dyDescent="0.25">
      <c r="A52" s="29">
        <f t="shared" si="2"/>
        <v>1.4000000000000004</v>
      </c>
      <c r="B52" s="55"/>
      <c r="C52" s="55" t="s">
        <v>41</v>
      </c>
      <c r="D52" s="29" t="s">
        <v>32</v>
      </c>
      <c r="E52" s="56">
        <v>0.24</v>
      </c>
      <c r="F52" s="53">
        <f>F48*E52</f>
        <v>31.2</v>
      </c>
      <c r="G52" s="57"/>
      <c r="H52" s="29"/>
      <c r="I52" s="53">
        <v>10.7</v>
      </c>
    </row>
    <row r="53" spans="1:9" s="54" customFormat="1" x14ac:dyDescent="0.25">
      <c r="A53" s="29">
        <f t="shared" si="2"/>
        <v>1.5000000000000004</v>
      </c>
      <c r="B53" s="55"/>
      <c r="C53" s="55" t="s">
        <v>26</v>
      </c>
      <c r="D53" s="44" t="s">
        <v>40</v>
      </c>
      <c r="E53" s="56">
        <v>1.4999999999999999E-2</v>
      </c>
      <c r="F53" s="53">
        <f>E53*F48</f>
        <v>1.95</v>
      </c>
      <c r="G53" s="57"/>
      <c r="H53" s="29"/>
      <c r="I53" s="53">
        <v>95</v>
      </c>
    </row>
    <row r="54" spans="1:9" s="54" customFormat="1" x14ac:dyDescent="0.25">
      <c r="A54" s="29">
        <f t="shared" si="2"/>
        <v>1.6000000000000005</v>
      </c>
      <c r="B54" s="55"/>
      <c r="C54" s="55" t="s">
        <v>42</v>
      </c>
      <c r="D54" s="29" t="s">
        <v>0</v>
      </c>
      <c r="E54" s="56">
        <f>2*0.0042</f>
        <v>8.3999999999999995E-3</v>
      </c>
      <c r="F54" s="53">
        <f>E54*F48</f>
        <v>1.0919999999999999</v>
      </c>
      <c r="G54" s="57"/>
      <c r="H54" s="29"/>
      <c r="I54" s="53">
        <v>4</v>
      </c>
    </row>
    <row r="55" spans="1:9" s="54" customFormat="1" ht="45" x14ac:dyDescent="0.25">
      <c r="A55" s="28">
        <v>1</v>
      </c>
      <c r="B55" s="55" t="s">
        <v>30</v>
      </c>
      <c r="C55" s="28" t="s">
        <v>31</v>
      </c>
      <c r="D55" s="50" t="s">
        <v>24</v>
      </c>
      <c r="E55" s="51"/>
      <c r="F55" s="52">
        <v>130</v>
      </c>
      <c r="G55" s="57"/>
      <c r="H55" s="29"/>
      <c r="I55" s="53"/>
    </row>
    <row r="56" spans="1:9" s="54" customFormat="1" x14ac:dyDescent="0.25">
      <c r="A56" s="29">
        <f t="shared" ref="A56:A61" si="3">A55+0.1</f>
        <v>1.1000000000000001</v>
      </c>
      <c r="B56" s="55"/>
      <c r="C56" s="55" t="s">
        <v>11</v>
      </c>
      <c r="D56" s="29" t="s">
        <v>12</v>
      </c>
      <c r="E56" s="56">
        <v>0.13900000000000001</v>
      </c>
      <c r="F56" s="53">
        <f>F55*E56</f>
        <v>18.07</v>
      </c>
      <c r="G56" s="29"/>
      <c r="H56" s="29"/>
      <c r="I56" s="53">
        <v>7.8</v>
      </c>
    </row>
    <row r="57" spans="1:9" s="54" customFormat="1" x14ac:dyDescent="0.25">
      <c r="A57" s="29">
        <f t="shared" si="3"/>
        <v>1.2000000000000002</v>
      </c>
      <c r="B57" s="55"/>
      <c r="C57" s="55" t="s">
        <v>19</v>
      </c>
      <c r="D57" s="29" t="s">
        <v>0</v>
      </c>
      <c r="E57" s="56">
        <v>7.0000000000000001E-3</v>
      </c>
      <c r="F57" s="53">
        <f>F55*E57</f>
        <v>0.91</v>
      </c>
      <c r="G57" s="57"/>
      <c r="H57" s="29"/>
      <c r="I57" s="57">
        <v>4</v>
      </c>
    </row>
    <row r="58" spans="1:9" s="54" customFormat="1" x14ac:dyDescent="0.25">
      <c r="A58" s="29">
        <f t="shared" si="3"/>
        <v>1.3000000000000003</v>
      </c>
      <c r="B58" s="55"/>
      <c r="C58" s="55" t="s">
        <v>41</v>
      </c>
      <c r="D58" s="29" t="s">
        <v>32</v>
      </c>
      <c r="E58" s="56">
        <v>0.59</v>
      </c>
      <c r="F58" s="53">
        <f>F55*E58</f>
        <v>76.7</v>
      </c>
      <c r="G58" s="53"/>
      <c r="H58" s="29"/>
      <c r="I58" s="29">
        <v>10.7</v>
      </c>
    </row>
    <row r="59" spans="1:9" s="54" customFormat="1" x14ac:dyDescent="0.25">
      <c r="A59" s="29">
        <f t="shared" si="3"/>
        <v>1.4000000000000004</v>
      </c>
      <c r="B59" s="55"/>
      <c r="C59" s="55" t="s">
        <v>33</v>
      </c>
      <c r="D59" s="29" t="s">
        <v>32</v>
      </c>
      <c r="E59" s="56">
        <v>0.12</v>
      </c>
      <c r="F59" s="53">
        <f>F55*E59</f>
        <v>15.6</v>
      </c>
      <c r="G59" s="53"/>
      <c r="H59" s="29"/>
      <c r="I59" s="29">
        <v>0.65</v>
      </c>
    </row>
    <row r="60" spans="1:9" s="54" customFormat="1" x14ac:dyDescent="0.25">
      <c r="A60" s="29">
        <f t="shared" si="3"/>
        <v>1.5000000000000004</v>
      </c>
      <c r="B60" s="55"/>
      <c r="C60" s="55" t="s">
        <v>34</v>
      </c>
      <c r="D60" s="29" t="s">
        <v>32</v>
      </c>
      <c r="E60" s="58">
        <v>0.15</v>
      </c>
      <c r="F60" s="53">
        <f>F55*E60</f>
        <v>19.5</v>
      </c>
      <c r="G60" s="53"/>
      <c r="H60" s="29"/>
      <c r="I60" s="29">
        <v>3.2</v>
      </c>
    </row>
    <row r="61" spans="1:9" s="54" customFormat="1" x14ac:dyDescent="0.25">
      <c r="A61" s="29">
        <f t="shared" si="3"/>
        <v>1.6000000000000005</v>
      </c>
      <c r="B61" s="55"/>
      <c r="C61" s="55" t="s">
        <v>15</v>
      </c>
      <c r="D61" s="29" t="s">
        <v>0</v>
      </c>
      <c r="E61" s="58">
        <v>3.3999999999999998E-3</v>
      </c>
      <c r="F61" s="53">
        <f>F55*E61</f>
        <v>0.44199999999999995</v>
      </c>
      <c r="G61" s="53"/>
      <c r="H61" s="29"/>
      <c r="I61" s="29">
        <v>4</v>
      </c>
    </row>
    <row r="62" spans="1:9" s="13" customFormat="1" ht="31.5" customHeight="1" x14ac:dyDescent="0.25">
      <c r="A62" s="68">
        <v>1</v>
      </c>
      <c r="B62" s="69" t="s">
        <v>43</v>
      </c>
      <c r="C62" s="70" t="s">
        <v>44</v>
      </c>
      <c r="D62" s="50" t="s">
        <v>24</v>
      </c>
      <c r="E62" s="71"/>
      <c r="F62" s="72">
        <v>130</v>
      </c>
      <c r="G62" s="73"/>
      <c r="H62" s="29"/>
      <c r="I62" s="73"/>
    </row>
    <row r="63" spans="1:9" s="13" customFormat="1" ht="21" customHeight="1" x14ac:dyDescent="0.25">
      <c r="A63" s="29">
        <f>A62+0.1</f>
        <v>1.1000000000000001</v>
      </c>
      <c r="B63" s="69"/>
      <c r="C63" s="55" t="s">
        <v>11</v>
      </c>
      <c r="D63" s="75" t="s">
        <v>12</v>
      </c>
      <c r="E63" s="76">
        <v>0.45900000000000002</v>
      </c>
      <c r="F63" s="73">
        <f>E63*F62</f>
        <v>59.67</v>
      </c>
      <c r="G63" s="73"/>
      <c r="H63" s="29"/>
      <c r="I63" s="73">
        <v>6</v>
      </c>
    </row>
    <row r="64" spans="1:9" s="13" customFormat="1" ht="21" customHeight="1" x14ac:dyDescent="0.25">
      <c r="A64" s="29">
        <f>A63+0.1</f>
        <v>1.2000000000000002</v>
      </c>
      <c r="B64" s="69"/>
      <c r="C64" s="55" t="s">
        <v>19</v>
      </c>
      <c r="D64" s="75" t="s">
        <v>0</v>
      </c>
      <c r="E64" s="77">
        <v>2.3E-3</v>
      </c>
      <c r="F64" s="73">
        <f>E64*F62</f>
        <v>0.29899999999999999</v>
      </c>
      <c r="G64" s="73"/>
      <c r="H64" s="29"/>
      <c r="I64" s="73">
        <v>4</v>
      </c>
    </row>
    <row r="65" spans="1:9" s="13" customFormat="1" ht="20.25" customHeight="1" x14ac:dyDescent="0.25">
      <c r="A65" s="29">
        <f>A64+0.1</f>
        <v>1.3000000000000003</v>
      </c>
      <c r="B65" s="69"/>
      <c r="C65" s="69" t="s">
        <v>45</v>
      </c>
      <c r="D65" s="75" t="s">
        <v>32</v>
      </c>
      <c r="E65" s="73">
        <v>0.35</v>
      </c>
      <c r="F65" s="73">
        <f>E65*F62</f>
        <v>45.5</v>
      </c>
      <c r="G65" s="73"/>
      <c r="H65" s="29"/>
      <c r="I65" s="73">
        <v>2.8</v>
      </c>
    </row>
    <row r="66" spans="1:9" s="13" customFormat="1" ht="18.75" customHeight="1" x14ac:dyDescent="0.25">
      <c r="A66" s="29">
        <f>A65+0.1</f>
        <v>1.4000000000000004</v>
      </c>
      <c r="B66" s="69"/>
      <c r="C66" s="69" t="s">
        <v>46</v>
      </c>
      <c r="D66" s="49" t="s">
        <v>27</v>
      </c>
      <c r="E66" s="78">
        <v>9.0000000000000006E-5</v>
      </c>
      <c r="F66" s="73">
        <f>E66*F62</f>
        <v>1.17E-2</v>
      </c>
      <c r="G66" s="73"/>
      <c r="H66" s="29"/>
      <c r="I66" s="73">
        <v>548</v>
      </c>
    </row>
    <row r="67" spans="1:9" s="13" customFormat="1" ht="19.5" customHeight="1" x14ac:dyDescent="0.25">
      <c r="A67" s="29">
        <f>A66+0.1</f>
        <v>1.5000000000000004</v>
      </c>
      <c r="B67" s="69"/>
      <c r="C67" s="69" t="s">
        <v>47</v>
      </c>
      <c r="D67" s="49" t="s">
        <v>24</v>
      </c>
      <c r="E67" s="76">
        <v>3.4000000000000002E-2</v>
      </c>
      <c r="F67" s="73">
        <f>E67*F62</f>
        <v>4.42</v>
      </c>
      <c r="G67" s="73"/>
      <c r="H67" s="29"/>
      <c r="I67" s="73">
        <v>18</v>
      </c>
    </row>
    <row r="68" spans="1:9" s="7" customFormat="1" ht="45" customHeight="1" x14ac:dyDescent="0.25">
      <c r="A68" s="45" t="s">
        <v>16</v>
      </c>
      <c r="B68" s="1" t="s">
        <v>52</v>
      </c>
      <c r="C68" s="47" t="s">
        <v>53</v>
      </c>
      <c r="D68" s="3" t="s">
        <v>22</v>
      </c>
      <c r="E68" s="67"/>
      <c r="F68" s="89">
        <v>130</v>
      </c>
      <c r="G68" s="65"/>
      <c r="H68" s="29"/>
      <c r="I68" s="65">
        <v>18.75</v>
      </c>
    </row>
    <row r="69" spans="1:9" s="7" customFormat="1" ht="48.75" customHeight="1" x14ac:dyDescent="0.25">
      <c r="A69" s="45" t="s">
        <v>16</v>
      </c>
      <c r="B69" s="1" t="s">
        <v>52</v>
      </c>
      <c r="C69" s="47" t="s">
        <v>54</v>
      </c>
      <c r="D69" s="3" t="s">
        <v>22</v>
      </c>
      <c r="E69" s="67"/>
      <c r="F69" s="89">
        <v>130</v>
      </c>
      <c r="G69" s="65"/>
      <c r="H69" s="29"/>
      <c r="I69" s="65">
        <v>3.75</v>
      </c>
    </row>
    <row r="70" spans="1:9" s="93" customFormat="1" ht="45.75" customHeight="1" x14ac:dyDescent="0.25">
      <c r="A70" s="90" t="s">
        <v>16</v>
      </c>
      <c r="B70" s="91" t="s">
        <v>65</v>
      </c>
      <c r="C70" s="32" t="s">
        <v>66</v>
      </c>
      <c r="D70" s="32" t="s">
        <v>27</v>
      </c>
      <c r="E70" s="92"/>
      <c r="F70" s="92">
        <v>65</v>
      </c>
      <c r="G70" s="44"/>
      <c r="H70" s="29"/>
      <c r="I70" s="44"/>
    </row>
    <row r="71" spans="1:9" s="21" customFormat="1" ht="18" customHeight="1" x14ac:dyDescent="0.25">
      <c r="A71" s="49">
        <f>A70+0.1</f>
        <v>1.1000000000000001</v>
      </c>
      <c r="B71" s="94"/>
      <c r="C71" s="94" t="s">
        <v>11</v>
      </c>
      <c r="D71" s="49" t="s">
        <v>12</v>
      </c>
      <c r="E71" s="95">
        <v>0.6</v>
      </c>
      <c r="F71" s="74">
        <f>F70*E71</f>
        <v>39</v>
      </c>
      <c r="G71" s="49"/>
      <c r="H71" s="29"/>
      <c r="I71" s="74">
        <v>6</v>
      </c>
    </row>
    <row r="72" spans="1:9" s="63" customFormat="1" ht="45" x14ac:dyDescent="0.25">
      <c r="A72" s="28">
        <v>1</v>
      </c>
      <c r="B72" s="55" t="s">
        <v>67</v>
      </c>
      <c r="C72" s="28" t="s">
        <v>68</v>
      </c>
      <c r="D72" s="28" t="s">
        <v>59</v>
      </c>
      <c r="E72" s="59"/>
      <c r="F72" s="60">
        <f>F70*1.8</f>
        <v>117</v>
      </c>
      <c r="G72" s="62"/>
      <c r="H72" s="29"/>
      <c r="I72" s="61"/>
    </row>
    <row r="73" spans="1:9" s="54" customFormat="1" ht="18.75" customHeight="1" x14ac:dyDescent="0.25">
      <c r="A73" s="29">
        <f>A72+0.1</f>
        <v>1.1000000000000001</v>
      </c>
      <c r="B73" s="55"/>
      <c r="C73" s="55" t="s">
        <v>11</v>
      </c>
      <c r="D73" s="29" t="s">
        <v>12</v>
      </c>
      <c r="E73" s="56">
        <v>0.53</v>
      </c>
      <c r="F73" s="53">
        <f>F72*E73</f>
        <v>62.010000000000005</v>
      </c>
      <c r="G73" s="29"/>
      <c r="H73" s="29"/>
      <c r="I73" s="53">
        <v>7.8</v>
      </c>
    </row>
    <row r="74" spans="1:9" s="93" customFormat="1" ht="48" customHeight="1" x14ac:dyDescent="0.25">
      <c r="A74" s="96" t="s">
        <v>16</v>
      </c>
      <c r="B74" s="97" t="s">
        <v>52</v>
      </c>
      <c r="C74" s="32" t="s">
        <v>69</v>
      </c>
      <c r="D74" s="32" t="s">
        <v>59</v>
      </c>
      <c r="E74" s="44"/>
      <c r="F74" s="48">
        <f>F72</f>
        <v>117</v>
      </c>
      <c r="G74" s="44"/>
      <c r="H74" s="29"/>
      <c r="I74" s="44">
        <v>10</v>
      </c>
    </row>
    <row r="75" spans="1:9" s="6" customFormat="1" ht="21.75" customHeight="1" x14ac:dyDescent="0.3">
      <c r="A75" s="22"/>
      <c r="B75" s="1"/>
      <c r="C75" s="4" t="s">
        <v>6</v>
      </c>
      <c r="D75" s="4"/>
      <c r="E75" s="5"/>
      <c r="F75" s="4"/>
      <c r="G75" s="8"/>
      <c r="H75" s="16"/>
      <c r="I75" s="9"/>
    </row>
    <row r="76" spans="1:9" s="21" customFormat="1" ht="36.75" customHeight="1" x14ac:dyDescent="0.25">
      <c r="A76" s="17"/>
      <c r="B76" s="14"/>
      <c r="C76" s="11" t="s">
        <v>17</v>
      </c>
      <c r="D76" s="10"/>
      <c r="E76" s="18"/>
      <c r="F76" s="19"/>
      <c r="G76" s="19"/>
      <c r="H76" s="20"/>
      <c r="I76" s="19"/>
    </row>
    <row r="77" spans="1:9" s="21" customFormat="1" ht="19.5" customHeight="1" x14ac:dyDescent="0.25">
      <c r="A77" s="17"/>
      <c r="B77" s="14"/>
      <c r="C77" s="12" t="s">
        <v>6</v>
      </c>
      <c r="D77" s="15"/>
      <c r="E77" s="18"/>
      <c r="F77" s="19"/>
      <c r="G77" s="19"/>
      <c r="H77" s="16"/>
      <c r="I77" s="19"/>
    </row>
    <row r="78" spans="1:9" s="21" customFormat="1" ht="23.25" customHeight="1" x14ac:dyDescent="0.25">
      <c r="A78" s="17"/>
      <c r="B78" s="14"/>
      <c r="C78" s="11" t="s">
        <v>10</v>
      </c>
      <c r="D78" s="10"/>
      <c r="E78" s="18"/>
      <c r="F78" s="19"/>
      <c r="G78" s="19"/>
      <c r="H78" s="20"/>
      <c r="I78" s="19"/>
    </row>
    <row r="79" spans="1:9" s="25" customFormat="1" ht="18.75" customHeight="1" x14ac:dyDescent="0.25">
      <c r="A79" s="23"/>
      <c r="B79" s="5"/>
      <c r="C79" s="3" t="s">
        <v>6</v>
      </c>
      <c r="D79" s="24"/>
      <c r="E79" s="24"/>
      <c r="F79" s="24"/>
      <c r="G79" s="19"/>
      <c r="H79" s="16"/>
      <c r="I79" s="19"/>
    </row>
    <row r="80" spans="1:9" s="13" customFormat="1" ht="32.25" customHeight="1" x14ac:dyDescent="0.3">
      <c r="A80" s="26"/>
      <c r="B80" s="26"/>
      <c r="C80" s="40" t="s">
        <v>14</v>
      </c>
      <c r="D80" s="41"/>
      <c r="E80" s="30"/>
      <c r="F80" s="30"/>
      <c r="G80" s="30"/>
      <c r="H80" s="43"/>
      <c r="I80" s="30"/>
    </row>
    <row r="81" spans="1:9" s="37" customFormat="1" ht="19.5" customHeight="1" x14ac:dyDescent="0.3">
      <c r="A81" s="35"/>
      <c r="B81" s="35"/>
      <c r="C81" s="39" t="s">
        <v>6</v>
      </c>
      <c r="D81" s="33"/>
      <c r="E81" s="36"/>
      <c r="F81" s="36"/>
      <c r="G81" s="36"/>
      <c r="H81" s="34"/>
      <c r="I81" s="36"/>
    </row>
    <row r="82" spans="1:9" s="37" customFormat="1" ht="33" customHeight="1" x14ac:dyDescent="0.3">
      <c r="A82" s="35"/>
      <c r="B82" s="35"/>
      <c r="C82" s="40"/>
      <c r="D82" s="42"/>
      <c r="E82" s="36"/>
      <c r="F82" s="36"/>
      <c r="G82" s="36"/>
      <c r="H82" s="43"/>
      <c r="I82" s="36"/>
    </row>
    <row r="83" spans="1:9" s="37" customFormat="1" ht="21" customHeight="1" x14ac:dyDescent="0.3">
      <c r="A83" s="35"/>
      <c r="B83" s="35"/>
      <c r="C83" s="39"/>
      <c r="D83" s="35"/>
      <c r="E83" s="36"/>
      <c r="F83" s="36"/>
      <c r="G83" s="36"/>
      <c r="H83" s="34"/>
      <c r="I83" s="36"/>
    </row>
    <row r="84" spans="1:9" s="37" customFormat="1" x14ac:dyDescent="0.25">
      <c r="E84" s="38"/>
      <c r="F84" s="38"/>
      <c r="G84" s="38"/>
      <c r="H84" s="38"/>
      <c r="I84" s="38"/>
    </row>
  </sheetData>
  <mergeCells count="12">
    <mergeCell ref="A1:I1"/>
    <mergeCell ref="D2:D5"/>
    <mergeCell ref="E2:F3"/>
    <mergeCell ref="G2:H3"/>
    <mergeCell ref="I2:I5"/>
    <mergeCell ref="F4:F5"/>
    <mergeCell ref="G4:G5"/>
    <mergeCell ref="H4:H5"/>
    <mergeCell ref="A2:A5"/>
    <mergeCell ref="B2:B5"/>
    <mergeCell ref="C2:C5"/>
    <mergeCell ref="E4:E5"/>
  </mergeCells>
  <pageMargins left="0.25" right="0.25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ზღვრული ფასებით 50000-ზე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2022-01-11T11:26:00Z</dcterms:modified>
</cp:coreProperties>
</file>