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adeishvili\Desktop\"/>
    </mc:Choice>
  </mc:AlternateContent>
  <bookViews>
    <workbookView xWindow="0" yWindow="0" windowWidth="13068" windowHeight="11412"/>
  </bookViews>
  <sheets>
    <sheet name="კრებსითი" sheetId="1" r:id="rId1"/>
    <sheet name="გაპონოვის N82" sheetId="7" r:id="rId2"/>
    <sheet name="ლესელიძის N189" sheetId="20" r:id="rId3"/>
    <sheet name="მწ. ყვავილას 8-14N8" sheetId="11" r:id="rId4"/>
    <sheet name="მწ. ყვავილას  N12" sheetId="12" r:id="rId5"/>
  </sheets>
  <definedNames>
    <definedName name="_xlnm._FilterDatabase" localSheetId="1" hidden="1">'გაპონოვის N82'!$B$2:$B$1169</definedName>
    <definedName name="_xlnm._FilterDatabase" localSheetId="2" hidden="1">'ლესელიძის N189'!$B$4:$B$1170</definedName>
    <definedName name="_xlnm._FilterDatabase" localSheetId="4" hidden="1">'მწ. ყვავილას  N12'!$B$4:$B$1198</definedName>
    <definedName name="_xlnm._FilterDatabase" localSheetId="3" hidden="1">'მწ. ყვავილას 8-14N8'!$B$2:$B$1168</definedName>
    <definedName name="_xlnm.Print_Area" localSheetId="1">'გაპონოვის N82'!$A$1:$G$80</definedName>
    <definedName name="_xlnm.Print_Area" localSheetId="2">'ლესელიძის N189'!$A$1:$G$81</definedName>
    <definedName name="_xlnm.Print_Area" localSheetId="4">'მწ. ყვავილას  N12'!$A$1:$G$109</definedName>
    <definedName name="_xlnm.Print_Area" localSheetId="3">'მწ. ყვავილას 8-14N8'!$A$1:$G$79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0" l="1"/>
  <c r="E15" i="20" s="1"/>
  <c r="E21" i="20"/>
  <c r="E25" i="20" s="1"/>
  <c r="E23" i="20"/>
  <c r="E24" i="20" s="1"/>
  <c r="E26" i="20"/>
  <c r="E29" i="20" s="1"/>
  <c r="E34" i="20"/>
  <c r="E35" i="20" s="1"/>
  <c r="D37" i="20"/>
  <c r="D38" i="20"/>
  <c r="E38" i="20" s="1"/>
  <c r="C41" i="20"/>
  <c r="E44" i="20"/>
  <c r="E48" i="20" s="1"/>
  <c r="D45" i="20"/>
  <c r="E52" i="20"/>
  <c r="E54" i="20" s="1"/>
  <c r="E57" i="20"/>
  <c r="E58" i="20" s="1"/>
  <c r="E61" i="20"/>
  <c r="E62" i="20" s="1"/>
  <c r="D65" i="20"/>
  <c r="E67" i="20"/>
  <c r="C68" i="20"/>
  <c r="E68" i="20"/>
  <c r="E43" i="20" l="1"/>
  <c r="E37" i="20"/>
  <c r="E36" i="20"/>
  <c r="E39" i="20"/>
  <c r="E42" i="20" s="1"/>
  <c r="E59" i="20"/>
  <c r="E51" i="20"/>
  <c r="E32" i="20"/>
  <c r="E45" i="20"/>
  <c r="E53" i="20"/>
  <c r="E30" i="20"/>
  <c r="E64" i="20"/>
  <c r="E56" i="20"/>
  <c r="E47" i="20"/>
  <c r="E14" i="20"/>
  <c r="E65" i="20"/>
  <c r="E63" i="20"/>
  <c r="E28" i="20"/>
  <c r="E17" i="20"/>
  <c r="E19" i="20" s="1"/>
  <c r="E20" i="20" s="1"/>
  <c r="E55" i="20"/>
  <c r="E70" i="20"/>
  <c r="E66" i="20"/>
  <c r="E22" i="20"/>
  <c r="E33" i="20"/>
  <c r="E49" i="20"/>
  <c r="E60" i="20"/>
  <c r="E46" i="20"/>
  <c r="E31" i="20"/>
  <c r="E27" i="20"/>
  <c r="E1171" i="20" l="1"/>
  <c r="E18" i="20"/>
  <c r="E69" i="20"/>
  <c r="E50" i="20"/>
  <c r="E12" i="12" l="1"/>
  <c r="E13" i="12" s="1"/>
  <c r="E20" i="12"/>
  <c r="E21" i="12" s="1"/>
  <c r="E25" i="12"/>
  <c r="E26" i="12" s="1"/>
  <c r="E33" i="12"/>
  <c r="E34" i="12" s="1"/>
  <c r="D36" i="12"/>
  <c r="D37" i="12"/>
  <c r="E39" i="12"/>
  <c r="C40" i="12"/>
  <c r="E40" i="12"/>
  <c r="E43" i="12"/>
  <c r="E47" i="12" s="1"/>
  <c r="D44" i="12"/>
  <c r="E50" i="12"/>
  <c r="E51" i="12" s="1"/>
  <c r="E55" i="12"/>
  <c r="E56" i="12" s="1"/>
  <c r="E59" i="12"/>
  <c r="E60" i="12" s="1"/>
  <c r="D63" i="12"/>
  <c r="E65" i="12"/>
  <c r="C66" i="12"/>
  <c r="E66" i="12"/>
  <c r="E75" i="12"/>
  <c r="E76" i="12" s="1"/>
  <c r="E80" i="12"/>
  <c r="E84" i="12" s="1"/>
  <c r="E88" i="12"/>
  <c r="E91" i="12" s="1"/>
  <c r="C93" i="12"/>
  <c r="E49" i="12" l="1"/>
  <c r="E95" i="12"/>
  <c r="E52" i="12"/>
  <c r="E89" i="12"/>
  <c r="E79" i="12"/>
  <c r="E46" i="12"/>
  <c r="E42" i="12"/>
  <c r="E97" i="12"/>
  <c r="E94" i="12"/>
  <c r="E85" i="12"/>
  <c r="E45" i="12"/>
  <c r="E36" i="12"/>
  <c r="E28" i="12"/>
  <c r="E32" i="12" s="1"/>
  <c r="E96" i="12"/>
  <c r="E90" i="12"/>
  <c r="E82" i="12"/>
  <c r="E77" i="12"/>
  <c r="E27" i="12"/>
  <c r="E98" i="12"/>
  <c r="E86" i="12"/>
  <c r="E81" i="12"/>
  <c r="E44" i="12"/>
  <c r="E16" i="12"/>
  <c r="E57" i="12"/>
  <c r="E37" i="12"/>
  <c r="E35" i="12"/>
  <c r="E31" i="12"/>
  <c r="E22" i="12"/>
  <c r="E14" i="12"/>
  <c r="E68" i="12"/>
  <c r="E70" i="12"/>
  <c r="E64" i="12"/>
  <c r="E63" i="12"/>
  <c r="E62" i="12"/>
  <c r="E53" i="12"/>
  <c r="E29" i="12"/>
  <c r="E61" i="12"/>
  <c r="E83" i="12"/>
  <c r="E54" i="12"/>
  <c r="E30" i="12"/>
  <c r="E24" i="12"/>
  <c r="E38" i="12"/>
  <c r="E11" i="11"/>
  <c r="E12" i="11" s="1"/>
  <c r="E19" i="11"/>
  <c r="E20" i="11" s="1"/>
  <c r="E24" i="11"/>
  <c r="E27" i="11" s="1"/>
  <c r="E32" i="11"/>
  <c r="E34" i="11" s="1"/>
  <c r="D35" i="11"/>
  <c r="D36" i="11"/>
  <c r="E38" i="11"/>
  <c r="C39" i="11"/>
  <c r="E39" i="11"/>
  <c r="E42" i="11"/>
  <c r="E44" i="11" s="1"/>
  <c r="D43" i="11"/>
  <c r="E50" i="11"/>
  <c r="E53" i="11" s="1"/>
  <c r="E54" i="11"/>
  <c r="E56" i="11"/>
  <c r="E57" i="11"/>
  <c r="E58" i="11" s="1"/>
  <c r="E59" i="11"/>
  <c r="E60" i="11" s="1"/>
  <c r="D63" i="11"/>
  <c r="E65" i="11"/>
  <c r="C66" i="11"/>
  <c r="E37" i="11" l="1"/>
  <c r="E40" i="11" s="1"/>
  <c r="E13" i="11"/>
  <c r="E48" i="12"/>
  <c r="E78" i="12"/>
  <c r="E52" i="11"/>
  <c r="E51" i="11"/>
  <c r="E36" i="11"/>
  <c r="E26" i="11"/>
  <c r="E15" i="11"/>
  <c r="E17" i="11" s="1"/>
  <c r="E18" i="11" s="1"/>
  <c r="E33" i="11"/>
  <c r="E21" i="11"/>
  <c r="E22" i="11" s="1"/>
  <c r="E41" i="11"/>
  <c r="E35" i="11"/>
  <c r="E30" i="11"/>
  <c r="E23" i="11"/>
  <c r="E63" i="11"/>
  <c r="E28" i="11"/>
  <c r="E58" i="12"/>
  <c r="E23" i="12"/>
  <c r="E17" i="12"/>
  <c r="E18" i="12"/>
  <c r="E19" i="12" s="1"/>
  <c r="E87" i="12"/>
  <c r="E71" i="12"/>
  <c r="E72" i="12"/>
  <c r="E41" i="12"/>
  <c r="E1199" i="12"/>
  <c r="E67" i="12"/>
  <c r="E48" i="11"/>
  <c r="E31" i="11"/>
  <c r="E61" i="11"/>
  <c r="E45" i="11"/>
  <c r="E68" i="11"/>
  <c r="E64" i="11"/>
  <c r="E62" i="11"/>
  <c r="E46" i="11"/>
  <c r="E29" i="11"/>
  <c r="E25" i="11"/>
  <c r="E49" i="11"/>
  <c r="E43" i="11"/>
  <c r="E16" i="11" l="1"/>
  <c r="E74" i="12"/>
  <c r="E73" i="12"/>
  <c r="E1169" i="11"/>
  <c r="E67" i="11"/>
  <c r="E47" i="11"/>
  <c r="E11" i="7" l="1"/>
  <c r="D12" i="7"/>
  <c r="D13" i="7"/>
  <c r="D14" i="7"/>
  <c r="E18" i="7"/>
  <c r="E19" i="7" s="1"/>
  <c r="E23" i="7"/>
  <c r="E24" i="7" s="1"/>
  <c r="E29" i="7"/>
  <c r="E30" i="7"/>
  <c r="E31" i="7"/>
  <c r="E32" i="7"/>
  <c r="E33" i="7"/>
  <c r="E34" i="7" s="1"/>
  <c r="D35" i="7"/>
  <c r="D37" i="7"/>
  <c r="D38" i="7"/>
  <c r="E39" i="7"/>
  <c r="E42" i="7" s="1"/>
  <c r="E45" i="7"/>
  <c r="E46" i="7" s="1"/>
  <c r="E52" i="7"/>
  <c r="E53" i="7" s="1"/>
  <c r="E57" i="7"/>
  <c r="E61" i="7" s="1"/>
  <c r="D60" i="7"/>
  <c r="E62" i="7"/>
  <c r="E63" i="7" s="1"/>
  <c r="D67" i="7"/>
  <c r="D68" i="7"/>
  <c r="D69" i="7"/>
  <c r="E1170" i="7"/>
  <c r="E12" i="7" l="1"/>
  <c r="E60" i="7"/>
  <c r="E47" i="7"/>
  <c r="E22" i="7"/>
  <c r="E20" i="7"/>
  <c r="E13" i="7"/>
  <c r="E64" i="7"/>
  <c r="E43" i="7"/>
  <c r="E36" i="7"/>
  <c r="E44" i="7"/>
  <c r="E56" i="7"/>
  <c r="E54" i="7"/>
  <c r="E41" i="7"/>
  <c r="E37" i="7"/>
  <c r="E35" i="7"/>
  <c r="E25" i="7"/>
  <c r="E16" i="7"/>
  <c r="E17" i="7" s="1"/>
  <c r="E14" i="7"/>
  <c r="E59" i="7"/>
  <c r="E55" i="7"/>
  <c r="E40" i="7"/>
  <c r="E38" i="7"/>
  <c r="E65" i="7"/>
  <c r="E58" i="7"/>
  <c r="E49" i="7"/>
  <c r="E48" i="7"/>
  <c r="E26" i="7"/>
  <c r="E50" i="7"/>
  <c r="E27" i="7"/>
  <c r="E21" i="7" l="1"/>
  <c r="E66" i="7"/>
  <c r="E51" i="7"/>
  <c r="E67" i="7" l="1"/>
  <c r="E69" i="7"/>
  <c r="E68" i="7"/>
</calcChain>
</file>

<file path=xl/comments1.xml><?xml version="1.0" encoding="utf-8"?>
<comments xmlns="http://schemas.openxmlformats.org/spreadsheetml/2006/main">
  <authors>
    <author>Author</author>
  </authors>
  <commentList>
    <comment ref="B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proeqtshi armaturaa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proeqtshi armaturaa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4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proeqtshi armaturaa</t>
        </r>
      </text>
    </comment>
  </commentList>
</comments>
</file>

<file path=xl/sharedStrings.xml><?xml version="1.0" encoding="utf-8"?>
<sst xmlns="http://schemas.openxmlformats.org/spreadsheetml/2006/main" count="642" uniqueCount="147">
  <si>
    <t>ჯამი</t>
  </si>
  <si>
    <t>დღგ</t>
  </si>
  <si>
    <t>გაუთვალისწინებელი ხარჯები</t>
  </si>
  <si>
    <t xml:space="preserve">gegmiuri dagroveba </t>
  </si>
  <si>
    <t xml:space="preserve">zednadebi xarjebi </t>
  </si>
  <si>
    <t>lari</t>
  </si>
  <si>
    <t>sxva manqanebi</t>
  </si>
  <si>
    <t>m/sT</t>
  </si>
  <si>
    <t>eqskavatori 0.65 m3</t>
  </si>
  <si>
    <t>k/sT</t>
  </si>
  <si>
    <t>Sromis danaxarjebi</t>
  </si>
  <si>
    <t>m3</t>
  </si>
  <si>
    <t xml:space="preserve">gruntis უკუჩაყრა საყრდენი კედლების უკან eqskavatoriT, CamCiT 0.65 m3 </t>
  </si>
  <si>
    <t>ტ</t>
  </si>
  <si>
    <t xml:space="preserve">qvis ტრანსპორტირება </t>
  </si>
  <si>
    <t>yore qvebi d-100-150 mm</t>
  </si>
  <si>
    <t>kac.sT</t>
  </si>
  <si>
    <t xml:space="preserve">Sromis danaxarjebi </t>
  </si>
  <si>
    <r>
      <t>m</t>
    </r>
    <r>
      <rPr>
        <b/>
        <vertAlign val="superscript"/>
        <sz val="14"/>
        <rFont val="AcadNusx"/>
      </rPr>
      <t>3</t>
    </r>
  </si>
  <si>
    <t>საყრდენი კედლის ტანში mowyobil sadrenaJe milebis Tavze მსხვილი qvebis d-100-200 mm miyra კედლის მთელ სიგრძეზე (პრო.მიხ)</t>
  </si>
  <si>
    <t>სხვა მასალა</t>
  </si>
  <si>
    <t>ბიტუმის ემულსია</t>
  </si>
  <si>
    <t>ლari</t>
  </si>
  <si>
    <t>სხვა მანქანები</t>
  </si>
  <si>
    <t>კაც/სთ</t>
  </si>
  <si>
    <t>შრომის დანახარჯები</t>
  </si>
  <si>
    <t>კვმ</t>
  </si>
  <si>
    <t>კედლის ტანის da saZirkvlis უკანა მხრის ჰიდროიზოლიაცია ცხელი ბიტuმის ორჯერადი წაცხებით</t>
  </si>
  <si>
    <t>sxva masalebi</t>
  </si>
  <si>
    <t>გრძ/მ</t>
  </si>
  <si>
    <t>დ–100 მმ, სნ–4 ლასტმასის სადრენაჟე მილი</t>
  </si>
  <si>
    <t>manqanebi</t>
  </si>
  <si>
    <t>grZ/m</t>
  </si>
  <si>
    <t>ganivi sadrenaJe milebis mowyoba
plastmasis miliT d-100 mm (proeqtis mixedviT)</t>
  </si>
  <si>
    <t xml:space="preserve">ბეტონის ტრანსპორტირება </t>
  </si>
  <si>
    <t>ლ</t>
  </si>
  <si>
    <t>ლურსმანი</t>
  </si>
  <si>
    <t>კბმ</t>
  </si>
  <si>
    <t>ბეტონი მ–300</t>
  </si>
  <si>
    <r>
      <t>100m</t>
    </r>
    <r>
      <rPr>
        <b/>
        <vertAlign val="superscript"/>
        <sz val="14"/>
        <rFont val="AcadNusx"/>
      </rPr>
      <t>3</t>
    </r>
  </si>
  <si>
    <t xml:space="preserve">რკ/ბეტონის kedlis tanis mowyoba monoliTuri betoniT m-300 </t>
  </si>
  <si>
    <t>რკ/ბეტონის საძირკვლების მოწყობა მონოლითური ბეტონით m-300</t>
  </si>
  <si>
    <t>m2</t>
  </si>
  <si>
    <t>ფარი ფიცრის ყალიბის სისქით 25–40 მმ</t>
  </si>
  <si>
    <t>xe-masala daxerxili mSrali</t>
  </si>
  <si>
    <t xml:space="preserve">Sromis danaxarji </t>
  </si>
  <si>
    <t xml:space="preserve">yalibis (apalovka) mowyoba–გადაადგილება xe-masaliT                                                               </t>
  </si>
  <si>
    <t>პრო</t>
  </si>
  <si>
    <t xml:space="preserve">არმატურის transportireba </t>
  </si>
  <si>
    <t>armatura a-I d-6 მმ</t>
  </si>
  <si>
    <t>armatura a-III d-12 მმ</t>
  </si>
  <si>
    <t>tn</t>
  </si>
  <si>
    <t>armaturebis dayeneba საყრდენი კედლებისთვის (პრო.მიხ)</t>
  </si>
  <si>
    <t>betoni b-7.5 (m-100)</t>
  </si>
  <si>
    <t xml:space="preserve"> manqanebi</t>
  </si>
  <si>
    <t xml:space="preserve">qviSa-xreSis transportireba </t>
  </si>
  <si>
    <t>qviSa-xreSi</t>
  </si>
  <si>
    <t>qviSa-xreSis safuZvlis mowyoba saZirkvlebis qveS სისქით საშუალოდ 20 სმ</t>
  </si>
  <si>
    <t>მ3</t>
  </si>
  <si>
    <t>gruntis გათხრა-mosworeba xeliT საძირკვლის ქვაბულში</t>
  </si>
  <si>
    <t>მანქ/სთ</t>
  </si>
  <si>
    <t>sul</t>
  </si>
  <si>
    <t>erTeu- lis fasi</t>
  </si>
  <si>
    <t>normatiuli resursi erTeulze</t>
  </si>
  <si>
    <t>raodenoba</t>
  </si>
  <si>
    <t>ganzomileba</t>
  </si>
  <si>
    <t>samuSaoebis dasaxeleba</t>
  </si>
  <si>
    <t>#</t>
  </si>
  <si>
    <t>ხე მასალა</t>
  </si>
  <si>
    <t>ყალიბის ფარი</t>
  </si>
  <si>
    <t>proeqt</t>
  </si>
  <si>
    <t>armatura ф-6 А-I</t>
  </si>
  <si>
    <t xml:space="preserve">ბეტონი მ 300 , B 22,5, </t>
  </si>
  <si>
    <r>
      <t>100m</t>
    </r>
    <r>
      <rPr>
        <b/>
        <vertAlign val="superscript"/>
        <sz val="10"/>
        <rFont val="AcadNusx"/>
      </rPr>
      <t>3</t>
    </r>
  </si>
  <si>
    <t>ბეტონის ტრანსპორტირება</t>
  </si>
  <si>
    <t>sxva masala</t>
  </si>
  <si>
    <t>kbm</t>
  </si>
  <si>
    <t>xe masla</t>
  </si>
  <si>
    <t>kvm</t>
  </si>
  <si>
    <t>fari ficris yalibis sisqiT 25-32 mm</t>
  </si>
  <si>
    <t xml:space="preserve">ბეტონი მ-300 , B 22,5, </t>
  </si>
  <si>
    <t>betonis momzadebა saZirkvlebis qveS sisqiT 10,0 sm, betoni  b-7.5 (pro.mix)</t>
  </si>
  <si>
    <t>III kat. Ggruntis გათხრა–damuSaveba eqskavatoriT, CamCiT 0.65 m3, მათ შორის ჩამოშლილი გრუნტისაც</t>
  </si>
  <si>
    <t>armatura ф-12 А-III</t>
  </si>
  <si>
    <t>ზედმეტი გრუნტის gatana a/TviTmcleliT ნაყარში</t>
  </si>
  <si>
    <t>pr</t>
  </si>
  <si>
    <t>xe-masala</t>
  </si>
  <si>
    <t>rk.betonis  monoliTuri sartyelebis mowyoba betoniT b-22.5</t>
  </si>
  <si>
    <t xml:space="preserve">qviSa-xreSi ტრანსპორტირება </t>
  </si>
  <si>
    <r>
      <t>m</t>
    </r>
    <r>
      <rPr>
        <b/>
        <vertAlign val="superscript"/>
        <sz val="10"/>
        <rFont val="AcadNusx"/>
      </rPr>
      <t>3</t>
    </r>
  </si>
  <si>
    <t>yore-kedelSi mowyobil sadrenaJe milebis Tavze qviSa-xreSis miyra კედლის მთელ სიგრძეზე</t>
  </si>
  <si>
    <t>დ–100 მმ, სნ–4 პლასტმასის სადრენაჟე მილი</t>
  </si>
  <si>
    <t>t</t>
  </si>
  <si>
    <t>qviSa-cementis xsnaris transportireba</t>
  </si>
  <si>
    <t xml:space="preserve">fleTili qvis transpotrireba </t>
  </si>
  <si>
    <t>pro</t>
  </si>
  <si>
    <t xml:space="preserve">fleTili qva </t>
  </si>
  <si>
    <t>qviSa-cementis xsnari wyobis m-200</t>
  </si>
  <si>
    <t>sayrdeni kedlis mowyoba yore wyobiT (pro.mix)</t>
  </si>
  <si>
    <t>armatura  ф-6 А-I</t>
  </si>
  <si>
    <t>armatura ф-12  А-III</t>
  </si>
  <si>
    <t>rk.betonis  monoliTuri svetebis mowyoba betoniT b-22.5 (ჩამკეტები)</t>
  </si>
  <si>
    <r>
      <rPr>
        <b/>
        <sz val="10"/>
        <rFont val="AcadNusx"/>
      </rPr>
      <t>lenturi saZirkvlebis mowyoba monoliTuri betoniT</t>
    </r>
    <r>
      <rPr>
        <b/>
        <sz val="10"/>
        <rFont val="Sylfaen"/>
        <family val="1"/>
        <charset val="204"/>
      </rPr>
      <t xml:space="preserve"> მ-300, B 22,5,  </t>
    </r>
  </si>
  <si>
    <t xml:space="preserve">qviSa-xreSis safuZvlis mowyoba saZirkvlebis qveS </t>
  </si>
  <si>
    <t>gruntis ukuCayra-mosworeba xeliT, sayrdeni kedlebis ukan, samSeneblo samuSaoebis dasrulebis Semdgom</t>
  </si>
  <si>
    <t>gruntis გათხრა-mosworeba xeliT</t>
  </si>
  <si>
    <t xml:space="preserve">არსებული (amortizirebuli) კედლების სრული დემონტაჟი </t>
  </si>
  <si>
    <t>fleTili qva ახალ შესაძენი</t>
  </si>
  <si>
    <t>sayrdeni kedlis mowyoba yore wyobiT (მათ შორის 1.8 მ3 არსებული ქვის გამოყენებით, pro.mix)</t>
  </si>
  <si>
    <t xml:space="preserve">არსებული ყორე წყობის კედლების სრული დემონტაჟი </t>
  </si>
  <si>
    <t>ზედმეტი გრუნტის დატვირთვა ავტოთვითმცლელებზე</t>
  </si>
  <si>
    <t>gruntis gaTxra xeliT გარსაცმი kedlebis mosawyobad</t>
  </si>
  <si>
    <t>fleTili qva არსებული</t>
  </si>
  <si>
    <t>sayrdeni kedlis mowyoba არსებული მსხვილი ქვების wyobiT (pro.mix)</t>
  </si>
  <si>
    <t>არსებული (amortizirebuli) ყორე წყობის კედლების ნაწილის დემონტაჟი (პრო.მიხ)</t>
  </si>
  <si>
    <t>1</t>
  </si>
  <si>
    <t>2</t>
  </si>
  <si>
    <t>3</t>
  </si>
  <si>
    <t>4</t>
  </si>
  <si>
    <r>
      <rPr>
        <b/>
        <sz val="11"/>
        <rFont val="AcadNusx"/>
      </rPr>
      <t>lenturi saZirkvlebis mowyoba monoliTuri betoniT</t>
    </r>
    <r>
      <rPr>
        <b/>
        <sz val="11"/>
        <rFont val="Sylfaen"/>
        <family val="1"/>
        <charset val="204"/>
      </rPr>
      <t xml:space="preserve"> მ-300, B 22,5,  </t>
    </r>
  </si>
  <si>
    <r>
      <t>100m</t>
    </r>
    <r>
      <rPr>
        <b/>
        <vertAlign val="superscript"/>
        <sz val="11"/>
        <rFont val="AcadNusx"/>
      </rPr>
      <t>3</t>
    </r>
  </si>
  <si>
    <r>
      <t>m</t>
    </r>
    <r>
      <rPr>
        <b/>
        <vertAlign val="superscript"/>
        <sz val="11"/>
        <rFont val="AcadNusx"/>
      </rPr>
      <t>3</t>
    </r>
  </si>
  <si>
    <r>
      <t>monoliTuri რკ/betoniს ლენტური საძირკვლების მოწყობა, m-300</t>
    </r>
    <r>
      <rPr>
        <b/>
        <sz val="11"/>
        <rFont val="Sylfaen"/>
        <family val="1"/>
        <charset val="204"/>
      </rPr>
      <t xml:space="preserve">, B 22,5, </t>
    </r>
  </si>
  <si>
    <r>
      <t>არსებულ ყორე წყობის საყრდენ კედლებზე გარსაცმის mowyoba monoliTuri rk/betoniT m-300</t>
    </r>
    <r>
      <rPr>
        <b/>
        <sz val="11"/>
        <rFont val="Sylfaen"/>
        <family val="1"/>
        <charset val="204"/>
      </rPr>
      <t xml:space="preserve">, B 22,5, </t>
    </r>
  </si>
  <si>
    <t>%</t>
  </si>
  <si>
    <t>კრებსითი ხარჯთაღრიცხვა</t>
  </si>
  <si>
    <t>ობიექტების დასახელება</t>
  </si>
  <si>
    <t>ზღვრული ღირებულება ₾</t>
  </si>
  <si>
    <t>ღირებულება ₾</t>
  </si>
  <si>
    <t>ქალაქ ქუთაისში, გაპონოვის ქუჩა N82-თან საყრდენი კედლის მოწყობა</t>
  </si>
  <si>
    <t>ქალაქ ქუთაისში, ლესელიძის ქუჩა N189-თან საყრდენი კედელის მოწყობა</t>
  </si>
  <si>
    <t>ქალაქ ქუთაისში, მწვანე ყვავილას ქუჩა N8-14-თან საყრდენი კედელის მოწყობა</t>
  </si>
  <si>
    <t>ქალაქ ქუთაისში, მწვანე ყვავილას ქუჩა N12-თან საყრდენი კედლის მოწყობა</t>
  </si>
  <si>
    <t>შენიშვნა:</t>
  </si>
  <si>
    <t>1. გაუთვალისწინებელი ხარჯის და დღგ-ს პროცენტულობა უცვლელია, ზედნადების ხარჯები არ უნდა აღემატებოდეს 10%-ს და გეგმიური მოგება 8%-ს</t>
  </si>
  <si>
    <t>2. სათაურების პოზიციები არ ფასდება</t>
  </si>
  <si>
    <t>3. სასურველია მიმწოდებლის მიერ მითითებული ერთეულის ფასები/ღირებულებები დამრგვალებული იყოს მეასედის ფარგლებში.</t>
  </si>
  <si>
    <t xml:space="preserve">qalaq quTaisSi, გაპონოვის ქუჩა #82-Tan sayrdeni kedlebis mowyobის ხარჯთაღრიცხვა
</t>
  </si>
  <si>
    <t>თავი 1. მოსამზადებელი სამუშაოები</t>
  </si>
  <si>
    <t>თავი 2. სამშენებლო სამუშაოები</t>
  </si>
  <si>
    <t>qalaq quTaisSi, leseliZis #189-Tan sayrdeni kedlis mowyobის ხარჯთაღრიცხვა</t>
  </si>
  <si>
    <t>erTeulis fasi</t>
  </si>
  <si>
    <t>qalaq quTaisSi, მწვანე ყვავილას #8-Tan sayrdeni kedlebis mowyobის ხარჯთაღრიცხვა</t>
  </si>
  <si>
    <t>qalaq quTaisSi, mwvane yvavilas #12-Tan sayrdeni kedlebis mowyobის ხარჯთაღრიცხვა</t>
  </si>
  <si>
    <t>თავი 2. ყორე წყობის კედელი</t>
  </si>
  <si>
    <t>თავი 1. დემონტაჟის სამუშაოები</t>
  </si>
  <si>
    <t>თავი 3. გარსაცმი კედელი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</si>
</sst>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5" x14ac:knownFonts="1">
    <font>
      <sz val="11"/>
      <color theme="1"/>
      <name val="Calibri"/>
      <family val="2"/>
      <scheme val="minor"/>
    </font>
    <font>
      <sz val="14"/>
      <name val="AcadNusx"/>
    </font>
    <font>
      <b/>
      <sz val="14"/>
      <name val="AcadNusx"/>
    </font>
    <font>
      <sz val="14"/>
      <color theme="1"/>
      <name val="AcadNusx"/>
    </font>
    <font>
      <b/>
      <vertAlign val="superscript"/>
      <sz val="14"/>
      <name val="AcadNusx"/>
    </font>
    <font>
      <b/>
      <sz val="14"/>
      <color indexed="8"/>
      <name val="Calibri"/>
      <family val="2"/>
    </font>
    <font>
      <sz val="14"/>
      <name val="Sylfae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AcadNusx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8"/>
      <name val="AcadNusx"/>
    </font>
    <font>
      <sz val="10"/>
      <name val="AcadNusx"/>
    </font>
    <font>
      <b/>
      <sz val="10"/>
      <name val="AcadNusx"/>
    </font>
    <font>
      <sz val="10"/>
      <color theme="1"/>
      <name val="AcadNusx"/>
    </font>
    <font>
      <sz val="10"/>
      <name val="Sylfaen"/>
      <family val="1"/>
      <charset val="204"/>
    </font>
    <font>
      <b/>
      <vertAlign val="superscript"/>
      <sz val="10"/>
      <name val="AcadNusx"/>
    </font>
    <font>
      <b/>
      <sz val="10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AcadNusx"/>
    </font>
    <font>
      <b/>
      <sz val="10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11"/>
      <name val="AcadNusx"/>
    </font>
    <font>
      <sz val="11"/>
      <name val="AcadNusx"/>
    </font>
    <font>
      <b/>
      <sz val="11"/>
      <color theme="1"/>
      <name val="AcadNusx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b/>
      <vertAlign val="superscript"/>
      <sz val="11"/>
      <name val="AcadNusx"/>
    </font>
    <font>
      <sz val="11"/>
      <color theme="1"/>
      <name val="AcadNusx"/>
    </font>
    <font>
      <b/>
      <sz val="11"/>
      <color indexed="8"/>
      <name val="Calibri"/>
      <family val="2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rgb="FFFF0000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6" fillId="0" borderId="3" xfId="0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9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/>
    <xf numFmtId="164" fontId="13" fillId="0" borderId="3" xfId="0" applyNumberFormat="1" applyFont="1" applyBorder="1" applyAlignment="1">
      <alignment horizontal="center" vertical="center" wrapText="1"/>
    </xf>
    <xf numFmtId="2" fontId="12" fillId="0" borderId="0" xfId="0" applyNumberFormat="1" applyFont="1"/>
    <xf numFmtId="2" fontId="13" fillId="0" borderId="0" xfId="0" applyNumberFormat="1" applyFont="1"/>
    <xf numFmtId="2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25" fillId="0" borderId="0" xfId="0" applyFont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2" fontId="24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2" fontId="25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165" fontId="25" fillId="0" borderId="3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2" fontId="30" fillId="0" borderId="3" xfId="0" applyNumberFormat="1" applyFont="1" applyBorder="1" applyAlignment="1">
      <alignment horizontal="center" vertical="center" wrapText="1"/>
    </xf>
    <xf numFmtId="165" fontId="30" fillId="0" borderId="3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25" fillId="0" borderId="0" xfId="0" applyNumberFormat="1" applyFont="1"/>
    <xf numFmtId="0" fontId="24" fillId="0" borderId="3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/>
    </xf>
    <xf numFmtId="2" fontId="24" fillId="0" borderId="3" xfId="0" applyNumberFormat="1" applyFont="1" applyBorder="1" applyAlignment="1">
      <alignment horizontal="center" vertical="center"/>
    </xf>
    <xf numFmtId="0" fontId="25" fillId="0" borderId="3" xfId="0" applyFont="1" applyBorder="1"/>
    <xf numFmtId="0" fontId="25" fillId="0" borderId="3" xfId="0" applyFont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164" fontId="24" fillId="0" borderId="3" xfId="0" applyNumberFormat="1" applyFont="1" applyBorder="1" applyAlignment="1">
      <alignment horizontal="center" vertical="center" wrapText="1"/>
    </xf>
    <xf numFmtId="2" fontId="24" fillId="0" borderId="0" xfId="0" applyNumberFormat="1" applyFont="1"/>
    <xf numFmtId="0" fontId="24" fillId="0" borderId="0" xfId="0" applyFont="1"/>
    <xf numFmtId="9" fontId="24" fillId="0" borderId="3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center"/>
    </xf>
    <xf numFmtId="49" fontId="28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2" fontId="27" fillId="0" borderId="3" xfId="0" applyNumberFormat="1" applyFont="1" applyBorder="1" applyAlignment="1">
      <alignment horizontal="center" vertical="center" wrapText="1"/>
    </xf>
    <xf numFmtId="2" fontId="27" fillId="0" borderId="3" xfId="0" applyNumberFormat="1" applyFont="1" applyBorder="1" applyAlignment="1">
      <alignment horizontal="left" vertical="center"/>
    </xf>
    <xf numFmtId="2" fontId="27" fillId="0" borderId="3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vertical="center" wrapText="1"/>
    </xf>
    <xf numFmtId="0" fontId="33" fillId="0" borderId="3" xfId="0" applyFont="1" applyBorder="1"/>
    <xf numFmtId="0" fontId="33" fillId="0" borderId="3" xfId="0" applyFont="1" applyBorder="1" applyAlignment="1">
      <alignment horizontal="center" vertical="center"/>
    </xf>
    <xf numFmtId="2" fontId="32" fillId="0" borderId="3" xfId="0" applyNumberFormat="1" applyFont="1" applyBorder="1"/>
    <xf numFmtId="0" fontId="33" fillId="0" borderId="0" xfId="0" applyFont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1" fontId="24" fillId="0" borderId="3" xfId="0" applyNumberFormat="1" applyFont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left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2" fontId="24" fillId="4" borderId="3" xfId="0" applyNumberFormat="1" applyFont="1" applyFill="1" applyBorder="1" applyAlignment="1">
      <alignment horizontal="center" vertical="center" wrapText="1"/>
    </xf>
    <xf numFmtId="2" fontId="25" fillId="4" borderId="3" xfId="0" applyNumberFormat="1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left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vertical="center" wrapText="1"/>
    </xf>
    <xf numFmtId="0" fontId="24" fillId="4" borderId="3" xfId="0" applyFont="1" applyFill="1" applyBorder="1" applyAlignment="1">
      <alignment horizontal="center" vertical="center"/>
    </xf>
    <xf numFmtId="2" fontId="24" fillId="4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2" fontId="13" fillId="4" borderId="3" xfId="0" applyNumberFormat="1" applyFont="1" applyFill="1" applyBorder="1" applyAlignment="1">
      <alignment horizontal="center" vertical="center" wrapText="1"/>
    </xf>
    <xf numFmtId="2" fontId="12" fillId="4" borderId="3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center" vertical="center"/>
    </xf>
    <xf numFmtId="2" fontId="13" fillId="4" borderId="3" xfId="0" applyNumberFormat="1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2" fontId="25" fillId="3" borderId="3" xfId="0" applyNumberFormat="1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2" fontId="30" fillId="3" borderId="3" xfId="0" applyNumberFormat="1" applyFont="1" applyFill="1" applyBorder="1" applyAlignment="1">
      <alignment horizontal="center" vertical="center" wrapText="1"/>
    </xf>
    <xf numFmtId="164" fontId="24" fillId="4" borderId="3" xfId="0" applyNumberFormat="1" applyFont="1" applyFill="1" applyBorder="1" applyAlignment="1">
      <alignment horizontal="center" vertical="center" wrapText="1"/>
    </xf>
    <xf numFmtId="165" fontId="24" fillId="4" borderId="3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4" fillId="2" borderId="3" xfId="0" applyFont="1" applyFill="1" applyBorder="1" applyAlignment="1">
      <alignment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9" xfId="0" applyNumberFormat="1" applyFont="1" applyBorder="1" applyAlignment="1">
      <alignment horizontal="center" vertical="center" wrapText="1"/>
    </xf>
    <xf numFmtId="2" fontId="24" fillId="0" borderId="8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2" fontId="24" fillId="0" borderId="16" xfId="0" applyNumberFormat="1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2" name="Text Box 3">
          <a:extLst>
            <a:ext uri="{FF2B5EF4-FFF2-40B4-BE49-F238E27FC236}">
              <a16:creationId xmlns="" xmlns:a16="http://schemas.microsoft.com/office/drawing/2014/main" id="{DFF1C85E-6C6A-49F8-B780-812DD6ACBF39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7C154E43-358A-4E8F-8330-C34C27530778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56AD061D-DB25-43AD-8AA7-64D85ED4C978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5" name="Text Box 6">
          <a:extLst>
            <a:ext uri="{FF2B5EF4-FFF2-40B4-BE49-F238E27FC236}">
              <a16:creationId xmlns="" xmlns:a16="http://schemas.microsoft.com/office/drawing/2014/main" id="{16FD9C61-FA75-4A4B-B4CF-279B28497FAB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6" name="Text Box 7">
          <a:extLst>
            <a:ext uri="{FF2B5EF4-FFF2-40B4-BE49-F238E27FC236}">
              <a16:creationId xmlns="" xmlns:a16="http://schemas.microsoft.com/office/drawing/2014/main" id="{8EB6263A-9574-4FC2-B6FB-8BFD3B605CAB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45375"/>
    <xdr:sp macro="" textlink="">
      <xdr:nvSpPr>
        <xdr:cNvPr id="7" name="Text Box 3">
          <a:extLst>
            <a:ext uri="{FF2B5EF4-FFF2-40B4-BE49-F238E27FC236}">
              <a16:creationId xmlns="" xmlns:a16="http://schemas.microsoft.com/office/drawing/2014/main" id="{B8201F10-545D-4480-A5C8-E2578BCE0AE5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4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45375"/>
    <xdr:sp macro="" textlink="">
      <xdr:nvSpPr>
        <xdr:cNvPr id="8" name="Text Box 4">
          <a:extLst>
            <a:ext uri="{FF2B5EF4-FFF2-40B4-BE49-F238E27FC236}">
              <a16:creationId xmlns="" xmlns:a16="http://schemas.microsoft.com/office/drawing/2014/main" id="{1E8C2A17-763E-469A-83A4-57CE72554B9B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4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45375"/>
    <xdr:sp macro="" textlink="">
      <xdr:nvSpPr>
        <xdr:cNvPr id="9" name="Text Box 5">
          <a:extLst>
            <a:ext uri="{FF2B5EF4-FFF2-40B4-BE49-F238E27FC236}">
              <a16:creationId xmlns="" xmlns:a16="http://schemas.microsoft.com/office/drawing/2014/main" id="{F0CE96A5-5728-4864-88A6-1B6092C120EA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4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45375"/>
    <xdr:sp macro="" textlink="">
      <xdr:nvSpPr>
        <xdr:cNvPr id="10" name="Text Box 6">
          <a:extLst>
            <a:ext uri="{FF2B5EF4-FFF2-40B4-BE49-F238E27FC236}">
              <a16:creationId xmlns="" xmlns:a16="http://schemas.microsoft.com/office/drawing/2014/main" id="{8B452AB1-8914-41BD-A841-C4065449500B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4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45375"/>
    <xdr:sp macro="" textlink="">
      <xdr:nvSpPr>
        <xdr:cNvPr id="11" name="Text Box 7">
          <a:extLst>
            <a:ext uri="{FF2B5EF4-FFF2-40B4-BE49-F238E27FC236}">
              <a16:creationId xmlns="" xmlns:a16="http://schemas.microsoft.com/office/drawing/2014/main" id="{88E1B223-EA7D-47F4-95A7-D402AC6F43DD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4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60615"/>
    <xdr:sp macro="" textlink="">
      <xdr:nvSpPr>
        <xdr:cNvPr id="12" name="Text Box 3">
          <a:extLst>
            <a:ext uri="{FF2B5EF4-FFF2-40B4-BE49-F238E27FC236}">
              <a16:creationId xmlns="" xmlns:a16="http://schemas.microsoft.com/office/drawing/2014/main" id="{462BAC30-325A-443B-9539-F7ED114818F2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60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60615"/>
    <xdr:sp macro="" textlink="">
      <xdr:nvSpPr>
        <xdr:cNvPr id="13" name="Text Box 4">
          <a:extLst>
            <a:ext uri="{FF2B5EF4-FFF2-40B4-BE49-F238E27FC236}">
              <a16:creationId xmlns="" xmlns:a16="http://schemas.microsoft.com/office/drawing/2014/main" id="{EFC08042-DD41-41C6-BD77-DE9B8E46523D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60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60615"/>
    <xdr:sp macro="" textlink="">
      <xdr:nvSpPr>
        <xdr:cNvPr id="14" name="Text Box 5">
          <a:extLst>
            <a:ext uri="{FF2B5EF4-FFF2-40B4-BE49-F238E27FC236}">
              <a16:creationId xmlns="" xmlns:a16="http://schemas.microsoft.com/office/drawing/2014/main" id="{BC6AF44D-2094-423C-A552-4744DB5B1A5C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60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60615"/>
    <xdr:sp macro="" textlink="">
      <xdr:nvSpPr>
        <xdr:cNvPr id="15" name="Text Box 6">
          <a:extLst>
            <a:ext uri="{FF2B5EF4-FFF2-40B4-BE49-F238E27FC236}">
              <a16:creationId xmlns="" xmlns:a16="http://schemas.microsoft.com/office/drawing/2014/main" id="{35F8A5B0-FAF6-49A5-954C-4EA0846EDD6C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60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60615"/>
    <xdr:sp macro="" textlink="">
      <xdr:nvSpPr>
        <xdr:cNvPr id="16" name="Text Box 7">
          <a:extLst>
            <a:ext uri="{FF2B5EF4-FFF2-40B4-BE49-F238E27FC236}">
              <a16:creationId xmlns="" xmlns:a16="http://schemas.microsoft.com/office/drawing/2014/main" id="{303A43A2-5EC2-49D2-8825-1247516D9DCC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60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60615"/>
    <xdr:sp macro="" textlink="">
      <xdr:nvSpPr>
        <xdr:cNvPr id="17" name="Text Box 3">
          <a:extLst>
            <a:ext uri="{FF2B5EF4-FFF2-40B4-BE49-F238E27FC236}">
              <a16:creationId xmlns="" xmlns:a16="http://schemas.microsoft.com/office/drawing/2014/main" id="{198E0D65-B8BE-474E-A94B-F11B3945B817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60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60615"/>
    <xdr:sp macro="" textlink="">
      <xdr:nvSpPr>
        <xdr:cNvPr id="18" name="Text Box 4">
          <a:extLst>
            <a:ext uri="{FF2B5EF4-FFF2-40B4-BE49-F238E27FC236}">
              <a16:creationId xmlns="" xmlns:a16="http://schemas.microsoft.com/office/drawing/2014/main" id="{A8761DD0-A3D4-4214-A40B-5319B33EC00C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60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60615"/>
    <xdr:sp macro="" textlink="">
      <xdr:nvSpPr>
        <xdr:cNvPr id="19" name="Text Box 5">
          <a:extLst>
            <a:ext uri="{FF2B5EF4-FFF2-40B4-BE49-F238E27FC236}">
              <a16:creationId xmlns="" xmlns:a16="http://schemas.microsoft.com/office/drawing/2014/main" id="{96B75AAF-6F13-44D7-9CDD-7CA4CEDC1F75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60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60615"/>
    <xdr:sp macro="" textlink="">
      <xdr:nvSpPr>
        <xdr:cNvPr id="20" name="Text Box 6">
          <a:extLst>
            <a:ext uri="{FF2B5EF4-FFF2-40B4-BE49-F238E27FC236}">
              <a16:creationId xmlns="" xmlns:a16="http://schemas.microsoft.com/office/drawing/2014/main" id="{12B43BE3-6A10-4918-8095-5ACCD5503CF3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60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60615"/>
    <xdr:sp macro="" textlink="">
      <xdr:nvSpPr>
        <xdr:cNvPr id="21" name="Text Box 7">
          <a:extLst>
            <a:ext uri="{FF2B5EF4-FFF2-40B4-BE49-F238E27FC236}">
              <a16:creationId xmlns="" xmlns:a16="http://schemas.microsoft.com/office/drawing/2014/main" id="{33E6881F-D01A-4C1F-A0E1-376F2C1C07CC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60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22" name="Text Box 3">
          <a:extLst>
            <a:ext uri="{FF2B5EF4-FFF2-40B4-BE49-F238E27FC236}">
              <a16:creationId xmlns="" xmlns:a16="http://schemas.microsoft.com/office/drawing/2014/main" id="{C744AFFC-66D3-48DA-8669-54316E10695B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23" name="Text Box 4">
          <a:extLst>
            <a:ext uri="{FF2B5EF4-FFF2-40B4-BE49-F238E27FC236}">
              <a16:creationId xmlns="" xmlns:a16="http://schemas.microsoft.com/office/drawing/2014/main" id="{3A373608-6445-42C6-B92C-DF8EA599F158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24" name="Text Box 5">
          <a:extLst>
            <a:ext uri="{FF2B5EF4-FFF2-40B4-BE49-F238E27FC236}">
              <a16:creationId xmlns="" xmlns:a16="http://schemas.microsoft.com/office/drawing/2014/main" id="{BE8ACC39-9DF1-4458-99D7-6D5634D15307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25" name="Text Box 6">
          <a:extLst>
            <a:ext uri="{FF2B5EF4-FFF2-40B4-BE49-F238E27FC236}">
              <a16:creationId xmlns="" xmlns:a16="http://schemas.microsoft.com/office/drawing/2014/main" id="{39D309F6-1B5F-4786-A1F7-92161ABAD396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26" name="Text Box 7">
          <a:extLst>
            <a:ext uri="{FF2B5EF4-FFF2-40B4-BE49-F238E27FC236}">
              <a16:creationId xmlns="" xmlns:a16="http://schemas.microsoft.com/office/drawing/2014/main" id="{B5B3C141-9E00-4C04-AFBB-7534CA711AA9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27" name="Text Box 3">
          <a:extLst>
            <a:ext uri="{FF2B5EF4-FFF2-40B4-BE49-F238E27FC236}">
              <a16:creationId xmlns="" xmlns:a16="http://schemas.microsoft.com/office/drawing/2014/main" id="{0A66A8C5-7129-4DBE-9DCD-1508D00CBE07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28" name="Text Box 4">
          <a:extLst>
            <a:ext uri="{FF2B5EF4-FFF2-40B4-BE49-F238E27FC236}">
              <a16:creationId xmlns="" xmlns:a16="http://schemas.microsoft.com/office/drawing/2014/main" id="{4B269DC6-03DF-4E2C-9428-FCC3C06E0C7F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29" name="Text Box 5">
          <a:extLst>
            <a:ext uri="{FF2B5EF4-FFF2-40B4-BE49-F238E27FC236}">
              <a16:creationId xmlns="" xmlns:a16="http://schemas.microsoft.com/office/drawing/2014/main" id="{A5D9AF3A-4684-4125-B466-8AA026C93EDB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30" name="Text Box 6">
          <a:extLst>
            <a:ext uri="{FF2B5EF4-FFF2-40B4-BE49-F238E27FC236}">
              <a16:creationId xmlns="" xmlns:a16="http://schemas.microsoft.com/office/drawing/2014/main" id="{9757FDCA-3566-4A1C-AC0F-825440BAF4C7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31" name="Text Box 7">
          <a:extLst>
            <a:ext uri="{FF2B5EF4-FFF2-40B4-BE49-F238E27FC236}">
              <a16:creationId xmlns="" xmlns:a16="http://schemas.microsoft.com/office/drawing/2014/main" id="{389D1A1C-DA89-4BE1-97E3-43954334433F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32" name="Text Box 3">
          <a:extLst>
            <a:ext uri="{FF2B5EF4-FFF2-40B4-BE49-F238E27FC236}">
              <a16:creationId xmlns="" xmlns:a16="http://schemas.microsoft.com/office/drawing/2014/main" id="{D3C3CD3F-0A41-483D-98C0-D38105D36717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33" name="Text Box 4">
          <a:extLst>
            <a:ext uri="{FF2B5EF4-FFF2-40B4-BE49-F238E27FC236}">
              <a16:creationId xmlns="" xmlns:a16="http://schemas.microsoft.com/office/drawing/2014/main" id="{7FBB904B-E2BF-408E-A399-B7900659B3EA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5091E72D-8106-468F-8D96-2EF8D5BA9565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35" name="Text Box 6">
          <a:extLst>
            <a:ext uri="{FF2B5EF4-FFF2-40B4-BE49-F238E27FC236}">
              <a16:creationId xmlns="" xmlns:a16="http://schemas.microsoft.com/office/drawing/2014/main" id="{158F876F-D83E-47C2-8E71-AFBEEBAFC086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36" name="Text Box 7">
          <a:extLst>
            <a:ext uri="{FF2B5EF4-FFF2-40B4-BE49-F238E27FC236}">
              <a16:creationId xmlns="" xmlns:a16="http://schemas.microsoft.com/office/drawing/2014/main" id="{F3BA6253-D16E-4F9B-A0F4-4E46FE5E8D1A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37" name="Text Box 3">
          <a:extLst>
            <a:ext uri="{FF2B5EF4-FFF2-40B4-BE49-F238E27FC236}">
              <a16:creationId xmlns="" xmlns:a16="http://schemas.microsoft.com/office/drawing/2014/main" id="{440D158C-644F-4EF6-8A0F-BB0907694B4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38" name="Text Box 4">
          <a:extLst>
            <a:ext uri="{FF2B5EF4-FFF2-40B4-BE49-F238E27FC236}">
              <a16:creationId xmlns="" xmlns:a16="http://schemas.microsoft.com/office/drawing/2014/main" id="{E95FB8AC-E8E7-45CB-BD9E-B3E5D223D72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564F5C90-F27F-4B88-98D2-3B5C6F235B77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40" name="Text Box 6">
          <a:extLst>
            <a:ext uri="{FF2B5EF4-FFF2-40B4-BE49-F238E27FC236}">
              <a16:creationId xmlns="" xmlns:a16="http://schemas.microsoft.com/office/drawing/2014/main" id="{6F323DD5-1878-41AF-B1A6-E15FACCE4CCA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41" name="Text Box 7">
          <a:extLst>
            <a:ext uri="{FF2B5EF4-FFF2-40B4-BE49-F238E27FC236}">
              <a16:creationId xmlns="" xmlns:a16="http://schemas.microsoft.com/office/drawing/2014/main" id="{8C6853DC-6607-4B20-9AF9-A1CBC46F2B78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42" name="Text Box 3">
          <a:extLst>
            <a:ext uri="{FF2B5EF4-FFF2-40B4-BE49-F238E27FC236}">
              <a16:creationId xmlns="" xmlns:a16="http://schemas.microsoft.com/office/drawing/2014/main" id="{5DC7158D-3363-4445-BB84-2C136AD74EF8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43" name="Text Box 4">
          <a:extLst>
            <a:ext uri="{FF2B5EF4-FFF2-40B4-BE49-F238E27FC236}">
              <a16:creationId xmlns="" xmlns:a16="http://schemas.microsoft.com/office/drawing/2014/main" id="{69A8FAF4-0AD4-4CD9-9287-63F27677C086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45BD52DD-B0BD-44DB-979D-270B0095B10F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45" name="Text Box 6">
          <a:extLst>
            <a:ext uri="{FF2B5EF4-FFF2-40B4-BE49-F238E27FC236}">
              <a16:creationId xmlns="" xmlns:a16="http://schemas.microsoft.com/office/drawing/2014/main" id="{2012B4A6-7786-4DCE-B25B-87ABA34ECC39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46" name="Text Box 7">
          <a:extLst>
            <a:ext uri="{FF2B5EF4-FFF2-40B4-BE49-F238E27FC236}">
              <a16:creationId xmlns="" xmlns:a16="http://schemas.microsoft.com/office/drawing/2014/main" id="{AF9477A0-54CC-4019-8B3B-010CFE4431B2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47" name="Text Box 3">
          <a:extLst>
            <a:ext uri="{FF2B5EF4-FFF2-40B4-BE49-F238E27FC236}">
              <a16:creationId xmlns="" xmlns:a16="http://schemas.microsoft.com/office/drawing/2014/main" id="{F9B4B60A-8173-4BFD-8370-4DE40812E8F3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48" name="Text Box 4">
          <a:extLst>
            <a:ext uri="{FF2B5EF4-FFF2-40B4-BE49-F238E27FC236}">
              <a16:creationId xmlns="" xmlns:a16="http://schemas.microsoft.com/office/drawing/2014/main" id="{48203BA0-0410-4F6F-B3F9-307544CF4D4F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53E126BE-A5D2-4617-AE61-1B65068972DD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50" name="Text Box 6">
          <a:extLst>
            <a:ext uri="{FF2B5EF4-FFF2-40B4-BE49-F238E27FC236}">
              <a16:creationId xmlns="" xmlns:a16="http://schemas.microsoft.com/office/drawing/2014/main" id="{06169317-6C48-456D-ADB3-2C61AC96FA5F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51" name="Text Box 7">
          <a:extLst>
            <a:ext uri="{FF2B5EF4-FFF2-40B4-BE49-F238E27FC236}">
              <a16:creationId xmlns="" xmlns:a16="http://schemas.microsoft.com/office/drawing/2014/main" id="{4511FFA3-0320-4D8B-AA2D-464DD21DA31B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52" name="Text Box 3">
          <a:extLst>
            <a:ext uri="{FF2B5EF4-FFF2-40B4-BE49-F238E27FC236}">
              <a16:creationId xmlns="" xmlns:a16="http://schemas.microsoft.com/office/drawing/2014/main" id="{8EA2A28B-FD15-41C0-95CA-157A405E820D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53" name="Text Box 4">
          <a:extLst>
            <a:ext uri="{FF2B5EF4-FFF2-40B4-BE49-F238E27FC236}">
              <a16:creationId xmlns="" xmlns:a16="http://schemas.microsoft.com/office/drawing/2014/main" id="{DE253FA9-97BB-4431-BCA3-40CD0A418127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3827CC5B-D487-45A4-9CEA-B9E32F406ED0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55" name="Text Box 6">
          <a:extLst>
            <a:ext uri="{FF2B5EF4-FFF2-40B4-BE49-F238E27FC236}">
              <a16:creationId xmlns="" xmlns:a16="http://schemas.microsoft.com/office/drawing/2014/main" id="{1EC80328-2CBD-4F20-BDC8-8389C0DCB445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56" name="Text Box 7">
          <a:extLst>
            <a:ext uri="{FF2B5EF4-FFF2-40B4-BE49-F238E27FC236}">
              <a16:creationId xmlns="" xmlns:a16="http://schemas.microsoft.com/office/drawing/2014/main" id="{EF80FAC5-F9C2-4DE0-A533-B054442C1295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57" name="Text Box 3">
          <a:extLst>
            <a:ext uri="{FF2B5EF4-FFF2-40B4-BE49-F238E27FC236}">
              <a16:creationId xmlns="" xmlns:a16="http://schemas.microsoft.com/office/drawing/2014/main" id="{2FCE59B7-57FE-42F4-8696-CD546DACE6A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58" name="Text Box 4">
          <a:extLst>
            <a:ext uri="{FF2B5EF4-FFF2-40B4-BE49-F238E27FC236}">
              <a16:creationId xmlns="" xmlns:a16="http://schemas.microsoft.com/office/drawing/2014/main" id="{0810EB1B-4E68-431E-9529-CF2D5E131A0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4C1FD390-F86F-4679-A347-C5D5C485A400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60" name="Text Box 6">
          <a:extLst>
            <a:ext uri="{FF2B5EF4-FFF2-40B4-BE49-F238E27FC236}">
              <a16:creationId xmlns="" xmlns:a16="http://schemas.microsoft.com/office/drawing/2014/main" id="{0C4B6DB6-92BD-434C-B08C-C970127FEDDC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61" name="Text Box 7">
          <a:extLst>
            <a:ext uri="{FF2B5EF4-FFF2-40B4-BE49-F238E27FC236}">
              <a16:creationId xmlns="" xmlns:a16="http://schemas.microsoft.com/office/drawing/2014/main" id="{6DEF77B5-9655-494A-847B-6DD1404F1D62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62" name="Text Box 3">
          <a:extLst>
            <a:ext uri="{FF2B5EF4-FFF2-40B4-BE49-F238E27FC236}">
              <a16:creationId xmlns="" xmlns:a16="http://schemas.microsoft.com/office/drawing/2014/main" id="{877BCF63-A746-4F38-A8BB-00BBD37A85CD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63" name="Text Box 4">
          <a:extLst>
            <a:ext uri="{FF2B5EF4-FFF2-40B4-BE49-F238E27FC236}">
              <a16:creationId xmlns="" xmlns:a16="http://schemas.microsoft.com/office/drawing/2014/main" id="{D7A0C526-D7B0-418D-BAB2-56FB279FFD07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C4C56124-D190-4720-9108-99A8F3E7654A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65" name="Text Box 6">
          <a:extLst>
            <a:ext uri="{FF2B5EF4-FFF2-40B4-BE49-F238E27FC236}">
              <a16:creationId xmlns="" xmlns:a16="http://schemas.microsoft.com/office/drawing/2014/main" id="{47F8239A-AAEF-415E-83BF-89FDD25AB0F2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66" name="Text Box 7">
          <a:extLst>
            <a:ext uri="{FF2B5EF4-FFF2-40B4-BE49-F238E27FC236}">
              <a16:creationId xmlns="" xmlns:a16="http://schemas.microsoft.com/office/drawing/2014/main" id="{F023BF54-1A59-41F6-AF94-2770CD13E663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67" name="Text Box 3">
          <a:extLst>
            <a:ext uri="{FF2B5EF4-FFF2-40B4-BE49-F238E27FC236}">
              <a16:creationId xmlns="" xmlns:a16="http://schemas.microsoft.com/office/drawing/2014/main" id="{E1E66947-7C9F-47C0-9329-7A7233CC5E29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68" name="Text Box 4">
          <a:extLst>
            <a:ext uri="{FF2B5EF4-FFF2-40B4-BE49-F238E27FC236}">
              <a16:creationId xmlns="" xmlns:a16="http://schemas.microsoft.com/office/drawing/2014/main" id="{A3E11931-00C2-4885-93DC-EC1152450B1F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99CF80F7-2381-4A5F-A6A8-4028A93BB7D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70" name="Text Box 6">
          <a:extLst>
            <a:ext uri="{FF2B5EF4-FFF2-40B4-BE49-F238E27FC236}">
              <a16:creationId xmlns="" xmlns:a16="http://schemas.microsoft.com/office/drawing/2014/main" id="{4449382C-3926-49C1-B106-89FA768B1B4A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71" name="Text Box 7">
          <a:extLst>
            <a:ext uri="{FF2B5EF4-FFF2-40B4-BE49-F238E27FC236}">
              <a16:creationId xmlns="" xmlns:a16="http://schemas.microsoft.com/office/drawing/2014/main" id="{C8107D19-8F05-4E57-B684-0784521BB557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72" name="Text Box 3">
          <a:extLst>
            <a:ext uri="{FF2B5EF4-FFF2-40B4-BE49-F238E27FC236}">
              <a16:creationId xmlns="" xmlns:a16="http://schemas.microsoft.com/office/drawing/2014/main" id="{76A555F9-7B38-4530-9AE7-8E80ACD75BF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73" name="Text Box 4">
          <a:extLst>
            <a:ext uri="{FF2B5EF4-FFF2-40B4-BE49-F238E27FC236}">
              <a16:creationId xmlns="" xmlns:a16="http://schemas.microsoft.com/office/drawing/2014/main" id="{6F32C19E-CD7D-4EAB-95F7-82D8BDBB4DAE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54D3FB84-AC79-4537-A867-3464BA87D338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75" name="Text Box 6">
          <a:extLst>
            <a:ext uri="{FF2B5EF4-FFF2-40B4-BE49-F238E27FC236}">
              <a16:creationId xmlns="" xmlns:a16="http://schemas.microsoft.com/office/drawing/2014/main" id="{636B7CD2-C71C-469A-AC61-B4A046CCC1BC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76" name="Text Box 7">
          <a:extLst>
            <a:ext uri="{FF2B5EF4-FFF2-40B4-BE49-F238E27FC236}">
              <a16:creationId xmlns="" xmlns:a16="http://schemas.microsoft.com/office/drawing/2014/main" id="{E27C6AC8-89F2-414E-8994-62E6CD4EA1BB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77" name="Text Box 3">
          <a:extLst>
            <a:ext uri="{FF2B5EF4-FFF2-40B4-BE49-F238E27FC236}">
              <a16:creationId xmlns="" xmlns:a16="http://schemas.microsoft.com/office/drawing/2014/main" id="{9870400C-607D-4F44-9350-F1D05E50C2C3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78" name="Text Box 4">
          <a:extLst>
            <a:ext uri="{FF2B5EF4-FFF2-40B4-BE49-F238E27FC236}">
              <a16:creationId xmlns="" xmlns:a16="http://schemas.microsoft.com/office/drawing/2014/main" id="{E0D09374-B747-4543-A691-73D73A889BF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BBD827E7-3D93-4E2B-B787-DA278018CD43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80" name="Text Box 6">
          <a:extLst>
            <a:ext uri="{FF2B5EF4-FFF2-40B4-BE49-F238E27FC236}">
              <a16:creationId xmlns="" xmlns:a16="http://schemas.microsoft.com/office/drawing/2014/main" id="{18C5A70B-EDC3-410C-AAEE-9DF1AF94954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85866"/>
    <xdr:sp macro="" textlink="">
      <xdr:nvSpPr>
        <xdr:cNvPr id="81" name="Text Box 7">
          <a:extLst>
            <a:ext uri="{FF2B5EF4-FFF2-40B4-BE49-F238E27FC236}">
              <a16:creationId xmlns="" xmlns:a16="http://schemas.microsoft.com/office/drawing/2014/main" id="{B0B9E3E1-9A4A-43C5-A0BF-1797549365BE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8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82" name="Text Box 3">
          <a:extLst>
            <a:ext uri="{FF2B5EF4-FFF2-40B4-BE49-F238E27FC236}">
              <a16:creationId xmlns="" xmlns:a16="http://schemas.microsoft.com/office/drawing/2014/main" id="{9EF53B3D-6C1B-4A9F-BB09-82409604DA9E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83" name="Text Box 4">
          <a:extLst>
            <a:ext uri="{FF2B5EF4-FFF2-40B4-BE49-F238E27FC236}">
              <a16:creationId xmlns="" xmlns:a16="http://schemas.microsoft.com/office/drawing/2014/main" id="{AE43AC09-CCA5-43FD-ABAE-A79E48D36783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C389C8C5-D34B-41E8-91D2-EDFC4FC2AFC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85" name="Text Box 6">
          <a:extLst>
            <a:ext uri="{FF2B5EF4-FFF2-40B4-BE49-F238E27FC236}">
              <a16:creationId xmlns="" xmlns:a16="http://schemas.microsoft.com/office/drawing/2014/main" id="{F5B7075F-6761-4707-8381-388759FC295C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86" name="Text Box 7">
          <a:extLst>
            <a:ext uri="{FF2B5EF4-FFF2-40B4-BE49-F238E27FC236}">
              <a16:creationId xmlns="" xmlns:a16="http://schemas.microsoft.com/office/drawing/2014/main" id="{6648B48F-070A-4818-9184-43F82B66435F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87" name="Text Box 3">
          <a:extLst>
            <a:ext uri="{FF2B5EF4-FFF2-40B4-BE49-F238E27FC236}">
              <a16:creationId xmlns="" xmlns:a16="http://schemas.microsoft.com/office/drawing/2014/main" id="{0271A502-D6AA-4F03-A5AC-5FA49ED6F1E8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88" name="Text Box 4">
          <a:extLst>
            <a:ext uri="{FF2B5EF4-FFF2-40B4-BE49-F238E27FC236}">
              <a16:creationId xmlns="" xmlns:a16="http://schemas.microsoft.com/office/drawing/2014/main" id="{224E0021-A123-45FE-AC49-4A49100D9C0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FF76C7A-AD43-4E94-974A-9DB540306C09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90" name="Text Box 6">
          <a:extLst>
            <a:ext uri="{FF2B5EF4-FFF2-40B4-BE49-F238E27FC236}">
              <a16:creationId xmlns="" xmlns:a16="http://schemas.microsoft.com/office/drawing/2014/main" id="{4F633ECF-4214-474E-A582-F4164A305CE5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91" name="Text Box 7">
          <a:extLst>
            <a:ext uri="{FF2B5EF4-FFF2-40B4-BE49-F238E27FC236}">
              <a16:creationId xmlns="" xmlns:a16="http://schemas.microsoft.com/office/drawing/2014/main" id="{8AEE669D-2801-472B-BED7-D04778CD1E37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92" name="Text Box 3">
          <a:extLst>
            <a:ext uri="{FF2B5EF4-FFF2-40B4-BE49-F238E27FC236}">
              <a16:creationId xmlns="" xmlns:a16="http://schemas.microsoft.com/office/drawing/2014/main" id="{6728ABA5-5056-4C4F-9A2D-4229C693EAC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93" name="Text Box 4">
          <a:extLst>
            <a:ext uri="{FF2B5EF4-FFF2-40B4-BE49-F238E27FC236}">
              <a16:creationId xmlns="" xmlns:a16="http://schemas.microsoft.com/office/drawing/2014/main" id="{801D9FC5-7025-4DB7-AE4A-C1D3086C5233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44508F15-F6F5-4AD0-9799-C8AEF0573BC3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95" name="Text Box 6">
          <a:extLst>
            <a:ext uri="{FF2B5EF4-FFF2-40B4-BE49-F238E27FC236}">
              <a16:creationId xmlns="" xmlns:a16="http://schemas.microsoft.com/office/drawing/2014/main" id="{6240ED7F-5C09-42C8-A6CB-B0B552B11AFF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511992"/>
    <xdr:sp macro="" textlink="">
      <xdr:nvSpPr>
        <xdr:cNvPr id="96" name="Text Box 7">
          <a:extLst>
            <a:ext uri="{FF2B5EF4-FFF2-40B4-BE49-F238E27FC236}">
              <a16:creationId xmlns="" xmlns:a16="http://schemas.microsoft.com/office/drawing/2014/main" id="{BCBC9FED-8768-492D-9662-D3804B8C7338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51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373380"/>
    <xdr:sp macro="" textlink="">
      <xdr:nvSpPr>
        <xdr:cNvPr id="97" name="Text Box 3">
          <a:extLst>
            <a:ext uri="{FF2B5EF4-FFF2-40B4-BE49-F238E27FC236}">
              <a16:creationId xmlns="" xmlns:a16="http://schemas.microsoft.com/office/drawing/2014/main" id="{9C878802-E4ED-4E38-9E26-6CE2DD76F7F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373380"/>
    <xdr:sp macro="" textlink="">
      <xdr:nvSpPr>
        <xdr:cNvPr id="98" name="Text Box 4">
          <a:extLst>
            <a:ext uri="{FF2B5EF4-FFF2-40B4-BE49-F238E27FC236}">
              <a16:creationId xmlns="" xmlns:a16="http://schemas.microsoft.com/office/drawing/2014/main" id="{3E89D281-E791-40D0-94D2-57446DA5B9D0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373380"/>
    <xdr:sp macro="" textlink="">
      <xdr:nvSpPr>
        <xdr:cNvPr id="99" name="Text Box 5">
          <a:extLst>
            <a:ext uri="{FF2B5EF4-FFF2-40B4-BE49-F238E27FC236}">
              <a16:creationId xmlns="" xmlns:a16="http://schemas.microsoft.com/office/drawing/2014/main" id="{5472E5F4-4FB3-4AE8-A81D-FA06CB34DCD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373380"/>
    <xdr:sp macro="" textlink="">
      <xdr:nvSpPr>
        <xdr:cNvPr id="100" name="Text Box 6">
          <a:extLst>
            <a:ext uri="{FF2B5EF4-FFF2-40B4-BE49-F238E27FC236}">
              <a16:creationId xmlns="" xmlns:a16="http://schemas.microsoft.com/office/drawing/2014/main" id="{C44C2822-C377-430A-97F1-853A92226F5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373380"/>
    <xdr:sp macro="" textlink="">
      <xdr:nvSpPr>
        <xdr:cNvPr id="101" name="Text Box 7">
          <a:extLst>
            <a:ext uri="{FF2B5EF4-FFF2-40B4-BE49-F238E27FC236}">
              <a16:creationId xmlns="" xmlns:a16="http://schemas.microsoft.com/office/drawing/2014/main" id="{7EEE0013-D78E-4454-B874-B25469BB2C6E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388620"/>
    <xdr:sp macro="" textlink="">
      <xdr:nvSpPr>
        <xdr:cNvPr id="102" name="Text Box 3">
          <a:extLst>
            <a:ext uri="{FF2B5EF4-FFF2-40B4-BE49-F238E27FC236}">
              <a16:creationId xmlns="" xmlns:a16="http://schemas.microsoft.com/office/drawing/2014/main" id="{CE3F2C37-652D-4CE4-9620-8BDCDAC6AFF9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388620"/>
    <xdr:sp macro="" textlink="">
      <xdr:nvSpPr>
        <xdr:cNvPr id="103" name="Text Box 4">
          <a:extLst>
            <a:ext uri="{FF2B5EF4-FFF2-40B4-BE49-F238E27FC236}">
              <a16:creationId xmlns="" xmlns:a16="http://schemas.microsoft.com/office/drawing/2014/main" id="{388575B5-077B-4559-9874-0EC6CFAF7B38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388620"/>
    <xdr:sp macro="" textlink="">
      <xdr:nvSpPr>
        <xdr:cNvPr id="104" name="Text Box 5">
          <a:extLst>
            <a:ext uri="{FF2B5EF4-FFF2-40B4-BE49-F238E27FC236}">
              <a16:creationId xmlns="" xmlns:a16="http://schemas.microsoft.com/office/drawing/2014/main" id="{D420F9E1-B761-4238-B1CF-CE8A26618AFF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388620"/>
    <xdr:sp macro="" textlink="">
      <xdr:nvSpPr>
        <xdr:cNvPr id="105" name="Text Box 6">
          <a:extLst>
            <a:ext uri="{FF2B5EF4-FFF2-40B4-BE49-F238E27FC236}">
              <a16:creationId xmlns="" xmlns:a16="http://schemas.microsoft.com/office/drawing/2014/main" id="{5584D354-3B20-41C9-BF30-2DC0004AB44F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388620"/>
    <xdr:sp macro="" textlink="">
      <xdr:nvSpPr>
        <xdr:cNvPr id="106" name="Text Box 7">
          <a:extLst>
            <a:ext uri="{FF2B5EF4-FFF2-40B4-BE49-F238E27FC236}">
              <a16:creationId xmlns="" xmlns:a16="http://schemas.microsoft.com/office/drawing/2014/main" id="{28B76B61-7BAA-4FF6-9B22-470CBC846343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03860"/>
    <xdr:sp macro="" textlink="">
      <xdr:nvSpPr>
        <xdr:cNvPr id="107" name="Text Box 3">
          <a:extLst>
            <a:ext uri="{FF2B5EF4-FFF2-40B4-BE49-F238E27FC236}">
              <a16:creationId xmlns="" xmlns:a16="http://schemas.microsoft.com/office/drawing/2014/main" id="{A7D4DA3F-F9C5-481C-8C58-BFBB10CDE039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03860"/>
    <xdr:sp macro="" textlink="">
      <xdr:nvSpPr>
        <xdr:cNvPr id="108" name="Text Box 4">
          <a:extLst>
            <a:ext uri="{FF2B5EF4-FFF2-40B4-BE49-F238E27FC236}">
              <a16:creationId xmlns="" xmlns:a16="http://schemas.microsoft.com/office/drawing/2014/main" id="{28E4E5A2-AB07-4ECC-B6DE-93CC6A3B52BF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03860"/>
    <xdr:sp macro="" textlink="">
      <xdr:nvSpPr>
        <xdr:cNvPr id="109" name="Text Box 5">
          <a:extLst>
            <a:ext uri="{FF2B5EF4-FFF2-40B4-BE49-F238E27FC236}">
              <a16:creationId xmlns="" xmlns:a16="http://schemas.microsoft.com/office/drawing/2014/main" id="{F73AE8E2-BFBC-4E98-A195-8DFE77E18D2D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03860"/>
    <xdr:sp macro="" textlink="">
      <xdr:nvSpPr>
        <xdr:cNvPr id="110" name="Text Box 6">
          <a:extLst>
            <a:ext uri="{FF2B5EF4-FFF2-40B4-BE49-F238E27FC236}">
              <a16:creationId xmlns="" xmlns:a16="http://schemas.microsoft.com/office/drawing/2014/main" id="{7BAEC369-63F0-4CA3-969F-7EFB230E8F6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03860"/>
    <xdr:sp macro="" textlink="">
      <xdr:nvSpPr>
        <xdr:cNvPr id="111" name="Text Box 7">
          <a:extLst>
            <a:ext uri="{FF2B5EF4-FFF2-40B4-BE49-F238E27FC236}">
              <a16:creationId xmlns="" xmlns:a16="http://schemas.microsoft.com/office/drawing/2014/main" id="{E1416340-9D20-4BA3-8BF0-6D32BDF26F99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03860"/>
    <xdr:sp macro="" textlink="">
      <xdr:nvSpPr>
        <xdr:cNvPr id="112" name="Text Box 3">
          <a:extLst>
            <a:ext uri="{FF2B5EF4-FFF2-40B4-BE49-F238E27FC236}">
              <a16:creationId xmlns="" xmlns:a16="http://schemas.microsoft.com/office/drawing/2014/main" id="{3B76D7E9-9492-4236-85D5-6556881CD1E5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03860"/>
    <xdr:sp macro="" textlink="">
      <xdr:nvSpPr>
        <xdr:cNvPr id="113" name="Text Box 4">
          <a:extLst>
            <a:ext uri="{FF2B5EF4-FFF2-40B4-BE49-F238E27FC236}">
              <a16:creationId xmlns="" xmlns:a16="http://schemas.microsoft.com/office/drawing/2014/main" id="{E64BE8CF-2F33-4F11-BA66-EA8920C22319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03860"/>
    <xdr:sp macro="" textlink="">
      <xdr:nvSpPr>
        <xdr:cNvPr id="114" name="Text Box 5">
          <a:extLst>
            <a:ext uri="{FF2B5EF4-FFF2-40B4-BE49-F238E27FC236}">
              <a16:creationId xmlns="" xmlns:a16="http://schemas.microsoft.com/office/drawing/2014/main" id="{2E82914E-295E-475E-8C00-654E0B0ABB9C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03860"/>
    <xdr:sp macro="" textlink="">
      <xdr:nvSpPr>
        <xdr:cNvPr id="115" name="Text Box 6">
          <a:extLst>
            <a:ext uri="{FF2B5EF4-FFF2-40B4-BE49-F238E27FC236}">
              <a16:creationId xmlns="" xmlns:a16="http://schemas.microsoft.com/office/drawing/2014/main" id="{3D5F8962-5EFB-4165-9333-54D5E4A2825E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403860"/>
    <xdr:sp macro="" textlink="">
      <xdr:nvSpPr>
        <xdr:cNvPr id="116" name="Text Box 7">
          <a:extLst>
            <a:ext uri="{FF2B5EF4-FFF2-40B4-BE49-F238E27FC236}">
              <a16:creationId xmlns="" xmlns:a16="http://schemas.microsoft.com/office/drawing/2014/main" id="{DBBF37D8-8463-4DE5-AC9F-1674CC8DC6D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30052"/>
    <xdr:sp macro="" textlink="">
      <xdr:nvSpPr>
        <xdr:cNvPr id="117" name="Text Box 3">
          <a:extLst>
            <a:ext uri="{FF2B5EF4-FFF2-40B4-BE49-F238E27FC236}">
              <a16:creationId xmlns="" xmlns:a16="http://schemas.microsoft.com/office/drawing/2014/main" id="{05C9D904-2589-4478-A9C0-EB5085DA96FA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3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30052"/>
    <xdr:sp macro="" textlink="">
      <xdr:nvSpPr>
        <xdr:cNvPr id="118" name="Text Box 4">
          <a:extLst>
            <a:ext uri="{FF2B5EF4-FFF2-40B4-BE49-F238E27FC236}">
              <a16:creationId xmlns="" xmlns:a16="http://schemas.microsoft.com/office/drawing/2014/main" id="{54C33D89-79AC-4727-B1A1-67745BD1A7E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3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30052"/>
    <xdr:sp macro="" textlink="">
      <xdr:nvSpPr>
        <xdr:cNvPr id="119" name="Text Box 5">
          <a:extLst>
            <a:ext uri="{FF2B5EF4-FFF2-40B4-BE49-F238E27FC236}">
              <a16:creationId xmlns="" xmlns:a16="http://schemas.microsoft.com/office/drawing/2014/main" id="{6AC268E7-F177-423B-A6C1-6B604253B1AE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3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30052"/>
    <xdr:sp macro="" textlink="">
      <xdr:nvSpPr>
        <xdr:cNvPr id="120" name="Text Box 6">
          <a:extLst>
            <a:ext uri="{FF2B5EF4-FFF2-40B4-BE49-F238E27FC236}">
              <a16:creationId xmlns="" xmlns:a16="http://schemas.microsoft.com/office/drawing/2014/main" id="{3BFA46E5-1EA4-402B-92BC-7F2A682F4ACB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3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30052"/>
    <xdr:sp macro="" textlink="">
      <xdr:nvSpPr>
        <xdr:cNvPr id="121" name="Text Box 7">
          <a:extLst>
            <a:ext uri="{FF2B5EF4-FFF2-40B4-BE49-F238E27FC236}">
              <a16:creationId xmlns="" xmlns:a16="http://schemas.microsoft.com/office/drawing/2014/main" id="{3526A3F5-6C84-43B4-BFB2-14FFAF6C7272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3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0980"/>
    <xdr:sp macro="" textlink="">
      <xdr:nvSpPr>
        <xdr:cNvPr id="122" name="Text Box 4">
          <a:extLst>
            <a:ext uri="{FF2B5EF4-FFF2-40B4-BE49-F238E27FC236}">
              <a16:creationId xmlns="" xmlns:a16="http://schemas.microsoft.com/office/drawing/2014/main" id="{0D7BF366-EC84-441B-B152-3C3DB375A7BE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0980"/>
    <xdr:sp macro="" textlink="">
      <xdr:nvSpPr>
        <xdr:cNvPr id="123" name="Text Box 5">
          <a:extLst>
            <a:ext uri="{FF2B5EF4-FFF2-40B4-BE49-F238E27FC236}">
              <a16:creationId xmlns="" xmlns:a16="http://schemas.microsoft.com/office/drawing/2014/main" id="{E52D8291-969E-4750-A6B6-AEB57AC7CB02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0980"/>
    <xdr:sp macro="" textlink="">
      <xdr:nvSpPr>
        <xdr:cNvPr id="124" name="Text Box 6">
          <a:extLst>
            <a:ext uri="{FF2B5EF4-FFF2-40B4-BE49-F238E27FC236}">
              <a16:creationId xmlns="" xmlns:a16="http://schemas.microsoft.com/office/drawing/2014/main" id="{E4CB19F0-1FFB-4E1F-8F64-086F9067C030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0980"/>
    <xdr:sp macro="" textlink="">
      <xdr:nvSpPr>
        <xdr:cNvPr id="125" name="Text Box 7">
          <a:extLst>
            <a:ext uri="{FF2B5EF4-FFF2-40B4-BE49-F238E27FC236}">
              <a16:creationId xmlns="" xmlns:a16="http://schemas.microsoft.com/office/drawing/2014/main" id="{DDC69F65-97CC-4226-8D00-F09B7068A47C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0980"/>
    <xdr:sp macro="" textlink="">
      <xdr:nvSpPr>
        <xdr:cNvPr id="126" name="Text Box 3">
          <a:extLst>
            <a:ext uri="{FF2B5EF4-FFF2-40B4-BE49-F238E27FC236}">
              <a16:creationId xmlns="" xmlns:a16="http://schemas.microsoft.com/office/drawing/2014/main" id="{71EAEECF-A7DF-4EDC-B5E4-767B1653FB0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0980"/>
    <xdr:sp macro="" textlink="">
      <xdr:nvSpPr>
        <xdr:cNvPr id="127" name="Text Box 4">
          <a:extLst>
            <a:ext uri="{FF2B5EF4-FFF2-40B4-BE49-F238E27FC236}">
              <a16:creationId xmlns="" xmlns:a16="http://schemas.microsoft.com/office/drawing/2014/main" id="{2FE0DE1F-FB04-45C0-B235-DD83745DBA0B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0980"/>
    <xdr:sp macro="" textlink="">
      <xdr:nvSpPr>
        <xdr:cNvPr id="128" name="Text Box 5">
          <a:extLst>
            <a:ext uri="{FF2B5EF4-FFF2-40B4-BE49-F238E27FC236}">
              <a16:creationId xmlns="" xmlns:a16="http://schemas.microsoft.com/office/drawing/2014/main" id="{0F3AE8AF-979D-447E-88BF-CD3425567FC3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0980"/>
    <xdr:sp macro="" textlink="">
      <xdr:nvSpPr>
        <xdr:cNvPr id="129" name="Text Box 6">
          <a:extLst>
            <a:ext uri="{FF2B5EF4-FFF2-40B4-BE49-F238E27FC236}">
              <a16:creationId xmlns="" xmlns:a16="http://schemas.microsoft.com/office/drawing/2014/main" id="{DBC09BCB-408F-425F-BBD6-8D6B0DE8429B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0980"/>
    <xdr:sp macro="" textlink="">
      <xdr:nvSpPr>
        <xdr:cNvPr id="130" name="Text Box 7">
          <a:extLst>
            <a:ext uri="{FF2B5EF4-FFF2-40B4-BE49-F238E27FC236}">
              <a16:creationId xmlns="" xmlns:a16="http://schemas.microsoft.com/office/drawing/2014/main" id="{A1659EFE-0FCE-4CFA-9499-D9E7928246C0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373380"/>
    <xdr:sp macro="" textlink="">
      <xdr:nvSpPr>
        <xdr:cNvPr id="131" name="Text Box 3">
          <a:extLst>
            <a:ext uri="{FF2B5EF4-FFF2-40B4-BE49-F238E27FC236}">
              <a16:creationId xmlns="" xmlns:a16="http://schemas.microsoft.com/office/drawing/2014/main" id="{04763CB6-1E2E-464E-96A5-8D65C99B75E0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373380"/>
    <xdr:sp macro="" textlink="">
      <xdr:nvSpPr>
        <xdr:cNvPr id="132" name="Text Box 5">
          <a:extLst>
            <a:ext uri="{FF2B5EF4-FFF2-40B4-BE49-F238E27FC236}">
              <a16:creationId xmlns="" xmlns:a16="http://schemas.microsoft.com/office/drawing/2014/main" id="{1B2357A7-D132-4A82-BA04-937E3027BF50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373380"/>
    <xdr:sp macro="" textlink="">
      <xdr:nvSpPr>
        <xdr:cNvPr id="133" name="Text Box 7">
          <a:extLst>
            <a:ext uri="{FF2B5EF4-FFF2-40B4-BE49-F238E27FC236}">
              <a16:creationId xmlns="" xmlns:a16="http://schemas.microsoft.com/office/drawing/2014/main" id="{5CFDDDAD-A9C8-4924-BC97-1FEFDF409C73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388620"/>
    <xdr:sp macro="" textlink="">
      <xdr:nvSpPr>
        <xdr:cNvPr id="134" name="Text Box 3">
          <a:extLst>
            <a:ext uri="{FF2B5EF4-FFF2-40B4-BE49-F238E27FC236}">
              <a16:creationId xmlns="" xmlns:a16="http://schemas.microsoft.com/office/drawing/2014/main" id="{A0B49650-7651-48FD-A3E6-D46C94F21500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388620"/>
    <xdr:sp macro="" textlink="">
      <xdr:nvSpPr>
        <xdr:cNvPr id="135" name="Text Box 4">
          <a:extLst>
            <a:ext uri="{FF2B5EF4-FFF2-40B4-BE49-F238E27FC236}">
              <a16:creationId xmlns="" xmlns:a16="http://schemas.microsoft.com/office/drawing/2014/main" id="{E16D75E0-A511-459A-953C-274FA18A6AB7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388620"/>
    <xdr:sp macro="" textlink="">
      <xdr:nvSpPr>
        <xdr:cNvPr id="136" name="Text Box 6">
          <a:extLst>
            <a:ext uri="{FF2B5EF4-FFF2-40B4-BE49-F238E27FC236}">
              <a16:creationId xmlns="" xmlns:a16="http://schemas.microsoft.com/office/drawing/2014/main" id="{B99E9632-68AA-4DCA-B763-4218DDA0A217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37" name="Text Box 3">
          <a:extLst>
            <a:ext uri="{FF2B5EF4-FFF2-40B4-BE49-F238E27FC236}">
              <a16:creationId xmlns="" xmlns:a16="http://schemas.microsoft.com/office/drawing/2014/main" id="{FAF493A9-0DEE-457A-A609-DD65944F7290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38" name="Text Box 4">
          <a:extLst>
            <a:ext uri="{FF2B5EF4-FFF2-40B4-BE49-F238E27FC236}">
              <a16:creationId xmlns="" xmlns:a16="http://schemas.microsoft.com/office/drawing/2014/main" id="{8AFAB803-EB4F-49AF-8D52-88FAFFA4733A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39" name="Text Box 5">
          <a:extLst>
            <a:ext uri="{FF2B5EF4-FFF2-40B4-BE49-F238E27FC236}">
              <a16:creationId xmlns="" xmlns:a16="http://schemas.microsoft.com/office/drawing/2014/main" id="{8CBAE588-F136-4BE6-B70A-3F745AD1EFE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40" name="Text Box 6">
          <a:extLst>
            <a:ext uri="{FF2B5EF4-FFF2-40B4-BE49-F238E27FC236}">
              <a16:creationId xmlns="" xmlns:a16="http://schemas.microsoft.com/office/drawing/2014/main" id="{F157D95E-5409-4A32-8417-3A1D6F00C1BF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41" name="Text Box 7">
          <a:extLst>
            <a:ext uri="{FF2B5EF4-FFF2-40B4-BE49-F238E27FC236}">
              <a16:creationId xmlns="" xmlns:a16="http://schemas.microsoft.com/office/drawing/2014/main" id="{B4DE1C96-717A-4FF6-86DD-90F4DC92EF4F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42" name="Text Box 3">
          <a:extLst>
            <a:ext uri="{FF2B5EF4-FFF2-40B4-BE49-F238E27FC236}">
              <a16:creationId xmlns="" xmlns:a16="http://schemas.microsoft.com/office/drawing/2014/main" id="{BC2FE16C-E34C-48F0-8A1D-9669F962837A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43" name="Text Box 4">
          <a:extLst>
            <a:ext uri="{FF2B5EF4-FFF2-40B4-BE49-F238E27FC236}">
              <a16:creationId xmlns="" xmlns:a16="http://schemas.microsoft.com/office/drawing/2014/main" id="{6E7D6A73-A879-49F1-8846-DE686F83AD42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44" name="Text Box 5">
          <a:extLst>
            <a:ext uri="{FF2B5EF4-FFF2-40B4-BE49-F238E27FC236}">
              <a16:creationId xmlns="" xmlns:a16="http://schemas.microsoft.com/office/drawing/2014/main" id="{324CB791-ABBA-4159-8D41-32CF536866D2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45" name="Text Box 6">
          <a:extLst>
            <a:ext uri="{FF2B5EF4-FFF2-40B4-BE49-F238E27FC236}">
              <a16:creationId xmlns="" xmlns:a16="http://schemas.microsoft.com/office/drawing/2014/main" id="{028C2229-5C14-434E-AE47-BB45595E9105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46" name="Text Box 7">
          <a:extLst>
            <a:ext uri="{FF2B5EF4-FFF2-40B4-BE49-F238E27FC236}">
              <a16:creationId xmlns="" xmlns:a16="http://schemas.microsoft.com/office/drawing/2014/main" id="{E7D92107-F5EA-4776-B170-6CF727C289D9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47" name="Text Box 3">
          <a:extLst>
            <a:ext uri="{FF2B5EF4-FFF2-40B4-BE49-F238E27FC236}">
              <a16:creationId xmlns="" xmlns:a16="http://schemas.microsoft.com/office/drawing/2014/main" id="{31548276-7340-49D1-89BE-9C6286126565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48" name="Text Box 4">
          <a:extLst>
            <a:ext uri="{FF2B5EF4-FFF2-40B4-BE49-F238E27FC236}">
              <a16:creationId xmlns="" xmlns:a16="http://schemas.microsoft.com/office/drawing/2014/main" id="{19564225-202B-4352-BFA8-CFFA567E2D67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49" name="Text Box 5">
          <a:extLst>
            <a:ext uri="{FF2B5EF4-FFF2-40B4-BE49-F238E27FC236}">
              <a16:creationId xmlns="" xmlns:a16="http://schemas.microsoft.com/office/drawing/2014/main" id="{59DABFC2-3341-4BC4-8F58-8DF3A53C83D8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50" name="Text Box 6">
          <a:extLst>
            <a:ext uri="{FF2B5EF4-FFF2-40B4-BE49-F238E27FC236}">
              <a16:creationId xmlns="" xmlns:a16="http://schemas.microsoft.com/office/drawing/2014/main" id="{199BE21C-7518-45C6-9B85-7AB69F2E29F8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51" name="Text Box 7">
          <a:extLst>
            <a:ext uri="{FF2B5EF4-FFF2-40B4-BE49-F238E27FC236}">
              <a16:creationId xmlns="" xmlns:a16="http://schemas.microsoft.com/office/drawing/2014/main" id="{D85561C8-585D-48FC-99F1-C1168BF0C729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52" name="Text Box 3">
          <a:extLst>
            <a:ext uri="{FF2B5EF4-FFF2-40B4-BE49-F238E27FC236}">
              <a16:creationId xmlns="" xmlns:a16="http://schemas.microsoft.com/office/drawing/2014/main" id="{0FAA4103-99DC-4AAE-867A-934117EFF472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53" name="Text Box 4">
          <a:extLst>
            <a:ext uri="{FF2B5EF4-FFF2-40B4-BE49-F238E27FC236}">
              <a16:creationId xmlns="" xmlns:a16="http://schemas.microsoft.com/office/drawing/2014/main" id="{AEDD451A-0816-4343-8633-02A7D7C606C2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54" name="Text Box 5">
          <a:extLst>
            <a:ext uri="{FF2B5EF4-FFF2-40B4-BE49-F238E27FC236}">
              <a16:creationId xmlns="" xmlns:a16="http://schemas.microsoft.com/office/drawing/2014/main" id="{C3967693-C7A4-4D02-BC9D-DC178C6A7B65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55" name="Text Box 6">
          <a:extLst>
            <a:ext uri="{FF2B5EF4-FFF2-40B4-BE49-F238E27FC236}">
              <a16:creationId xmlns="" xmlns:a16="http://schemas.microsoft.com/office/drawing/2014/main" id="{DE7E7D0B-0493-458D-9977-D173A9C1DBB0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56" name="Text Box 7">
          <a:extLst>
            <a:ext uri="{FF2B5EF4-FFF2-40B4-BE49-F238E27FC236}">
              <a16:creationId xmlns="" xmlns:a16="http://schemas.microsoft.com/office/drawing/2014/main" id="{324CDB84-1309-429D-BE32-1110655F186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57" name="Text Box 3">
          <a:extLst>
            <a:ext uri="{FF2B5EF4-FFF2-40B4-BE49-F238E27FC236}">
              <a16:creationId xmlns="" xmlns:a16="http://schemas.microsoft.com/office/drawing/2014/main" id="{3D49B1A4-0324-464A-BD4F-1536158301DB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58" name="Text Box 4">
          <a:extLst>
            <a:ext uri="{FF2B5EF4-FFF2-40B4-BE49-F238E27FC236}">
              <a16:creationId xmlns="" xmlns:a16="http://schemas.microsoft.com/office/drawing/2014/main" id="{C8B15ED4-FBE7-4D89-93B3-C722C4B3FA93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59" name="Text Box 5">
          <a:extLst>
            <a:ext uri="{FF2B5EF4-FFF2-40B4-BE49-F238E27FC236}">
              <a16:creationId xmlns="" xmlns:a16="http://schemas.microsoft.com/office/drawing/2014/main" id="{AF6A4CF6-1DC7-427D-A78C-A82FB63332F8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60" name="Text Box 6">
          <a:extLst>
            <a:ext uri="{FF2B5EF4-FFF2-40B4-BE49-F238E27FC236}">
              <a16:creationId xmlns="" xmlns:a16="http://schemas.microsoft.com/office/drawing/2014/main" id="{651FB4DF-090F-4A04-BE66-12D0905E1A9D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61" name="Text Box 7">
          <a:extLst>
            <a:ext uri="{FF2B5EF4-FFF2-40B4-BE49-F238E27FC236}">
              <a16:creationId xmlns="" xmlns:a16="http://schemas.microsoft.com/office/drawing/2014/main" id="{B3DBF3DC-93CA-45F7-89F8-949A4F839643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62" name="Text Box 3">
          <a:extLst>
            <a:ext uri="{FF2B5EF4-FFF2-40B4-BE49-F238E27FC236}">
              <a16:creationId xmlns="" xmlns:a16="http://schemas.microsoft.com/office/drawing/2014/main" id="{04ECB494-E288-4E4C-8450-F7839F0181D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63" name="Text Box 4">
          <a:extLst>
            <a:ext uri="{FF2B5EF4-FFF2-40B4-BE49-F238E27FC236}">
              <a16:creationId xmlns="" xmlns:a16="http://schemas.microsoft.com/office/drawing/2014/main" id="{AA78E7E0-884B-429F-A2C4-9BF6E99B6A0C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64" name="Text Box 5">
          <a:extLst>
            <a:ext uri="{FF2B5EF4-FFF2-40B4-BE49-F238E27FC236}">
              <a16:creationId xmlns="" xmlns:a16="http://schemas.microsoft.com/office/drawing/2014/main" id="{994620E3-A326-4F08-BD3A-E9CA968B7069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65" name="Text Box 6">
          <a:extLst>
            <a:ext uri="{FF2B5EF4-FFF2-40B4-BE49-F238E27FC236}">
              <a16:creationId xmlns="" xmlns:a16="http://schemas.microsoft.com/office/drawing/2014/main" id="{D8CF0AD2-226F-475C-91E5-19BC2886DC7C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66" name="Text Box 7">
          <a:extLst>
            <a:ext uri="{FF2B5EF4-FFF2-40B4-BE49-F238E27FC236}">
              <a16:creationId xmlns="" xmlns:a16="http://schemas.microsoft.com/office/drawing/2014/main" id="{BFE5CE4D-8C92-4A13-95F1-3BFCA224FF46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67" name="Text Box 3">
          <a:extLst>
            <a:ext uri="{FF2B5EF4-FFF2-40B4-BE49-F238E27FC236}">
              <a16:creationId xmlns="" xmlns:a16="http://schemas.microsoft.com/office/drawing/2014/main" id="{E763669E-4543-47F3-AF0E-4F91FC5493EF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68" name="Text Box 4">
          <a:extLst>
            <a:ext uri="{FF2B5EF4-FFF2-40B4-BE49-F238E27FC236}">
              <a16:creationId xmlns="" xmlns:a16="http://schemas.microsoft.com/office/drawing/2014/main" id="{13FC7DEB-1FE4-498A-9CBC-8CA0606C9535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69" name="Text Box 5">
          <a:extLst>
            <a:ext uri="{FF2B5EF4-FFF2-40B4-BE49-F238E27FC236}">
              <a16:creationId xmlns="" xmlns:a16="http://schemas.microsoft.com/office/drawing/2014/main" id="{A2E40D4D-4122-4C85-8C5F-ED4DAC47AB0E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70" name="Text Box 6">
          <a:extLst>
            <a:ext uri="{FF2B5EF4-FFF2-40B4-BE49-F238E27FC236}">
              <a16:creationId xmlns="" xmlns:a16="http://schemas.microsoft.com/office/drawing/2014/main" id="{5622D7D1-5344-409B-8CC5-C50DF3467FE9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71" name="Text Box 7">
          <a:extLst>
            <a:ext uri="{FF2B5EF4-FFF2-40B4-BE49-F238E27FC236}">
              <a16:creationId xmlns="" xmlns:a16="http://schemas.microsoft.com/office/drawing/2014/main" id="{64FB2826-2DC6-4E15-99BA-19B5E2E1C36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72" name="Text Box 3">
          <a:extLst>
            <a:ext uri="{FF2B5EF4-FFF2-40B4-BE49-F238E27FC236}">
              <a16:creationId xmlns="" xmlns:a16="http://schemas.microsoft.com/office/drawing/2014/main" id="{7999F97C-B789-44AD-A831-09A409917185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73" name="Text Box 4">
          <a:extLst>
            <a:ext uri="{FF2B5EF4-FFF2-40B4-BE49-F238E27FC236}">
              <a16:creationId xmlns="" xmlns:a16="http://schemas.microsoft.com/office/drawing/2014/main" id="{82CBFEA7-74D5-46E3-B4C4-4785C808EF7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74" name="Text Box 5">
          <a:extLst>
            <a:ext uri="{FF2B5EF4-FFF2-40B4-BE49-F238E27FC236}">
              <a16:creationId xmlns="" xmlns:a16="http://schemas.microsoft.com/office/drawing/2014/main" id="{E870CD58-0967-417A-8FEA-A7978E1CB6D8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75" name="Text Box 6">
          <a:extLst>
            <a:ext uri="{FF2B5EF4-FFF2-40B4-BE49-F238E27FC236}">
              <a16:creationId xmlns="" xmlns:a16="http://schemas.microsoft.com/office/drawing/2014/main" id="{8811C755-72B1-4183-9103-345A2353ACEA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76" name="Text Box 7">
          <a:extLst>
            <a:ext uri="{FF2B5EF4-FFF2-40B4-BE49-F238E27FC236}">
              <a16:creationId xmlns="" xmlns:a16="http://schemas.microsoft.com/office/drawing/2014/main" id="{444F2373-DB15-4E9C-A505-3CF9D12F1C3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77" name="Text Box 3">
          <a:extLst>
            <a:ext uri="{FF2B5EF4-FFF2-40B4-BE49-F238E27FC236}">
              <a16:creationId xmlns="" xmlns:a16="http://schemas.microsoft.com/office/drawing/2014/main" id="{1A38C4BE-3B71-4FDE-B57A-C3757E352559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78" name="Text Box 4">
          <a:extLst>
            <a:ext uri="{FF2B5EF4-FFF2-40B4-BE49-F238E27FC236}">
              <a16:creationId xmlns="" xmlns:a16="http://schemas.microsoft.com/office/drawing/2014/main" id="{20F7CE28-715B-47C7-A4BE-E6588B3147DE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79" name="Text Box 5">
          <a:extLst>
            <a:ext uri="{FF2B5EF4-FFF2-40B4-BE49-F238E27FC236}">
              <a16:creationId xmlns="" xmlns:a16="http://schemas.microsoft.com/office/drawing/2014/main" id="{35710D7D-5840-4213-BF0C-B68E8B5FC0CD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80" name="Text Box 6">
          <a:extLst>
            <a:ext uri="{FF2B5EF4-FFF2-40B4-BE49-F238E27FC236}">
              <a16:creationId xmlns="" xmlns:a16="http://schemas.microsoft.com/office/drawing/2014/main" id="{04209496-10CB-4BD9-A80A-F4C461959E68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81" name="Text Box 7">
          <a:extLst>
            <a:ext uri="{FF2B5EF4-FFF2-40B4-BE49-F238E27FC236}">
              <a16:creationId xmlns="" xmlns:a16="http://schemas.microsoft.com/office/drawing/2014/main" id="{01D578CF-FBD2-4F74-AB5D-F47CBFFA5F3F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82" name="Text Box 3">
          <a:extLst>
            <a:ext uri="{FF2B5EF4-FFF2-40B4-BE49-F238E27FC236}">
              <a16:creationId xmlns="" xmlns:a16="http://schemas.microsoft.com/office/drawing/2014/main" id="{EE123794-7BA7-44B6-A082-27B2D9184AB9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83" name="Text Box 4">
          <a:extLst>
            <a:ext uri="{FF2B5EF4-FFF2-40B4-BE49-F238E27FC236}">
              <a16:creationId xmlns="" xmlns:a16="http://schemas.microsoft.com/office/drawing/2014/main" id="{15F7D7BD-8DBD-46DD-B398-84DDB040CFF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84" name="Text Box 5">
          <a:extLst>
            <a:ext uri="{FF2B5EF4-FFF2-40B4-BE49-F238E27FC236}">
              <a16:creationId xmlns="" xmlns:a16="http://schemas.microsoft.com/office/drawing/2014/main" id="{50F62C7E-06A7-4D77-A64E-F0740105888D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85" name="Text Box 6">
          <a:extLst>
            <a:ext uri="{FF2B5EF4-FFF2-40B4-BE49-F238E27FC236}">
              <a16:creationId xmlns="" xmlns:a16="http://schemas.microsoft.com/office/drawing/2014/main" id="{69C411B5-6938-4219-BA71-FF2A8ED68C06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86" name="Text Box 7">
          <a:extLst>
            <a:ext uri="{FF2B5EF4-FFF2-40B4-BE49-F238E27FC236}">
              <a16:creationId xmlns="" xmlns:a16="http://schemas.microsoft.com/office/drawing/2014/main" id="{275EE749-2496-489F-994A-E36B71CC1EB5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87" name="Text Box 3">
          <a:extLst>
            <a:ext uri="{FF2B5EF4-FFF2-40B4-BE49-F238E27FC236}">
              <a16:creationId xmlns="" xmlns:a16="http://schemas.microsoft.com/office/drawing/2014/main" id="{AE5C3ADB-2E79-4797-9A7F-12948326C015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88" name="Text Box 4">
          <a:extLst>
            <a:ext uri="{FF2B5EF4-FFF2-40B4-BE49-F238E27FC236}">
              <a16:creationId xmlns="" xmlns:a16="http://schemas.microsoft.com/office/drawing/2014/main" id="{1B2DB3CA-EEC4-404D-8E26-3D44FCBBA4F5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89" name="Text Box 5">
          <a:extLst>
            <a:ext uri="{FF2B5EF4-FFF2-40B4-BE49-F238E27FC236}">
              <a16:creationId xmlns="" xmlns:a16="http://schemas.microsoft.com/office/drawing/2014/main" id="{AAD01AEF-1A5E-4AE2-904D-6F1175526023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90" name="Text Box 6">
          <a:extLst>
            <a:ext uri="{FF2B5EF4-FFF2-40B4-BE49-F238E27FC236}">
              <a16:creationId xmlns="" xmlns:a16="http://schemas.microsoft.com/office/drawing/2014/main" id="{55C58947-8CFB-48F0-A203-FD2A35FE696C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91" name="Text Box 7">
          <a:extLst>
            <a:ext uri="{FF2B5EF4-FFF2-40B4-BE49-F238E27FC236}">
              <a16:creationId xmlns="" xmlns:a16="http://schemas.microsoft.com/office/drawing/2014/main" id="{3DC758A2-C4D7-414B-A378-080303CFCC1C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92" name="Text Box 3">
          <a:extLst>
            <a:ext uri="{FF2B5EF4-FFF2-40B4-BE49-F238E27FC236}">
              <a16:creationId xmlns="" xmlns:a16="http://schemas.microsoft.com/office/drawing/2014/main" id="{44E899F4-C575-4D00-9ADB-7DD85C291980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93" name="Text Box 4">
          <a:extLst>
            <a:ext uri="{FF2B5EF4-FFF2-40B4-BE49-F238E27FC236}">
              <a16:creationId xmlns="" xmlns:a16="http://schemas.microsoft.com/office/drawing/2014/main" id="{84E0CB34-23B2-4564-9F3B-1A278CFE44AB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E5F7C9DE-7BE3-4771-941B-108158E382C3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95" name="Text Box 6">
          <a:extLst>
            <a:ext uri="{FF2B5EF4-FFF2-40B4-BE49-F238E27FC236}">
              <a16:creationId xmlns="" xmlns:a16="http://schemas.microsoft.com/office/drawing/2014/main" id="{46A2993E-4FF1-419D-A4D0-957B5404E82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96" name="Text Box 7">
          <a:extLst>
            <a:ext uri="{FF2B5EF4-FFF2-40B4-BE49-F238E27FC236}">
              <a16:creationId xmlns="" xmlns:a16="http://schemas.microsoft.com/office/drawing/2014/main" id="{6A4E84D6-3F71-45D0-827E-BBD015407608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97" name="Text Box 3">
          <a:extLst>
            <a:ext uri="{FF2B5EF4-FFF2-40B4-BE49-F238E27FC236}">
              <a16:creationId xmlns="" xmlns:a16="http://schemas.microsoft.com/office/drawing/2014/main" id="{3FACA435-86E2-400E-857F-9E85C24A5E70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98" name="Text Box 4">
          <a:extLst>
            <a:ext uri="{FF2B5EF4-FFF2-40B4-BE49-F238E27FC236}">
              <a16:creationId xmlns="" xmlns:a16="http://schemas.microsoft.com/office/drawing/2014/main" id="{05376D0E-F360-433A-9ACE-5CB33B6AA83A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199" name="Text Box 5">
          <a:extLst>
            <a:ext uri="{FF2B5EF4-FFF2-40B4-BE49-F238E27FC236}">
              <a16:creationId xmlns="" xmlns:a16="http://schemas.microsoft.com/office/drawing/2014/main" id="{418BE560-55AC-45B1-949A-67AC005D0C4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00" name="Text Box 6">
          <a:extLst>
            <a:ext uri="{FF2B5EF4-FFF2-40B4-BE49-F238E27FC236}">
              <a16:creationId xmlns="" xmlns:a16="http://schemas.microsoft.com/office/drawing/2014/main" id="{FDD36808-9AD7-4F1B-AA8C-82B0B19B1BC9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01" name="Text Box 7">
          <a:extLst>
            <a:ext uri="{FF2B5EF4-FFF2-40B4-BE49-F238E27FC236}">
              <a16:creationId xmlns="" xmlns:a16="http://schemas.microsoft.com/office/drawing/2014/main" id="{4F96D9B9-F61C-4EF5-B557-5E7602976F8E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02" name="Text Box 3">
          <a:extLst>
            <a:ext uri="{FF2B5EF4-FFF2-40B4-BE49-F238E27FC236}">
              <a16:creationId xmlns="" xmlns:a16="http://schemas.microsoft.com/office/drawing/2014/main" id="{285B93FE-D0CA-48DB-8787-28B7B4F89142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03" name="Text Box 4">
          <a:extLst>
            <a:ext uri="{FF2B5EF4-FFF2-40B4-BE49-F238E27FC236}">
              <a16:creationId xmlns="" xmlns:a16="http://schemas.microsoft.com/office/drawing/2014/main" id="{ED999A2B-E38A-4E93-9A76-7F0679A0497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04" name="Text Box 5">
          <a:extLst>
            <a:ext uri="{FF2B5EF4-FFF2-40B4-BE49-F238E27FC236}">
              <a16:creationId xmlns="" xmlns:a16="http://schemas.microsoft.com/office/drawing/2014/main" id="{488B6D24-F996-4BC3-B311-27877B22EC2A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05" name="Text Box 6">
          <a:extLst>
            <a:ext uri="{FF2B5EF4-FFF2-40B4-BE49-F238E27FC236}">
              <a16:creationId xmlns="" xmlns:a16="http://schemas.microsoft.com/office/drawing/2014/main" id="{8EED913D-AF7C-4FC6-B121-EFD93C6622D5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06" name="Text Box 7">
          <a:extLst>
            <a:ext uri="{FF2B5EF4-FFF2-40B4-BE49-F238E27FC236}">
              <a16:creationId xmlns="" xmlns:a16="http://schemas.microsoft.com/office/drawing/2014/main" id="{32B5F67D-C910-4607-AB37-4056FA1F505C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07" name="Text Box 4">
          <a:extLst>
            <a:ext uri="{FF2B5EF4-FFF2-40B4-BE49-F238E27FC236}">
              <a16:creationId xmlns="" xmlns:a16="http://schemas.microsoft.com/office/drawing/2014/main" id="{34736181-D5CD-4025-9538-D92392C10CE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08" name="Text Box 5">
          <a:extLst>
            <a:ext uri="{FF2B5EF4-FFF2-40B4-BE49-F238E27FC236}">
              <a16:creationId xmlns="" xmlns:a16="http://schemas.microsoft.com/office/drawing/2014/main" id="{26F01649-0665-460F-9A9F-47D1F524402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09" name="Text Box 6">
          <a:extLst>
            <a:ext uri="{FF2B5EF4-FFF2-40B4-BE49-F238E27FC236}">
              <a16:creationId xmlns="" xmlns:a16="http://schemas.microsoft.com/office/drawing/2014/main" id="{E27F8B58-8660-401E-85C6-89EEBF83F563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10" name="Text Box 7">
          <a:extLst>
            <a:ext uri="{FF2B5EF4-FFF2-40B4-BE49-F238E27FC236}">
              <a16:creationId xmlns="" xmlns:a16="http://schemas.microsoft.com/office/drawing/2014/main" id="{3061C5AA-FBD5-4D06-BC38-7A77BEB20183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11" name="Text Box 3">
          <a:extLst>
            <a:ext uri="{FF2B5EF4-FFF2-40B4-BE49-F238E27FC236}">
              <a16:creationId xmlns="" xmlns:a16="http://schemas.microsoft.com/office/drawing/2014/main" id="{958EBADA-3777-4B97-B7E0-ECBB1CAD46F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12" name="Text Box 4">
          <a:extLst>
            <a:ext uri="{FF2B5EF4-FFF2-40B4-BE49-F238E27FC236}">
              <a16:creationId xmlns="" xmlns:a16="http://schemas.microsoft.com/office/drawing/2014/main" id="{00C6D3B1-63A8-4401-B648-539F43336F93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13" name="Text Box 5">
          <a:extLst>
            <a:ext uri="{FF2B5EF4-FFF2-40B4-BE49-F238E27FC236}">
              <a16:creationId xmlns="" xmlns:a16="http://schemas.microsoft.com/office/drawing/2014/main" id="{A317330F-36F2-45A3-818E-2FAC514BE64A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14" name="Text Box 7">
          <a:extLst>
            <a:ext uri="{FF2B5EF4-FFF2-40B4-BE49-F238E27FC236}">
              <a16:creationId xmlns="" xmlns:a16="http://schemas.microsoft.com/office/drawing/2014/main" id="{4988CA34-9359-4208-8C8D-FD6A001AC2BD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15" name="Text Box 5">
          <a:extLst>
            <a:ext uri="{FF2B5EF4-FFF2-40B4-BE49-F238E27FC236}">
              <a16:creationId xmlns="" xmlns:a16="http://schemas.microsoft.com/office/drawing/2014/main" id="{239B052D-3688-4F9E-A678-D037917F759E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16" name="Text Box 6">
          <a:extLst>
            <a:ext uri="{FF2B5EF4-FFF2-40B4-BE49-F238E27FC236}">
              <a16:creationId xmlns="" xmlns:a16="http://schemas.microsoft.com/office/drawing/2014/main" id="{A2BE05C4-A1E4-4F9D-B57A-E553C5603FC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17" name="Text Box 7">
          <a:extLst>
            <a:ext uri="{FF2B5EF4-FFF2-40B4-BE49-F238E27FC236}">
              <a16:creationId xmlns="" xmlns:a16="http://schemas.microsoft.com/office/drawing/2014/main" id="{5F5131E5-5248-4292-95B8-2F5F1D47C476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18" name="Text Box 3">
          <a:extLst>
            <a:ext uri="{FF2B5EF4-FFF2-40B4-BE49-F238E27FC236}">
              <a16:creationId xmlns="" xmlns:a16="http://schemas.microsoft.com/office/drawing/2014/main" id="{F5A703FA-153D-4F82-A95B-67C058B2FE3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19" name="Text Box 5">
          <a:extLst>
            <a:ext uri="{FF2B5EF4-FFF2-40B4-BE49-F238E27FC236}">
              <a16:creationId xmlns="" xmlns:a16="http://schemas.microsoft.com/office/drawing/2014/main" id="{465B39E5-37F8-43F4-B0FF-4641613EAA29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20" name="Text Box 6">
          <a:extLst>
            <a:ext uri="{FF2B5EF4-FFF2-40B4-BE49-F238E27FC236}">
              <a16:creationId xmlns="" xmlns:a16="http://schemas.microsoft.com/office/drawing/2014/main" id="{D55AAC5C-37B8-4BF9-A25A-69CCD105561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21" name="Text Box 7">
          <a:extLst>
            <a:ext uri="{FF2B5EF4-FFF2-40B4-BE49-F238E27FC236}">
              <a16:creationId xmlns="" xmlns:a16="http://schemas.microsoft.com/office/drawing/2014/main" id="{61E7B79E-B71C-442B-91B0-8E4A9F8F607F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22" name="Text Box 3">
          <a:extLst>
            <a:ext uri="{FF2B5EF4-FFF2-40B4-BE49-F238E27FC236}">
              <a16:creationId xmlns="" xmlns:a16="http://schemas.microsoft.com/office/drawing/2014/main" id="{0547FB23-B64E-489D-9417-3DBC751424D0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23" name="Text Box 6">
          <a:extLst>
            <a:ext uri="{FF2B5EF4-FFF2-40B4-BE49-F238E27FC236}">
              <a16:creationId xmlns="" xmlns:a16="http://schemas.microsoft.com/office/drawing/2014/main" id="{FCBBFEE9-C37D-4D1C-9490-5ED6BA4D6F39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24" name="Text Box 4">
          <a:extLst>
            <a:ext uri="{FF2B5EF4-FFF2-40B4-BE49-F238E27FC236}">
              <a16:creationId xmlns="" xmlns:a16="http://schemas.microsoft.com/office/drawing/2014/main" id="{C09D9AF7-DD25-437D-B602-CA2135A2E1B2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25" name="Text Box 5">
          <a:extLst>
            <a:ext uri="{FF2B5EF4-FFF2-40B4-BE49-F238E27FC236}">
              <a16:creationId xmlns="" xmlns:a16="http://schemas.microsoft.com/office/drawing/2014/main" id="{00EC41FD-29A6-4ECC-9E19-650BA4C9340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26" name="Text Box 6">
          <a:extLst>
            <a:ext uri="{FF2B5EF4-FFF2-40B4-BE49-F238E27FC236}">
              <a16:creationId xmlns="" xmlns:a16="http://schemas.microsoft.com/office/drawing/2014/main" id="{A2C66FCB-C37B-4C51-81B4-BB8F14C7CE7C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27" name="Text Box 7">
          <a:extLst>
            <a:ext uri="{FF2B5EF4-FFF2-40B4-BE49-F238E27FC236}">
              <a16:creationId xmlns="" xmlns:a16="http://schemas.microsoft.com/office/drawing/2014/main" id="{92789F7D-889E-41A2-9303-DE890BA98829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28" name="Text Box 4">
          <a:extLst>
            <a:ext uri="{FF2B5EF4-FFF2-40B4-BE49-F238E27FC236}">
              <a16:creationId xmlns="" xmlns:a16="http://schemas.microsoft.com/office/drawing/2014/main" id="{E9140B0F-EFA5-465F-9949-DE216C39E1C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29" name="Text Box 5">
          <a:extLst>
            <a:ext uri="{FF2B5EF4-FFF2-40B4-BE49-F238E27FC236}">
              <a16:creationId xmlns="" xmlns:a16="http://schemas.microsoft.com/office/drawing/2014/main" id="{6184810E-2193-4B7D-9895-6FDF7EB0AF77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30" name="Text Box 6">
          <a:extLst>
            <a:ext uri="{FF2B5EF4-FFF2-40B4-BE49-F238E27FC236}">
              <a16:creationId xmlns="" xmlns:a16="http://schemas.microsoft.com/office/drawing/2014/main" id="{5B0D9DF5-4A83-4D75-BAD2-F23AFD0907D2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31" name="Text Box 7">
          <a:extLst>
            <a:ext uri="{FF2B5EF4-FFF2-40B4-BE49-F238E27FC236}">
              <a16:creationId xmlns="" xmlns:a16="http://schemas.microsoft.com/office/drawing/2014/main" id="{81D51B07-0847-4FA0-A200-97A2A390EEC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32" name="Text Box 3">
          <a:extLst>
            <a:ext uri="{FF2B5EF4-FFF2-40B4-BE49-F238E27FC236}">
              <a16:creationId xmlns="" xmlns:a16="http://schemas.microsoft.com/office/drawing/2014/main" id="{DA4B8776-3B97-43C3-A5AF-55795FD5FA7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33" name="Text Box 4">
          <a:extLst>
            <a:ext uri="{FF2B5EF4-FFF2-40B4-BE49-F238E27FC236}">
              <a16:creationId xmlns="" xmlns:a16="http://schemas.microsoft.com/office/drawing/2014/main" id="{CD9DE69A-3409-4E0B-B0A6-069A45A91A3F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34" name="Text Box 7">
          <a:extLst>
            <a:ext uri="{FF2B5EF4-FFF2-40B4-BE49-F238E27FC236}">
              <a16:creationId xmlns="" xmlns:a16="http://schemas.microsoft.com/office/drawing/2014/main" id="{391F4227-CB38-4BE9-BFFA-BC63F2339983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35" name="Text Box 3">
          <a:extLst>
            <a:ext uri="{FF2B5EF4-FFF2-40B4-BE49-F238E27FC236}">
              <a16:creationId xmlns="" xmlns:a16="http://schemas.microsoft.com/office/drawing/2014/main" id="{CA7BF931-4CCA-420F-8E89-A8F3DA457618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36" name="Text Box 4">
          <a:extLst>
            <a:ext uri="{FF2B5EF4-FFF2-40B4-BE49-F238E27FC236}">
              <a16:creationId xmlns="" xmlns:a16="http://schemas.microsoft.com/office/drawing/2014/main" id="{FEC03670-73A3-40D2-A0D2-DB4538C765F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37" name="Text Box 5">
          <a:extLst>
            <a:ext uri="{FF2B5EF4-FFF2-40B4-BE49-F238E27FC236}">
              <a16:creationId xmlns="" xmlns:a16="http://schemas.microsoft.com/office/drawing/2014/main" id="{EB8DC1B0-77AA-4BAD-9584-4AA40D2BF298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38" name="Text Box 6">
          <a:extLst>
            <a:ext uri="{FF2B5EF4-FFF2-40B4-BE49-F238E27FC236}">
              <a16:creationId xmlns="" xmlns:a16="http://schemas.microsoft.com/office/drawing/2014/main" id="{614AC7A7-3C7B-44BF-BB40-9C6A00D4C477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39" name="Text Box 3">
          <a:extLst>
            <a:ext uri="{FF2B5EF4-FFF2-40B4-BE49-F238E27FC236}">
              <a16:creationId xmlns="" xmlns:a16="http://schemas.microsoft.com/office/drawing/2014/main" id="{E681ADEC-E7A2-4C0E-AED1-7CB0C8D4E6DC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40" name="Text Box 4">
          <a:extLst>
            <a:ext uri="{FF2B5EF4-FFF2-40B4-BE49-F238E27FC236}">
              <a16:creationId xmlns="" xmlns:a16="http://schemas.microsoft.com/office/drawing/2014/main" id="{F36306CD-A7D3-48C0-A847-4EB1FDEF6F55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41" name="Text Box 5">
          <a:extLst>
            <a:ext uri="{FF2B5EF4-FFF2-40B4-BE49-F238E27FC236}">
              <a16:creationId xmlns="" xmlns:a16="http://schemas.microsoft.com/office/drawing/2014/main" id="{B44E2B39-EF13-4173-895A-4F3C6069C63B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42" name="Text Box 6">
          <a:extLst>
            <a:ext uri="{FF2B5EF4-FFF2-40B4-BE49-F238E27FC236}">
              <a16:creationId xmlns="" xmlns:a16="http://schemas.microsoft.com/office/drawing/2014/main" id="{17286336-02F5-424E-8F8A-ABFACC47847F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43" name="Text Box 4">
          <a:extLst>
            <a:ext uri="{FF2B5EF4-FFF2-40B4-BE49-F238E27FC236}">
              <a16:creationId xmlns="" xmlns:a16="http://schemas.microsoft.com/office/drawing/2014/main" id="{FF4E3558-A533-4D8C-8F95-1C4D5F6E49A6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44" name="Text Box 5">
          <a:extLst>
            <a:ext uri="{FF2B5EF4-FFF2-40B4-BE49-F238E27FC236}">
              <a16:creationId xmlns="" xmlns:a16="http://schemas.microsoft.com/office/drawing/2014/main" id="{3EAA5176-D0C6-4A53-BC10-B9A927033E82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45" name="Text Box 7">
          <a:extLst>
            <a:ext uri="{FF2B5EF4-FFF2-40B4-BE49-F238E27FC236}">
              <a16:creationId xmlns="" xmlns:a16="http://schemas.microsoft.com/office/drawing/2014/main" id="{28DA2ED0-DCD1-40F6-A315-C420D4C0A5B0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46" name="Text Box 3">
          <a:extLst>
            <a:ext uri="{FF2B5EF4-FFF2-40B4-BE49-F238E27FC236}">
              <a16:creationId xmlns="" xmlns:a16="http://schemas.microsoft.com/office/drawing/2014/main" id="{10B3E3DD-6747-4A8D-B1F6-FDE0EE5BAAFD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47" name="Text Box 4">
          <a:extLst>
            <a:ext uri="{FF2B5EF4-FFF2-40B4-BE49-F238E27FC236}">
              <a16:creationId xmlns="" xmlns:a16="http://schemas.microsoft.com/office/drawing/2014/main" id="{BE423121-9152-47F6-9C36-84E4D688050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48" name="Text Box 5">
          <a:extLst>
            <a:ext uri="{FF2B5EF4-FFF2-40B4-BE49-F238E27FC236}">
              <a16:creationId xmlns="" xmlns:a16="http://schemas.microsoft.com/office/drawing/2014/main" id="{766804F2-888B-4D00-B6F2-6D395300167E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49" name="Text Box 6">
          <a:extLst>
            <a:ext uri="{FF2B5EF4-FFF2-40B4-BE49-F238E27FC236}">
              <a16:creationId xmlns="" xmlns:a16="http://schemas.microsoft.com/office/drawing/2014/main" id="{EEF655F8-7CE6-4DB8-9A5A-25DE3972894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50" name="Text Box 7">
          <a:extLst>
            <a:ext uri="{FF2B5EF4-FFF2-40B4-BE49-F238E27FC236}">
              <a16:creationId xmlns="" xmlns:a16="http://schemas.microsoft.com/office/drawing/2014/main" id="{B106590E-1016-4DE9-B048-550FE4EBFF0A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51" name="Text Box 3">
          <a:extLst>
            <a:ext uri="{FF2B5EF4-FFF2-40B4-BE49-F238E27FC236}">
              <a16:creationId xmlns="" xmlns:a16="http://schemas.microsoft.com/office/drawing/2014/main" id="{6D6A922F-5380-473E-831A-5539ADC78BEF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52" name="Text Box 4">
          <a:extLst>
            <a:ext uri="{FF2B5EF4-FFF2-40B4-BE49-F238E27FC236}">
              <a16:creationId xmlns="" xmlns:a16="http://schemas.microsoft.com/office/drawing/2014/main" id="{D6FABB89-FB86-4446-94D4-E165404BC61E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53" name="Text Box 5">
          <a:extLst>
            <a:ext uri="{FF2B5EF4-FFF2-40B4-BE49-F238E27FC236}">
              <a16:creationId xmlns="" xmlns:a16="http://schemas.microsoft.com/office/drawing/2014/main" id="{E92C9919-7F38-4AEC-AA1F-7C88724DED02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54" name="Text Box 6">
          <a:extLst>
            <a:ext uri="{FF2B5EF4-FFF2-40B4-BE49-F238E27FC236}">
              <a16:creationId xmlns="" xmlns:a16="http://schemas.microsoft.com/office/drawing/2014/main" id="{85BF7E8B-F6DC-42FE-9FA4-1A5EF16EC2F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55" name="Text Box 7">
          <a:extLst>
            <a:ext uri="{FF2B5EF4-FFF2-40B4-BE49-F238E27FC236}">
              <a16:creationId xmlns="" xmlns:a16="http://schemas.microsoft.com/office/drawing/2014/main" id="{3DDCE96D-600B-4784-BF96-D73490D25645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56" name="Text Box 3">
          <a:extLst>
            <a:ext uri="{FF2B5EF4-FFF2-40B4-BE49-F238E27FC236}">
              <a16:creationId xmlns="" xmlns:a16="http://schemas.microsoft.com/office/drawing/2014/main" id="{8D5E3A08-4256-4601-87DA-516340B06E5A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57" name="Text Box 4">
          <a:extLst>
            <a:ext uri="{FF2B5EF4-FFF2-40B4-BE49-F238E27FC236}">
              <a16:creationId xmlns="" xmlns:a16="http://schemas.microsoft.com/office/drawing/2014/main" id="{46C920E9-9584-4A1C-BFD7-CCC5FD9A9206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58" name="Text Box 7">
          <a:extLst>
            <a:ext uri="{FF2B5EF4-FFF2-40B4-BE49-F238E27FC236}">
              <a16:creationId xmlns="" xmlns:a16="http://schemas.microsoft.com/office/drawing/2014/main" id="{109D8FF0-DE6C-46E8-A886-9A09DA227F48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59" name="Text Box 3">
          <a:extLst>
            <a:ext uri="{FF2B5EF4-FFF2-40B4-BE49-F238E27FC236}">
              <a16:creationId xmlns="" xmlns:a16="http://schemas.microsoft.com/office/drawing/2014/main" id="{4CBC2094-D85F-4042-B04D-582400B85E32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60" name="Text Box 5">
          <a:extLst>
            <a:ext uri="{FF2B5EF4-FFF2-40B4-BE49-F238E27FC236}">
              <a16:creationId xmlns="" xmlns:a16="http://schemas.microsoft.com/office/drawing/2014/main" id="{1D51E77B-4DCD-4323-8BC6-C916F16F9AF2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61" name="Text Box 6">
          <a:extLst>
            <a:ext uri="{FF2B5EF4-FFF2-40B4-BE49-F238E27FC236}">
              <a16:creationId xmlns="" xmlns:a16="http://schemas.microsoft.com/office/drawing/2014/main" id="{81B6BD25-F6AE-44FF-B24D-885770D24C16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62" name="Text Box 7">
          <a:extLst>
            <a:ext uri="{FF2B5EF4-FFF2-40B4-BE49-F238E27FC236}">
              <a16:creationId xmlns="" xmlns:a16="http://schemas.microsoft.com/office/drawing/2014/main" id="{CAFFBEBD-BB8B-426D-A5E1-24E545F08392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63" name="Text Box 3">
          <a:extLst>
            <a:ext uri="{FF2B5EF4-FFF2-40B4-BE49-F238E27FC236}">
              <a16:creationId xmlns="" xmlns:a16="http://schemas.microsoft.com/office/drawing/2014/main" id="{2FC37EA5-B392-412A-934B-FB3A3BFECED6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64" name="Text Box 7">
          <a:extLst>
            <a:ext uri="{FF2B5EF4-FFF2-40B4-BE49-F238E27FC236}">
              <a16:creationId xmlns="" xmlns:a16="http://schemas.microsoft.com/office/drawing/2014/main" id="{6593D979-862A-4EB5-A157-02A422CF89E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65" name="Text Box 3">
          <a:extLst>
            <a:ext uri="{FF2B5EF4-FFF2-40B4-BE49-F238E27FC236}">
              <a16:creationId xmlns="" xmlns:a16="http://schemas.microsoft.com/office/drawing/2014/main" id="{7FC98079-2F26-403C-BCD9-2B9E7E85DCF7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66" name="Text Box 4">
          <a:extLst>
            <a:ext uri="{FF2B5EF4-FFF2-40B4-BE49-F238E27FC236}">
              <a16:creationId xmlns="" xmlns:a16="http://schemas.microsoft.com/office/drawing/2014/main" id="{5CC0E59B-99D2-4FE4-B354-B3B91EDB4B94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67" name="Text Box 5">
          <a:extLst>
            <a:ext uri="{FF2B5EF4-FFF2-40B4-BE49-F238E27FC236}">
              <a16:creationId xmlns="" xmlns:a16="http://schemas.microsoft.com/office/drawing/2014/main" id="{44DC53F5-78A5-49C8-A983-B2B0E202945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68" name="Text Box 5">
          <a:extLst>
            <a:ext uri="{FF2B5EF4-FFF2-40B4-BE49-F238E27FC236}">
              <a16:creationId xmlns="" xmlns:a16="http://schemas.microsoft.com/office/drawing/2014/main" id="{47334D23-FEDC-4651-B75E-42501F397496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69" name="Text Box 5">
          <a:extLst>
            <a:ext uri="{FF2B5EF4-FFF2-40B4-BE49-F238E27FC236}">
              <a16:creationId xmlns="" xmlns:a16="http://schemas.microsoft.com/office/drawing/2014/main" id="{08AC8ED8-212E-4231-8BDA-47EB5DB71A6C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70" name="Text Box 6">
          <a:extLst>
            <a:ext uri="{FF2B5EF4-FFF2-40B4-BE49-F238E27FC236}">
              <a16:creationId xmlns="" xmlns:a16="http://schemas.microsoft.com/office/drawing/2014/main" id="{A501AF88-5921-4184-ABCE-6FD768C1B249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71" name="Text Box 3">
          <a:extLst>
            <a:ext uri="{FF2B5EF4-FFF2-40B4-BE49-F238E27FC236}">
              <a16:creationId xmlns="" xmlns:a16="http://schemas.microsoft.com/office/drawing/2014/main" id="{AF24C0A2-545D-4AF3-ADCD-FC5FD3868681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72" name="Text Box 4">
          <a:extLst>
            <a:ext uri="{FF2B5EF4-FFF2-40B4-BE49-F238E27FC236}">
              <a16:creationId xmlns="" xmlns:a16="http://schemas.microsoft.com/office/drawing/2014/main" id="{637C682C-4374-438A-80F3-E0D1F2E3DC93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28600"/>
    <xdr:sp macro="" textlink="">
      <xdr:nvSpPr>
        <xdr:cNvPr id="273" name="Text Box 5">
          <a:extLst>
            <a:ext uri="{FF2B5EF4-FFF2-40B4-BE49-F238E27FC236}">
              <a16:creationId xmlns="" xmlns:a16="http://schemas.microsoft.com/office/drawing/2014/main" id="{FA4E9442-1C72-4F8E-BF94-CD612422D336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7620</xdr:colOff>
      <xdr:row>69</xdr:row>
      <xdr:rowOff>0</xdr:rowOff>
    </xdr:from>
    <xdr:ext cx="83820" cy="601980"/>
    <xdr:sp macro="" textlink="">
      <xdr:nvSpPr>
        <xdr:cNvPr id="274" name="Text Box 7">
          <a:extLst>
            <a:ext uri="{FF2B5EF4-FFF2-40B4-BE49-F238E27FC236}">
              <a16:creationId xmlns="" xmlns:a16="http://schemas.microsoft.com/office/drawing/2014/main" id="{67426C51-00A6-4D2C-A78D-3F191816D390}"/>
            </a:ext>
          </a:extLst>
        </xdr:cNvPr>
        <xdr:cNvSpPr txBox="1">
          <a:spLocks noChangeArrowheads="1"/>
        </xdr:cNvSpPr>
      </xdr:nvSpPr>
      <xdr:spPr bwMode="auto">
        <a:xfrm>
          <a:off x="1836420" y="13716000"/>
          <a:ext cx="838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3070860</xdr:colOff>
      <xdr:row>69</xdr:row>
      <xdr:rowOff>0</xdr:rowOff>
    </xdr:from>
    <xdr:ext cx="5080" cy="201386"/>
    <xdr:sp macro="" textlink="">
      <xdr:nvSpPr>
        <xdr:cNvPr id="275" name="Text Box 12">
          <a:extLst>
            <a:ext uri="{FF2B5EF4-FFF2-40B4-BE49-F238E27FC236}">
              <a16:creationId xmlns="" xmlns:a16="http://schemas.microsoft.com/office/drawing/2014/main" id="{B07BD20D-06D1-4713-B929-E3DA450C8351}"/>
            </a:ext>
          </a:extLst>
        </xdr:cNvPr>
        <xdr:cNvSpPr txBox="1">
          <a:spLocks noChangeArrowheads="1"/>
        </xdr:cNvSpPr>
      </xdr:nvSpPr>
      <xdr:spPr bwMode="auto">
        <a:xfrm>
          <a:off x="1832610" y="13716000"/>
          <a:ext cx="5080" cy="201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76200" cy="201386"/>
    <xdr:sp macro="" textlink="">
      <xdr:nvSpPr>
        <xdr:cNvPr id="276" name="Text Box 13">
          <a:extLst>
            <a:ext uri="{FF2B5EF4-FFF2-40B4-BE49-F238E27FC236}">
              <a16:creationId xmlns="" xmlns:a16="http://schemas.microsoft.com/office/drawing/2014/main" id="{C99697D0-172B-4632-978F-E58CF3706978}"/>
            </a:ext>
          </a:extLst>
        </xdr:cNvPr>
        <xdr:cNvSpPr txBox="1">
          <a:spLocks noChangeArrowheads="1"/>
        </xdr:cNvSpPr>
      </xdr:nvSpPr>
      <xdr:spPr bwMode="auto">
        <a:xfrm>
          <a:off x="1828800" y="13716000"/>
          <a:ext cx="76200" cy="201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="130" zoomScaleNormal="130" zoomScaleSheetLayoutView="100" workbookViewId="0">
      <selection activeCell="C4" sqref="C4:C7"/>
    </sheetView>
  </sheetViews>
  <sheetFormatPr defaultRowHeight="14.4" x14ac:dyDescent="0.3"/>
  <cols>
    <col min="1" max="1" width="4" style="97" bestFit="1" customWidth="1"/>
    <col min="2" max="2" width="73.21875" style="97" customWidth="1"/>
    <col min="3" max="3" width="20.44140625" style="98" customWidth="1"/>
    <col min="4" max="4" width="18.109375" style="97" customWidth="1"/>
    <col min="5" max="16384" width="8.88671875" style="97"/>
  </cols>
  <sheetData>
    <row r="1" spans="1:4" ht="27" customHeight="1" x14ac:dyDescent="0.3">
      <c r="A1" s="155" t="s">
        <v>125</v>
      </c>
      <c r="B1" s="155"/>
      <c r="C1" s="155"/>
      <c r="D1" s="155"/>
    </row>
    <row r="3" spans="1:4" ht="37.200000000000003" customHeight="1" x14ac:dyDescent="0.3">
      <c r="A3" s="99"/>
      <c r="B3" s="100" t="s">
        <v>126</v>
      </c>
      <c r="C3" s="100" t="s">
        <v>127</v>
      </c>
      <c r="D3" s="100" t="s">
        <v>128</v>
      </c>
    </row>
    <row r="4" spans="1:4" ht="39.6" customHeight="1" x14ac:dyDescent="0.3">
      <c r="A4" s="99" t="s">
        <v>115</v>
      </c>
      <c r="B4" s="71" t="s">
        <v>129</v>
      </c>
      <c r="C4" s="101">
        <v>25918</v>
      </c>
      <c r="D4" s="101"/>
    </row>
    <row r="5" spans="1:4" ht="39.6" customHeight="1" x14ac:dyDescent="0.3">
      <c r="A5" s="99" t="s">
        <v>116</v>
      </c>
      <c r="B5" s="102" t="s">
        <v>130</v>
      </c>
      <c r="C5" s="103">
        <v>17996</v>
      </c>
      <c r="D5" s="104"/>
    </row>
    <row r="6" spans="1:4" ht="39.6" customHeight="1" x14ac:dyDescent="0.3">
      <c r="A6" s="99" t="s">
        <v>117</v>
      </c>
      <c r="B6" s="105" t="s">
        <v>131</v>
      </c>
      <c r="C6" s="101">
        <v>3350</v>
      </c>
      <c r="D6" s="103"/>
    </row>
    <row r="7" spans="1:4" ht="39.6" customHeight="1" x14ac:dyDescent="0.3">
      <c r="A7" s="99" t="s">
        <v>118</v>
      </c>
      <c r="B7" s="105" t="s">
        <v>132</v>
      </c>
      <c r="C7" s="101">
        <v>30351</v>
      </c>
      <c r="D7" s="103"/>
    </row>
    <row r="8" spans="1:4" ht="39.6" customHeight="1" x14ac:dyDescent="0.3">
      <c r="A8" s="106"/>
      <c r="B8" s="107" t="s">
        <v>0</v>
      </c>
      <c r="C8" s="107"/>
      <c r="D8" s="108"/>
    </row>
    <row r="10" spans="1:4" x14ac:dyDescent="0.3">
      <c r="B10" s="109"/>
      <c r="C10" s="109"/>
    </row>
  </sheetData>
  <mergeCells count="1">
    <mergeCell ref="A1:D1"/>
  </mergeCells>
  <phoneticPr fontId="23" type="noConversion"/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K1170"/>
  <sheetViews>
    <sheetView zoomScale="70" zoomScaleNormal="70" zoomScaleSheetLayoutView="70" workbookViewId="0">
      <selection activeCell="A2" sqref="A2:G2"/>
    </sheetView>
  </sheetViews>
  <sheetFormatPr defaultColWidth="9.109375" defaultRowHeight="19.8" x14ac:dyDescent="0.45"/>
  <cols>
    <col min="1" max="1" width="5.6640625" style="3" customWidth="1"/>
    <col min="2" max="2" width="128.88671875" style="1" customWidth="1"/>
    <col min="3" max="3" width="16.33203125" style="2" customWidth="1"/>
    <col min="4" max="4" width="16.5546875" style="2" customWidth="1"/>
    <col min="5" max="5" width="11.5546875" style="2" customWidth="1"/>
    <col min="6" max="6" width="11.33203125" style="2" customWidth="1"/>
    <col min="7" max="7" width="10.109375" style="2" customWidth="1"/>
    <col min="8" max="16384" width="9.109375" style="1"/>
  </cols>
  <sheetData>
    <row r="2" spans="1:7" ht="48.6" customHeight="1" x14ac:dyDescent="0.45">
      <c r="A2" s="169" t="s">
        <v>137</v>
      </c>
      <c r="B2" s="170"/>
      <c r="C2" s="170"/>
      <c r="D2" s="170"/>
      <c r="E2" s="170"/>
      <c r="F2" s="170"/>
      <c r="G2" s="170"/>
    </row>
    <row r="3" spans="1:7" ht="21" customHeight="1" thickBot="1" x14ac:dyDescent="0.5">
      <c r="A3" s="1"/>
      <c r="C3" s="1"/>
      <c r="D3" s="1"/>
      <c r="E3" s="1"/>
      <c r="F3" s="1"/>
      <c r="G3" s="1"/>
    </row>
    <row r="4" spans="1:7" ht="15" customHeight="1" x14ac:dyDescent="0.45">
      <c r="A4" s="171" t="s">
        <v>67</v>
      </c>
      <c r="B4" s="172" t="s">
        <v>66</v>
      </c>
      <c r="C4" s="172" t="s">
        <v>65</v>
      </c>
      <c r="D4" s="172" t="s">
        <v>64</v>
      </c>
      <c r="E4" s="172"/>
      <c r="F4" s="175" t="s">
        <v>62</v>
      </c>
      <c r="G4" s="175" t="s">
        <v>61</v>
      </c>
    </row>
    <row r="5" spans="1:7" ht="28.95" customHeight="1" x14ac:dyDescent="0.45">
      <c r="A5" s="160"/>
      <c r="B5" s="173"/>
      <c r="C5" s="173"/>
      <c r="D5" s="173"/>
      <c r="E5" s="173"/>
      <c r="F5" s="165"/>
      <c r="G5" s="165"/>
    </row>
    <row r="6" spans="1:7" ht="13.5" customHeight="1" x14ac:dyDescent="0.45">
      <c r="A6" s="160"/>
      <c r="B6" s="173"/>
      <c r="C6" s="173"/>
      <c r="D6" s="174" t="s">
        <v>63</v>
      </c>
      <c r="E6" s="173" t="s">
        <v>61</v>
      </c>
      <c r="F6" s="165"/>
      <c r="G6" s="165"/>
    </row>
    <row r="7" spans="1:7" ht="13.5" customHeight="1" x14ac:dyDescent="0.45">
      <c r="A7" s="160"/>
      <c r="B7" s="173"/>
      <c r="C7" s="173"/>
      <c r="D7" s="174"/>
      <c r="E7" s="173"/>
      <c r="F7" s="165"/>
      <c r="G7" s="165"/>
    </row>
    <row r="8" spans="1:7" ht="66" customHeight="1" x14ac:dyDescent="0.45">
      <c r="A8" s="160"/>
      <c r="B8" s="173"/>
      <c r="C8" s="173"/>
      <c r="D8" s="174"/>
      <c r="E8" s="173"/>
      <c r="F8" s="166"/>
      <c r="G8" s="166"/>
    </row>
    <row r="9" spans="1:7" x14ac:dyDescent="0.45">
      <c r="A9" s="12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</row>
    <row r="10" spans="1:7" s="26" customFormat="1" ht="39.6" customHeight="1" x14ac:dyDescent="0.35">
      <c r="A10" s="157" t="s">
        <v>138</v>
      </c>
      <c r="B10" s="158"/>
      <c r="C10" s="158"/>
      <c r="D10" s="158"/>
      <c r="E10" s="158"/>
      <c r="F10" s="158"/>
      <c r="G10" s="159"/>
    </row>
    <row r="11" spans="1:7" ht="39.6" x14ac:dyDescent="0.45">
      <c r="A11" s="160">
        <v>1</v>
      </c>
      <c r="B11" s="110" t="s">
        <v>82</v>
      </c>
      <c r="C11" s="111" t="s">
        <v>11</v>
      </c>
      <c r="D11" s="112"/>
      <c r="E11" s="113">
        <f>36*2</f>
        <v>72</v>
      </c>
      <c r="F11" s="112"/>
      <c r="G11" s="114"/>
    </row>
    <row r="12" spans="1:7" x14ac:dyDescent="0.45">
      <c r="A12" s="160"/>
      <c r="B12" s="16" t="s">
        <v>10</v>
      </c>
      <c r="C12" s="9" t="s">
        <v>9</v>
      </c>
      <c r="D12" s="14">
        <f>13.2/1000</f>
        <v>1.32E-2</v>
      </c>
      <c r="E12" s="14">
        <f>E11*D12</f>
        <v>0.95040000000000002</v>
      </c>
      <c r="F12" s="14"/>
      <c r="G12" s="15"/>
    </row>
    <row r="13" spans="1:7" x14ac:dyDescent="0.45">
      <c r="A13" s="160"/>
      <c r="B13" s="16" t="s">
        <v>8</v>
      </c>
      <c r="C13" s="9" t="s">
        <v>7</v>
      </c>
      <c r="D13" s="14">
        <f>29.5/1000</f>
        <v>2.9499999999999998E-2</v>
      </c>
      <c r="E13" s="14">
        <f>D13*E11</f>
        <v>2.1239999999999997</v>
      </c>
      <c r="F13" s="14"/>
      <c r="G13" s="15"/>
    </row>
    <row r="14" spans="1:7" x14ac:dyDescent="0.45">
      <c r="A14" s="160"/>
      <c r="B14" s="16" t="s">
        <v>6</v>
      </c>
      <c r="C14" s="9" t="s">
        <v>5</v>
      </c>
      <c r="D14" s="14">
        <f>2.1/1000</f>
        <v>2.1000000000000003E-3</v>
      </c>
      <c r="E14" s="14">
        <f>D14*E11</f>
        <v>0.15120000000000003</v>
      </c>
      <c r="F14" s="14"/>
      <c r="G14" s="15"/>
    </row>
    <row r="15" spans="1:7" s="26" customFormat="1" ht="41.4" customHeight="1" x14ac:dyDescent="0.35">
      <c r="A15" s="157" t="s">
        <v>139</v>
      </c>
      <c r="B15" s="158"/>
      <c r="C15" s="158"/>
      <c r="D15" s="158"/>
      <c r="E15" s="158"/>
      <c r="F15" s="158"/>
      <c r="G15" s="159"/>
    </row>
    <row r="16" spans="1:7" ht="27.6" customHeight="1" x14ac:dyDescent="0.45">
      <c r="A16" s="160">
        <v>2</v>
      </c>
      <c r="B16" s="110" t="s">
        <v>59</v>
      </c>
      <c r="C16" s="111" t="s">
        <v>58</v>
      </c>
      <c r="D16" s="112"/>
      <c r="E16" s="113">
        <f>E11*10%</f>
        <v>7.2</v>
      </c>
      <c r="F16" s="115"/>
      <c r="G16" s="115"/>
    </row>
    <row r="17" spans="1:7" x14ac:dyDescent="0.45">
      <c r="A17" s="160"/>
      <c r="B17" s="22" t="s">
        <v>25</v>
      </c>
      <c r="C17" s="9" t="s">
        <v>24</v>
      </c>
      <c r="D17" s="9">
        <v>2.06</v>
      </c>
      <c r="E17" s="17">
        <f>E16*D17</f>
        <v>14.832000000000001</v>
      </c>
      <c r="F17" s="17"/>
      <c r="G17" s="17"/>
    </row>
    <row r="18" spans="1:7" x14ac:dyDescent="0.45">
      <c r="A18" s="160">
        <v>3</v>
      </c>
      <c r="B18" s="110" t="s">
        <v>57</v>
      </c>
      <c r="C18" s="111" t="s">
        <v>11</v>
      </c>
      <c r="D18" s="112"/>
      <c r="E18" s="113">
        <f>16.5*0.2*1.85</f>
        <v>6.1050000000000004</v>
      </c>
      <c r="F18" s="115"/>
      <c r="G18" s="115"/>
    </row>
    <row r="19" spans="1:7" x14ac:dyDescent="0.45">
      <c r="A19" s="160"/>
      <c r="B19" s="16" t="s">
        <v>25</v>
      </c>
      <c r="C19" s="9" t="s">
        <v>24</v>
      </c>
      <c r="D19" s="9">
        <v>2.12</v>
      </c>
      <c r="E19" s="17">
        <f>E18*D19</f>
        <v>12.942600000000002</v>
      </c>
      <c r="F19" s="17"/>
      <c r="G19" s="17"/>
    </row>
    <row r="20" spans="1:7" x14ac:dyDescent="0.45">
      <c r="A20" s="160"/>
      <c r="B20" s="16" t="s">
        <v>56</v>
      </c>
      <c r="C20" s="9" t="s">
        <v>11</v>
      </c>
      <c r="D20" s="9">
        <v>1.1000000000000001</v>
      </c>
      <c r="E20" s="17">
        <f>E18*D20</f>
        <v>6.7155000000000014</v>
      </c>
      <c r="F20" s="17"/>
      <c r="G20" s="17"/>
    </row>
    <row r="21" spans="1:7" x14ac:dyDescent="0.45">
      <c r="A21" s="160"/>
      <c r="B21" s="16" t="s">
        <v>55</v>
      </c>
      <c r="C21" s="9" t="s">
        <v>13</v>
      </c>
      <c r="D21" s="9">
        <v>1.55</v>
      </c>
      <c r="E21" s="17">
        <f>D21*E20</f>
        <v>10.409025000000002</v>
      </c>
      <c r="F21" s="17"/>
      <c r="G21" s="17"/>
    </row>
    <row r="22" spans="1:7" x14ac:dyDescent="0.45">
      <c r="A22" s="160"/>
      <c r="B22" s="16" t="s">
        <v>6</v>
      </c>
      <c r="C22" s="9" t="s">
        <v>5</v>
      </c>
      <c r="D22" s="14">
        <v>0.10100000000000001</v>
      </c>
      <c r="E22" s="17">
        <f>D22*E18</f>
        <v>0.61660500000000007</v>
      </c>
      <c r="F22" s="17"/>
      <c r="G22" s="17"/>
    </row>
    <row r="23" spans="1:7" x14ac:dyDescent="0.45">
      <c r="A23" s="164">
        <v>4</v>
      </c>
      <c r="B23" s="110" t="s">
        <v>81</v>
      </c>
      <c r="C23" s="111" t="s">
        <v>11</v>
      </c>
      <c r="D23" s="111"/>
      <c r="E23" s="113">
        <f>16.5*1.85*0.1</f>
        <v>3.0525000000000002</v>
      </c>
      <c r="F23" s="112"/>
      <c r="G23" s="114"/>
    </row>
    <row r="24" spans="1:7" x14ac:dyDescent="0.45">
      <c r="A24" s="165"/>
      <c r="B24" s="16" t="s">
        <v>10</v>
      </c>
      <c r="C24" s="9" t="s">
        <v>9</v>
      </c>
      <c r="D24" s="9">
        <v>1.37</v>
      </c>
      <c r="E24" s="17">
        <f>D24*E23</f>
        <v>4.1819250000000006</v>
      </c>
      <c r="F24" s="17"/>
      <c r="G24" s="25"/>
    </row>
    <row r="25" spans="1:7" x14ac:dyDescent="0.45">
      <c r="A25" s="165"/>
      <c r="B25" s="16" t="s">
        <v>54</v>
      </c>
      <c r="C25" s="9" t="s">
        <v>5</v>
      </c>
      <c r="D25" s="9">
        <v>0.28299999999999997</v>
      </c>
      <c r="E25" s="17">
        <f>D25*E23</f>
        <v>0.86385749999999994</v>
      </c>
      <c r="F25" s="17"/>
      <c r="G25" s="25"/>
    </row>
    <row r="26" spans="1:7" x14ac:dyDescent="0.45">
      <c r="A26" s="165"/>
      <c r="B26" s="16" t="s">
        <v>53</v>
      </c>
      <c r="C26" s="9" t="s">
        <v>11</v>
      </c>
      <c r="D26" s="9">
        <v>1.02</v>
      </c>
      <c r="E26" s="17">
        <f>D26*E23</f>
        <v>3.1135500000000005</v>
      </c>
      <c r="F26" s="17"/>
      <c r="G26" s="25"/>
    </row>
    <row r="27" spans="1:7" x14ac:dyDescent="0.45">
      <c r="A27" s="166"/>
      <c r="B27" s="16" t="s">
        <v>28</v>
      </c>
      <c r="C27" s="9" t="s">
        <v>5</v>
      </c>
      <c r="D27" s="9">
        <v>0.62</v>
      </c>
      <c r="E27" s="17">
        <f>D27*E23</f>
        <v>1.8925500000000002</v>
      </c>
      <c r="F27" s="17"/>
      <c r="G27" s="25"/>
    </row>
    <row r="28" spans="1:7" x14ac:dyDescent="0.45">
      <c r="A28" s="161">
        <v>5</v>
      </c>
      <c r="B28" s="110" t="s">
        <v>52</v>
      </c>
      <c r="C28" s="116" t="s">
        <v>51</v>
      </c>
      <c r="D28" s="114"/>
      <c r="E28" s="117">
        <v>1.98</v>
      </c>
      <c r="F28" s="118"/>
      <c r="G28" s="118"/>
    </row>
    <row r="29" spans="1:7" x14ac:dyDescent="0.45">
      <c r="A29" s="162"/>
      <c r="B29" s="16" t="s">
        <v>45</v>
      </c>
      <c r="C29" s="18" t="s">
        <v>9</v>
      </c>
      <c r="D29" s="18">
        <v>27.6</v>
      </c>
      <c r="E29" s="15">
        <f>D29*E28</f>
        <v>54.648000000000003</v>
      </c>
      <c r="F29" s="24"/>
      <c r="G29" s="23"/>
    </row>
    <row r="30" spans="1:7" x14ac:dyDescent="0.45">
      <c r="A30" s="162"/>
      <c r="B30" s="16" t="s">
        <v>50</v>
      </c>
      <c r="C30" s="18" t="s">
        <v>32</v>
      </c>
      <c r="D30" s="18"/>
      <c r="E30" s="25">
        <f>1430+681</f>
        <v>2111</v>
      </c>
      <c r="F30" s="23"/>
      <c r="G30" s="23"/>
    </row>
    <row r="31" spans="1:7" x14ac:dyDescent="0.45">
      <c r="A31" s="162"/>
      <c r="B31" s="16" t="s">
        <v>49</v>
      </c>
      <c r="C31" s="18" t="s">
        <v>32</v>
      </c>
      <c r="D31" s="18"/>
      <c r="E31" s="25">
        <f>232+273</f>
        <v>505</v>
      </c>
      <c r="F31" s="23"/>
      <c r="G31" s="23"/>
    </row>
    <row r="32" spans="1:7" x14ac:dyDescent="0.45">
      <c r="A32" s="163"/>
      <c r="B32" s="16" t="s">
        <v>48</v>
      </c>
      <c r="C32" s="9" t="s">
        <v>13</v>
      </c>
      <c r="D32" s="9" t="s">
        <v>47</v>
      </c>
      <c r="E32" s="17">
        <f>E28</f>
        <v>1.98</v>
      </c>
      <c r="F32" s="17"/>
      <c r="G32" s="17"/>
    </row>
    <row r="33" spans="1:7" x14ac:dyDescent="0.45">
      <c r="A33" s="167">
        <v>6</v>
      </c>
      <c r="B33" s="119" t="s">
        <v>46</v>
      </c>
      <c r="C33" s="111" t="s">
        <v>42</v>
      </c>
      <c r="D33" s="114"/>
      <c r="E33" s="120">
        <f>16.5*1*2</f>
        <v>33</v>
      </c>
      <c r="F33" s="121"/>
      <c r="G33" s="122"/>
    </row>
    <row r="34" spans="1:7" x14ac:dyDescent="0.45">
      <c r="A34" s="167"/>
      <c r="B34" s="16" t="s">
        <v>45</v>
      </c>
      <c r="C34" s="18" t="s">
        <v>9</v>
      </c>
      <c r="D34" s="18">
        <v>0.47</v>
      </c>
      <c r="E34" s="15">
        <f>D34*E33</f>
        <v>15.51</v>
      </c>
      <c r="F34" s="24"/>
      <c r="G34" s="23"/>
    </row>
    <row r="35" spans="1:7" x14ac:dyDescent="0.45">
      <c r="A35" s="167"/>
      <c r="B35" s="16" t="s">
        <v>44</v>
      </c>
      <c r="C35" s="18" t="s">
        <v>11</v>
      </c>
      <c r="D35" s="18">
        <f>0.13/100</f>
        <v>1.2999999999999999E-3</v>
      </c>
      <c r="E35" s="15">
        <f>E33*D35</f>
        <v>4.2900000000000001E-2</v>
      </c>
      <c r="F35" s="24"/>
      <c r="G35" s="23"/>
    </row>
    <row r="36" spans="1:7" x14ac:dyDescent="0.45">
      <c r="A36" s="167"/>
      <c r="B36" s="16" t="s">
        <v>43</v>
      </c>
      <c r="C36" s="18" t="s">
        <v>42</v>
      </c>
      <c r="D36" s="18">
        <v>0.18</v>
      </c>
      <c r="E36" s="15">
        <f>D36*E33</f>
        <v>5.9399999999999995</v>
      </c>
      <c r="F36" s="24"/>
      <c r="G36" s="23"/>
    </row>
    <row r="37" spans="1:7" x14ac:dyDescent="0.45">
      <c r="A37" s="167"/>
      <c r="B37" s="16" t="s">
        <v>6</v>
      </c>
      <c r="C37" s="18" t="s">
        <v>5</v>
      </c>
      <c r="D37" s="18">
        <f>2.56/100</f>
        <v>2.5600000000000001E-2</v>
      </c>
      <c r="E37" s="15">
        <f>E33*D37</f>
        <v>0.8448</v>
      </c>
      <c r="F37" s="24"/>
      <c r="G37" s="23"/>
    </row>
    <row r="38" spans="1:7" x14ac:dyDescent="0.45">
      <c r="A38" s="167"/>
      <c r="B38" s="16" t="s">
        <v>28</v>
      </c>
      <c r="C38" s="18" t="s">
        <v>5</v>
      </c>
      <c r="D38" s="18">
        <f>11/100</f>
        <v>0.11</v>
      </c>
      <c r="E38" s="15">
        <f>E33*D38</f>
        <v>3.63</v>
      </c>
      <c r="F38" s="23"/>
      <c r="G38" s="23"/>
    </row>
    <row r="39" spans="1:7" ht="23.4" x14ac:dyDescent="0.45">
      <c r="A39" s="160">
        <v>7</v>
      </c>
      <c r="B39" s="110" t="s">
        <v>41</v>
      </c>
      <c r="C39" s="111" t="s">
        <v>39</v>
      </c>
      <c r="D39" s="112"/>
      <c r="E39" s="123">
        <f>16.5*0.9*1.85/100</f>
        <v>0.274725</v>
      </c>
      <c r="F39" s="115"/>
      <c r="G39" s="115"/>
    </row>
    <row r="40" spans="1:7" x14ac:dyDescent="0.45">
      <c r="A40" s="160"/>
      <c r="B40" s="16" t="s">
        <v>17</v>
      </c>
      <c r="C40" s="9" t="s">
        <v>16</v>
      </c>
      <c r="D40" s="17">
        <v>378</v>
      </c>
      <c r="E40" s="17">
        <f>E39*D40</f>
        <v>103.84605000000001</v>
      </c>
      <c r="F40" s="17"/>
      <c r="G40" s="17"/>
    </row>
    <row r="41" spans="1:7" x14ac:dyDescent="0.45">
      <c r="A41" s="160"/>
      <c r="B41" s="16" t="s">
        <v>6</v>
      </c>
      <c r="C41" s="9" t="s">
        <v>5</v>
      </c>
      <c r="D41" s="17">
        <v>92</v>
      </c>
      <c r="E41" s="17">
        <f>E39*D41</f>
        <v>25.274699999999999</v>
      </c>
      <c r="F41" s="17"/>
      <c r="G41" s="17"/>
    </row>
    <row r="42" spans="1:7" x14ac:dyDescent="0.45">
      <c r="A42" s="160"/>
      <c r="B42" s="22" t="s">
        <v>38</v>
      </c>
      <c r="C42" s="9" t="s">
        <v>37</v>
      </c>
      <c r="D42" s="17">
        <v>101.5</v>
      </c>
      <c r="E42" s="17">
        <f>E39*D42</f>
        <v>27.884587499999999</v>
      </c>
      <c r="F42" s="17"/>
      <c r="G42" s="17"/>
    </row>
    <row r="43" spans="1:7" x14ac:dyDescent="0.45">
      <c r="A43" s="160"/>
      <c r="B43" s="16" t="s">
        <v>20</v>
      </c>
      <c r="C43" s="9" t="s">
        <v>35</v>
      </c>
      <c r="D43" s="17">
        <v>17</v>
      </c>
      <c r="E43" s="17">
        <f>E39*D43</f>
        <v>4.6703250000000001</v>
      </c>
      <c r="F43" s="17"/>
      <c r="G43" s="17"/>
    </row>
    <row r="44" spans="1:7" x14ac:dyDescent="0.45">
      <c r="A44" s="160"/>
      <c r="B44" s="16" t="s">
        <v>34</v>
      </c>
      <c r="C44" s="9" t="s">
        <v>13</v>
      </c>
      <c r="D44" s="17">
        <v>2.4</v>
      </c>
      <c r="E44" s="17">
        <f>D44*E42</f>
        <v>66.923009999999991</v>
      </c>
      <c r="F44" s="17"/>
      <c r="G44" s="17"/>
    </row>
    <row r="45" spans="1:7" ht="23.4" x14ac:dyDescent="0.45">
      <c r="A45" s="160">
        <v>8</v>
      </c>
      <c r="B45" s="110" t="s">
        <v>40</v>
      </c>
      <c r="C45" s="111" t="s">
        <v>39</v>
      </c>
      <c r="D45" s="112"/>
      <c r="E45" s="123">
        <f>18.56/100</f>
        <v>0.18559999999999999</v>
      </c>
      <c r="F45" s="115"/>
      <c r="G45" s="115"/>
    </row>
    <row r="46" spans="1:7" x14ac:dyDescent="0.45">
      <c r="A46" s="160"/>
      <c r="B46" s="16" t="s">
        <v>17</v>
      </c>
      <c r="C46" s="9" t="s">
        <v>16</v>
      </c>
      <c r="D46" s="17">
        <v>1320</v>
      </c>
      <c r="E46" s="17">
        <f>E45*D46</f>
        <v>244.99199999999999</v>
      </c>
      <c r="F46" s="17"/>
      <c r="G46" s="17"/>
    </row>
    <row r="47" spans="1:7" x14ac:dyDescent="0.45">
      <c r="A47" s="160"/>
      <c r="B47" s="16" t="s">
        <v>6</v>
      </c>
      <c r="C47" s="9" t="s">
        <v>5</v>
      </c>
      <c r="D47" s="17">
        <v>143</v>
      </c>
      <c r="E47" s="17">
        <f>E45*D47</f>
        <v>26.540799999999997</v>
      </c>
      <c r="F47" s="17"/>
      <c r="G47" s="17"/>
    </row>
    <row r="48" spans="1:7" x14ac:dyDescent="0.45">
      <c r="A48" s="160"/>
      <c r="B48" s="22" t="s">
        <v>38</v>
      </c>
      <c r="C48" s="9" t="s">
        <v>37</v>
      </c>
      <c r="D48" s="17">
        <v>101.5</v>
      </c>
      <c r="E48" s="17">
        <f>E45*D48</f>
        <v>18.8384</v>
      </c>
      <c r="F48" s="17"/>
      <c r="G48" s="17"/>
    </row>
    <row r="49" spans="1:7" x14ac:dyDescent="0.45">
      <c r="A49" s="160"/>
      <c r="B49" s="16" t="s">
        <v>36</v>
      </c>
      <c r="C49" s="9" t="s">
        <v>13</v>
      </c>
      <c r="D49" s="17">
        <v>0.22</v>
      </c>
      <c r="E49" s="17">
        <f>E45*D49</f>
        <v>4.0832E-2</v>
      </c>
      <c r="F49" s="17"/>
      <c r="G49" s="17"/>
    </row>
    <row r="50" spans="1:7" x14ac:dyDescent="0.45">
      <c r="A50" s="160"/>
      <c r="B50" s="16" t="s">
        <v>20</v>
      </c>
      <c r="C50" s="9" t="s">
        <v>35</v>
      </c>
      <c r="D50" s="17">
        <v>49</v>
      </c>
      <c r="E50" s="17">
        <f>E45*D50</f>
        <v>9.0944000000000003</v>
      </c>
      <c r="F50" s="17"/>
      <c r="G50" s="17"/>
    </row>
    <row r="51" spans="1:7" x14ac:dyDescent="0.45">
      <c r="A51" s="160"/>
      <c r="B51" s="16" t="s">
        <v>34</v>
      </c>
      <c r="C51" s="9" t="s">
        <v>13</v>
      </c>
      <c r="D51" s="17">
        <v>2.4</v>
      </c>
      <c r="E51" s="17">
        <f>D51*E48</f>
        <v>45.212159999999997</v>
      </c>
      <c r="F51" s="17"/>
      <c r="G51" s="17"/>
    </row>
    <row r="52" spans="1:7" ht="39.6" x14ac:dyDescent="0.45">
      <c r="A52" s="167">
        <v>9</v>
      </c>
      <c r="B52" s="119" t="s">
        <v>33</v>
      </c>
      <c r="C52" s="124" t="s">
        <v>32</v>
      </c>
      <c r="D52" s="117"/>
      <c r="E52" s="117">
        <f>19*0.5</f>
        <v>9.5</v>
      </c>
      <c r="F52" s="124"/>
      <c r="G52" s="117"/>
    </row>
    <row r="53" spans="1:7" x14ac:dyDescent="0.45">
      <c r="A53" s="167"/>
      <c r="B53" s="21" t="s">
        <v>10</v>
      </c>
      <c r="C53" s="19" t="s">
        <v>9</v>
      </c>
      <c r="D53" s="20">
        <v>0.33100000000000002</v>
      </c>
      <c r="E53" s="20">
        <f>D53*E52</f>
        <v>3.1445000000000003</v>
      </c>
      <c r="F53" s="19"/>
      <c r="G53" s="20"/>
    </row>
    <row r="54" spans="1:7" x14ac:dyDescent="0.45">
      <c r="A54" s="167"/>
      <c r="B54" s="21" t="s">
        <v>31</v>
      </c>
      <c r="C54" s="19" t="s">
        <v>5</v>
      </c>
      <c r="D54" s="20">
        <v>4.7000000000000002E-3</v>
      </c>
      <c r="E54" s="20">
        <f>D54*E52</f>
        <v>4.4650000000000002E-2</v>
      </c>
      <c r="F54" s="19"/>
      <c r="G54" s="20"/>
    </row>
    <row r="55" spans="1:7" x14ac:dyDescent="0.45">
      <c r="A55" s="167"/>
      <c r="B55" s="16" t="s">
        <v>30</v>
      </c>
      <c r="C55" s="9" t="s">
        <v>29</v>
      </c>
      <c r="D55" s="17"/>
      <c r="E55" s="17">
        <f>E52</f>
        <v>9.5</v>
      </c>
      <c r="F55" s="17"/>
      <c r="G55" s="17"/>
    </row>
    <row r="56" spans="1:7" x14ac:dyDescent="0.45">
      <c r="A56" s="167"/>
      <c r="B56" s="21" t="s">
        <v>28</v>
      </c>
      <c r="C56" s="19" t="s">
        <v>5</v>
      </c>
      <c r="D56" s="20">
        <v>0.109</v>
      </c>
      <c r="E56" s="20">
        <f>D56*E52</f>
        <v>1.0355000000000001</v>
      </c>
      <c r="F56" s="19"/>
      <c r="G56" s="20"/>
    </row>
    <row r="57" spans="1:7" ht="39.6" x14ac:dyDescent="0.45">
      <c r="A57" s="160">
        <v>10</v>
      </c>
      <c r="B57" s="110" t="s">
        <v>27</v>
      </c>
      <c r="C57" s="111" t="s">
        <v>26</v>
      </c>
      <c r="D57" s="125"/>
      <c r="E57" s="113">
        <f>16.5*4*2</f>
        <v>132</v>
      </c>
      <c r="F57" s="115"/>
      <c r="G57" s="115"/>
    </row>
    <row r="58" spans="1:7" x14ac:dyDescent="0.45">
      <c r="A58" s="160"/>
      <c r="B58" s="16" t="s">
        <v>25</v>
      </c>
      <c r="C58" s="9" t="s">
        <v>24</v>
      </c>
      <c r="D58" s="9">
        <v>0.33600000000000002</v>
      </c>
      <c r="E58" s="17">
        <f>D58*E57</f>
        <v>44.352000000000004</v>
      </c>
      <c r="F58" s="17"/>
      <c r="G58" s="17"/>
    </row>
    <row r="59" spans="1:7" x14ac:dyDescent="0.45">
      <c r="A59" s="160"/>
      <c r="B59" s="16" t="s">
        <v>23</v>
      </c>
      <c r="C59" s="9" t="s">
        <v>22</v>
      </c>
      <c r="D59" s="9">
        <v>1.4999999999999999E-2</v>
      </c>
      <c r="E59" s="17">
        <f>D59*E57</f>
        <v>1.98</v>
      </c>
      <c r="F59" s="17"/>
      <c r="G59" s="17"/>
    </row>
    <row r="60" spans="1:7" x14ac:dyDescent="0.45">
      <c r="A60" s="160"/>
      <c r="B60" s="16" t="s">
        <v>21</v>
      </c>
      <c r="C60" s="9" t="s">
        <v>13</v>
      </c>
      <c r="D60" s="9">
        <f>0.24/100</f>
        <v>2.3999999999999998E-3</v>
      </c>
      <c r="E60" s="17">
        <f>D60*E57</f>
        <v>0.31679999999999997</v>
      </c>
      <c r="F60" s="17"/>
      <c r="G60" s="17"/>
    </row>
    <row r="61" spans="1:7" x14ac:dyDescent="0.45">
      <c r="A61" s="160"/>
      <c r="B61" s="16" t="s">
        <v>20</v>
      </c>
      <c r="C61" s="9"/>
      <c r="D61" s="9">
        <v>2.3E-2</v>
      </c>
      <c r="E61" s="17">
        <f>D61*E57</f>
        <v>3.036</v>
      </c>
      <c r="F61" s="17"/>
      <c r="G61" s="17"/>
    </row>
    <row r="62" spans="1:7" ht="39.6" x14ac:dyDescent="0.45">
      <c r="A62" s="160">
        <v>11</v>
      </c>
      <c r="B62" s="110" t="s">
        <v>19</v>
      </c>
      <c r="C62" s="111" t="s">
        <v>18</v>
      </c>
      <c r="D62" s="112"/>
      <c r="E62" s="113">
        <f>2.4*0.15*16.5</f>
        <v>5.9399999999999995</v>
      </c>
      <c r="F62" s="115"/>
      <c r="G62" s="115"/>
    </row>
    <row r="63" spans="1:7" x14ac:dyDescent="0.45">
      <c r="A63" s="160"/>
      <c r="B63" s="16" t="s">
        <v>17</v>
      </c>
      <c r="C63" s="9" t="s">
        <v>16</v>
      </c>
      <c r="D63" s="9">
        <v>1.71</v>
      </c>
      <c r="E63" s="14">
        <f>E62*D63</f>
        <v>10.157399999999999</v>
      </c>
      <c r="F63" s="17"/>
      <c r="G63" s="17"/>
    </row>
    <row r="64" spans="1:7" x14ac:dyDescent="0.45">
      <c r="A64" s="160"/>
      <c r="B64" s="16" t="s">
        <v>15</v>
      </c>
      <c r="C64" s="9" t="s">
        <v>11</v>
      </c>
      <c r="D64" s="9">
        <v>1.03</v>
      </c>
      <c r="E64" s="14">
        <f>D64*E62</f>
        <v>6.1181999999999999</v>
      </c>
      <c r="F64" s="17"/>
      <c r="G64" s="17"/>
    </row>
    <row r="65" spans="1:11" x14ac:dyDescent="0.45">
      <c r="A65" s="160"/>
      <c r="B65" s="16" t="s">
        <v>14</v>
      </c>
      <c r="C65" s="9" t="s">
        <v>13</v>
      </c>
      <c r="D65" s="9">
        <v>2</v>
      </c>
      <c r="E65" s="14">
        <f>D65*E64</f>
        <v>12.2364</v>
      </c>
      <c r="F65" s="17"/>
      <c r="G65" s="17"/>
    </row>
    <row r="66" spans="1:11" x14ac:dyDescent="0.45">
      <c r="A66" s="160">
        <v>12</v>
      </c>
      <c r="B66" s="110" t="s">
        <v>12</v>
      </c>
      <c r="C66" s="111" t="s">
        <v>11</v>
      </c>
      <c r="D66" s="112"/>
      <c r="E66" s="113">
        <f>E11+E16</f>
        <v>79.2</v>
      </c>
      <c r="F66" s="112"/>
      <c r="G66" s="114"/>
    </row>
    <row r="67" spans="1:11" x14ac:dyDescent="0.45">
      <c r="A67" s="160"/>
      <c r="B67" s="16" t="s">
        <v>10</v>
      </c>
      <c r="C67" s="9" t="s">
        <v>9</v>
      </c>
      <c r="D67" s="14">
        <f>13.2/1000</f>
        <v>1.32E-2</v>
      </c>
      <c r="E67" s="14">
        <f>E66*D67</f>
        <v>1.0454399999999999</v>
      </c>
      <c r="F67" s="14"/>
      <c r="G67" s="15"/>
    </row>
    <row r="68" spans="1:11" x14ac:dyDescent="0.45">
      <c r="A68" s="160"/>
      <c r="B68" s="16" t="s">
        <v>8</v>
      </c>
      <c r="C68" s="9" t="s">
        <v>7</v>
      </c>
      <c r="D68" s="14">
        <f>29.5/1000</f>
        <v>2.9499999999999998E-2</v>
      </c>
      <c r="E68" s="14">
        <f>D68*E66</f>
        <v>2.3363999999999998</v>
      </c>
      <c r="F68" s="14"/>
      <c r="G68" s="15"/>
    </row>
    <row r="69" spans="1:11" x14ac:dyDescent="0.45">
      <c r="A69" s="160"/>
      <c r="B69" s="16" t="s">
        <v>6</v>
      </c>
      <c r="C69" s="9" t="s">
        <v>5</v>
      </c>
      <c r="D69" s="14">
        <f>2.1/1000</f>
        <v>2.1000000000000003E-3</v>
      </c>
      <c r="E69" s="14">
        <f>D69*E66</f>
        <v>0.16632000000000002</v>
      </c>
      <c r="F69" s="14"/>
      <c r="G69" s="15"/>
    </row>
    <row r="70" spans="1:11" s="3" customFormat="1" x14ac:dyDescent="0.45">
      <c r="A70" s="12"/>
      <c r="B70" s="11" t="s">
        <v>0</v>
      </c>
      <c r="C70" s="11"/>
      <c r="D70" s="11"/>
      <c r="E70" s="11"/>
      <c r="F70" s="11"/>
      <c r="G70" s="13"/>
    </row>
    <row r="71" spans="1:11" x14ac:dyDescent="0.45">
      <c r="A71" s="12"/>
      <c r="B71" s="11" t="s">
        <v>4</v>
      </c>
      <c r="C71" s="10" t="s">
        <v>124</v>
      </c>
      <c r="D71" s="9"/>
      <c r="E71" s="9"/>
      <c r="F71" s="9"/>
      <c r="G71" s="9"/>
    </row>
    <row r="72" spans="1:11" x14ac:dyDescent="0.45">
      <c r="A72" s="12"/>
      <c r="B72" s="11" t="s">
        <v>0</v>
      </c>
      <c r="C72" s="11"/>
      <c r="D72" s="9"/>
      <c r="E72" s="9"/>
      <c r="F72" s="9"/>
      <c r="G72" s="9"/>
    </row>
    <row r="73" spans="1:11" x14ac:dyDescent="0.45">
      <c r="A73" s="12"/>
      <c r="B73" s="11" t="s">
        <v>3</v>
      </c>
      <c r="C73" s="10" t="s">
        <v>124</v>
      </c>
      <c r="D73" s="9"/>
      <c r="E73" s="9"/>
      <c r="F73" s="9"/>
      <c r="G73" s="9"/>
    </row>
    <row r="74" spans="1:11" x14ac:dyDescent="0.45">
      <c r="A74" s="12"/>
      <c r="B74" s="11" t="s">
        <v>0</v>
      </c>
      <c r="C74" s="11"/>
      <c r="D74" s="9"/>
      <c r="E74" s="9"/>
      <c r="F74" s="9"/>
      <c r="G74" s="9"/>
    </row>
    <row r="75" spans="1:11" x14ac:dyDescent="0.45">
      <c r="A75" s="12"/>
      <c r="B75" s="11" t="s">
        <v>2</v>
      </c>
      <c r="C75" s="10">
        <v>0.03</v>
      </c>
      <c r="D75" s="9"/>
      <c r="E75" s="9"/>
      <c r="F75" s="9"/>
      <c r="G75" s="9"/>
    </row>
    <row r="76" spans="1:11" x14ac:dyDescent="0.45">
      <c r="A76" s="12"/>
      <c r="B76" s="11" t="s">
        <v>0</v>
      </c>
      <c r="C76" s="11"/>
      <c r="D76" s="9"/>
      <c r="E76" s="9"/>
      <c r="F76" s="9"/>
      <c r="G76" s="9"/>
    </row>
    <row r="77" spans="1:11" x14ac:dyDescent="0.45">
      <c r="A77" s="12"/>
      <c r="B77" s="11" t="s">
        <v>1</v>
      </c>
      <c r="C77" s="10">
        <v>0.18</v>
      </c>
      <c r="D77" s="9"/>
      <c r="E77" s="9"/>
      <c r="F77" s="9"/>
      <c r="G77" s="9"/>
    </row>
    <row r="78" spans="1:11" ht="20.399999999999999" thickBot="1" x14ac:dyDescent="0.5">
      <c r="A78" s="8"/>
      <c r="B78" s="7" t="s">
        <v>0</v>
      </c>
      <c r="C78" s="6"/>
      <c r="D78" s="6"/>
      <c r="E78" s="6"/>
      <c r="F78" s="6"/>
      <c r="G78" s="6"/>
    </row>
    <row r="79" spans="1:11" x14ac:dyDescent="0.45">
      <c r="A79" s="5"/>
    </row>
    <row r="80" spans="1:11" s="26" customFormat="1" ht="48" customHeight="1" x14ac:dyDescent="0.35">
      <c r="A80" s="168" t="s">
        <v>133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</row>
    <row r="81" spans="1:11" s="26" customFormat="1" ht="48" customHeight="1" x14ac:dyDescent="0.35">
      <c r="A81" s="156" t="s">
        <v>134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</row>
    <row r="82" spans="1:11" s="26" customFormat="1" ht="48" customHeight="1" x14ac:dyDescent="0.35">
      <c r="A82" s="156" t="s">
        <v>135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</row>
    <row r="83" spans="1:11" s="26" customFormat="1" ht="48" customHeight="1" x14ac:dyDescent="0.35">
      <c r="A83" s="156" t="s">
        <v>136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</row>
    <row r="84" spans="1:11" x14ac:dyDescent="0.45">
      <c r="A84" s="5"/>
      <c r="B84" s="4"/>
      <c r="C84" s="4"/>
      <c r="D84" s="4"/>
      <c r="E84" s="4"/>
      <c r="F84" s="4"/>
      <c r="G84" s="4"/>
    </row>
    <row r="85" spans="1:11" x14ac:dyDescent="0.45">
      <c r="A85" s="5"/>
      <c r="B85" s="4"/>
      <c r="C85" s="4"/>
      <c r="D85" s="4"/>
      <c r="E85" s="4"/>
      <c r="F85" s="4"/>
      <c r="G85" s="4"/>
    </row>
    <row r="86" spans="1:11" x14ac:dyDescent="0.45">
      <c r="A86" s="5"/>
      <c r="B86" s="4"/>
      <c r="C86" s="4"/>
      <c r="D86" s="4"/>
      <c r="E86" s="4"/>
      <c r="F86" s="4"/>
      <c r="G86" s="4"/>
    </row>
    <row r="87" spans="1:11" x14ac:dyDescent="0.45">
      <c r="A87" s="5"/>
      <c r="B87" s="4"/>
      <c r="C87" s="4"/>
      <c r="D87" s="4"/>
      <c r="E87" s="4"/>
      <c r="F87" s="4"/>
      <c r="G87" s="4"/>
    </row>
    <row r="88" spans="1:11" x14ac:dyDescent="0.45">
      <c r="A88" s="5"/>
      <c r="B88" s="4"/>
      <c r="C88" s="4"/>
      <c r="D88" s="4"/>
      <c r="E88" s="4"/>
      <c r="F88" s="4"/>
      <c r="G88" s="4"/>
    </row>
    <row r="89" spans="1:11" x14ac:dyDescent="0.45">
      <c r="A89" s="5"/>
      <c r="B89" s="4"/>
      <c r="C89" s="4"/>
      <c r="D89" s="4"/>
      <c r="E89" s="4"/>
      <c r="F89" s="4"/>
      <c r="G89" s="4"/>
    </row>
    <row r="90" spans="1:11" x14ac:dyDescent="0.45">
      <c r="A90" s="5"/>
      <c r="B90" s="4"/>
      <c r="C90" s="4"/>
      <c r="D90" s="4"/>
      <c r="E90" s="4"/>
      <c r="F90" s="4"/>
      <c r="G90" s="4"/>
    </row>
    <row r="91" spans="1:11" x14ac:dyDescent="0.45">
      <c r="A91" s="5"/>
      <c r="B91" s="4"/>
      <c r="C91" s="4"/>
      <c r="D91" s="4"/>
      <c r="E91" s="4"/>
      <c r="F91" s="4"/>
      <c r="G91" s="4"/>
    </row>
    <row r="92" spans="1:11" x14ac:dyDescent="0.45">
      <c r="A92" s="5"/>
      <c r="B92" s="4"/>
      <c r="C92" s="4"/>
      <c r="D92" s="4"/>
      <c r="E92" s="4"/>
      <c r="F92" s="4"/>
      <c r="G92" s="4"/>
    </row>
    <row r="93" spans="1:11" x14ac:dyDescent="0.45">
      <c r="A93" s="5"/>
      <c r="B93" s="4"/>
      <c r="C93" s="4"/>
      <c r="D93" s="4"/>
      <c r="E93" s="4"/>
      <c r="F93" s="4"/>
      <c r="G93" s="4"/>
    </row>
    <row r="94" spans="1:11" x14ac:dyDescent="0.45">
      <c r="A94" s="5"/>
      <c r="B94" s="4"/>
      <c r="C94" s="4"/>
      <c r="D94" s="4"/>
      <c r="E94" s="4"/>
      <c r="F94" s="4"/>
      <c r="G94" s="4"/>
    </row>
    <row r="95" spans="1:11" x14ac:dyDescent="0.45">
      <c r="A95" s="5"/>
      <c r="B95" s="4"/>
      <c r="C95" s="4"/>
      <c r="D95" s="4"/>
      <c r="E95" s="4"/>
      <c r="F95" s="4"/>
      <c r="G95" s="4"/>
    </row>
    <row r="96" spans="1:11" x14ac:dyDescent="0.45">
      <c r="A96" s="5"/>
      <c r="B96" s="4"/>
      <c r="C96" s="4"/>
      <c r="D96" s="4"/>
      <c r="E96" s="4"/>
      <c r="F96" s="4"/>
      <c r="G96" s="4"/>
    </row>
    <row r="97" spans="1:7" x14ac:dyDescent="0.45">
      <c r="A97" s="5"/>
      <c r="B97" s="4"/>
      <c r="C97" s="4"/>
      <c r="D97" s="4"/>
      <c r="E97" s="4"/>
      <c r="F97" s="4"/>
      <c r="G97" s="4"/>
    </row>
    <row r="98" spans="1:7" x14ac:dyDescent="0.45">
      <c r="A98" s="5"/>
      <c r="B98" s="4"/>
      <c r="C98" s="4"/>
      <c r="D98" s="4"/>
      <c r="E98" s="4"/>
      <c r="F98" s="4"/>
      <c r="G98" s="4"/>
    </row>
    <row r="99" spans="1:7" x14ac:dyDescent="0.45">
      <c r="A99" s="5"/>
      <c r="B99" s="4"/>
      <c r="C99" s="4"/>
      <c r="D99" s="4"/>
      <c r="E99" s="4"/>
      <c r="F99" s="4"/>
      <c r="G99" s="4"/>
    </row>
    <row r="100" spans="1:7" x14ac:dyDescent="0.45">
      <c r="A100" s="5"/>
      <c r="B100" s="4"/>
      <c r="C100" s="4"/>
      <c r="D100" s="4"/>
      <c r="E100" s="4"/>
      <c r="F100" s="4"/>
      <c r="G100" s="4"/>
    </row>
    <row r="101" spans="1:7" x14ac:dyDescent="0.45">
      <c r="A101" s="5"/>
      <c r="B101" s="4"/>
      <c r="C101" s="4"/>
      <c r="D101" s="4"/>
      <c r="E101" s="4"/>
      <c r="F101" s="4"/>
      <c r="G101" s="4"/>
    </row>
    <row r="102" spans="1:7" x14ac:dyDescent="0.45">
      <c r="A102" s="5"/>
      <c r="B102" s="4"/>
      <c r="C102" s="4"/>
      <c r="D102" s="4"/>
      <c r="E102" s="4"/>
      <c r="F102" s="4"/>
      <c r="G102" s="4"/>
    </row>
    <row r="103" spans="1:7" x14ac:dyDescent="0.45">
      <c r="A103" s="5"/>
      <c r="B103" s="4"/>
      <c r="C103" s="4"/>
      <c r="D103" s="4"/>
      <c r="E103" s="4"/>
      <c r="F103" s="4"/>
      <c r="G103" s="4"/>
    </row>
    <row r="104" spans="1:7" x14ac:dyDescent="0.45">
      <c r="A104" s="5"/>
      <c r="B104" s="4"/>
      <c r="C104" s="4"/>
      <c r="D104" s="4"/>
      <c r="E104" s="4"/>
      <c r="F104" s="4"/>
      <c r="G104" s="4"/>
    </row>
    <row r="105" spans="1:7" x14ac:dyDescent="0.45">
      <c r="A105" s="5"/>
      <c r="B105" s="4"/>
      <c r="C105" s="4"/>
      <c r="D105" s="4"/>
      <c r="E105" s="4"/>
      <c r="F105" s="4"/>
      <c r="G105" s="4"/>
    </row>
    <row r="106" spans="1:7" x14ac:dyDescent="0.45">
      <c r="A106" s="5"/>
      <c r="B106" s="4"/>
      <c r="C106" s="4"/>
      <c r="D106" s="4"/>
      <c r="E106" s="4"/>
      <c r="F106" s="4"/>
      <c r="G106" s="4"/>
    </row>
    <row r="107" spans="1:7" x14ac:dyDescent="0.45">
      <c r="A107" s="5"/>
      <c r="B107" s="4"/>
      <c r="C107" s="4"/>
      <c r="D107" s="4"/>
      <c r="E107" s="4"/>
      <c r="F107" s="4"/>
      <c r="G107" s="4"/>
    </row>
    <row r="108" spans="1:7" x14ac:dyDescent="0.45">
      <c r="A108" s="5"/>
      <c r="B108" s="4"/>
      <c r="C108" s="4"/>
      <c r="D108" s="4"/>
      <c r="E108" s="4"/>
      <c r="F108" s="4"/>
      <c r="G108" s="4"/>
    </row>
    <row r="109" spans="1:7" x14ac:dyDescent="0.45">
      <c r="A109" s="5"/>
      <c r="B109" s="4"/>
      <c r="C109" s="4"/>
      <c r="D109" s="4"/>
      <c r="E109" s="4"/>
      <c r="F109" s="4"/>
      <c r="G109" s="4"/>
    </row>
    <row r="110" spans="1:7" x14ac:dyDescent="0.45">
      <c r="A110" s="5"/>
      <c r="B110" s="4"/>
      <c r="C110" s="4"/>
      <c r="D110" s="4"/>
      <c r="E110" s="4"/>
      <c r="F110" s="4"/>
      <c r="G110" s="4"/>
    </row>
    <row r="111" spans="1:7" x14ac:dyDescent="0.45">
      <c r="A111" s="5"/>
      <c r="B111" s="4"/>
      <c r="C111" s="4"/>
      <c r="D111" s="4"/>
      <c r="E111" s="4"/>
      <c r="F111" s="4"/>
      <c r="G111" s="4"/>
    </row>
    <row r="112" spans="1:7" x14ac:dyDescent="0.45">
      <c r="A112" s="5"/>
      <c r="B112" s="4"/>
      <c r="C112" s="4"/>
      <c r="D112" s="4"/>
      <c r="E112" s="4"/>
      <c r="F112" s="4"/>
      <c r="G112" s="4"/>
    </row>
    <row r="113" spans="1:7" x14ac:dyDescent="0.45">
      <c r="A113" s="5"/>
      <c r="B113" s="4"/>
      <c r="C113" s="4"/>
      <c r="D113" s="4"/>
      <c r="E113" s="4"/>
      <c r="F113" s="4"/>
      <c r="G113" s="4"/>
    </row>
    <row r="114" spans="1:7" x14ac:dyDescent="0.45">
      <c r="A114" s="5"/>
      <c r="B114" s="4"/>
      <c r="C114" s="4"/>
      <c r="D114" s="4"/>
      <c r="E114" s="4"/>
      <c r="F114" s="4"/>
      <c r="G114" s="4"/>
    </row>
    <row r="115" spans="1:7" x14ac:dyDescent="0.45">
      <c r="A115" s="5"/>
      <c r="B115" s="4"/>
      <c r="C115" s="4"/>
      <c r="D115" s="4"/>
      <c r="E115" s="4"/>
      <c r="F115" s="4"/>
      <c r="G115" s="4"/>
    </row>
    <row r="116" spans="1:7" x14ac:dyDescent="0.45">
      <c r="A116" s="5"/>
      <c r="B116" s="4"/>
      <c r="C116" s="4"/>
      <c r="D116" s="4"/>
      <c r="E116" s="4"/>
      <c r="F116" s="4"/>
      <c r="G116" s="4"/>
    </row>
    <row r="117" spans="1:7" x14ac:dyDescent="0.45">
      <c r="A117" s="5"/>
      <c r="B117" s="4"/>
      <c r="C117" s="4"/>
      <c r="D117" s="4"/>
      <c r="E117" s="4"/>
      <c r="F117" s="4"/>
      <c r="G117" s="4"/>
    </row>
    <row r="118" spans="1:7" x14ac:dyDescent="0.45">
      <c r="A118" s="5"/>
      <c r="B118" s="4"/>
      <c r="C118" s="4"/>
      <c r="D118" s="4"/>
      <c r="E118" s="4"/>
      <c r="F118" s="4"/>
      <c r="G118" s="4"/>
    </row>
    <row r="119" spans="1:7" x14ac:dyDescent="0.45">
      <c r="A119" s="5"/>
      <c r="B119" s="4"/>
      <c r="C119" s="4"/>
      <c r="D119" s="4"/>
      <c r="E119" s="4"/>
      <c r="F119" s="4"/>
      <c r="G119" s="4"/>
    </row>
    <row r="120" spans="1:7" x14ac:dyDescent="0.45">
      <c r="A120" s="5"/>
      <c r="B120" s="4"/>
      <c r="C120" s="4"/>
      <c r="D120" s="4"/>
      <c r="E120" s="4"/>
      <c r="F120" s="4"/>
      <c r="G120" s="4"/>
    </row>
    <row r="121" spans="1:7" x14ac:dyDescent="0.45">
      <c r="A121" s="5"/>
      <c r="B121" s="4"/>
      <c r="C121" s="4"/>
      <c r="D121" s="4"/>
      <c r="E121" s="4"/>
      <c r="F121" s="4"/>
      <c r="G121" s="4"/>
    </row>
    <row r="122" spans="1:7" x14ac:dyDescent="0.45">
      <c r="A122" s="5"/>
      <c r="B122" s="4"/>
      <c r="C122" s="4"/>
      <c r="D122" s="4"/>
      <c r="E122" s="4"/>
      <c r="F122" s="4"/>
      <c r="G122" s="4"/>
    </row>
    <row r="123" spans="1:7" x14ac:dyDescent="0.45">
      <c r="A123" s="5"/>
      <c r="B123" s="4"/>
      <c r="C123" s="4"/>
      <c r="D123" s="4"/>
      <c r="E123" s="4"/>
      <c r="F123" s="4"/>
      <c r="G123" s="4"/>
    </row>
    <row r="124" spans="1:7" x14ac:dyDescent="0.45">
      <c r="A124" s="5"/>
      <c r="B124" s="4"/>
      <c r="C124" s="4"/>
      <c r="D124" s="4"/>
      <c r="E124" s="4"/>
      <c r="F124" s="4"/>
      <c r="G124" s="4"/>
    </row>
    <row r="125" spans="1:7" x14ac:dyDescent="0.45">
      <c r="A125" s="5"/>
      <c r="B125" s="4"/>
      <c r="C125" s="4"/>
      <c r="D125" s="4"/>
      <c r="E125" s="4"/>
      <c r="F125" s="4"/>
      <c r="G125" s="4"/>
    </row>
    <row r="126" spans="1:7" x14ac:dyDescent="0.45">
      <c r="A126" s="5"/>
      <c r="B126" s="4"/>
      <c r="C126" s="4"/>
      <c r="D126" s="4"/>
      <c r="E126" s="4"/>
      <c r="F126" s="4"/>
      <c r="G126" s="4"/>
    </row>
    <row r="127" spans="1:7" x14ac:dyDescent="0.45">
      <c r="A127" s="5"/>
      <c r="B127" s="4"/>
      <c r="C127" s="4"/>
      <c r="D127" s="4"/>
      <c r="E127" s="4"/>
      <c r="F127" s="4"/>
      <c r="G127" s="4"/>
    </row>
    <row r="128" spans="1:7" x14ac:dyDescent="0.45">
      <c r="A128" s="5"/>
      <c r="B128" s="4"/>
      <c r="C128" s="4"/>
      <c r="D128" s="4"/>
      <c r="E128" s="4"/>
      <c r="F128" s="4"/>
      <c r="G128" s="4"/>
    </row>
    <row r="129" spans="1:7" x14ac:dyDescent="0.45">
      <c r="A129" s="5"/>
      <c r="B129" s="4"/>
      <c r="C129" s="4"/>
      <c r="D129" s="4"/>
      <c r="E129" s="4"/>
      <c r="F129" s="4"/>
      <c r="G129" s="4"/>
    </row>
    <row r="130" spans="1:7" x14ac:dyDescent="0.45">
      <c r="A130" s="5"/>
      <c r="B130" s="4"/>
      <c r="C130" s="4"/>
      <c r="D130" s="4"/>
      <c r="E130" s="4"/>
      <c r="F130" s="4"/>
      <c r="G130" s="4"/>
    </row>
    <row r="131" spans="1:7" x14ac:dyDescent="0.45">
      <c r="A131" s="5"/>
      <c r="B131" s="4"/>
      <c r="C131" s="4"/>
      <c r="D131" s="4"/>
      <c r="E131" s="4"/>
      <c r="F131" s="4"/>
      <c r="G131" s="4"/>
    </row>
    <row r="132" spans="1:7" x14ac:dyDescent="0.45">
      <c r="A132" s="5"/>
      <c r="B132" s="4"/>
      <c r="C132" s="4"/>
      <c r="D132" s="4"/>
      <c r="E132" s="4"/>
      <c r="F132" s="4"/>
      <c r="G132" s="4"/>
    </row>
    <row r="133" spans="1:7" x14ac:dyDescent="0.45">
      <c r="A133" s="5"/>
      <c r="B133" s="4"/>
      <c r="C133" s="4"/>
      <c r="D133" s="4"/>
      <c r="E133" s="4"/>
      <c r="F133" s="4"/>
      <c r="G133" s="4"/>
    </row>
    <row r="134" spans="1:7" x14ac:dyDescent="0.45">
      <c r="A134" s="5"/>
      <c r="B134" s="4"/>
      <c r="C134" s="4"/>
      <c r="D134" s="4"/>
      <c r="E134" s="4"/>
      <c r="F134" s="4"/>
      <c r="G134" s="4"/>
    </row>
    <row r="135" spans="1:7" x14ac:dyDescent="0.45">
      <c r="A135" s="5"/>
      <c r="B135" s="4"/>
      <c r="C135" s="4"/>
      <c r="D135" s="4"/>
      <c r="E135" s="4"/>
      <c r="F135" s="4"/>
      <c r="G135" s="4"/>
    </row>
    <row r="136" spans="1:7" x14ac:dyDescent="0.45">
      <c r="A136" s="5"/>
      <c r="B136" s="4"/>
      <c r="C136" s="4"/>
      <c r="D136" s="4"/>
      <c r="E136" s="4"/>
      <c r="F136" s="4"/>
      <c r="G136" s="4"/>
    </row>
    <row r="137" spans="1:7" x14ac:dyDescent="0.45">
      <c r="A137" s="5"/>
      <c r="B137" s="4"/>
      <c r="C137" s="4"/>
      <c r="D137" s="4"/>
      <c r="E137" s="4"/>
      <c r="F137" s="4"/>
      <c r="G137" s="4"/>
    </row>
    <row r="138" spans="1:7" x14ac:dyDescent="0.45">
      <c r="A138" s="5"/>
      <c r="B138" s="4"/>
      <c r="C138" s="4"/>
      <c r="D138" s="4"/>
      <c r="E138" s="4"/>
      <c r="F138" s="4"/>
      <c r="G138" s="4"/>
    </row>
    <row r="139" spans="1:7" x14ac:dyDescent="0.45">
      <c r="A139" s="5"/>
      <c r="B139" s="4"/>
      <c r="C139" s="4"/>
      <c r="D139" s="4"/>
      <c r="E139" s="4"/>
      <c r="F139" s="4"/>
      <c r="G139" s="4"/>
    </row>
    <row r="140" spans="1:7" x14ac:dyDescent="0.45">
      <c r="A140" s="5"/>
      <c r="B140" s="4"/>
      <c r="C140" s="4"/>
      <c r="D140" s="4"/>
      <c r="E140" s="4"/>
      <c r="F140" s="4"/>
      <c r="G140" s="4"/>
    </row>
    <row r="141" spans="1:7" x14ac:dyDescent="0.45">
      <c r="A141" s="5"/>
      <c r="B141" s="4"/>
      <c r="C141" s="4"/>
      <c r="D141" s="4"/>
      <c r="E141" s="4"/>
      <c r="F141" s="4"/>
      <c r="G141" s="4"/>
    </row>
    <row r="142" spans="1:7" x14ac:dyDescent="0.45">
      <c r="A142" s="5"/>
      <c r="B142" s="4"/>
      <c r="C142" s="4"/>
      <c r="D142" s="4"/>
      <c r="E142" s="4"/>
      <c r="F142" s="4"/>
      <c r="G142" s="4"/>
    </row>
    <row r="143" spans="1:7" x14ac:dyDescent="0.45">
      <c r="A143" s="5"/>
      <c r="B143" s="4"/>
      <c r="C143" s="4"/>
      <c r="D143" s="4"/>
      <c r="E143" s="4"/>
      <c r="F143" s="4"/>
      <c r="G143" s="4"/>
    </row>
    <row r="144" spans="1:7" x14ac:dyDescent="0.45">
      <c r="A144" s="5"/>
      <c r="B144" s="4"/>
      <c r="C144" s="4"/>
      <c r="D144" s="4"/>
      <c r="E144" s="4"/>
      <c r="F144" s="4"/>
      <c r="G144" s="4"/>
    </row>
    <row r="145" spans="1:7" x14ac:dyDescent="0.45">
      <c r="A145" s="5"/>
      <c r="B145" s="4"/>
      <c r="C145" s="4"/>
      <c r="D145" s="4"/>
      <c r="E145" s="4"/>
      <c r="F145" s="4"/>
      <c r="G145" s="4"/>
    </row>
    <row r="146" spans="1:7" x14ac:dyDescent="0.45">
      <c r="A146" s="5"/>
      <c r="B146" s="4"/>
      <c r="C146" s="4"/>
      <c r="D146" s="4"/>
      <c r="E146" s="4"/>
      <c r="F146" s="4"/>
      <c r="G146" s="4"/>
    </row>
    <row r="147" spans="1:7" x14ac:dyDescent="0.45">
      <c r="A147" s="5"/>
      <c r="B147" s="4"/>
      <c r="C147" s="4"/>
      <c r="D147" s="4"/>
      <c r="E147" s="4"/>
      <c r="F147" s="4"/>
      <c r="G147" s="4"/>
    </row>
    <row r="148" spans="1:7" x14ac:dyDescent="0.45">
      <c r="A148" s="5"/>
      <c r="B148" s="4"/>
      <c r="C148" s="4"/>
      <c r="D148" s="4"/>
      <c r="E148" s="4"/>
      <c r="F148" s="4"/>
      <c r="G148" s="4"/>
    </row>
    <row r="149" spans="1:7" x14ac:dyDescent="0.45">
      <c r="A149" s="5"/>
      <c r="B149" s="4"/>
      <c r="C149" s="4"/>
      <c r="D149" s="4"/>
      <c r="E149" s="4"/>
      <c r="F149" s="4"/>
      <c r="G149" s="4"/>
    </row>
    <row r="150" spans="1:7" x14ac:dyDescent="0.45">
      <c r="A150" s="5"/>
      <c r="B150" s="4"/>
      <c r="C150" s="4"/>
      <c r="D150" s="4"/>
      <c r="E150" s="4"/>
      <c r="F150" s="4"/>
      <c r="G150" s="4"/>
    </row>
    <row r="151" spans="1:7" x14ac:dyDescent="0.45">
      <c r="A151" s="5"/>
      <c r="B151" s="4"/>
      <c r="C151" s="4"/>
      <c r="D151" s="4"/>
      <c r="E151" s="4"/>
      <c r="F151" s="4"/>
      <c r="G151" s="4"/>
    </row>
    <row r="152" spans="1:7" x14ac:dyDescent="0.45">
      <c r="A152" s="5"/>
      <c r="B152" s="4"/>
      <c r="C152" s="4"/>
      <c r="D152" s="4"/>
      <c r="E152" s="4"/>
      <c r="F152" s="4"/>
      <c r="G152" s="4"/>
    </row>
    <row r="153" spans="1:7" x14ac:dyDescent="0.45">
      <c r="A153" s="5"/>
      <c r="B153" s="4"/>
      <c r="C153" s="4"/>
      <c r="D153" s="4"/>
      <c r="E153" s="4"/>
      <c r="F153" s="4"/>
      <c r="G153" s="4"/>
    </row>
    <row r="154" spans="1:7" x14ac:dyDescent="0.45">
      <c r="A154" s="5"/>
      <c r="B154" s="4"/>
      <c r="C154" s="4"/>
      <c r="D154" s="4"/>
      <c r="E154" s="4"/>
      <c r="F154" s="4"/>
      <c r="G154" s="4"/>
    </row>
    <row r="155" spans="1:7" x14ac:dyDescent="0.45">
      <c r="A155" s="5"/>
      <c r="B155" s="4"/>
      <c r="C155" s="4"/>
      <c r="D155" s="4"/>
      <c r="E155" s="4"/>
      <c r="F155" s="4"/>
      <c r="G155" s="4"/>
    </row>
    <row r="156" spans="1:7" x14ac:dyDescent="0.45">
      <c r="A156" s="5"/>
      <c r="B156" s="4"/>
      <c r="C156" s="4"/>
      <c r="D156" s="4"/>
      <c r="E156" s="4"/>
      <c r="F156" s="4"/>
      <c r="G156" s="4"/>
    </row>
    <row r="157" spans="1:7" x14ac:dyDescent="0.45">
      <c r="A157" s="5"/>
      <c r="B157" s="4"/>
      <c r="C157" s="4"/>
      <c r="D157" s="4"/>
      <c r="E157" s="4"/>
      <c r="F157" s="4"/>
      <c r="G157" s="4"/>
    </row>
    <row r="158" spans="1:7" x14ac:dyDescent="0.45">
      <c r="A158" s="5"/>
      <c r="B158" s="4"/>
      <c r="C158" s="4"/>
      <c r="D158" s="4"/>
      <c r="E158" s="4"/>
      <c r="F158" s="4"/>
      <c r="G158" s="4"/>
    </row>
    <row r="159" spans="1:7" x14ac:dyDescent="0.45">
      <c r="A159" s="5"/>
      <c r="B159" s="4"/>
      <c r="C159" s="4"/>
      <c r="D159" s="4"/>
      <c r="E159" s="4"/>
      <c r="F159" s="4"/>
      <c r="G159" s="4"/>
    </row>
    <row r="160" spans="1:7" x14ac:dyDescent="0.45">
      <c r="A160" s="5"/>
      <c r="B160" s="4"/>
      <c r="C160" s="4"/>
      <c r="D160" s="4"/>
      <c r="E160" s="4"/>
      <c r="F160" s="4"/>
      <c r="G160" s="4"/>
    </row>
    <row r="161" spans="1:7" x14ac:dyDescent="0.45">
      <c r="A161" s="5"/>
      <c r="B161" s="4"/>
      <c r="C161" s="4"/>
      <c r="D161" s="4"/>
      <c r="E161" s="4"/>
      <c r="F161" s="4"/>
      <c r="G161" s="4"/>
    </row>
    <row r="162" spans="1:7" x14ac:dyDescent="0.45">
      <c r="A162" s="5"/>
      <c r="B162" s="4"/>
      <c r="C162" s="4"/>
      <c r="D162" s="4"/>
      <c r="E162" s="4"/>
      <c r="F162" s="4"/>
      <c r="G162" s="4"/>
    </row>
    <row r="163" spans="1:7" x14ac:dyDescent="0.45">
      <c r="A163" s="5"/>
      <c r="B163" s="4"/>
      <c r="C163" s="4"/>
      <c r="D163" s="4"/>
      <c r="E163" s="4"/>
      <c r="F163" s="4"/>
      <c r="G163" s="4"/>
    </row>
    <row r="164" spans="1:7" x14ac:dyDescent="0.45">
      <c r="A164" s="5"/>
      <c r="B164" s="4"/>
      <c r="C164" s="4"/>
      <c r="D164" s="4"/>
      <c r="E164" s="4"/>
      <c r="F164" s="4"/>
      <c r="G164" s="4"/>
    </row>
    <row r="165" spans="1:7" x14ac:dyDescent="0.45">
      <c r="A165" s="5"/>
      <c r="B165" s="4"/>
      <c r="C165" s="4"/>
      <c r="D165" s="4"/>
      <c r="E165" s="4"/>
      <c r="F165" s="4"/>
      <c r="G165" s="4"/>
    </row>
    <row r="166" spans="1:7" x14ac:dyDescent="0.45">
      <c r="A166" s="5"/>
      <c r="B166" s="4"/>
      <c r="C166" s="4"/>
      <c r="D166" s="4"/>
      <c r="E166" s="4"/>
      <c r="F166" s="4"/>
      <c r="G166" s="4"/>
    </row>
    <row r="167" spans="1:7" x14ac:dyDescent="0.45">
      <c r="A167" s="5"/>
      <c r="B167" s="4"/>
      <c r="C167" s="4"/>
      <c r="D167" s="4"/>
      <c r="E167" s="4"/>
      <c r="F167" s="4"/>
      <c r="G167" s="4"/>
    </row>
    <row r="168" spans="1:7" x14ac:dyDescent="0.45">
      <c r="A168" s="5"/>
      <c r="B168" s="4"/>
      <c r="C168" s="4"/>
      <c r="D168" s="4"/>
      <c r="E168" s="4"/>
      <c r="F168" s="4"/>
      <c r="G168" s="4"/>
    </row>
    <row r="169" spans="1:7" x14ac:dyDescent="0.45">
      <c r="A169" s="5"/>
      <c r="B169" s="4"/>
      <c r="C169" s="4"/>
      <c r="D169" s="4"/>
      <c r="E169" s="4"/>
      <c r="F169" s="4"/>
      <c r="G169" s="4"/>
    </row>
    <row r="170" spans="1:7" x14ac:dyDescent="0.45">
      <c r="A170" s="5"/>
      <c r="B170" s="4"/>
      <c r="C170" s="4"/>
      <c r="D170" s="4"/>
      <c r="E170" s="4"/>
      <c r="F170" s="4"/>
      <c r="G170" s="4"/>
    </row>
    <row r="171" spans="1:7" x14ac:dyDescent="0.45">
      <c r="A171" s="5"/>
      <c r="B171" s="4"/>
      <c r="C171" s="4"/>
      <c r="D171" s="4"/>
      <c r="E171" s="4"/>
      <c r="F171" s="4"/>
      <c r="G171" s="4"/>
    </row>
    <row r="172" spans="1:7" x14ac:dyDescent="0.45">
      <c r="A172" s="5"/>
      <c r="B172" s="4"/>
      <c r="C172" s="4"/>
      <c r="D172" s="4"/>
      <c r="E172" s="4"/>
      <c r="F172" s="4"/>
      <c r="G172" s="4"/>
    </row>
    <row r="173" spans="1:7" x14ac:dyDescent="0.45">
      <c r="A173" s="5"/>
      <c r="B173" s="4"/>
      <c r="C173" s="4"/>
      <c r="D173" s="4"/>
      <c r="E173" s="4"/>
      <c r="F173" s="4"/>
      <c r="G173" s="4"/>
    </row>
    <row r="174" spans="1:7" x14ac:dyDescent="0.45">
      <c r="A174" s="5"/>
      <c r="B174" s="4"/>
      <c r="C174" s="4"/>
      <c r="D174" s="4"/>
      <c r="E174" s="4"/>
      <c r="F174" s="4"/>
      <c r="G174" s="4"/>
    </row>
    <row r="175" spans="1:7" x14ac:dyDescent="0.45">
      <c r="A175" s="5"/>
      <c r="B175" s="4"/>
      <c r="C175" s="4"/>
      <c r="D175" s="4"/>
      <c r="E175" s="4"/>
      <c r="F175" s="4"/>
      <c r="G175" s="4"/>
    </row>
    <row r="176" spans="1:7" x14ac:dyDescent="0.45">
      <c r="A176" s="5"/>
      <c r="B176" s="4"/>
      <c r="C176" s="4"/>
      <c r="D176" s="4"/>
      <c r="E176" s="4"/>
      <c r="F176" s="4"/>
      <c r="G176" s="4"/>
    </row>
    <row r="177" spans="1:7" x14ac:dyDescent="0.45">
      <c r="A177" s="5"/>
      <c r="B177" s="4"/>
      <c r="C177" s="4"/>
      <c r="D177" s="4"/>
      <c r="E177" s="4"/>
      <c r="F177" s="4"/>
      <c r="G177" s="4"/>
    </row>
    <row r="178" spans="1:7" x14ac:dyDescent="0.45">
      <c r="A178" s="5"/>
      <c r="B178" s="4"/>
      <c r="C178" s="4"/>
      <c r="D178" s="4"/>
      <c r="E178" s="4"/>
      <c r="F178" s="4"/>
      <c r="G178" s="4"/>
    </row>
    <row r="179" spans="1:7" x14ac:dyDescent="0.45">
      <c r="A179" s="5"/>
      <c r="B179" s="4"/>
      <c r="C179" s="4"/>
      <c r="D179" s="4"/>
      <c r="E179" s="4"/>
      <c r="F179" s="4"/>
      <c r="G179" s="4"/>
    </row>
    <row r="180" spans="1:7" x14ac:dyDescent="0.45">
      <c r="A180" s="5"/>
      <c r="B180" s="4"/>
      <c r="C180" s="4"/>
      <c r="D180" s="4"/>
      <c r="E180" s="4"/>
      <c r="F180" s="4"/>
      <c r="G180" s="4"/>
    </row>
    <row r="181" spans="1:7" x14ac:dyDescent="0.45">
      <c r="A181" s="5"/>
      <c r="B181" s="4"/>
      <c r="C181" s="4"/>
      <c r="D181" s="4"/>
      <c r="E181" s="4"/>
      <c r="F181" s="4"/>
      <c r="G181" s="4"/>
    </row>
    <row r="182" spans="1:7" x14ac:dyDescent="0.45">
      <c r="A182" s="5"/>
      <c r="B182" s="4"/>
      <c r="C182" s="4"/>
      <c r="D182" s="4"/>
      <c r="E182" s="4"/>
      <c r="F182" s="4"/>
      <c r="G182" s="4"/>
    </row>
    <row r="183" spans="1:7" x14ac:dyDescent="0.45">
      <c r="A183" s="5"/>
      <c r="B183" s="4"/>
      <c r="C183" s="4"/>
      <c r="D183" s="4"/>
      <c r="E183" s="4"/>
      <c r="F183" s="4"/>
      <c r="G183" s="4"/>
    </row>
    <row r="184" spans="1:7" x14ac:dyDescent="0.45">
      <c r="A184" s="5"/>
      <c r="B184" s="4"/>
      <c r="C184" s="4"/>
      <c r="D184" s="4"/>
      <c r="E184" s="4"/>
      <c r="F184" s="4"/>
      <c r="G184" s="4"/>
    </row>
    <row r="185" spans="1:7" x14ac:dyDescent="0.45">
      <c r="A185" s="5"/>
      <c r="B185" s="4"/>
      <c r="C185" s="4"/>
      <c r="D185" s="4"/>
      <c r="E185" s="4"/>
      <c r="F185" s="4"/>
      <c r="G185" s="4"/>
    </row>
    <row r="186" spans="1:7" x14ac:dyDescent="0.45">
      <c r="A186" s="5"/>
      <c r="B186" s="4"/>
      <c r="C186" s="4"/>
      <c r="D186" s="4"/>
      <c r="E186" s="4"/>
      <c r="F186" s="4"/>
      <c r="G186" s="4"/>
    </row>
    <row r="187" spans="1:7" x14ac:dyDescent="0.45">
      <c r="A187" s="5"/>
      <c r="B187" s="4"/>
      <c r="C187" s="4"/>
      <c r="D187" s="4"/>
      <c r="E187" s="4"/>
      <c r="F187" s="4"/>
      <c r="G187" s="4"/>
    </row>
    <row r="188" spans="1:7" x14ac:dyDescent="0.45">
      <c r="A188" s="5"/>
      <c r="B188" s="4"/>
      <c r="C188" s="4"/>
      <c r="D188" s="4"/>
      <c r="E188" s="4"/>
      <c r="F188" s="4"/>
      <c r="G188" s="4"/>
    </row>
    <row r="189" spans="1:7" x14ac:dyDescent="0.45">
      <c r="A189" s="5"/>
      <c r="B189" s="4"/>
      <c r="C189" s="4"/>
      <c r="D189" s="4"/>
      <c r="E189" s="4"/>
      <c r="F189" s="4"/>
      <c r="G189" s="4"/>
    </row>
    <row r="190" spans="1:7" x14ac:dyDescent="0.45">
      <c r="A190" s="5"/>
      <c r="B190" s="4"/>
      <c r="C190" s="4"/>
      <c r="D190" s="4"/>
      <c r="E190" s="4"/>
      <c r="F190" s="4"/>
      <c r="G190" s="4"/>
    </row>
    <row r="191" spans="1:7" x14ac:dyDescent="0.45">
      <c r="A191" s="5"/>
      <c r="B191" s="4"/>
      <c r="C191" s="4"/>
      <c r="D191" s="4"/>
      <c r="E191" s="4"/>
      <c r="F191" s="4"/>
      <c r="G191" s="4"/>
    </row>
    <row r="192" spans="1:7" x14ac:dyDescent="0.45">
      <c r="A192" s="5"/>
      <c r="B192" s="4"/>
      <c r="C192" s="4"/>
      <c r="D192" s="4"/>
      <c r="E192" s="4"/>
      <c r="F192" s="4"/>
      <c r="G192" s="4"/>
    </row>
    <row r="193" spans="1:7" x14ac:dyDescent="0.45">
      <c r="A193" s="5"/>
      <c r="B193" s="4"/>
      <c r="C193" s="4"/>
      <c r="D193" s="4"/>
      <c r="E193" s="4"/>
      <c r="F193" s="4"/>
      <c r="G193" s="4"/>
    </row>
    <row r="194" spans="1:7" x14ac:dyDescent="0.45">
      <c r="A194" s="5"/>
      <c r="B194" s="4"/>
      <c r="C194" s="4"/>
      <c r="D194" s="4"/>
      <c r="E194" s="4"/>
      <c r="F194" s="4"/>
      <c r="G194" s="4"/>
    </row>
    <row r="195" spans="1:7" x14ac:dyDescent="0.45">
      <c r="A195" s="5"/>
      <c r="B195" s="4"/>
      <c r="C195" s="4"/>
      <c r="D195" s="4"/>
      <c r="E195" s="4"/>
      <c r="F195" s="4"/>
      <c r="G195" s="4"/>
    </row>
    <row r="196" spans="1:7" x14ac:dyDescent="0.45">
      <c r="A196" s="5"/>
      <c r="B196" s="4"/>
      <c r="C196" s="4"/>
      <c r="D196" s="4"/>
      <c r="E196" s="4"/>
      <c r="F196" s="4"/>
      <c r="G196" s="4"/>
    </row>
    <row r="197" spans="1:7" x14ac:dyDescent="0.45">
      <c r="A197" s="5"/>
      <c r="B197" s="4"/>
      <c r="C197" s="4"/>
      <c r="D197" s="4"/>
      <c r="E197" s="4"/>
      <c r="F197" s="4"/>
      <c r="G197" s="4"/>
    </row>
    <row r="198" spans="1:7" x14ac:dyDescent="0.45">
      <c r="A198" s="5"/>
      <c r="B198" s="4"/>
      <c r="C198" s="4"/>
      <c r="D198" s="4"/>
      <c r="E198" s="4"/>
      <c r="F198" s="4"/>
      <c r="G198" s="4"/>
    </row>
    <row r="199" spans="1:7" x14ac:dyDescent="0.45">
      <c r="A199" s="5"/>
      <c r="B199" s="4"/>
      <c r="C199" s="4"/>
      <c r="D199" s="4"/>
      <c r="E199" s="4"/>
      <c r="F199" s="4"/>
      <c r="G199" s="4"/>
    </row>
    <row r="200" spans="1:7" x14ac:dyDescent="0.45">
      <c r="A200" s="5"/>
      <c r="B200" s="4"/>
      <c r="C200" s="4"/>
      <c r="D200" s="4"/>
      <c r="E200" s="4"/>
      <c r="F200" s="4"/>
      <c r="G200" s="4"/>
    </row>
    <row r="201" spans="1:7" x14ac:dyDescent="0.45">
      <c r="A201" s="5"/>
      <c r="B201" s="4"/>
      <c r="C201" s="4"/>
      <c r="D201" s="4"/>
      <c r="E201" s="4"/>
      <c r="F201" s="4"/>
      <c r="G201" s="4"/>
    </row>
    <row r="202" spans="1:7" x14ac:dyDescent="0.45">
      <c r="A202" s="5"/>
      <c r="B202" s="4"/>
      <c r="C202" s="4"/>
      <c r="D202" s="4"/>
      <c r="E202" s="4"/>
      <c r="F202" s="4"/>
      <c r="G202" s="4"/>
    </row>
    <row r="203" spans="1:7" x14ac:dyDescent="0.45">
      <c r="A203" s="5"/>
      <c r="B203" s="4"/>
      <c r="C203" s="4"/>
      <c r="D203" s="4"/>
      <c r="E203" s="4"/>
      <c r="F203" s="4"/>
      <c r="G203" s="4"/>
    </row>
    <row r="204" spans="1:7" x14ac:dyDescent="0.45">
      <c r="A204" s="5"/>
      <c r="B204" s="4"/>
      <c r="C204" s="4"/>
      <c r="D204" s="4"/>
      <c r="E204" s="4"/>
      <c r="F204" s="4"/>
      <c r="G204" s="4"/>
    </row>
    <row r="205" spans="1:7" x14ac:dyDescent="0.45">
      <c r="A205" s="5"/>
      <c r="B205" s="4"/>
      <c r="C205" s="4"/>
      <c r="D205" s="4"/>
      <c r="E205" s="4"/>
      <c r="F205" s="4"/>
      <c r="G205" s="4"/>
    </row>
    <row r="206" spans="1:7" x14ac:dyDescent="0.45">
      <c r="A206" s="5"/>
      <c r="B206" s="4"/>
      <c r="C206" s="4"/>
      <c r="D206" s="4"/>
      <c r="E206" s="4"/>
      <c r="F206" s="4"/>
      <c r="G206" s="4"/>
    </row>
    <row r="207" spans="1:7" x14ac:dyDescent="0.45">
      <c r="A207" s="5"/>
      <c r="B207" s="4"/>
      <c r="C207" s="4"/>
      <c r="D207" s="4"/>
      <c r="E207" s="4"/>
      <c r="F207" s="4"/>
      <c r="G207" s="4"/>
    </row>
    <row r="208" spans="1:7" x14ac:dyDescent="0.45">
      <c r="A208" s="5"/>
      <c r="B208" s="4"/>
      <c r="C208" s="4"/>
      <c r="D208" s="4"/>
      <c r="E208" s="4"/>
      <c r="F208" s="4"/>
      <c r="G208" s="4"/>
    </row>
    <row r="209" spans="1:7" x14ac:dyDescent="0.45">
      <c r="A209" s="5"/>
      <c r="B209" s="4"/>
      <c r="C209" s="4"/>
      <c r="D209" s="4"/>
      <c r="E209" s="4"/>
      <c r="F209" s="4"/>
      <c r="G209" s="4"/>
    </row>
    <row r="210" spans="1:7" x14ac:dyDescent="0.45">
      <c r="A210" s="5"/>
      <c r="B210" s="4"/>
      <c r="C210" s="4"/>
      <c r="D210" s="4"/>
      <c r="E210" s="4"/>
      <c r="F210" s="4"/>
      <c r="G210" s="4"/>
    </row>
    <row r="211" spans="1:7" x14ac:dyDescent="0.45">
      <c r="A211" s="5"/>
      <c r="B211" s="4"/>
      <c r="C211" s="4"/>
      <c r="D211" s="4"/>
      <c r="E211" s="4"/>
      <c r="F211" s="4"/>
      <c r="G211" s="4"/>
    </row>
    <row r="212" spans="1:7" x14ac:dyDescent="0.45">
      <c r="A212" s="5"/>
      <c r="B212" s="4"/>
      <c r="C212" s="4"/>
      <c r="D212" s="4"/>
      <c r="E212" s="4"/>
      <c r="F212" s="4"/>
      <c r="G212" s="4"/>
    </row>
    <row r="213" spans="1:7" x14ac:dyDescent="0.45">
      <c r="A213" s="5"/>
      <c r="B213" s="4"/>
      <c r="C213" s="4"/>
      <c r="D213" s="4"/>
      <c r="E213" s="4"/>
      <c r="F213" s="4"/>
      <c r="G213" s="4"/>
    </row>
    <row r="214" spans="1:7" x14ac:dyDescent="0.45">
      <c r="A214" s="5"/>
      <c r="B214" s="4"/>
      <c r="C214" s="4"/>
      <c r="D214" s="4"/>
      <c r="E214" s="4"/>
      <c r="F214" s="4"/>
      <c r="G214" s="4"/>
    </row>
    <row r="215" spans="1:7" x14ac:dyDescent="0.45">
      <c r="A215" s="5"/>
      <c r="B215" s="4"/>
      <c r="C215" s="4"/>
      <c r="D215" s="4"/>
      <c r="E215" s="4"/>
      <c r="F215" s="4"/>
      <c r="G215" s="4"/>
    </row>
    <row r="216" spans="1:7" x14ac:dyDescent="0.45">
      <c r="A216" s="5"/>
      <c r="B216" s="4"/>
      <c r="C216" s="4"/>
      <c r="D216" s="4"/>
      <c r="E216" s="4"/>
      <c r="F216" s="4"/>
      <c r="G216" s="4"/>
    </row>
    <row r="217" spans="1:7" x14ac:dyDescent="0.45">
      <c r="A217" s="5"/>
      <c r="B217" s="4"/>
      <c r="C217" s="4"/>
      <c r="D217" s="4"/>
      <c r="E217" s="4"/>
      <c r="F217" s="4"/>
      <c r="G217" s="4"/>
    </row>
    <row r="218" spans="1:7" x14ac:dyDescent="0.45">
      <c r="A218" s="5"/>
      <c r="B218" s="4"/>
      <c r="C218" s="4"/>
      <c r="D218" s="4"/>
      <c r="E218" s="4"/>
      <c r="F218" s="4"/>
      <c r="G218" s="4"/>
    </row>
    <row r="219" spans="1:7" x14ac:dyDescent="0.45">
      <c r="A219" s="5"/>
      <c r="B219" s="4"/>
      <c r="C219" s="4"/>
      <c r="D219" s="4"/>
      <c r="E219" s="4"/>
      <c r="F219" s="4"/>
      <c r="G219" s="4"/>
    </row>
    <row r="220" spans="1:7" x14ac:dyDescent="0.45">
      <c r="A220" s="5"/>
      <c r="B220" s="4"/>
      <c r="C220" s="4"/>
      <c r="D220" s="4"/>
      <c r="E220" s="4"/>
      <c r="F220" s="4"/>
      <c r="G220" s="4"/>
    </row>
    <row r="221" spans="1:7" x14ac:dyDescent="0.45">
      <c r="A221" s="5"/>
      <c r="B221" s="4"/>
      <c r="C221" s="4"/>
      <c r="D221" s="4"/>
      <c r="E221" s="4"/>
      <c r="F221" s="4"/>
      <c r="G221" s="4"/>
    </row>
    <row r="222" spans="1:7" x14ac:dyDescent="0.45">
      <c r="A222" s="5"/>
      <c r="B222" s="4"/>
      <c r="C222" s="4"/>
      <c r="D222" s="4"/>
      <c r="E222" s="4"/>
      <c r="F222" s="4"/>
      <c r="G222" s="4"/>
    </row>
    <row r="223" spans="1:7" x14ac:dyDescent="0.45">
      <c r="A223" s="5"/>
      <c r="B223" s="4"/>
      <c r="C223" s="4"/>
      <c r="D223" s="4"/>
      <c r="E223" s="4"/>
      <c r="F223" s="4"/>
      <c r="G223" s="4"/>
    </row>
    <row r="224" spans="1:7" x14ac:dyDescent="0.45">
      <c r="A224" s="5"/>
      <c r="B224" s="4"/>
      <c r="C224" s="4"/>
      <c r="D224" s="4"/>
      <c r="E224" s="4"/>
      <c r="F224" s="4"/>
      <c r="G224" s="4"/>
    </row>
    <row r="225" spans="1:7" x14ac:dyDescent="0.45">
      <c r="A225" s="5"/>
      <c r="B225" s="4"/>
      <c r="C225" s="4"/>
      <c r="D225" s="4"/>
      <c r="E225" s="4"/>
      <c r="F225" s="4"/>
      <c r="G225" s="4"/>
    </row>
    <row r="226" spans="1:7" x14ac:dyDescent="0.45">
      <c r="A226" s="5"/>
      <c r="B226" s="4"/>
      <c r="C226" s="4"/>
      <c r="D226" s="4"/>
      <c r="E226" s="4"/>
      <c r="F226" s="4"/>
      <c r="G226" s="4"/>
    </row>
    <row r="227" spans="1:7" x14ac:dyDescent="0.45">
      <c r="A227" s="5"/>
      <c r="B227" s="4"/>
      <c r="C227" s="4"/>
      <c r="D227" s="4"/>
      <c r="E227" s="4"/>
      <c r="F227" s="4"/>
      <c r="G227" s="4"/>
    </row>
    <row r="228" spans="1:7" x14ac:dyDescent="0.45">
      <c r="A228" s="5"/>
      <c r="B228" s="4"/>
      <c r="C228" s="4"/>
      <c r="D228" s="4"/>
      <c r="E228" s="4"/>
      <c r="F228" s="4"/>
      <c r="G228" s="4"/>
    </row>
    <row r="229" spans="1:7" x14ac:dyDescent="0.45">
      <c r="A229" s="5"/>
      <c r="B229" s="4"/>
      <c r="C229" s="4"/>
      <c r="D229" s="4"/>
      <c r="E229" s="4"/>
      <c r="F229" s="4"/>
      <c r="G229" s="4"/>
    </row>
    <row r="230" spans="1:7" x14ac:dyDescent="0.45">
      <c r="A230" s="5"/>
      <c r="B230" s="4"/>
      <c r="C230" s="4"/>
      <c r="D230" s="4"/>
      <c r="E230" s="4"/>
      <c r="F230" s="4"/>
      <c r="G230" s="4"/>
    </row>
    <row r="231" spans="1:7" x14ac:dyDescent="0.45">
      <c r="A231" s="5"/>
      <c r="B231" s="4"/>
      <c r="C231" s="4"/>
      <c r="D231" s="4"/>
      <c r="E231" s="4"/>
      <c r="F231" s="4"/>
      <c r="G231" s="4"/>
    </row>
    <row r="232" spans="1:7" x14ac:dyDescent="0.45">
      <c r="A232" s="5"/>
      <c r="B232" s="4"/>
      <c r="C232" s="4"/>
      <c r="D232" s="4"/>
      <c r="E232" s="4"/>
      <c r="F232" s="4"/>
      <c r="G232" s="4"/>
    </row>
    <row r="233" spans="1:7" x14ac:dyDescent="0.45">
      <c r="A233" s="5"/>
      <c r="B233" s="4"/>
      <c r="C233" s="4"/>
      <c r="D233" s="4"/>
      <c r="E233" s="4"/>
      <c r="F233" s="4"/>
      <c r="G233" s="4"/>
    </row>
    <row r="234" spans="1:7" x14ac:dyDescent="0.45">
      <c r="A234" s="5"/>
      <c r="B234" s="4"/>
      <c r="C234" s="4"/>
      <c r="D234" s="4"/>
      <c r="E234" s="4"/>
      <c r="F234" s="4"/>
      <c r="G234" s="4"/>
    </row>
    <row r="235" spans="1:7" x14ac:dyDescent="0.45">
      <c r="A235" s="5"/>
      <c r="B235" s="4"/>
      <c r="C235" s="4"/>
      <c r="D235" s="4"/>
      <c r="E235" s="4"/>
      <c r="F235" s="4"/>
      <c r="G235" s="4"/>
    </row>
    <row r="236" spans="1:7" x14ac:dyDescent="0.45">
      <c r="A236" s="5"/>
      <c r="B236" s="4"/>
      <c r="C236" s="4"/>
      <c r="D236" s="4"/>
      <c r="E236" s="4"/>
      <c r="F236" s="4"/>
      <c r="G236" s="4"/>
    </row>
    <row r="237" spans="1:7" x14ac:dyDescent="0.45">
      <c r="A237" s="5"/>
      <c r="B237" s="4"/>
      <c r="C237" s="4"/>
      <c r="D237" s="4"/>
      <c r="E237" s="4"/>
      <c r="F237" s="4"/>
      <c r="G237" s="4"/>
    </row>
    <row r="238" spans="1:7" x14ac:dyDescent="0.45">
      <c r="A238" s="5"/>
      <c r="B238" s="4"/>
      <c r="C238" s="4"/>
      <c r="D238" s="4"/>
      <c r="E238" s="4"/>
      <c r="F238" s="4"/>
      <c r="G238" s="4"/>
    </row>
    <row r="239" spans="1:7" x14ac:dyDescent="0.45">
      <c r="A239" s="5"/>
      <c r="B239" s="4"/>
      <c r="C239" s="4"/>
      <c r="D239" s="4"/>
      <c r="E239" s="4"/>
      <c r="F239" s="4"/>
      <c r="G239" s="4"/>
    </row>
    <row r="240" spans="1:7" x14ac:dyDescent="0.45">
      <c r="A240" s="5"/>
      <c r="B240" s="4"/>
      <c r="C240" s="4"/>
      <c r="D240" s="4"/>
      <c r="E240" s="4"/>
      <c r="F240" s="4"/>
      <c r="G240" s="4"/>
    </row>
    <row r="241" spans="1:7" x14ac:dyDescent="0.45">
      <c r="A241" s="5"/>
      <c r="B241" s="4"/>
      <c r="C241" s="4"/>
      <c r="D241" s="4"/>
      <c r="E241" s="4"/>
      <c r="F241" s="4"/>
      <c r="G241" s="4"/>
    </row>
    <row r="242" spans="1:7" x14ac:dyDescent="0.45">
      <c r="A242" s="5"/>
      <c r="B242" s="4"/>
      <c r="C242" s="4"/>
      <c r="D242" s="4"/>
      <c r="E242" s="4"/>
      <c r="F242" s="4"/>
      <c r="G242" s="4"/>
    </row>
    <row r="243" spans="1:7" x14ac:dyDescent="0.45">
      <c r="A243" s="5"/>
      <c r="B243" s="4"/>
      <c r="C243" s="4"/>
      <c r="D243" s="4"/>
      <c r="E243" s="4"/>
      <c r="F243" s="4"/>
      <c r="G243" s="4"/>
    </row>
    <row r="244" spans="1:7" x14ac:dyDescent="0.45">
      <c r="A244" s="5"/>
      <c r="B244" s="4"/>
      <c r="C244" s="4"/>
      <c r="D244" s="4"/>
      <c r="E244" s="4"/>
      <c r="F244" s="4"/>
      <c r="G244" s="4"/>
    </row>
    <row r="245" spans="1:7" x14ac:dyDescent="0.45">
      <c r="A245" s="5"/>
      <c r="B245" s="4"/>
      <c r="C245" s="4"/>
      <c r="D245" s="4"/>
      <c r="E245" s="4"/>
      <c r="F245" s="4"/>
      <c r="G245" s="4"/>
    </row>
    <row r="246" spans="1:7" x14ac:dyDescent="0.45">
      <c r="A246" s="5"/>
      <c r="B246" s="4"/>
      <c r="C246" s="4"/>
      <c r="D246" s="4"/>
      <c r="E246" s="4"/>
      <c r="F246" s="4"/>
      <c r="G246" s="4"/>
    </row>
    <row r="247" spans="1:7" x14ac:dyDescent="0.45">
      <c r="A247" s="5"/>
      <c r="B247" s="4"/>
      <c r="C247" s="4"/>
      <c r="D247" s="4"/>
      <c r="E247" s="4"/>
      <c r="F247" s="4"/>
      <c r="G247" s="4"/>
    </row>
    <row r="248" spans="1:7" x14ac:dyDescent="0.45">
      <c r="A248" s="5"/>
      <c r="B248" s="4"/>
      <c r="C248" s="4"/>
      <c r="D248" s="4"/>
      <c r="E248" s="4"/>
      <c r="F248" s="4"/>
      <c r="G248" s="4"/>
    </row>
    <row r="249" spans="1:7" x14ac:dyDescent="0.45">
      <c r="A249" s="5"/>
      <c r="B249" s="4"/>
      <c r="C249" s="4"/>
      <c r="D249" s="4"/>
      <c r="E249" s="4"/>
      <c r="F249" s="4"/>
      <c r="G249" s="4"/>
    </row>
    <row r="250" spans="1:7" x14ac:dyDescent="0.45">
      <c r="A250" s="5"/>
      <c r="B250" s="4"/>
      <c r="C250" s="4"/>
      <c r="D250" s="4"/>
      <c r="E250" s="4"/>
      <c r="F250" s="4"/>
      <c r="G250" s="4"/>
    </row>
    <row r="251" spans="1:7" x14ac:dyDescent="0.45">
      <c r="A251" s="5"/>
      <c r="B251" s="4"/>
      <c r="C251" s="4"/>
      <c r="D251" s="4"/>
      <c r="E251" s="4"/>
      <c r="F251" s="4"/>
      <c r="G251" s="4"/>
    </row>
    <row r="252" spans="1:7" x14ac:dyDescent="0.45">
      <c r="A252" s="5"/>
      <c r="B252" s="4"/>
      <c r="C252" s="4"/>
      <c r="D252" s="4"/>
      <c r="E252" s="4"/>
      <c r="F252" s="4"/>
      <c r="G252" s="4"/>
    </row>
    <row r="253" spans="1:7" x14ac:dyDescent="0.45">
      <c r="A253" s="5"/>
      <c r="B253" s="4"/>
      <c r="C253" s="4"/>
      <c r="D253" s="4"/>
      <c r="E253" s="4"/>
      <c r="F253" s="4"/>
      <c r="G253" s="4"/>
    </row>
    <row r="254" spans="1:7" x14ac:dyDescent="0.45">
      <c r="A254" s="5"/>
      <c r="B254" s="4"/>
      <c r="C254" s="4"/>
      <c r="D254" s="4"/>
      <c r="E254" s="4"/>
      <c r="F254" s="4"/>
      <c r="G254" s="4"/>
    </row>
    <row r="255" spans="1:7" x14ac:dyDescent="0.45">
      <c r="A255" s="5"/>
      <c r="B255" s="4"/>
      <c r="C255" s="4"/>
      <c r="D255" s="4"/>
      <c r="E255" s="4"/>
      <c r="F255" s="4"/>
      <c r="G255" s="4"/>
    </row>
    <row r="256" spans="1:7" x14ac:dyDescent="0.45">
      <c r="A256" s="5"/>
      <c r="B256" s="4"/>
      <c r="C256" s="4"/>
      <c r="D256" s="4"/>
      <c r="E256" s="4"/>
      <c r="F256" s="4"/>
      <c r="G256" s="4"/>
    </row>
    <row r="257" spans="1:7" x14ac:dyDescent="0.45">
      <c r="A257" s="5"/>
      <c r="B257" s="4"/>
      <c r="C257" s="4"/>
      <c r="D257" s="4"/>
      <c r="E257" s="4"/>
      <c r="F257" s="4"/>
      <c r="G257" s="4"/>
    </row>
    <row r="258" spans="1:7" x14ac:dyDescent="0.45">
      <c r="A258" s="5"/>
      <c r="B258" s="4"/>
      <c r="C258" s="4"/>
      <c r="D258" s="4"/>
      <c r="E258" s="4"/>
      <c r="F258" s="4"/>
      <c r="G258" s="4"/>
    </row>
    <row r="259" spans="1:7" x14ac:dyDescent="0.45">
      <c r="A259" s="5"/>
      <c r="B259" s="4"/>
      <c r="C259" s="4"/>
      <c r="D259" s="4"/>
      <c r="E259" s="4"/>
      <c r="F259" s="4"/>
      <c r="G259" s="4"/>
    </row>
    <row r="260" spans="1:7" x14ac:dyDescent="0.45">
      <c r="A260" s="5"/>
      <c r="B260" s="4"/>
      <c r="C260" s="4"/>
      <c r="D260" s="4"/>
      <c r="E260" s="4"/>
      <c r="F260" s="4"/>
      <c r="G260" s="4"/>
    </row>
    <row r="261" spans="1:7" x14ac:dyDescent="0.45">
      <c r="A261" s="5"/>
      <c r="B261" s="4"/>
      <c r="C261" s="4"/>
      <c r="D261" s="4"/>
      <c r="E261" s="4"/>
      <c r="F261" s="4"/>
      <c r="G261" s="4"/>
    </row>
    <row r="262" spans="1:7" x14ac:dyDescent="0.45">
      <c r="A262" s="5"/>
      <c r="B262" s="4"/>
      <c r="C262" s="4"/>
      <c r="D262" s="4"/>
      <c r="E262" s="4"/>
      <c r="F262" s="4"/>
      <c r="G262" s="4"/>
    </row>
    <row r="263" spans="1:7" x14ac:dyDescent="0.45">
      <c r="A263" s="5"/>
      <c r="B263" s="4"/>
      <c r="C263" s="4"/>
      <c r="D263" s="4"/>
      <c r="E263" s="4"/>
      <c r="F263" s="4"/>
      <c r="G263" s="4"/>
    </row>
    <row r="264" spans="1:7" x14ac:dyDescent="0.45">
      <c r="A264" s="5"/>
      <c r="B264" s="4"/>
      <c r="C264" s="4"/>
      <c r="D264" s="4"/>
      <c r="E264" s="4"/>
      <c r="F264" s="4"/>
      <c r="G264" s="4"/>
    </row>
    <row r="265" spans="1:7" x14ac:dyDescent="0.45">
      <c r="A265" s="5"/>
      <c r="B265" s="4"/>
      <c r="C265" s="4"/>
      <c r="D265" s="4"/>
      <c r="E265" s="4"/>
      <c r="F265" s="4"/>
      <c r="G265" s="4"/>
    </row>
    <row r="266" spans="1:7" x14ac:dyDescent="0.45">
      <c r="A266" s="5"/>
      <c r="B266" s="4"/>
      <c r="C266" s="4"/>
      <c r="D266" s="4"/>
      <c r="E266" s="4"/>
      <c r="F266" s="4"/>
      <c r="G266" s="4"/>
    </row>
    <row r="267" spans="1:7" x14ac:dyDescent="0.45">
      <c r="A267" s="5"/>
      <c r="B267" s="4"/>
      <c r="C267" s="4"/>
      <c r="D267" s="4"/>
      <c r="E267" s="4"/>
      <c r="F267" s="4"/>
      <c r="G267" s="4"/>
    </row>
    <row r="268" spans="1:7" x14ac:dyDescent="0.45">
      <c r="A268" s="5"/>
      <c r="B268" s="4"/>
      <c r="C268" s="4"/>
      <c r="D268" s="4"/>
      <c r="E268" s="4"/>
      <c r="F268" s="4"/>
      <c r="G268" s="4"/>
    </row>
    <row r="269" spans="1:7" x14ac:dyDescent="0.45">
      <c r="A269" s="5"/>
      <c r="B269" s="4"/>
      <c r="C269" s="4"/>
      <c r="D269" s="4"/>
      <c r="E269" s="4"/>
      <c r="F269" s="4"/>
      <c r="G269" s="4"/>
    </row>
    <row r="270" spans="1:7" x14ac:dyDescent="0.45">
      <c r="A270" s="5"/>
      <c r="B270" s="4"/>
      <c r="C270" s="4"/>
      <c r="D270" s="4"/>
      <c r="E270" s="4"/>
      <c r="F270" s="4"/>
      <c r="G270" s="4"/>
    </row>
    <row r="271" spans="1:7" x14ac:dyDescent="0.45">
      <c r="A271" s="5"/>
      <c r="B271" s="4"/>
      <c r="C271" s="4"/>
      <c r="D271" s="4"/>
      <c r="E271" s="4"/>
      <c r="F271" s="4"/>
      <c r="G271" s="4"/>
    </row>
    <row r="272" spans="1:7" x14ac:dyDescent="0.45">
      <c r="A272" s="5"/>
      <c r="B272" s="4"/>
      <c r="C272" s="4"/>
      <c r="D272" s="4"/>
      <c r="E272" s="4"/>
      <c r="F272" s="4"/>
      <c r="G272" s="4"/>
    </row>
    <row r="273" spans="1:7" x14ac:dyDescent="0.45">
      <c r="A273" s="5"/>
      <c r="B273" s="4"/>
      <c r="C273" s="4"/>
      <c r="D273" s="4"/>
      <c r="E273" s="4"/>
      <c r="F273" s="4"/>
      <c r="G273" s="4"/>
    </row>
    <row r="274" spans="1:7" x14ac:dyDescent="0.45">
      <c r="A274" s="5"/>
      <c r="B274" s="4"/>
      <c r="C274" s="4"/>
      <c r="D274" s="4"/>
      <c r="E274" s="4"/>
      <c r="F274" s="4"/>
      <c r="G274" s="4"/>
    </row>
    <row r="275" spans="1:7" x14ac:dyDescent="0.45">
      <c r="A275" s="5"/>
      <c r="B275" s="4"/>
      <c r="C275" s="4"/>
      <c r="D275" s="4"/>
      <c r="E275" s="4"/>
      <c r="F275" s="4"/>
      <c r="G275" s="4"/>
    </row>
    <row r="276" spans="1:7" x14ac:dyDescent="0.45">
      <c r="A276" s="5"/>
      <c r="B276" s="4"/>
      <c r="C276" s="4"/>
      <c r="D276" s="4"/>
      <c r="E276" s="4"/>
      <c r="F276" s="4"/>
      <c r="G276" s="4"/>
    </row>
    <row r="277" spans="1:7" x14ac:dyDescent="0.45">
      <c r="A277" s="5"/>
      <c r="B277" s="4"/>
      <c r="C277" s="4"/>
      <c r="D277" s="4"/>
      <c r="E277" s="4"/>
      <c r="F277" s="4"/>
      <c r="G277" s="4"/>
    </row>
    <row r="278" spans="1:7" x14ac:dyDescent="0.45">
      <c r="A278" s="5"/>
      <c r="B278" s="4"/>
      <c r="C278" s="4"/>
      <c r="D278" s="4"/>
      <c r="E278" s="4"/>
      <c r="F278" s="4"/>
      <c r="G278" s="4"/>
    </row>
    <row r="279" spans="1:7" x14ac:dyDescent="0.45">
      <c r="A279" s="5"/>
      <c r="B279" s="4"/>
      <c r="C279" s="4"/>
      <c r="D279" s="4"/>
      <c r="E279" s="4"/>
      <c r="F279" s="4"/>
      <c r="G279" s="4"/>
    </row>
    <row r="280" spans="1:7" x14ac:dyDescent="0.45">
      <c r="A280" s="5"/>
      <c r="B280" s="4"/>
      <c r="C280" s="4"/>
      <c r="D280" s="4"/>
      <c r="E280" s="4"/>
      <c r="F280" s="4"/>
      <c r="G280" s="4"/>
    </row>
    <row r="281" spans="1:7" x14ac:dyDescent="0.45">
      <c r="A281" s="5"/>
      <c r="B281" s="4"/>
      <c r="C281" s="4"/>
      <c r="D281" s="4"/>
      <c r="E281" s="4"/>
      <c r="F281" s="4"/>
      <c r="G281" s="4"/>
    </row>
    <row r="282" spans="1:7" x14ac:dyDescent="0.45">
      <c r="A282" s="5"/>
      <c r="B282" s="4"/>
      <c r="C282" s="4"/>
      <c r="D282" s="4"/>
      <c r="E282" s="4"/>
      <c r="F282" s="4"/>
      <c r="G282" s="4"/>
    </row>
    <row r="283" spans="1:7" x14ac:dyDescent="0.45">
      <c r="A283" s="5"/>
      <c r="B283" s="4"/>
      <c r="C283" s="4"/>
      <c r="D283" s="4"/>
      <c r="E283" s="4"/>
      <c r="F283" s="4"/>
      <c r="G283" s="4"/>
    </row>
    <row r="284" spans="1:7" x14ac:dyDescent="0.45">
      <c r="A284" s="5"/>
      <c r="B284" s="4"/>
      <c r="C284" s="4"/>
      <c r="D284" s="4"/>
      <c r="E284" s="4"/>
      <c r="F284" s="4"/>
      <c r="G284" s="4"/>
    </row>
    <row r="285" spans="1:7" x14ac:dyDescent="0.45">
      <c r="A285" s="5"/>
      <c r="B285" s="4"/>
      <c r="C285" s="4"/>
      <c r="D285" s="4"/>
      <c r="E285" s="4"/>
      <c r="F285" s="4"/>
      <c r="G285" s="4"/>
    </row>
    <row r="286" spans="1:7" x14ac:dyDescent="0.45">
      <c r="A286" s="5"/>
      <c r="B286" s="4"/>
      <c r="C286" s="4"/>
      <c r="D286" s="4"/>
      <c r="E286" s="4"/>
      <c r="F286" s="4"/>
      <c r="G286" s="4"/>
    </row>
    <row r="287" spans="1:7" x14ac:dyDescent="0.45">
      <c r="A287" s="5"/>
      <c r="B287" s="4"/>
      <c r="C287" s="4"/>
      <c r="D287" s="4"/>
      <c r="E287" s="4"/>
      <c r="F287" s="4"/>
      <c r="G287" s="4"/>
    </row>
    <row r="288" spans="1:7" x14ac:dyDescent="0.45">
      <c r="A288" s="5"/>
      <c r="B288" s="4"/>
      <c r="C288" s="4"/>
      <c r="D288" s="4"/>
      <c r="E288" s="4"/>
      <c r="F288" s="4"/>
      <c r="G288" s="4"/>
    </row>
    <row r="289" spans="1:7" x14ac:dyDescent="0.45">
      <c r="A289" s="5"/>
      <c r="B289" s="4"/>
      <c r="C289" s="4"/>
      <c r="D289" s="4"/>
      <c r="E289" s="4"/>
      <c r="F289" s="4"/>
      <c r="G289" s="4"/>
    </row>
    <row r="290" spans="1:7" x14ac:dyDescent="0.45">
      <c r="A290" s="5"/>
      <c r="B290" s="4"/>
      <c r="C290" s="4"/>
      <c r="D290" s="4"/>
      <c r="E290" s="4"/>
      <c r="F290" s="4"/>
      <c r="G290" s="4"/>
    </row>
    <row r="291" spans="1:7" x14ac:dyDescent="0.45">
      <c r="A291" s="5"/>
      <c r="B291" s="4"/>
      <c r="C291" s="4"/>
      <c r="D291" s="4"/>
      <c r="E291" s="4"/>
      <c r="F291" s="4"/>
      <c r="G291" s="4"/>
    </row>
    <row r="292" spans="1:7" x14ac:dyDescent="0.45">
      <c r="A292" s="5"/>
      <c r="B292" s="4"/>
      <c r="C292" s="4"/>
      <c r="D292" s="4"/>
      <c r="E292" s="4"/>
      <c r="F292" s="4"/>
      <c r="G292" s="4"/>
    </row>
    <row r="293" spans="1:7" x14ac:dyDescent="0.45">
      <c r="A293" s="5"/>
      <c r="B293" s="4"/>
      <c r="C293" s="4"/>
      <c r="D293" s="4"/>
      <c r="E293" s="4"/>
      <c r="F293" s="4"/>
      <c r="G293" s="4"/>
    </row>
    <row r="294" spans="1:7" x14ac:dyDescent="0.45">
      <c r="A294" s="5"/>
      <c r="B294" s="4"/>
      <c r="C294" s="4"/>
      <c r="D294" s="4"/>
      <c r="E294" s="4"/>
      <c r="F294" s="4"/>
      <c r="G294" s="4"/>
    </row>
    <row r="295" spans="1:7" x14ac:dyDescent="0.45">
      <c r="A295" s="5"/>
      <c r="B295" s="4"/>
      <c r="C295" s="4"/>
      <c r="D295" s="4"/>
      <c r="E295" s="4"/>
      <c r="F295" s="4"/>
      <c r="G295" s="4"/>
    </row>
    <row r="296" spans="1:7" x14ac:dyDescent="0.45">
      <c r="A296" s="5"/>
      <c r="B296" s="4"/>
      <c r="C296" s="4"/>
      <c r="D296" s="4"/>
      <c r="E296" s="4"/>
      <c r="F296" s="4"/>
      <c r="G296" s="4"/>
    </row>
    <row r="297" spans="1:7" x14ac:dyDescent="0.45">
      <c r="A297" s="5"/>
      <c r="B297" s="4"/>
      <c r="C297" s="4"/>
      <c r="D297" s="4"/>
      <c r="E297" s="4"/>
      <c r="F297" s="4"/>
      <c r="G297" s="4"/>
    </row>
    <row r="298" spans="1:7" x14ac:dyDescent="0.45">
      <c r="A298" s="5"/>
      <c r="B298" s="4"/>
      <c r="C298" s="4"/>
      <c r="D298" s="4"/>
      <c r="E298" s="4"/>
      <c r="F298" s="4"/>
      <c r="G298" s="4"/>
    </row>
    <row r="299" spans="1:7" x14ac:dyDescent="0.45">
      <c r="A299" s="5"/>
      <c r="B299" s="4"/>
      <c r="C299" s="4"/>
      <c r="D299" s="4"/>
      <c r="E299" s="4"/>
      <c r="F299" s="4"/>
      <c r="G299" s="4"/>
    </row>
    <row r="300" spans="1:7" x14ac:dyDescent="0.45">
      <c r="A300" s="5"/>
      <c r="B300" s="4"/>
      <c r="C300" s="4"/>
      <c r="D300" s="4"/>
      <c r="E300" s="4"/>
      <c r="F300" s="4"/>
      <c r="G300" s="4"/>
    </row>
    <row r="301" spans="1:7" x14ac:dyDescent="0.45">
      <c r="A301" s="5"/>
      <c r="B301" s="4"/>
      <c r="C301" s="4"/>
      <c r="D301" s="4"/>
      <c r="E301" s="4"/>
      <c r="F301" s="4"/>
      <c r="G301" s="4"/>
    </row>
    <row r="302" spans="1:7" x14ac:dyDescent="0.45">
      <c r="A302" s="5"/>
      <c r="B302" s="4"/>
      <c r="C302" s="4"/>
      <c r="D302" s="4"/>
      <c r="E302" s="4"/>
      <c r="F302" s="4"/>
      <c r="G302" s="4"/>
    </row>
    <row r="303" spans="1:7" x14ac:dyDescent="0.45">
      <c r="A303" s="5"/>
      <c r="B303" s="4"/>
      <c r="C303" s="4"/>
      <c r="D303" s="4"/>
      <c r="E303" s="4"/>
      <c r="F303" s="4"/>
      <c r="G303" s="4"/>
    </row>
    <row r="304" spans="1:7" x14ac:dyDescent="0.45">
      <c r="A304" s="5"/>
      <c r="B304" s="4"/>
      <c r="C304" s="4"/>
      <c r="D304" s="4"/>
      <c r="E304" s="4"/>
      <c r="F304" s="4"/>
      <c r="G304" s="4"/>
    </row>
    <row r="305" spans="1:7" x14ac:dyDescent="0.45">
      <c r="A305" s="5"/>
      <c r="B305" s="4"/>
      <c r="C305" s="4"/>
      <c r="D305" s="4"/>
      <c r="E305" s="4"/>
      <c r="F305" s="4"/>
      <c r="G305" s="4"/>
    </row>
    <row r="306" spans="1:7" x14ac:dyDescent="0.45">
      <c r="A306" s="5"/>
      <c r="B306" s="4"/>
      <c r="C306" s="4"/>
      <c r="D306" s="4"/>
      <c r="E306" s="4"/>
      <c r="F306" s="4"/>
      <c r="G306" s="4"/>
    </row>
    <row r="307" spans="1:7" x14ac:dyDescent="0.45">
      <c r="A307" s="5"/>
      <c r="B307" s="4"/>
      <c r="C307" s="4"/>
      <c r="D307" s="4"/>
      <c r="E307" s="4"/>
      <c r="F307" s="4"/>
      <c r="G307" s="4"/>
    </row>
    <row r="308" spans="1:7" x14ac:dyDescent="0.45">
      <c r="A308" s="5"/>
      <c r="B308" s="4"/>
      <c r="C308" s="4"/>
      <c r="D308" s="4"/>
      <c r="E308" s="4"/>
      <c r="F308" s="4"/>
      <c r="G308" s="4"/>
    </row>
    <row r="309" spans="1:7" x14ac:dyDescent="0.45">
      <c r="A309" s="5"/>
      <c r="B309" s="4"/>
      <c r="C309" s="4"/>
      <c r="D309" s="4"/>
      <c r="E309" s="4"/>
      <c r="F309" s="4"/>
      <c r="G309" s="4"/>
    </row>
    <row r="310" spans="1:7" x14ac:dyDescent="0.45">
      <c r="A310" s="5"/>
      <c r="B310" s="4"/>
      <c r="C310" s="4"/>
      <c r="D310" s="4"/>
      <c r="E310" s="4"/>
      <c r="F310" s="4"/>
      <c r="G310" s="4"/>
    </row>
    <row r="311" spans="1:7" x14ac:dyDescent="0.45">
      <c r="A311" s="5"/>
      <c r="B311" s="4"/>
      <c r="C311" s="4"/>
      <c r="D311" s="4"/>
      <c r="E311" s="4"/>
      <c r="F311" s="4"/>
      <c r="G311" s="4"/>
    </row>
    <row r="312" spans="1:7" x14ac:dyDescent="0.45">
      <c r="A312" s="5"/>
      <c r="B312" s="4"/>
      <c r="C312" s="4"/>
      <c r="D312" s="4"/>
      <c r="E312" s="4"/>
      <c r="F312" s="4"/>
      <c r="G312" s="4"/>
    </row>
    <row r="313" spans="1:7" x14ac:dyDescent="0.45">
      <c r="A313" s="5"/>
      <c r="B313" s="4"/>
      <c r="C313" s="4"/>
      <c r="D313" s="4"/>
      <c r="E313" s="4"/>
      <c r="F313" s="4"/>
      <c r="G313" s="4"/>
    </row>
    <row r="314" spans="1:7" x14ac:dyDescent="0.45">
      <c r="A314" s="5"/>
      <c r="B314" s="4"/>
      <c r="C314" s="4"/>
      <c r="D314" s="4"/>
      <c r="E314" s="4"/>
      <c r="F314" s="4"/>
      <c r="G314" s="4"/>
    </row>
    <row r="315" spans="1:7" x14ac:dyDescent="0.45">
      <c r="A315" s="5"/>
      <c r="B315" s="4"/>
      <c r="C315" s="4"/>
      <c r="D315" s="4"/>
      <c r="E315" s="4"/>
      <c r="F315" s="4"/>
      <c r="G315" s="4"/>
    </row>
    <row r="316" spans="1:7" x14ac:dyDescent="0.45">
      <c r="A316" s="5"/>
      <c r="B316" s="4"/>
      <c r="C316" s="4"/>
      <c r="D316" s="4"/>
      <c r="E316" s="4"/>
      <c r="F316" s="4"/>
      <c r="G316" s="4"/>
    </row>
    <row r="317" spans="1:7" x14ac:dyDescent="0.45">
      <c r="A317" s="5"/>
      <c r="B317" s="4"/>
      <c r="C317" s="4"/>
      <c r="D317" s="4"/>
      <c r="E317" s="4"/>
      <c r="F317" s="4"/>
      <c r="G317" s="4"/>
    </row>
    <row r="318" spans="1:7" x14ac:dyDescent="0.45">
      <c r="A318" s="5"/>
      <c r="B318" s="4"/>
      <c r="C318" s="4"/>
      <c r="D318" s="4"/>
      <c r="E318" s="4"/>
      <c r="F318" s="4"/>
      <c r="G318" s="4"/>
    </row>
    <row r="319" spans="1:7" x14ac:dyDescent="0.45">
      <c r="A319" s="5"/>
      <c r="B319" s="4"/>
      <c r="C319" s="4"/>
      <c r="D319" s="4"/>
      <c r="E319" s="4"/>
      <c r="F319" s="4"/>
      <c r="G319" s="4"/>
    </row>
    <row r="320" spans="1:7" x14ac:dyDescent="0.45">
      <c r="A320" s="5"/>
      <c r="B320" s="4"/>
      <c r="C320" s="4"/>
      <c r="D320" s="4"/>
      <c r="E320" s="4"/>
      <c r="F320" s="4"/>
      <c r="G320" s="4"/>
    </row>
    <row r="321" spans="1:7" x14ac:dyDescent="0.45">
      <c r="A321" s="5"/>
      <c r="B321" s="4"/>
      <c r="C321" s="4"/>
      <c r="D321" s="4"/>
      <c r="E321" s="4"/>
      <c r="F321" s="4"/>
      <c r="G321" s="4"/>
    </row>
    <row r="322" spans="1:7" x14ac:dyDescent="0.45">
      <c r="A322" s="5"/>
      <c r="B322" s="4"/>
      <c r="C322" s="4"/>
      <c r="D322" s="4"/>
      <c r="E322" s="4"/>
      <c r="F322" s="4"/>
      <c r="G322" s="4"/>
    </row>
    <row r="323" spans="1:7" x14ac:dyDescent="0.45">
      <c r="A323" s="5"/>
      <c r="B323" s="4"/>
      <c r="C323" s="4"/>
      <c r="D323" s="4"/>
      <c r="E323" s="4"/>
      <c r="F323" s="4"/>
      <c r="G323" s="4"/>
    </row>
    <row r="324" spans="1:7" x14ac:dyDescent="0.45">
      <c r="A324" s="5"/>
      <c r="B324" s="4"/>
      <c r="C324" s="4"/>
      <c r="D324" s="4"/>
      <c r="E324" s="4"/>
      <c r="F324" s="4"/>
      <c r="G324" s="4"/>
    </row>
    <row r="325" spans="1:7" x14ac:dyDescent="0.45">
      <c r="A325" s="5"/>
      <c r="B325" s="4"/>
      <c r="C325" s="4"/>
      <c r="D325" s="4"/>
      <c r="E325" s="4"/>
      <c r="F325" s="4"/>
      <c r="G325" s="4"/>
    </row>
    <row r="326" spans="1:7" x14ac:dyDescent="0.45">
      <c r="A326" s="5"/>
      <c r="B326" s="4"/>
      <c r="C326" s="4"/>
      <c r="D326" s="4"/>
      <c r="E326" s="4"/>
      <c r="F326" s="4"/>
      <c r="G326" s="4"/>
    </row>
    <row r="327" spans="1:7" x14ac:dyDescent="0.45">
      <c r="A327" s="5"/>
      <c r="B327" s="4"/>
      <c r="C327" s="4"/>
      <c r="D327" s="4"/>
      <c r="E327" s="4"/>
      <c r="F327" s="4"/>
      <c r="G327" s="4"/>
    </row>
    <row r="328" spans="1:7" x14ac:dyDescent="0.45">
      <c r="A328" s="5"/>
      <c r="B328" s="4"/>
      <c r="C328" s="4"/>
      <c r="D328" s="4"/>
      <c r="E328" s="4"/>
      <c r="F328" s="4"/>
      <c r="G328" s="4"/>
    </row>
    <row r="329" spans="1:7" x14ac:dyDescent="0.45">
      <c r="A329" s="5"/>
      <c r="B329" s="4"/>
      <c r="C329" s="4"/>
      <c r="D329" s="4"/>
      <c r="E329" s="4"/>
      <c r="F329" s="4"/>
      <c r="G329" s="4"/>
    </row>
    <row r="330" spans="1:7" x14ac:dyDescent="0.45">
      <c r="A330" s="5"/>
      <c r="B330" s="4"/>
      <c r="C330" s="4"/>
      <c r="D330" s="4"/>
      <c r="E330" s="4"/>
      <c r="F330" s="4"/>
      <c r="G330" s="4"/>
    </row>
    <row r="331" spans="1:7" x14ac:dyDescent="0.45">
      <c r="A331" s="5"/>
      <c r="B331" s="4"/>
      <c r="C331" s="4"/>
      <c r="D331" s="4"/>
      <c r="E331" s="4"/>
      <c r="F331" s="4"/>
      <c r="G331" s="4"/>
    </row>
    <row r="332" spans="1:7" x14ac:dyDescent="0.45">
      <c r="A332" s="5"/>
      <c r="B332" s="4"/>
      <c r="C332" s="4"/>
      <c r="D332" s="4"/>
      <c r="E332" s="4"/>
      <c r="F332" s="4"/>
      <c r="G332" s="4"/>
    </row>
    <row r="333" spans="1:7" x14ac:dyDescent="0.45">
      <c r="A333" s="5"/>
      <c r="B333" s="4"/>
      <c r="C333" s="4"/>
      <c r="D333" s="4"/>
      <c r="E333" s="4"/>
      <c r="F333" s="4"/>
      <c r="G333" s="4"/>
    </row>
    <row r="334" spans="1:7" x14ac:dyDescent="0.45">
      <c r="A334" s="5"/>
      <c r="B334" s="4"/>
      <c r="C334" s="4"/>
      <c r="D334" s="4"/>
      <c r="E334" s="4"/>
      <c r="F334" s="4"/>
      <c r="G334" s="4"/>
    </row>
    <row r="335" spans="1:7" x14ac:dyDescent="0.45">
      <c r="A335" s="5"/>
      <c r="B335" s="4"/>
      <c r="C335" s="4"/>
      <c r="D335" s="4"/>
      <c r="E335" s="4"/>
      <c r="F335" s="4"/>
      <c r="G335" s="4"/>
    </row>
    <row r="336" spans="1:7" x14ac:dyDescent="0.45">
      <c r="A336" s="5"/>
      <c r="B336" s="4"/>
      <c r="C336" s="4"/>
      <c r="D336" s="4"/>
      <c r="E336" s="4"/>
      <c r="F336" s="4"/>
      <c r="G336" s="4"/>
    </row>
    <row r="337" spans="1:7" x14ac:dyDescent="0.45">
      <c r="A337" s="5"/>
      <c r="B337" s="4"/>
      <c r="C337" s="4"/>
      <c r="D337" s="4"/>
      <c r="E337" s="4"/>
      <c r="F337" s="4"/>
      <c r="G337" s="4"/>
    </row>
    <row r="338" spans="1:7" x14ac:dyDescent="0.45">
      <c r="A338" s="5"/>
      <c r="B338" s="4"/>
      <c r="C338" s="4"/>
      <c r="D338" s="4"/>
      <c r="E338" s="4"/>
      <c r="F338" s="4"/>
      <c r="G338" s="4"/>
    </row>
    <row r="339" spans="1:7" x14ac:dyDescent="0.45">
      <c r="A339" s="5"/>
      <c r="B339" s="4"/>
      <c r="C339" s="4"/>
      <c r="D339" s="4"/>
      <c r="E339" s="4"/>
      <c r="F339" s="4"/>
      <c r="G339" s="4"/>
    </row>
    <row r="340" spans="1:7" x14ac:dyDescent="0.45">
      <c r="A340" s="5"/>
      <c r="B340" s="4"/>
      <c r="C340" s="4"/>
      <c r="D340" s="4"/>
      <c r="E340" s="4"/>
      <c r="F340" s="4"/>
      <c r="G340" s="4"/>
    </row>
    <row r="341" spans="1:7" x14ac:dyDescent="0.45">
      <c r="A341" s="5"/>
      <c r="B341" s="4"/>
      <c r="C341" s="4"/>
      <c r="D341" s="4"/>
      <c r="E341" s="4"/>
      <c r="F341" s="4"/>
      <c r="G341" s="4"/>
    </row>
    <row r="342" spans="1:7" x14ac:dyDescent="0.45">
      <c r="A342" s="5"/>
      <c r="B342" s="4"/>
      <c r="C342" s="4"/>
      <c r="D342" s="4"/>
      <c r="E342" s="4"/>
      <c r="F342" s="4"/>
      <c r="G342" s="4"/>
    </row>
    <row r="343" spans="1:7" x14ac:dyDescent="0.45">
      <c r="A343" s="5"/>
      <c r="B343" s="4"/>
      <c r="C343" s="4"/>
      <c r="D343" s="4"/>
      <c r="E343" s="4"/>
      <c r="F343" s="4"/>
      <c r="G343" s="4"/>
    </row>
    <row r="344" spans="1:7" x14ac:dyDescent="0.45">
      <c r="A344" s="5"/>
      <c r="B344" s="4"/>
      <c r="C344" s="4"/>
      <c r="D344" s="4"/>
      <c r="E344" s="4"/>
      <c r="F344" s="4"/>
      <c r="G344" s="4"/>
    </row>
    <row r="345" spans="1:7" x14ac:dyDescent="0.45">
      <c r="A345" s="5"/>
      <c r="B345" s="4"/>
      <c r="C345" s="4"/>
      <c r="D345" s="4"/>
      <c r="E345" s="4"/>
      <c r="F345" s="4"/>
      <c r="G345" s="4"/>
    </row>
    <row r="346" spans="1:7" x14ac:dyDescent="0.45">
      <c r="A346" s="5"/>
      <c r="B346" s="4"/>
      <c r="C346" s="4"/>
      <c r="D346" s="4"/>
      <c r="E346" s="4"/>
      <c r="F346" s="4"/>
      <c r="G346" s="4"/>
    </row>
    <row r="347" spans="1:7" x14ac:dyDescent="0.45">
      <c r="A347" s="5"/>
      <c r="B347" s="4"/>
      <c r="C347" s="4"/>
      <c r="D347" s="4"/>
      <c r="E347" s="4"/>
      <c r="F347" s="4"/>
      <c r="G347" s="4"/>
    </row>
    <row r="348" spans="1:7" x14ac:dyDescent="0.45">
      <c r="A348" s="5"/>
      <c r="B348" s="4"/>
      <c r="C348" s="4"/>
      <c r="D348" s="4"/>
      <c r="E348" s="4"/>
      <c r="F348" s="4"/>
      <c r="G348" s="4"/>
    </row>
    <row r="349" spans="1:7" x14ac:dyDescent="0.45">
      <c r="A349" s="5"/>
      <c r="B349" s="4"/>
      <c r="C349" s="4"/>
      <c r="D349" s="4"/>
      <c r="E349" s="4"/>
      <c r="F349" s="4"/>
      <c r="G349" s="4"/>
    </row>
    <row r="350" spans="1:7" x14ac:dyDescent="0.45">
      <c r="A350" s="5"/>
      <c r="B350" s="4"/>
      <c r="C350" s="4"/>
      <c r="D350" s="4"/>
      <c r="E350" s="4"/>
      <c r="F350" s="4"/>
      <c r="G350" s="4"/>
    </row>
    <row r="351" spans="1:7" x14ac:dyDescent="0.45">
      <c r="A351" s="5"/>
      <c r="B351" s="4"/>
      <c r="C351" s="4"/>
      <c r="D351" s="4"/>
      <c r="E351" s="4"/>
      <c r="F351" s="4"/>
      <c r="G351" s="4"/>
    </row>
    <row r="352" spans="1:7" x14ac:dyDescent="0.45">
      <c r="A352" s="5"/>
      <c r="B352" s="4"/>
      <c r="C352" s="4"/>
      <c r="D352" s="4"/>
      <c r="E352" s="4"/>
      <c r="F352" s="4"/>
      <c r="G352" s="4"/>
    </row>
    <row r="353" spans="1:7" x14ac:dyDescent="0.45">
      <c r="A353" s="5"/>
      <c r="B353" s="4"/>
      <c r="C353" s="4"/>
      <c r="D353" s="4"/>
      <c r="E353" s="4"/>
      <c r="F353" s="4"/>
      <c r="G353" s="4"/>
    </row>
    <row r="354" spans="1:7" x14ac:dyDescent="0.45">
      <c r="A354" s="5"/>
      <c r="B354" s="4"/>
      <c r="C354" s="4"/>
      <c r="D354" s="4"/>
      <c r="E354" s="4"/>
      <c r="F354" s="4"/>
      <c r="G354" s="4"/>
    </row>
    <row r="355" spans="1:7" x14ac:dyDescent="0.45">
      <c r="A355" s="5"/>
      <c r="B355" s="4"/>
      <c r="C355" s="4"/>
      <c r="D355" s="4"/>
      <c r="E355" s="4"/>
      <c r="F355" s="4"/>
      <c r="G355" s="4"/>
    </row>
    <row r="356" spans="1:7" x14ac:dyDescent="0.45">
      <c r="A356" s="5"/>
      <c r="B356" s="4"/>
      <c r="C356" s="4"/>
      <c r="D356" s="4"/>
      <c r="E356" s="4"/>
      <c r="F356" s="4"/>
      <c r="G356" s="4"/>
    </row>
    <row r="357" spans="1:7" x14ac:dyDescent="0.45">
      <c r="A357" s="5"/>
      <c r="B357" s="4"/>
      <c r="C357" s="4"/>
      <c r="D357" s="4"/>
      <c r="E357" s="4"/>
      <c r="F357" s="4"/>
      <c r="G357" s="4"/>
    </row>
    <row r="358" spans="1:7" x14ac:dyDescent="0.45">
      <c r="A358" s="5"/>
      <c r="B358" s="4"/>
      <c r="C358" s="4"/>
      <c r="D358" s="4"/>
      <c r="E358" s="4"/>
      <c r="F358" s="4"/>
      <c r="G358" s="4"/>
    </row>
    <row r="359" spans="1:7" x14ac:dyDescent="0.45">
      <c r="A359" s="5"/>
      <c r="B359" s="4"/>
      <c r="C359" s="4"/>
      <c r="D359" s="4"/>
      <c r="E359" s="4"/>
      <c r="F359" s="4"/>
      <c r="G359" s="4"/>
    </row>
    <row r="360" spans="1:7" x14ac:dyDescent="0.45">
      <c r="A360" s="5"/>
      <c r="B360" s="4"/>
      <c r="C360" s="4"/>
      <c r="D360" s="4"/>
      <c r="E360" s="4"/>
      <c r="F360" s="4"/>
      <c r="G360" s="4"/>
    </row>
    <row r="361" spans="1:7" x14ac:dyDescent="0.45">
      <c r="A361" s="5"/>
      <c r="B361" s="4"/>
      <c r="C361" s="4"/>
      <c r="D361" s="4"/>
      <c r="E361" s="4"/>
      <c r="F361" s="4"/>
      <c r="G361" s="4"/>
    </row>
    <row r="362" spans="1:7" x14ac:dyDescent="0.45">
      <c r="A362" s="5"/>
      <c r="B362" s="4"/>
      <c r="C362" s="4"/>
      <c r="D362" s="4"/>
      <c r="E362" s="4"/>
      <c r="F362" s="4"/>
      <c r="G362" s="4"/>
    </row>
    <row r="363" spans="1:7" x14ac:dyDescent="0.45">
      <c r="A363" s="5"/>
      <c r="B363" s="4"/>
      <c r="C363" s="4"/>
      <c r="D363" s="4"/>
      <c r="E363" s="4"/>
      <c r="F363" s="4"/>
      <c r="G363" s="4"/>
    </row>
    <row r="364" spans="1:7" x14ac:dyDescent="0.45">
      <c r="A364" s="5"/>
      <c r="B364" s="4"/>
      <c r="C364" s="4"/>
      <c r="D364" s="4"/>
      <c r="E364" s="4"/>
      <c r="F364" s="4"/>
      <c r="G364" s="4"/>
    </row>
    <row r="365" spans="1:7" x14ac:dyDescent="0.45">
      <c r="A365" s="5"/>
      <c r="B365" s="4"/>
      <c r="C365" s="4"/>
      <c r="D365" s="4"/>
      <c r="E365" s="4"/>
      <c r="F365" s="4"/>
      <c r="G365" s="4"/>
    </row>
    <row r="366" spans="1:7" x14ac:dyDescent="0.45">
      <c r="A366" s="5"/>
      <c r="B366" s="4"/>
      <c r="C366" s="4"/>
      <c r="D366" s="4"/>
      <c r="E366" s="4"/>
      <c r="F366" s="4"/>
      <c r="G366" s="4"/>
    </row>
    <row r="367" spans="1:7" x14ac:dyDescent="0.45">
      <c r="A367" s="5"/>
      <c r="B367" s="4"/>
      <c r="C367" s="4"/>
      <c r="D367" s="4"/>
      <c r="E367" s="4"/>
      <c r="F367" s="4"/>
      <c r="G367" s="4"/>
    </row>
    <row r="368" spans="1:7" x14ac:dyDescent="0.45">
      <c r="A368" s="5"/>
      <c r="B368" s="4"/>
      <c r="C368" s="4"/>
      <c r="D368" s="4"/>
      <c r="E368" s="4"/>
      <c r="F368" s="4"/>
      <c r="G368" s="4"/>
    </row>
    <row r="369" spans="1:7" x14ac:dyDescent="0.45">
      <c r="A369" s="5"/>
      <c r="B369" s="4"/>
      <c r="C369" s="4"/>
      <c r="D369" s="4"/>
      <c r="E369" s="4"/>
      <c r="F369" s="4"/>
      <c r="G369" s="4"/>
    </row>
    <row r="370" spans="1:7" x14ac:dyDescent="0.45">
      <c r="A370" s="5"/>
      <c r="B370" s="4"/>
      <c r="C370" s="4"/>
      <c r="D370" s="4"/>
      <c r="E370" s="4"/>
      <c r="F370" s="4"/>
      <c r="G370" s="4"/>
    </row>
    <row r="371" spans="1:7" x14ac:dyDescent="0.45">
      <c r="A371" s="5"/>
      <c r="B371" s="4"/>
      <c r="C371" s="4"/>
      <c r="D371" s="4"/>
      <c r="E371" s="4"/>
      <c r="F371" s="4"/>
      <c r="G371" s="4"/>
    </row>
    <row r="372" spans="1:7" x14ac:dyDescent="0.45">
      <c r="A372" s="5"/>
      <c r="B372" s="4"/>
      <c r="C372" s="4"/>
      <c r="D372" s="4"/>
      <c r="E372" s="4"/>
      <c r="F372" s="4"/>
      <c r="G372" s="4"/>
    </row>
    <row r="373" spans="1:7" x14ac:dyDescent="0.45">
      <c r="A373" s="5"/>
      <c r="B373" s="4"/>
      <c r="C373" s="4"/>
      <c r="D373" s="4"/>
      <c r="E373" s="4"/>
      <c r="F373" s="4"/>
      <c r="G373" s="4"/>
    </row>
    <row r="374" spans="1:7" x14ac:dyDescent="0.45">
      <c r="A374" s="5"/>
      <c r="B374" s="4"/>
      <c r="C374" s="4"/>
      <c r="D374" s="4"/>
      <c r="E374" s="4"/>
      <c r="F374" s="4"/>
      <c r="G374" s="4"/>
    </row>
    <row r="375" spans="1:7" x14ac:dyDescent="0.45">
      <c r="A375" s="5"/>
      <c r="B375" s="4"/>
      <c r="C375" s="4"/>
      <c r="D375" s="4"/>
      <c r="E375" s="4"/>
      <c r="F375" s="4"/>
      <c r="G375" s="4"/>
    </row>
    <row r="376" spans="1:7" x14ac:dyDescent="0.45">
      <c r="A376" s="5"/>
      <c r="B376" s="4"/>
      <c r="C376" s="4"/>
      <c r="D376" s="4"/>
      <c r="E376" s="4"/>
      <c r="F376" s="4"/>
      <c r="G376" s="4"/>
    </row>
    <row r="377" spans="1:7" x14ac:dyDescent="0.45">
      <c r="A377" s="5"/>
      <c r="B377" s="4"/>
      <c r="C377" s="4"/>
      <c r="D377" s="4"/>
      <c r="E377" s="4"/>
      <c r="F377" s="4"/>
      <c r="G377" s="4"/>
    </row>
    <row r="378" spans="1:7" x14ac:dyDescent="0.45">
      <c r="A378" s="5"/>
      <c r="B378" s="4"/>
      <c r="C378" s="4"/>
      <c r="D378" s="4"/>
      <c r="E378" s="4"/>
      <c r="F378" s="4"/>
      <c r="G378" s="4"/>
    </row>
    <row r="379" spans="1:7" x14ac:dyDescent="0.45">
      <c r="A379" s="5"/>
      <c r="B379" s="4"/>
      <c r="C379" s="4"/>
      <c r="D379" s="4"/>
      <c r="E379" s="4"/>
      <c r="F379" s="4"/>
      <c r="G379" s="4"/>
    </row>
    <row r="380" spans="1:7" x14ac:dyDescent="0.45">
      <c r="A380" s="5"/>
      <c r="B380" s="4"/>
      <c r="C380" s="4"/>
      <c r="D380" s="4"/>
      <c r="E380" s="4"/>
      <c r="F380" s="4"/>
      <c r="G380" s="4"/>
    </row>
    <row r="381" spans="1:7" x14ac:dyDescent="0.45">
      <c r="A381" s="5"/>
      <c r="B381" s="4"/>
      <c r="C381" s="4"/>
      <c r="D381" s="4"/>
      <c r="E381" s="4"/>
      <c r="F381" s="4"/>
      <c r="G381" s="4"/>
    </row>
    <row r="382" spans="1:7" x14ac:dyDescent="0.45">
      <c r="A382" s="5"/>
      <c r="B382" s="4"/>
      <c r="C382" s="4"/>
      <c r="D382" s="4"/>
      <c r="E382" s="4"/>
      <c r="F382" s="4"/>
      <c r="G382" s="4"/>
    </row>
    <row r="383" spans="1:7" x14ac:dyDescent="0.45">
      <c r="A383" s="5"/>
      <c r="B383" s="4"/>
      <c r="C383" s="4"/>
      <c r="D383" s="4"/>
      <c r="E383" s="4"/>
      <c r="F383" s="4"/>
      <c r="G383" s="4"/>
    </row>
    <row r="384" spans="1:7" x14ac:dyDescent="0.45">
      <c r="A384" s="5"/>
      <c r="B384" s="4"/>
      <c r="C384" s="4"/>
      <c r="D384" s="4"/>
      <c r="E384" s="4"/>
      <c r="F384" s="4"/>
      <c r="G384" s="4"/>
    </row>
    <row r="385" spans="1:7" x14ac:dyDescent="0.45">
      <c r="A385" s="5"/>
      <c r="B385" s="4"/>
      <c r="C385" s="4"/>
      <c r="D385" s="4"/>
      <c r="E385" s="4"/>
      <c r="F385" s="4"/>
      <c r="G385" s="4"/>
    </row>
    <row r="386" spans="1:7" x14ac:dyDescent="0.45">
      <c r="A386" s="5"/>
      <c r="B386" s="4"/>
      <c r="C386" s="4"/>
      <c r="D386" s="4"/>
      <c r="E386" s="4"/>
      <c r="F386" s="4"/>
      <c r="G386" s="4"/>
    </row>
    <row r="387" spans="1:7" x14ac:dyDescent="0.45">
      <c r="A387" s="5"/>
      <c r="B387" s="4"/>
      <c r="C387" s="4"/>
      <c r="D387" s="4"/>
      <c r="E387" s="4"/>
      <c r="F387" s="4"/>
      <c r="G387" s="4"/>
    </row>
    <row r="388" spans="1:7" x14ac:dyDescent="0.45">
      <c r="A388" s="5"/>
      <c r="B388" s="4"/>
      <c r="C388" s="4"/>
      <c r="D388" s="4"/>
      <c r="E388" s="4"/>
      <c r="F388" s="4"/>
      <c r="G388" s="4"/>
    </row>
    <row r="389" spans="1:7" x14ac:dyDescent="0.45">
      <c r="A389" s="5"/>
      <c r="B389" s="4"/>
      <c r="C389" s="4"/>
      <c r="D389" s="4"/>
      <c r="E389" s="4"/>
      <c r="F389" s="4"/>
      <c r="G389" s="4"/>
    </row>
    <row r="390" spans="1:7" x14ac:dyDescent="0.45">
      <c r="A390" s="5"/>
      <c r="B390" s="4"/>
      <c r="C390" s="4"/>
      <c r="D390" s="4"/>
      <c r="E390" s="4"/>
      <c r="F390" s="4"/>
      <c r="G390" s="4"/>
    </row>
    <row r="391" spans="1:7" x14ac:dyDescent="0.45">
      <c r="A391" s="5"/>
      <c r="B391" s="4"/>
      <c r="C391" s="4"/>
      <c r="D391" s="4"/>
      <c r="E391" s="4"/>
      <c r="F391" s="4"/>
      <c r="G391" s="4"/>
    </row>
    <row r="392" spans="1:7" x14ac:dyDescent="0.45">
      <c r="A392" s="5"/>
      <c r="B392" s="4"/>
      <c r="C392" s="4"/>
      <c r="D392" s="4"/>
      <c r="E392" s="4"/>
      <c r="F392" s="4"/>
      <c r="G392" s="4"/>
    </row>
    <row r="393" spans="1:7" x14ac:dyDescent="0.45">
      <c r="A393" s="5"/>
      <c r="B393" s="4"/>
      <c r="C393" s="4"/>
      <c r="D393" s="4"/>
      <c r="E393" s="4"/>
      <c r="F393" s="4"/>
      <c r="G393" s="4"/>
    </row>
    <row r="394" spans="1:7" x14ac:dyDescent="0.45">
      <c r="A394" s="5"/>
      <c r="B394" s="4"/>
      <c r="C394" s="4"/>
      <c r="D394" s="4"/>
      <c r="E394" s="4"/>
      <c r="F394" s="4"/>
      <c r="G394" s="4"/>
    </row>
    <row r="395" spans="1:7" x14ac:dyDescent="0.45">
      <c r="A395" s="5"/>
      <c r="B395" s="4"/>
      <c r="C395" s="4"/>
      <c r="D395" s="4"/>
      <c r="E395" s="4"/>
      <c r="F395" s="4"/>
      <c r="G395" s="4"/>
    </row>
    <row r="396" spans="1:7" x14ac:dyDescent="0.45">
      <c r="A396" s="5"/>
      <c r="B396" s="4"/>
      <c r="C396" s="4"/>
      <c r="D396" s="4"/>
      <c r="E396" s="4"/>
      <c r="F396" s="4"/>
      <c r="G396" s="4"/>
    </row>
    <row r="397" spans="1:7" x14ac:dyDescent="0.45">
      <c r="A397" s="5"/>
      <c r="B397" s="4"/>
      <c r="C397" s="4"/>
      <c r="D397" s="4"/>
      <c r="E397" s="4"/>
      <c r="F397" s="4"/>
      <c r="G397" s="4"/>
    </row>
    <row r="398" spans="1:7" x14ac:dyDescent="0.45">
      <c r="A398" s="5"/>
      <c r="B398" s="4"/>
      <c r="C398" s="4"/>
      <c r="D398" s="4"/>
      <c r="E398" s="4"/>
      <c r="F398" s="4"/>
      <c r="G398" s="4"/>
    </row>
    <row r="399" spans="1:7" x14ac:dyDescent="0.45">
      <c r="A399" s="5"/>
      <c r="B399" s="4"/>
      <c r="C399" s="4"/>
      <c r="D399" s="4"/>
      <c r="E399" s="4"/>
      <c r="F399" s="4"/>
      <c r="G399" s="4"/>
    </row>
    <row r="400" spans="1:7" x14ac:dyDescent="0.45">
      <c r="A400" s="5"/>
      <c r="B400" s="4"/>
      <c r="C400" s="4"/>
      <c r="D400" s="4"/>
      <c r="E400" s="4"/>
      <c r="F400" s="4"/>
      <c r="G400" s="4"/>
    </row>
    <row r="401" spans="1:7" x14ac:dyDescent="0.45">
      <c r="A401" s="5"/>
      <c r="B401" s="4"/>
      <c r="C401" s="4"/>
      <c r="D401" s="4"/>
      <c r="E401" s="4"/>
      <c r="F401" s="4"/>
      <c r="G401" s="4"/>
    </row>
    <row r="402" spans="1:7" x14ac:dyDescent="0.45">
      <c r="A402" s="5"/>
      <c r="B402" s="4"/>
      <c r="C402" s="4"/>
      <c r="D402" s="4"/>
      <c r="E402" s="4"/>
      <c r="F402" s="4"/>
      <c r="G402" s="4"/>
    </row>
    <row r="403" spans="1:7" x14ac:dyDescent="0.45">
      <c r="A403" s="5"/>
      <c r="B403" s="4"/>
      <c r="C403" s="4"/>
      <c r="D403" s="4"/>
      <c r="E403" s="4"/>
      <c r="F403" s="4"/>
      <c r="G403" s="4"/>
    </row>
    <row r="404" spans="1:7" x14ac:dyDescent="0.45">
      <c r="A404" s="5"/>
      <c r="B404" s="4"/>
      <c r="C404" s="4"/>
      <c r="D404" s="4"/>
      <c r="E404" s="4"/>
      <c r="F404" s="4"/>
      <c r="G404" s="4"/>
    </row>
    <row r="405" spans="1:7" x14ac:dyDescent="0.45">
      <c r="A405" s="5"/>
      <c r="B405" s="4"/>
      <c r="C405" s="4"/>
      <c r="D405" s="4"/>
      <c r="E405" s="4"/>
      <c r="F405" s="4"/>
      <c r="G405" s="4"/>
    </row>
    <row r="406" spans="1:7" x14ac:dyDescent="0.45">
      <c r="A406" s="5"/>
      <c r="B406" s="4"/>
      <c r="C406" s="4"/>
      <c r="D406" s="4"/>
      <c r="E406" s="4"/>
      <c r="F406" s="4"/>
      <c r="G406" s="4"/>
    </row>
    <row r="407" spans="1:7" x14ac:dyDescent="0.45">
      <c r="A407" s="5"/>
      <c r="B407" s="4"/>
      <c r="C407" s="4"/>
      <c r="D407" s="4"/>
      <c r="E407" s="4"/>
      <c r="F407" s="4"/>
      <c r="G407" s="4"/>
    </row>
    <row r="408" spans="1:7" x14ac:dyDescent="0.45">
      <c r="A408" s="5"/>
      <c r="B408" s="4"/>
      <c r="C408" s="4"/>
      <c r="D408" s="4"/>
      <c r="E408" s="4"/>
      <c r="F408" s="4"/>
      <c r="G408" s="4"/>
    </row>
    <row r="409" spans="1:7" x14ac:dyDescent="0.45">
      <c r="A409" s="5"/>
      <c r="B409" s="4"/>
      <c r="C409" s="4"/>
      <c r="D409" s="4"/>
      <c r="E409" s="4"/>
      <c r="F409" s="4"/>
      <c r="G409" s="4"/>
    </row>
    <row r="410" spans="1:7" x14ac:dyDescent="0.45">
      <c r="A410" s="5"/>
      <c r="B410" s="4"/>
      <c r="C410" s="4"/>
      <c r="D410" s="4"/>
      <c r="E410" s="4"/>
      <c r="F410" s="4"/>
      <c r="G410" s="4"/>
    </row>
    <row r="411" spans="1:7" x14ac:dyDescent="0.45">
      <c r="A411" s="5"/>
      <c r="B411" s="4"/>
      <c r="C411" s="4"/>
      <c r="D411" s="4"/>
      <c r="E411" s="4"/>
      <c r="F411" s="4"/>
      <c r="G411" s="4"/>
    </row>
    <row r="412" spans="1:7" x14ac:dyDescent="0.45">
      <c r="A412" s="5"/>
      <c r="B412" s="4"/>
      <c r="C412" s="4"/>
      <c r="D412" s="4"/>
      <c r="E412" s="4"/>
      <c r="F412" s="4"/>
      <c r="G412" s="4"/>
    </row>
    <row r="413" spans="1:7" x14ac:dyDescent="0.45">
      <c r="A413" s="5"/>
      <c r="B413" s="4"/>
      <c r="C413" s="4"/>
      <c r="D413" s="4"/>
      <c r="E413" s="4"/>
      <c r="F413" s="4"/>
      <c r="G413" s="4"/>
    </row>
    <row r="414" spans="1:7" x14ac:dyDescent="0.45">
      <c r="A414" s="5"/>
      <c r="B414" s="4"/>
      <c r="C414" s="4"/>
      <c r="D414" s="4"/>
      <c r="E414" s="4"/>
      <c r="F414" s="4"/>
      <c r="G414" s="4"/>
    </row>
    <row r="415" spans="1:7" x14ac:dyDescent="0.45">
      <c r="A415" s="5"/>
      <c r="B415" s="4"/>
      <c r="C415" s="4"/>
      <c r="D415" s="4"/>
      <c r="E415" s="4"/>
      <c r="F415" s="4"/>
      <c r="G415" s="4"/>
    </row>
    <row r="416" spans="1:7" x14ac:dyDescent="0.45">
      <c r="A416" s="5"/>
      <c r="B416" s="4"/>
      <c r="C416" s="4"/>
      <c r="D416" s="4"/>
      <c r="E416" s="4"/>
      <c r="F416" s="4"/>
      <c r="G416" s="4"/>
    </row>
    <row r="417" spans="1:7" x14ac:dyDescent="0.45">
      <c r="A417" s="5"/>
      <c r="B417" s="4"/>
      <c r="C417" s="4"/>
      <c r="D417" s="4"/>
      <c r="E417" s="4"/>
      <c r="F417" s="4"/>
      <c r="G417" s="4"/>
    </row>
    <row r="418" spans="1:7" x14ac:dyDescent="0.45">
      <c r="A418" s="5"/>
      <c r="B418" s="4"/>
      <c r="C418" s="4"/>
      <c r="D418" s="4"/>
      <c r="E418" s="4"/>
      <c r="F418" s="4"/>
      <c r="G418" s="4"/>
    </row>
    <row r="419" spans="1:7" x14ac:dyDescent="0.45">
      <c r="A419" s="5"/>
      <c r="B419" s="4"/>
      <c r="C419" s="4"/>
      <c r="D419" s="4"/>
      <c r="E419" s="4"/>
      <c r="F419" s="4"/>
      <c r="G419" s="4"/>
    </row>
    <row r="420" spans="1:7" x14ac:dyDescent="0.45">
      <c r="A420" s="5"/>
      <c r="B420" s="4"/>
      <c r="C420" s="4"/>
      <c r="D420" s="4"/>
      <c r="E420" s="4"/>
      <c r="F420" s="4"/>
      <c r="G420" s="4"/>
    </row>
    <row r="421" spans="1:7" x14ac:dyDescent="0.45">
      <c r="A421" s="5"/>
      <c r="B421" s="4"/>
      <c r="C421" s="4"/>
      <c r="D421" s="4"/>
      <c r="E421" s="4"/>
      <c r="F421" s="4"/>
      <c r="G421" s="4"/>
    </row>
    <row r="422" spans="1:7" x14ac:dyDescent="0.45">
      <c r="A422" s="5"/>
      <c r="B422" s="4"/>
      <c r="C422" s="4"/>
      <c r="D422" s="4"/>
      <c r="E422" s="4"/>
      <c r="F422" s="4"/>
      <c r="G422" s="4"/>
    </row>
    <row r="423" spans="1:7" x14ac:dyDescent="0.45">
      <c r="A423" s="5"/>
      <c r="B423" s="4"/>
      <c r="C423" s="4"/>
      <c r="D423" s="4"/>
      <c r="E423" s="4"/>
      <c r="F423" s="4"/>
      <c r="G423" s="4"/>
    </row>
    <row r="424" spans="1:7" x14ac:dyDescent="0.45">
      <c r="A424" s="5"/>
      <c r="B424" s="4"/>
      <c r="C424" s="4"/>
      <c r="D424" s="4"/>
      <c r="E424" s="4"/>
      <c r="F424" s="4"/>
      <c r="G424" s="4"/>
    </row>
    <row r="425" spans="1:7" x14ac:dyDescent="0.45">
      <c r="A425" s="5"/>
      <c r="B425" s="4"/>
      <c r="C425" s="4"/>
      <c r="D425" s="4"/>
      <c r="E425" s="4"/>
      <c r="F425" s="4"/>
      <c r="G425" s="4"/>
    </row>
    <row r="426" spans="1:7" x14ac:dyDescent="0.45">
      <c r="A426" s="5"/>
      <c r="B426" s="4"/>
      <c r="C426" s="4"/>
      <c r="D426" s="4"/>
      <c r="E426" s="4"/>
      <c r="F426" s="4"/>
      <c r="G426" s="4"/>
    </row>
    <row r="427" spans="1:7" x14ac:dyDescent="0.45">
      <c r="A427" s="5"/>
      <c r="B427" s="4"/>
      <c r="C427" s="4"/>
      <c r="D427" s="4"/>
      <c r="E427" s="4"/>
      <c r="F427" s="4"/>
      <c r="G427" s="4"/>
    </row>
    <row r="428" spans="1:7" x14ac:dyDescent="0.45">
      <c r="A428" s="5"/>
      <c r="B428" s="4"/>
      <c r="C428" s="4"/>
      <c r="D428" s="4"/>
      <c r="E428" s="4"/>
      <c r="F428" s="4"/>
      <c r="G428" s="4"/>
    </row>
    <row r="429" spans="1:7" x14ac:dyDescent="0.45">
      <c r="A429" s="5"/>
      <c r="B429" s="4"/>
      <c r="C429" s="4"/>
      <c r="D429" s="4"/>
      <c r="E429" s="4"/>
      <c r="F429" s="4"/>
      <c r="G429" s="4"/>
    </row>
    <row r="430" spans="1:7" x14ac:dyDescent="0.45">
      <c r="A430" s="5"/>
      <c r="B430" s="4"/>
      <c r="C430" s="4"/>
      <c r="D430" s="4"/>
      <c r="E430" s="4"/>
      <c r="F430" s="4"/>
      <c r="G430" s="4"/>
    </row>
    <row r="431" spans="1:7" x14ac:dyDescent="0.45">
      <c r="A431" s="5"/>
      <c r="B431" s="4"/>
      <c r="C431" s="4"/>
      <c r="D431" s="4"/>
      <c r="E431" s="4"/>
      <c r="F431" s="4"/>
      <c r="G431" s="4"/>
    </row>
    <row r="432" spans="1:7" x14ac:dyDescent="0.45">
      <c r="A432" s="5"/>
      <c r="B432" s="4"/>
      <c r="C432" s="4"/>
      <c r="D432" s="4"/>
      <c r="E432" s="4"/>
      <c r="F432" s="4"/>
      <c r="G432" s="4"/>
    </row>
    <row r="433" spans="1:7" x14ac:dyDescent="0.45">
      <c r="A433" s="5"/>
      <c r="B433" s="4"/>
      <c r="C433" s="4"/>
      <c r="D433" s="4"/>
      <c r="E433" s="4"/>
      <c r="F433" s="4"/>
      <c r="G433" s="4"/>
    </row>
    <row r="434" spans="1:7" x14ac:dyDescent="0.45">
      <c r="A434" s="5"/>
      <c r="B434" s="4"/>
      <c r="C434" s="4"/>
      <c r="D434" s="4"/>
      <c r="E434" s="4"/>
      <c r="F434" s="4"/>
      <c r="G434" s="4"/>
    </row>
    <row r="435" spans="1:7" x14ac:dyDescent="0.45">
      <c r="A435" s="5"/>
      <c r="B435" s="4"/>
      <c r="C435" s="4"/>
      <c r="D435" s="4"/>
      <c r="E435" s="4"/>
      <c r="F435" s="4"/>
      <c r="G435" s="4"/>
    </row>
    <row r="436" spans="1:7" x14ac:dyDescent="0.45">
      <c r="A436" s="5"/>
      <c r="B436" s="4"/>
      <c r="C436" s="4"/>
      <c r="D436" s="4"/>
      <c r="E436" s="4"/>
      <c r="F436" s="4"/>
      <c r="G436" s="4"/>
    </row>
    <row r="437" spans="1:7" x14ac:dyDescent="0.45">
      <c r="A437" s="5"/>
      <c r="B437" s="4"/>
      <c r="C437" s="4"/>
      <c r="D437" s="4"/>
      <c r="E437" s="4"/>
      <c r="F437" s="4"/>
      <c r="G437" s="4"/>
    </row>
    <row r="438" spans="1:7" x14ac:dyDescent="0.45">
      <c r="A438" s="5"/>
      <c r="B438" s="4"/>
      <c r="C438" s="4"/>
      <c r="D438" s="4"/>
      <c r="E438" s="4"/>
      <c r="F438" s="4"/>
      <c r="G438" s="4"/>
    </row>
    <row r="439" spans="1:7" x14ac:dyDescent="0.45">
      <c r="A439" s="5"/>
      <c r="B439" s="4"/>
      <c r="C439" s="4"/>
      <c r="D439" s="4"/>
      <c r="E439" s="4"/>
      <c r="F439" s="4"/>
      <c r="G439" s="4"/>
    </row>
    <row r="440" spans="1:7" x14ac:dyDescent="0.45">
      <c r="A440" s="5"/>
      <c r="B440" s="4"/>
      <c r="C440" s="4"/>
      <c r="D440" s="4"/>
      <c r="E440" s="4"/>
      <c r="F440" s="4"/>
      <c r="G440" s="4"/>
    </row>
    <row r="441" spans="1:7" x14ac:dyDescent="0.45">
      <c r="A441" s="5"/>
      <c r="B441" s="4"/>
      <c r="C441" s="4"/>
      <c r="D441" s="4"/>
      <c r="E441" s="4"/>
      <c r="F441" s="4"/>
      <c r="G441" s="4"/>
    </row>
    <row r="442" spans="1:7" x14ac:dyDescent="0.45">
      <c r="A442" s="5"/>
      <c r="B442" s="4"/>
      <c r="C442" s="4"/>
      <c r="D442" s="4"/>
      <c r="E442" s="4"/>
      <c r="F442" s="4"/>
      <c r="G442" s="4"/>
    </row>
    <row r="443" spans="1:7" x14ac:dyDescent="0.45">
      <c r="A443" s="5"/>
      <c r="B443" s="4"/>
      <c r="C443" s="4"/>
      <c r="D443" s="4"/>
      <c r="E443" s="4"/>
      <c r="F443" s="4"/>
      <c r="G443" s="4"/>
    </row>
    <row r="444" spans="1:7" x14ac:dyDescent="0.45">
      <c r="A444" s="5"/>
      <c r="B444" s="4"/>
      <c r="C444" s="4"/>
      <c r="D444" s="4"/>
      <c r="E444" s="4"/>
      <c r="F444" s="4"/>
      <c r="G444" s="4"/>
    </row>
    <row r="445" spans="1:7" x14ac:dyDescent="0.45">
      <c r="A445" s="5"/>
      <c r="B445" s="4"/>
      <c r="C445" s="4"/>
      <c r="D445" s="4"/>
      <c r="E445" s="4"/>
      <c r="F445" s="4"/>
      <c r="G445" s="4"/>
    </row>
    <row r="446" spans="1:7" x14ac:dyDescent="0.45">
      <c r="A446" s="5"/>
      <c r="B446" s="4"/>
      <c r="C446" s="4"/>
      <c r="D446" s="4"/>
      <c r="E446" s="4"/>
      <c r="F446" s="4"/>
      <c r="G446" s="4"/>
    </row>
    <row r="447" spans="1:7" x14ac:dyDescent="0.45">
      <c r="A447" s="5"/>
      <c r="B447" s="4"/>
      <c r="C447" s="4"/>
      <c r="D447" s="4"/>
      <c r="E447" s="4"/>
      <c r="F447" s="4"/>
      <c r="G447" s="4"/>
    </row>
    <row r="448" spans="1:7" x14ac:dyDescent="0.45">
      <c r="A448" s="5"/>
      <c r="B448" s="4"/>
      <c r="C448" s="4"/>
      <c r="D448" s="4"/>
      <c r="E448" s="4"/>
      <c r="F448" s="4"/>
      <c r="G448" s="4"/>
    </row>
    <row r="449" spans="1:7" x14ac:dyDescent="0.45">
      <c r="A449" s="5"/>
      <c r="B449" s="4"/>
      <c r="C449" s="4"/>
      <c r="D449" s="4"/>
      <c r="E449" s="4"/>
      <c r="F449" s="4"/>
      <c r="G449" s="4"/>
    </row>
    <row r="450" spans="1:7" x14ac:dyDescent="0.45">
      <c r="A450" s="5"/>
      <c r="B450" s="4"/>
      <c r="C450" s="4"/>
      <c r="D450" s="4"/>
      <c r="E450" s="4"/>
      <c r="F450" s="4"/>
      <c r="G450" s="4"/>
    </row>
    <row r="451" spans="1:7" x14ac:dyDescent="0.45">
      <c r="A451" s="5"/>
      <c r="B451" s="4"/>
      <c r="C451" s="4"/>
      <c r="D451" s="4"/>
      <c r="E451" s="4"/>
      <c r="F451" s="4"/>
      <c r="G451" s="4"/>
    </row>
    <row r="452" spans="1:7" x14ac:dyDescent="0.45">
      <c r="A452" s="5"/>
      <c r="B452" s="4"/>
      <c r="C452" s="4"/>
      <c r="D452" s="4"/>
      <c r="E452" s="4"/>
      <c r="F452" s="4"/>
      <c r="G452" s="4"/>
    </row>
    <row r="453" spans="1:7" x14ac:dyDescent="0.45">
      <c r="A453" s="5"/>
      <c r="B453" s="4"/>
      <c r="C453" s="4"/>
      <c r="D453" s="4"/>
      <c r="E453" s="4"/>
      <c r="F453" s="4"/>
      <c r="G453" s="4"/>
    </row>
    <row r="454" spans="1:7" x14ac:dyDescent="0.45">
      <c r="A454" s="5"/>
      <c r="B454" s="4"/>
      <c r="C454" s="4"/>
      <c r="D454" s="4"/>
      <c r="E454" s="4"/>
      <c r="F454" s="4"/>
      <c r="G454" s="4"/>
    </row>
    <row r="455" spans="1:7" x14ac:dyDescent="0.45">
      <c r="A455" s="5"/>
      <c r="B455" s="4"/>
      <c r="C455" s="4"/>
      <c r="D455" s="4"/>
      <c r="E455" s="4"/>
      <c r="F455" s="4"/>
      <c r="G455" s="4"/>
    </row>
    <row r="456" spans="1:7" x14ac:dyDescent="0.45">
      <c r="A456" s="5"/>
      <c r="B456" s="4"/>
      <c r="C456" s="4"/>
      <c r="D456" s="4"/>
      <c r="E456" s="4"/>
      <c r="F456" s="4"/>
      <c r="G456" s="4"/>
    </row>
    <row r="457" spans="1:7" x14ac:dyDescent="0.45">
      <c r="A457" s="5"/>
      <c r="B457" s="4"/>
      <c r="C457" s="4"/>
      <c r="D457" s="4"/>
      <c r="E457" s="4"/>
      <c r="F457" s="4"/>
      <c r="G457" s="4"/>
    </row>
    <row r="458" spans="1:7" x14ac:dyDescent="0.45">
      <c r="A458" s="5"/>
      <c r="B458" s="4"/>
      <c r="C458" s="4"/>
      <c r="D458" s="4"/>
      <c r="E458" s="4"/>
      <c r="F458" s="4"/>
      <c r="G458" s="4"/>
    </row>
    <row r="459" spans="1:7" x14ac:dyDescent="0.45">
      <c r="A459" s="5"/>
      <c r="B459" s="4"/>
      <c r="C459" s="4"/>
      <c r="D459" s="4"/>
      <c r="E459" s="4"/>
      <c r="F459" s="4"/>
      <c r="G459" s="4"/>
    </row>
    <row r="460" spans="1:7" x14ac:dyDescent="0.45">
      <c r="A460" s="5"/>
      <c r="B460" s="4"/>
      <c r="C460" s="4"/>
      <c r="D460" s="4"/>
      <c r="E460" s="4"/>
      <c r="F460" s="4"/>
      <c r="G460" s="4"/>
    </row>
    <row r="461" spans="1:7" x14ac:dyDescent="0.45">
      <c r="A461" s="5"/>
      <c r="B461" s="4"/>
      <c r="C461" s="4"/>
      <c r="D461" s="4"/>
      <c r="E461" s="4"/>
      <c r="F461" s="4"/>
      <c r="G461" s="4"/>
    </row>
    <row r="462" spans="1:7" x14ac:dyDescent="0.45">
      <c r="A462" s="5"/>
      <c r="B462" s="4"/>
      <c r="C462" s="4"/>
      <c r="D462" s="4"/>
      <c r="E462" s="4"/>
      <c r="F462" s="4"/>
      <c r="G462" s="4"/>
    </row>
    <row r="463" spans="1:7" x14ac:dyDescent="0.45">
      <c r="A463" s="5"/>
      <c r="B463" s="4"/>
      <c r="C463" s="4"/>
      <c r="D463" s="4"/>
      <c r="E463" s="4"/>
      <c r="F463" s="4"/>
      <c r="G463" s="4"/>
    </row>
    <row r="464" spans="1:7" x14ac:dyDescent="0.45">
      <c r="A464" s="5"/>
      <c r="B464" s="4"/>
      <c r="C464" s="4"/>
      <c r="D464" s="4"/>
      <c r="E464" s="4"/>
      <c r="F464" s="4"/>
      <c r="G464" s="4"/>
    </row>
    <row r="465" spans="1:7" x14ac:dyDescent="0.45">
      <c r="A465" s="5"/>
      <c r="B465" s="4"/>
      <c r="C465" s="4"/>
      <c r="D465" s="4"/>
      <c r="E465" s="4"/>
      <c r="F465" s="4"/>
      <c r="G465" s="4"/>
    </row>
    <row r="466" spans="1:7" x14ac:dyDescent="0.45">
      <c r="A466" s="5"/>
      <c r="B466" s="4"/>
      <c r="C466" s="4"/>
      <c r="D466" s="4"/>
      <c r="E466" s="4"/>
      <c r="F466" s="4"/>
      <c r="G466" s="4"/>
    </row>
    <row r="467" spans="1:7" x14ac:dyDescent="0.45">
      <c r="A467" s="5"/>
      <c r="B467" s="4"/>
      <c r="C467" s="4"/>
      <c r="D467" s="4"/>
      <c r="E467" s="4"/>
      <c r="F467" s="4"/>
      <c r="G467" s="4"/>
    </row>
    <row r="468" spans="1:7" x14ac:dyDescent="0.45">
      <c r="A468" s="5"/>
      <c r="B468" s="4"/>
      <c r="C468" s="4"/>
      <c r="D468" s="4"/>
      <c r="E468" s="4"/>
      <c r="F468" s="4"/>
      <c r="G468" s="4"/>
    </row>
    <row r="469" spans="1:7" x14ac:dyDescent="0.45">
      <c r="A469" s="5"/>
      <c r="B469" s="4"/>
      <c r="C469" s="4"/>
      <c r="D469" s="4"/>
      <c r="E469" s="4"/>
      <c r="F469" s="4"/>
      <c r="G469" s="4"/>
    </row>
    <row r="470" spans="1:7" x14ac:dyDescent="0.45">
      <c r="A470" s="5"/>
      <c r="B470" s="4"/>
      <c r="C470" s="4"/>
      <c r="D470" s="4"/>
      <c r="E470" s="4"/>
      <c r="F470" s="4"/>
      <c r="G470" s="4"/>
    </row>
    <row r="471" spans="1:7" x14ac:dyDescent="0.45">
      <c r="A471" s="5"/>
      <c r="B471" s="4"/>
      <c r="C471" s="4"/>
      <c r="D471" s="4"/>
      <c r="E471" s="4"/>
      <c r="F471" s="4"/>
      <c r="G471" s="4"/>
    </row>
    <row r="472" spans="1:7" x14ac:dyDescent="0.45">
      <c r="A472" s="5"/>
      <c r="B472" s="4"/>
      <c r="C472" s="4"/>
      <c r="D472" s="4"/>
      <c r="E472" s="4"/>
      <c r="F472" s="4"/>
      <c r="G472" s="4"/>
    </row>
    <row r="473" spans="1:7" x14ac:dyDescent="0.45">
      <c r="A473" s="5"/>
      <c r="B473" s="4"/>
      <c r="C473" s="4"/>
      <c r="D473" s="4"/>
      <c r="E473" s="4"/>
      <c r="F473" s="4"/>
      <c r="G473" s="4"/>
    </row>
    <row r="474" spans="1:7" x14ac:dyDescent="0.45">
      <c r="A474" s="5"/>
      <c r="B474" s="4"/>
      <c r="C474" s="4"/>
      <c r="D474" s="4"/>
      <c r="E474" s="4"/>
      <c r="F474" s="4"/>
      <c r="G474" s="4"/>
    </row>
    <row r="475" spans="1:7" x14ac:dyDescent="0.45">
      <c r="A475" s="5"/>
      <c r="B475" s="4"/>
      <c r="C475" s="4"/>
      <c r="D475" s="4"/>
      <c r="E475" s="4"/>
      <c r="F475" s="4"/>
      <c r="G475" s="4"/>
    </row>
    <row r="476" spans="1:7" x14ac:dyDescent="0.45">
      <c r="A476" s="5"/>
      <c r="B476" s="4"/>
      <c r="C476" s="4"/>
      <c r="D476" s="4"/>
      <c r="E476" s="4"/>
      <c r="F476" s="4"/>
      <c r="G476" s="4"/>
    </row>
    <row r="477" spans="1:7" x14ac:dyDescent="0.45">
      <c r="A477" s="5"/>
      <c r="B477" s="4"/>
      <c r="C477" s="4"/>
      <c r="D477" s="4"/>
      <c r="E477" s="4"/>
      <c r="F477" s="4"/>
      <c r="G477" s="4"/>
    </row>
    <row r="478" spans="1:7" x14ac:dyDescent="0.45">
      <c r="A478" s="5"/>
      <c r="B478" s="4"/>
      <c r="C478" s="4"/>
      <c r="D478" s="4"/>
      <c r="E478" s="4"/>
      <c r="F478" s="4"/>
      <c r="G478" s="4"/>
    </row>
    <row r="479" spans="1:7" x14ac:dyDescent="0.45">
      <c r="A479" s="5"/>
      <c r="B479" s="4"/>
      <c r="C479" s="4"/>
      <c r="D479" s="4"/>
      <c r="E479" s="4"/>
      <c r="F479" s="4"/>
      <c r="G479" s="4"/>
    </row>
    <row r="480" spans="1:7" x14ac:dyDescent="0.45">
      <c r="A480" s="5"/>
      <c r="B480" s="4"/>
      <c r="C480" s="4"/>
      <c r="D480" s="4"/>
      <c r="E480" s="4"/>
      <c r="F480" s="4"/>
      <c r="G480" s="4"/>
    </row>
    <row r="481" spans="1:7" x14ac:dyDescent="0.45">
      <c r="A481" s="5"/>
      <c r="B481" s="4"/>
      <c r="C481" s="4"/>
      <c r="D481" s="4"/>
      <c r="E481" s="4"/>
      <c r="F481" s="4"/>
      <c r="G481" s="4"/>
    </row>
    <row r="482" spans="1:7" x14ac:dyDescent="0.45">
      <c r="A482" s="5"/>
      <c r="B482" s="4"/>
      <c r="C482" s="4"/>
      <c r="D482" s="4"/>
      <c r="E482" s="4"/>
      <c r="F482" s="4"/>
      <c r="G482" s="4"/>
    </row>
    <row r="483" spans="1:7" x14ac:dyDescent="0.45">
      <c r="A483" s="5"/>
      <c r="B483" s="4"/>
      <c r="C483" s="4"/>
      <c r="D483" s="4"/>
      <c r="E483" s="4"/>
      <c r="F483" s="4"/>
      <c r="G483" s="4"/>
    </row>
    <row r="484" spans="1:7" x14ac:dyDescent="0.45">
      <c r="A484" s="5"/>
      <c r="B484" s="4"/>
      <c r="C484" s="4"/>
      <c r="D484" s="4"/>
      <c r="E484" s="4"/>
      <c r="F484" s="4"/>
      <c r="G484" s="4"/>
    </row>
    <row r="485" spans="1:7" x14ac:dyDescent="0.45">
      <c r="A485" s="5"/>
      <c r="B485" s="4"/>
      <c r="C485" s="4"/>
      <c r="D485" s="4"/>
      <c r="E485" s="4"/>
      <c r="F485" s="4"/>
      <c r="G485" s="4"/>
    </row>
    <row r="486" spans="1:7" x14ac:dyDescent="0.45">
      <c r="A486" s="5"/>
      <c r="B486" s="4"/>
      <c r="C486" s="4"/>
      <c r="D486" s="4"/>
      <c r="E486" s="4"/>
      <c r="F486" s="4"/>
      <c r="G486" s="4"/>
    </row>
    <row r="487" spans="1:7" x14ac:dyDescent="0.45">
      <c r="A487" s="5"/>
      <c r="B487" s="4"/>
      <c r="C487" s="4"/>
      <c r="D487" s="4"/>
      <c r="E487" s="4"/>
      <c r="F487" s="4"/>
      <c r="G487" s="4"/>
    </row>
    <row r="488" spans="1:7" x14ac:dyDescent="0.45">
      <c r="A488" s="5"/>
      <c r="B488" s="4"/>
      <c r="C488" s="4"/>
      <c r="D488" s="4"/>
      <c r="E488" s="4"/>
      <c r="F488" s="4"/>
      <c r="G488" s="4"/>
    </row>
    <row r="489" spans="1:7" x14ac:dyDescent="0.45">
      <c r="A489" s="5"/>
      <c r="B489" s="4"/>
      <c r="C489" s="4"/>
      <c r="D489" s="4"/>
      <c r="E489" s="4"/>
      <c r="F489" s="4"/>
      <c r="G489" s="4"/>
    </row>
    <row r="490" spans="1:7" x14ac:dyDescent="0.45">
      <c r="A490" s="5"/>
      <c r="B490" s="4"/>
      <c r="C490" s="4"/>
      <c r="D490" s="4"/>
      <c r="E490" s="4"/>
      <c r="F490" s="4"/>
      <c r="G490" s="4"/>
    </row>
    <row r="491" spans="1:7" x14ac:dyDescent="0.45">
      <c r="A491" s="5"/>
      <c r="B491" s="4"/>
      <c r="C491" s="4"/>
      <c r="D491" s="4"/>
      <c r="E491" s="4"/>
      <c r="F491" s="4"/>
      <c r="G491" s="4"/>
    </row>
    <row r="492" spans="1:7" x14ac:dyDescent="0.45">
      <c r="A492" s="5"/>
      <c r="B492" s="4"/>
      <c r="C492" s="4"/>
      <c r="D492" s="4"/>
      <c r="E492" s="4"/>
      <c r="F492" s="4"/>
      <c r="G492" s="4"/>
    </row>
    <row r="493" spans="1:7" x14ac:dyDescent="0.45">
      <c r="A493" s="5"/>
      <c r="B493" s="4"/>
      <c r="C493" s="4"/>
      <c r="D493" s="4"/>
      <c r="E493" s="4"/>
      <c r="F493" s="4"/>
      <c r="G493" s="4"/>
    </row>
    <row r="494" spans="1:7" x14ac:dyDescent="0.45">
      <c r="A494" s="5"/>
      <c r="B494" s="4"/>
      <c r="C494" s="4"/>
      <c r="D494" s="4"/>
      <c r="E494" s="4"/>
      <c r="F494" s="4"/>
      <c r="G494" s="4"/>
    </row>
    <row r="495" spans="1:7" x14ac:dyDescent="0.45">
      <c r="A495" s="5"/>
      <c r="B495" s="4"/>
      <c r="C495" s="4"/>
      <c r="D495" s="4"/>
      <c r="E495" s="4"/>
      <c r="F495" s="4"/>
      <c r="G495" s="4"/>
    </row>
    <row r="496" spans="1:7" x14ac:dyDescent="0.45">
      <c r="A496" s="5"/>
      <c r="B496" s="4"/>
      <c r="C496" s="4"/>
      <c r="D496" s="4"/>
      <c r="E496" s="4"/>
      <c r="F496" s="4"/>
      <c r="G496" s="4"/>
    </row>
    <row r="497" spans="1:7" x14ac:dyDescent="0.45">
      <c r="A497" s="5"/>
      <c r="B497" s="4"/>
      <c r="C497" s="4"/>
      <c r="D497" s="4"/>
      <c r="E497" s="4"/>
      <c r="F497" s="4"/>
      <c r="G497" s="4"/>
    </row>
    <row r="498" spans="1:7" x14ac:dyDescent="0.45">
      <c r="A498" s="5"/>
      <c r="B498" s="4"/>
      <c r="C498" s="4"/>
      <c r="D498" s="4"/>
      <c r="E498" s="4"/>
      <c r="F498" s="4"/>
      <c r="G498" s="4"/>
    </row>
    <row r="499" spans="1:7" x14ac:dyDescent="0.45">
      <c r="A499" s="5"/>
      <c r="B499" s="4"/>
      <c r="C499" s="4"/>
      <c r="D499" s="4"/>
      <c r="E499" s="4"/>
      <c r="F499" s="4"/>
      <c r="G499" s="4"/>
    </row>
    <row r="500" spans="1:7" x14ac:dyDescent="0.45">
      <c r="A500" s="5"/>
      <c r="B500" s="4"/>
      <c r="C500" s="4"/>
      <c r="D500" s="4"/>
      <c r="E500" s="4"/>
      <c r="F500" s="4"/>
      <c r="G500" s="4"/>
    </row>
    <row r="501" spans="1:7" x14ac:dyDescent="0.45">
      <c r="A501" s="5"/>
      <c r="B501" s="4"/>
      <c r="C501" s="4"/>
      <c r="D501" s="4"/>
      <c r="E501" s="4"/>
      <c r="F501" s="4"/>
      <c r="G501" s="4"/>
    </row>
    <row r="502" spans="1:7" x14ac:dyDescent="0.45">
      <c r="A502" s="5"/>
      <c r="B502" s="4"/>
      <c r="C502" s="4"/>
      <c r="D502" s="4"/>
      <c r="E502" s="4"/>
      <c r="F502" s="4"/>
      <c r="G502" s="4"/>
    </row>
    <row r="503" spans="1:7" x14ac:dyDescent="0.45">
      <c r="A503" s="5"/>
      <c r="B503" s="4"/>
      <c r="C503" s="4"/>
      <c r="D503" s="4"/>
      <c r="E503" s="4"/>
      <c r="F503" s="4"/>
      <c r="G503" s="4"/>
    </row>
    <row r="504" spans="1:7" x14ac:dyDescent="0.45">
      <c r="A504" s="5"/>
      <c r="B504" s="4"/>
      <c r="C504" s="4"/>
      <c r="D504" s="4"/>
      <c r="E504" s="4"/>
      <c r="F504" s="4"/>
      <c r="G504" s="4"/>
    </row>
    <row r="505" spans="1:7" x14ac:dyDescent="0.45">
      <c r="A505" s="5"/>
      <c r="B505" s="4"/>
      <c r="C505" s="4"/>
      <c r="D505" s="4"/>
      <c r="E505" s="4"/>
      <c r="F505" s="4"/>
      <c r="G505" s="4"/>
    </row>
    <row r="506" spans="1:7" x14ac:dyDescent="0.45">
      <c r="A506" s="5"/>
      <c r="B506" s="4"/>
      <c r="C506" s="4"/>
      <c r="D506" s="4"/>
      <c r="E506" s="4"/>
      <c r="F506" s="4"/>
      <c r="G506" s="4"/>
    </row>
    <row r="507" spans="1:7" x14ac:dyDescent="0.45">
      <c r="A507" s="5"/>
      <c r="B507" s="4"/>
      <c r="C507" s="4"/>
      <c r="D507" s="4"/>
      <c r="E507" s="4"/>
      <c r="F507" s="4"/>
      <c r="G507" s="4"/>
    </row>
    <row r="508" spans="1:7" x14ac:dyDescent="0.45">
      <c r="A508" s="5"/>
      <c r="B508" s="4"/>
      <c r="C508" s="4"/>
      <c r="D508" s="4"/>
      <c r="E508" s="4"/>
      <c r="F508" s="4"/>
      <c r="G508" s="4"/>
    </row>
    <row r="509" spans="1:7" x14ac:dyDescent="0.45">
      <c r="A509" s="5"/>
      <c r="B509" s="4"/>
      <c r="C509" s="4"/>
      <c r="D509" s="4"/>
      <c r="E509" s="4"/>
      <c r="F509" s="4"/>
      <c r="G509" s="4"/>
    </row>
    <row r="510" spans="1:7" x14ac:dyDescent="0.45">
      <c r="A510" s="5"/>
      <c r="B510" s="4"/>
      <c r="C510" s="4"/>
      <c r="D510" s="4"/>
      <c r="E510" s="4"/>
      <c r="F510" s="4"/>
      <c r="G510" s="4"/>
    </row>
    <row r="511" spans="1:7" x14ac:dyDescent="0.45">
      <c r="A511" s="5"/>
      <c r="B511" s="4"/>
      <c r="C511" s="4"/>
      <c r="D511" s="4"/>
      <c r="E511" s="4"/>
      <c r="F511" s="4"/>
      <c r="G511" s="4"/>
    </row>
    <row r="512" spans="1:7" x14ac:dyDescent="0.45">
      <c r="A512" s="5"/>
      <c r="B512" s="4"/>
      <c r="C512" s="4"/>
      <c r="D512" s="4"/>
      <c r="E512" s="4"/>
      <c r="F512" s="4"/>
      <c r="G512" s="4"/>
    </row>
    <row r="513" spans="1:7" x14ac:dyDescent="0.45">
      <c r="A513" s="5"/>
      <c r="B513" s="4"/>
      <c r="C513" s="4"/>
      <c r="D513" s="4"/>
      <c r="E513" s="4"/>
      <c r="F513" s="4"/>
      <c r="G513" s="4"/>
    </row>
    <row r="514" spans="1:7" x14ac:dyDescent="0.45">
      <c r="A514" s="5"/>
      <c r="B514" s="4"/>
      <c r="C514" s="4"/>
      <c r="D514" s="4"/>
      <c r="E514" s="4"/>
      <c r="F514" s="4"/>
      <c r="G514" s="4"/>
    </row>
    <row r="515" spans="1:7" x14ac:dyDescent="0.45">
      <c r="A515" s="5"/>
      <c r="B515" s="4"/>
      <c r="C515" s="4"/>
      <c r="D515" s="4"/>
      <c r="E515" s="4"/>
      <c r="F515" s="4"/>
      <c r="G515" s="4"/>
    </row>
    <row r="516" spans="1:7" x14ac:dyDescent="0.45">
      <c r="A516" s="5"/>
      <c r="B516" s="4"/>
      <c r="C516" s="4"/>
      <c r="D516" s="4"/>
      <c r="E516" s="4"/>
      <c r="F516" s="4"/>
      <c r="G516" s="4"/>
    </row>
    <row r="517" spans="1:7" x14ac:dyDescent="0.45">
      <c r="A517" s="5"/>
      <c r="B517" s="4"/>
      <c r="C517" s="4"/>
      <c r="D517" s="4"/>
      <c r="E517" s="4"/>
      <c r="F517" s="4"/>
      <c r="G517" s="4"/>
    </row>
    <row r="518" spans="1:7" x14ac:dyDescent="0.45">
      <c r="A518" s="5"/>
      <c r="B518" s="4"/>
      <c r="C518" s="4"/>
      <c r="D518" s="4"/>
      <c r="E518" s="4"/>
      <c r="F518" s="4"/>
      <c r="G518" s="4"/>
    </row>
    <row r="519" spans="1:7" x14ac:dyDescent="0.45">
      <c r="A519" s="5"/>
      <c r="B519" s="4"/>
      <c r="C519" s="4"/>
      <c r="D519" s="4"/>
      <c r="E519" s="4"/>
      <c r="F519" s="4"/>
      <c r="G519" s="4"/>
    </row>
    <row r="520" spans="1:7" x14ac:dyDescent="0.45">
      <c r="A520" s="5"/>
      <c r="B520" s="4"/>
      <c r="C520" s="4"/>
      <c r="D520" s="4"/>
      <c r="E520" s="4"/>
      <c r="F520" s="4"/>
      <c r="G520" s="4"/>
    </row>
    <row r="521" spans="1:7" x14ac:dyDescent="0.45">
      <c r="A521" s="5"/>
      <c r="B521" s="4"/>
      <c r="C521" s="4"/>
      <c r="D521" s="4"/>
      <c r="E521" s="4"/>
      <c r="F521" s="4"/>
      <c r="G521" s="4"/>
    </row>
    <row r="522" spans="1:7" x14ac:dyDescent="0.45">
      <c r="A522" s="5"/>
      <c r="B522" s="4"/>
      <c r="C522" s="4"/>
      <c r="D522" s="4"/>
      <c r="E522" s="4"/>
      <c r="F522" s="4"/>
      <c r="G522" s="4"/>
    </row>
    <row r="523" spans="1:7" x14ac:dyDescent="0.45">
      <c r="A523" s="5"/>
      <c r="B523" s="4"/>
      <c r="C523" s="4"/>
      <c r="D523" s="4"/>
      <c r="E523" s="4"/>
      <c r="F523" s="4"/>
      <c r="G523" s="4"/>
    </row>
    <row r="524" spans="1:7" x14ac:dyDescent="0.45">
      <c r="A524" s="5"/>
      <c r="B524" s="4"/>
      <c r="C524" s="4"/>
      <c r="D524" s="4"/>
      <c r="E524" s="4"/>
      <c r="F524" s="4"/>
      <c r="G524" s="4"/>
    </row>
    <row r="525" spans="1:7" x14ac:dyDescent="0.45">
      <c r="A525" s="5"/>
      <c r="B525" s="4"/>
      <c r="C525" s="4"/>
      <c r="D525" s="4"/>
      <c r="E525" s="4"/>
      <c r="F525" s="4"/>
      <c r="G525" s="4"/>
    </row>
    <row r="526" spans="1:7" x14ac:dyDescent="0.45">
      <c r="A526" s="5"/>
      <c r="B526" s="4"/>
      <c r="C526" s="4"/>
      <c r="D526" s="4"/>
      <c r="E526" s="4"/>
      <c r="F526" s="4"/>
      <c r="G526" s="4"/>
    </row>
    <row r="527" spans="1:7" x14ac:dyDescent="0.45">
      <c r="A527" s="5"/>
      <c r="B527" s="4"/>
      <c r="C527" s="4"/>
      <c r="D527" s="4"/>
      <c r="E527" s="4"/>
      <c r="F527" s="4"/>
      <c r="G527" s="4"/>
    </row>
    <row r="528" spans="1:7" x14ac:dyDescent="0.45">
      <c r="A528" s="5"/>
      <c r="B528" s="4"/>
      <c r="C528" s="4"/>
      <c r="D528" s="4"/>
      <c r="E528" s="4"/>
      <c r="F528" s="4"/>
      <c r="G528" s="4"/>
    </row>
    <row r="529" spans="1:7" x14ac:dyDescent="0.45">
      <c r="A529" s="5"/>
      <c r="B529" s="4"/>
      <c r="C529" s="4"/>
      <c r="D529" s="4"/>
      <c r="E529" s="4"/>
      <c r="F529" s="4"/>
      <c r="G529" s="4"/>
    </row>
    <row r="530" spans="1:7" x14ac:dyDescent="0.45">
      <c r="A530" s="5"/>
      <c r="B530" s="4"/>
      <c r="C530" s="4"/>
      <c r="D530" s="4"/>
      <c r="E530" s="4"/>
      <c r="F530" s="4"/>
      <c r="G530" s="4"/>
    </row>
    <row r="531" spans="1:7" x14ac:dyDescent="0.45">
      <c r="A531" s="5"/>
      <c r="B531" s="4"/>
      <c r="C531" s="4"/>
      <c r="D531" s="4"/>
      <c r="E531" s="4"/>
      <c r="F531" s="4"/>
      <c r="G531" s="4"/>
    </row>
    <row r="532" spans="1:7" x14ac:dyDescent="0.45">
      <c r="A532" s="5"/>
      <c r="B532" s="4"/>
      <c r="C532" s="4"/>
      <c r="D532" s="4"/>
      <c r="E532" s="4"/>
      <c r="F532" s="4"/>
      <c r="G532" s="4"/>
    </row>
    <row r="533" spans="1:7" x14ac:dyDescent="0.45">
      <c r="A533" s="5"/>
      <c r="B533" s="4"/>
      <c r="C533" s="4"/>
      <c r="D533" s="4"/>
      <c r="E533" s="4"/>
      <c r="F533" s="4"/>
      <c r="G533" s="4"/>
    </row>
    <row r="534" spans="1:7" x14ac:dyDescent="0.45">
      <c r="A534" s="5"/>
      <c r="B534" s="4"/>
      <c r="C534" s="4"/>
      <c r="D534" s="4"/>
      <c r="E534" s="4"/>
      <c r="F534" s="4"/>
      <c r="G534" s="4"/>
    </row>
    <row r="535" spans="1:7" x14ac:dyDescent="0.45">
      <c r="A535" s="5"/>
      <c r="B535" s="4"/>
      <c r="C535" s="4"/>
      <c r="D535" s="4"/>
      <c r="E535" s="4"/>
      <c r="F535" s="4"/>
      <c r="G535" s="4"/>
    </row>
    <row r="536" spans="1:7" x14ac:dyDescent="0.45">
      <c r="A536" s="5"/>
      <c r="B536" s="4"/>
      <c r="C536" s="4"/>
      <c r="D536" s="4"/>
      <c r="E536" s="4"/>
      <c r="F536" s="4"/>
      <c r="G536" s="4"/>
    </row>
    <row r="537" spans="1:7" x14ac:dyDescent="0.45">
      <c r="A537" s="5"/>
      <c r="B537" s="4"/>
      <c r="C537" s="4"/>
      <c r="D537" s="4"/>
      <c r="E537" s="4"/>
      <c r="F537" s="4"/>
      <c r="G537" s="4"/>
    </row>
    <row r="538" spans="1:7" x14ac:dyDescent="0.45">
      <c r="A538" s="5"/>
      <c r="B538" s="4"/>
      <c r="C538" s="4"/>
      <c r="D538" s="4"/>
      <c r="E538" s="4"/>
      <c r="F538" s="4"/>
      <c r="G538" s="4"/>
    </row>
    <row r="539" spans="1:7" x14ac:dyDescent="0.45">
      <c r="A539" s="5"/>
      <c r="B539" s="4"/>
      <c r="C539" s="4"/>
      <c r="D539" s="4"/>
      <c r="E539" s="4"/>
      <c r="F539" s="4"/>
      <c r="G539" s="4"/>
    </row>
    <row r="540" spans="1:7" x14ac:dyDescent="0.45">
      <c r="A540" s="5"/>
      <c r="B540" s="4"/>
      <c r="C540" s="4"/>
      <c r="D540" s="4"/>
      <c r="E540" s="4"/>
      <c r="F540" s="4"/>
      <c r="G540" s="4"/>
    </row>
    <row r="541" spans="1:7" x14ac:dyDescent="0.45">
      <c r="A541" s="5"/>
      <c r="B541" s="4"/>
      <c r="C541" s="4"/>
      <c r="D541" s="4"/>
      <c r="E541" s="4"/>
      <c r="F541" s="4"/>
      <c r="G541" s="4"/>
    </row>
    <row r="542" spans="1:7" x14ac:dyDescent="0.45">
      <c r="A542" s="5"/>
      <c r="B542" s="4"/>
      <c r="C542" s="4"/>
      <c r="D542" s="4"/>
      <c r="E542" s="4"/>
      <c r="F542" s="4"/>
      <c r="G542" s="4"/>
    </row>
    <row r="543" spans="1:7" x14ac:dyDescent="0.45">
      <c r="A543" s="5"/>
      <c r="B543" s="4"/>
      <c r="C543" s="4"/>
      <c r="D543" s="4"/>
      <c r="E543" s="4"/>
      <c r="F543" s="4"/>
      <c r="G543" s="4"/>
    </row>
    <row r="544" spans="1:7" x14ac:dyDescent="0.45">
      <c r="A544" s="5"/>
      <c r="B544" s="4"/>
      <c r="C544" s="4"/>
      <c r="D544" s="4"/>
      <c r="E544" s="4"/>
      <c r="F544" s="4"/>
      <c r="G544" s="4"/>
    </row>
    <row r="545" spans="1:7" x14ac:dyDescent="0.45">
      <c r="A545" s="5"/>
      <c r="B545" s="4"/>
      <c r="C545" s="4"/>
      <c r="D545" s="4"/>
      <c r="E545" s="4"/>
      <c r="F545" s="4"/>
      <c r="G545" s="4"/>
    </row>
    <row r="546" spans="1:7" x14ac:dyDescent="0.45">
      <c r="A546" s="5"/>
      <c r="B546" s="4"/>
      <c r="C546" s="4"/>
      <c r="D546" s="4"/>
      <c r="E546" s="4"/>
      <c r="F546" s="4"/>
      <c r="G546" s="4"/>
    </row>
    <row r="547" spans="1:7" x14ac:dyDescent="0.45">
      <c r="A547" s="5"/>
      <c r="B547" s="4"/>
      <c r="C547" s="4"/>
      <c r="D547" s="4"/>
      <c r="E547" s="4"/>
      <c r="F547" s="4"/>
      <c r="G547" s="4"/>
    </row>
    <row r="548" spans="1:7" x14ac:dyDescent="0.45">
      <c r="A548" s="5"/>
      <c r="B548" s="4"/>
      <c r="C548" s="4"/>
      <c r="D548" s="4"/>
      <c r="E548" s="4"/>
      <c r="F548" s="4"/>
      <c r="G548" s="4"/>
    </row>
    <row r="549" spans="1:7" x14ac:dyDescent="0.45">
      <c r="A549" s="5"/>
      <c r="B549" s="4"/>
      <c r="C549" s="4"/>
      <c r="D549" s="4"/>
      <c r="E549" s="4"/>
      <c r="F549" s="4"/>
      <c r="G549" s="4"/>
    </row>
    <row r="550" spans="1:7" x14ac:dyDescent="0.45">
      <c r="A550" s="5"/>
      <c r="B550" s="4"/>
      <c r="C550" s="4"/>
      <c r="D550" s="4"/>
      <c r="E550" s="4"/>
      <c r="F550" s="4"/>
      <c r="G550" s="4"/>
    </row>
    <row r="551" spans="1:7" x14ac:dyDescent="0.45">
      <c r="A551" s="5"/>
      <c r="B551" s="4"/>
      <c r="C551" s="4"/>
      <c r="D551" s="4"/>
      <c r="E551" s="4"/>
      <c r="F551" s="4"/>
      <c r="G551" s="4"/>
    </row>
    <row r="552" spans="1:7" x14ac:dyDescent="0.45">
      <c r="A552" s="5"/>
      <c r="B552" s="4"/>
      <c r="C552" s="4"/>
      <c r="D552" s="4"/>
      <c r="E552" s="4"/>
      <c r="F552" s="4"/>
      <c r="G552" s="4"/>
    </row>
    <row r="553" spans="1:7" x14ac:dyDescent="0.45">
      <c r="A553" s="5"/>
      <c r="B553" s="4"/>
      <c r="C553" s="4"/>
      <c r="D553" s="4"/>
      <c r="E553" s="4"/>
      <c r="F553" s="4"/>
      <c r="G553" s="4"/>
    </row>
    <row r="554" spans="1:7" x14ac:dyDescent="0.45">
      <c r="A554" s="5"/>
      <c r="B554" s="4"/>
      <c r="C554" s="4"/>
      <c r="D554" s="4"/>
      <c r="E554" s="4"/>
      <c r="F554" s="4"/>
      <c r="G554" s="4"/>
    </row>
    <row r="555" spans="1:7" x14ac:dyDescent="0.45">
      <c r="A555" s="5"/>
      <c r="B555" s="4"/>
      <c r="C555" s="4"/>
      <c r="D555" s="4"/>
      <c r="E555" s="4"/>
      <c r="F555" s="4"/>
      <c r="G555" s="4"/>
    </row>
    <row r="556" spans="1:7" x14ac:dyDescent="0.45">
      <c r="A556" s="5"/>
      <c r="B556" s="4"/>
      <c r="C556" s="4"/>
      <c r="D556" s="4"/>
      <c r="E556" s="4"/>
      <c r="F556" s="4"/>
      <c r="G556" s="4"/>
    </row>
    <row r="557" spans="1:7" x14ac:dyDescent="0.45">
      <c r="A557" s="5"/>
      <c r="B557" s="4"/>
      <c r="C557" s="4"/>
      <c r="D557" s="4"/>
      <c r="E557" s="4"/>
      <c r="F557" s="4"/>
      <c r="G557" s="4"/>
    </row>
    <row r="558" spans="1:7" x14ac:dyDescent="0.45">
      <c r="A558" s="5"/>
      <c r="B558" s="4"/>
      <c r="C558" s="4"/>
      <c r="D558" s="4"/>
      <c r="E558" s="4"/>
      <c r="F558" s="4"/>
      <c r="G558" s="4"/>
    </row>
    <row r="559" spans="1:7" x14ac:dyDescent="0.45">
      <c r="A559" s="5"/>
      <c r="B559" s="4"/>
      <c r="C559" s="4"/>
      <c r="D559" s="4"/>
      <c r="E559" s="4"/>
      <c r="F559" s="4"/>
      <c r="G559" s="4"/>
    </row>
    <row r="560" spans="1:7" x14ac:dyDescent="0.45">
      <c r="A560" s="5"/>
      <c r="B560" s="4"/>
      <c r="C560" s="4"/>
      <c r="D560" s="4"/>
      <c r="E560" s="4"/>
      <c r="F560" s="4"/>
      <c r="G560" s="4"/>
    </row>
    <row r="561" spans="1:7" x14ac:dyDescent="0.45">
      <c r="A561" s="5"/>
      <c r="B561" s="4"/>
      <c r="C561" s="4"/>
      <c r="D561" s="4"/>
      <c r="E561" s="4"/>
      <c r="F561" s="4"/>
      <c r="G561" s="4"/>
    </row>
    <row r="562" spans="1:7" x14ac:dyDescent="0.45">
      <c r="A562" s="5"/>
      <c r="B562" s="4"/>
      <c r="C562" s="4"/>
      <c r="D562" s="4"/>
      <c r="E562" s="4"/>
      <c r="F562" s="4"/>
      <c r="G562" s="4"/>
    </row>
    <row r="563" spans="1:7" x14ac:dyDescent="0.45">
      <c r="A563" s="5"/>
      <c r="B563" s="4"/>
      <c r="C563" s="4"/>
      <c r="D563" s="4"/>
      <c r="E563" s="4"/>
      <c r="F563" s="4"/>
      <c r="G563" s="4"/>
    </row>
    <row r="564" spans="1:7" x14ac:dyDescent="0.45">
      <c r="A564" s="5"/>
      <c r="B564" s="4"/>
      <c r="C564" s="4"/>
      <c r="D564" s="4"/>
      <c r="E564" s="4"/>
      <c r="F564" s="4"/>
      <c r="G564" s="4"/>
    </row>
    <row r="565" spans="1:7" x14ac:dyDescent="0.45">
      <c r="A565" s="5"/>
      <c r="B565" s="4"/>
      <c r="C565" s="4"/>
      <c r="D565" s="4"/>
      <c r="E565" s="4"/>
      <c r="F565" s="4"/>
      <c r="G565" s="4"/>
    </row>
    <row r="566" spans="1:7" x14ac:dyDescent="0.45">
      <c r="A566" s="5"/>
      <c r="B566" s="4"/>
      <c r="C566" s="4"/>
      <c r="D566" s="4"/>
      <c r="E566" s="4"/>
      <c r="F566" s="4"/>
      <c r="G566" s="4"/>
    </row>
    <row r="567" spans="1:7" x14ac:dyDescent="0.45">
      <c r="A567" s="5"/>
      <c r="B567" s="4"/>
      <c r="C567" s="4"/>
      <c r="D567" s="4"/>
      <c r="E567" s="4"/>
      <c r="F567" s="4"/>
      <c r="G567" s="4"/>
    </row>
    <row r="568" spans="1:7" x14ac:dyDescent="0.45">
      <c r="A568" s="5"/>
      <c r="B568" s="4"/>
      <c r="C568" s="4"/>
      <c r="D568" s="4"/>
      <c r="E568" s="4"/>
      <c r="F568" s="4"/>
      <c r="G568" s="4"/>
    </row>
    <row r="569" spans="1:7" x14ac:dyDescent="0.45">
      <c r="A569" s="5"/>
      <c r="B569" s="4"/>
      <c r="C569" s="4"/>
      <c r="D569" s="4"/>
      <c r="E569" s="4"/>
      <c r="F569" s="4"/>
      <c r="G569" s="4"/>
    </row>
    <row r="570" spans="1:7" x14ac:dyDescent="0.45">
      <c r="A570" s="5"/>
      <c r="B570" s="4"/>
      <c r="C570" s="4"/>
      <c r="D570" s="4"/>
      <c r="E570" s="4"/>
      <c r="F570" s="4"/>
      <c r="G570" s="4"/>
    </row>
    <row r="571" spans="1:7" x14ac:dyDescent="0.45">
      <c r="A571" s="5"/>
      <c r="B571" s="4"/>
      <c r="C571" s="4"/>
      <c r="D571" s="4"/>
      <c r="E571" s="4"/>
      <c r="F571" s="4"/>
      <c r="G571" s="4"/>
    </row>
    <row r="572" spans="1:7" x14ac:dyDescent="0.45">
      <c r="A572" s="5"/>
      <c r="B572" s="4"/>
      <c r="C572" s="4"/>
      <c r="D572" s="4"/>
      <c r="E572" s="4"/>
      <c r="F572" s="4"/>
      <c r="G572" s="4"/>
    </row>
    <row r="573" spans="1:7" x14ac:dyDescent="0.45">
      <c r="A573" s="5"/>
      <c r="B573" s="4"/>
      <c r="C573" s="4"/>
      <c r="D573" s="4"/>
      <c r="E573" s="4"/>
      <c r="F573" s="4"/>
      <c r="G573" s="4"/>
    </row>
    <row r="574" spans="1:7" x14ac:dyDescent="0.45">
      <c r="A574" s="5"/>
      <c r="B574" s="4"/>
      <c r="C574" s="4"/>
      <c r="D574" s="4"/>
      <c r="E574" s="4"/>
      <c r="F574" s="4"/>
      <c r="G574" s="4"/>
    </row>
    <row r="575" spans="1:7" x14ac:dyDescent="0.45">
      <c r="A575" s="5"/>
      <c r="B575" s="4"/>
      <c r="C575" s="4"/>
      <c r="D575" s="4"/>
      <c r="E575" s="4"/>
      <c r="F575" s="4"/>
      <c r="G575" s="4"/>
    </row>
    <row r="576" spans="1:7" x14ac:dyDescent="0.45">
      <c r="A576" s="5"/>
      <c r="B576" s="4"/>
      <c r="C576" s="4"/>
      <c r="D576" s="4"/>
      <c r="E576" s="4"/>
      <c r="F576" s="4"/>
      <c r="G576" s="4"/>
    </row>
    <row r="577" spans="1:7" x14ac:dyDescent="0.45">
      <c r="A577" s="5"/>
      <c r="B577" s="4"/>
      <c r="C577" s="4"/>
      <c r="D577" s="4"/>
      <c r="E577" s="4"/>
      <c r="F577" s="4"/>
      <c r="G577" s="4"/>
    </row>
    <row r="578" spans="1:7" x14ac:dyDescent="0.45">
      <c r="A578" s="5"/>
      <c r="B578" s="4"/>
      <c r="C578" s="4"/>
      <c r="D578" s="4"/>
      <c r="E578" s="4"/>
      <c r="F578" s="4"/>
      <c r="G578" s="4"/>
    </row>
    <row r="579" spans="1:7" x14ac:dyDescent="0.45">
      <c r="A579" s="5"/>
      <c r="B579" s="4"/>
      <c r="C579" s="4"/>
      <c r="D579" s="4"/>
      <c r="E579" s="4"/>
      <c r="F579" s="4"/>
      <c r="G579" s="4"/>
    </row>
    <row r="580" spans="1:7" x14ac:dyDescent="0.45">
      <c r="A580" s="5"/>
      <c r="B580" s="4"/>
      <c r="C580" s="4"/>
      <c r="D580" s="4"/>
      <c r="E580" s="4"/>
      <c r="F580" s="4"/>
      <c r="G580" s="4"/>
    </row>
    <row r="581" spans="1:7" x14ac:dyDescent="0.45">
      <c r="A581" s="5"/>
      <c r="B581" s="4"/>
      <c r="C581" s="4"/>
      <c r="D581" s="4"/>
      <c r="E581" s="4"/>
      <c r="F581" s="4"/>
      <c r="G581" s="4"/>
    </row>
    <row r="582" spans="1:7" x14ac:dyDescent="0.45">
      <c r="A582" s="5"/>
      <c r="B582" s="4"/>
      <c r="C582" s="4"/>
      <c r="D582" s="4"/>
      <c r="E582" s="4"/>
      <c r="F582" s="4"/>
      <c r="G582" s="4"/>
    </row>
    <row r="583" spans="1:7" x14ac:dyDescent="0.45">
      <c r="A583" s="5"/>
      <c r="B583" s="4"/>
      <c r="C583" s="4"/>
      <c r="D583" s="4"/>
      <c r="E583" s="4"/>
      <c r="F583" s="4"/>
      <c r="G583" s="4"/>
    </row>
    <row r="584" spans="1:7" x14ac:dyDescent="0.45">
      <c r="A584" s="5"/>
      <c r="B584" s="4"/>
      <c r="C584" s="4"/>
      <c r="D584" s="4"/>
      <c r="E584" s="4"/>
      <c r="F584" s="4"/>
      <c r="G584" s="4"/>
    </row>
    <row r="585" spans="1:7" x14ac:dyDescent="0.45">
      <c r="A585" s="5"/>
      <c r="B585" s="4"/>
      <c r="C585" s="4"/>
      <c r="D585" s="4"/>
      <c r="E585" s="4"/>
      <c r="F585" s="4"/>
      <c r="G585" s="4"/>
    </row>
    <row r="586" spans="1:7" x14ac:dyDescent="0.45">
      <c r="A586" s="5"/>
      <c r="B586" s="4"/>
      <c r="C586" s="4"/>
      <c r="D586" s="4"/>
      <c r="E586" s="4"/>
      <c r="F586" s="4"/>
      <c r="G586" s="4"/>
    </row>
    <row r="587" spans="1:7" x14ac:dyDescent="0.45">
      <c r="A587" s="5"/>
      <c r="B587" s="4"/>
      <c r="C587" s="4"/>
      <c r="D587" s="4"/>
      <c r="E587" s="4"/>
      <c r="F587" s="4"/>
      <c r="G587" s="4"/>
    </row>
    <row r="588" spans="1:7" x14ac:dyDescent="0.45">
      <c r="A588" s="5"/>
      <c r="B588" s="4"/>
      <c r="C588" s="4"/>
      <c r="D588" s="4"/>
      <c r="E588" s="4"/>
      <c r="F588" s="4"/>
      <c r="G588" s="4"/>
    </row>
    <row r="589" spans="1:7" x14ac:dyDescent="0.45">
      <c r="A589" s="5"/>
      <c r="B589" s="4"/>
      <c r="C589" s="4"/>
      <c r="D589" s="4"/>
      <c r="E589" s="4"/>
      <c r="F589" s="4"/>
      <c r="G589" s="4"/>
    </row>
    <row r="590" spans="1:7" x14ac:dyDescent="0.45">
      <c r="A590" s="5"/>
      <c r="B590" s="4"/>
      <c r="C590" s="4"/>
      <c r="D590" s="4"/>
      <c r="E590" s="4"/>
      <c r="F590" s="4"/>
      <c r="G590" s="4"/>
    </row>
    <row r="591" spans="1:7" x14ac:dyDescent="0.45">
      <c r="A591" s="5"/>
      <c r="B591" s="4"/>
      <c r="C591" s="4"/>
      <c r="D591" s="4"/>
      <c r="E591" s="4"/>
      <c r="F591" s="4"/>
      <c r="G591" s="4"/>
    </row>
    <row r="592" spans="1:7" x14ac:dyDescent="0.45">
      <c r="A592" s="5"/>
      <c r="B592" s="4"/>
      <c r="C592" s="4"/>
      <c r="D592" s="4"/>
      <c r="E592" s="4"/>
      <c r="F592" s="4"/>
      <c r="G592" s="4"/>
    </row>
    <row r="593" spans="1:7" x14ac:dyDescent="0.45">
      <c r="A593" s="5"/>
      <c r="B593" s="4"/>
      <c r="C593" s="4"/>
      <c r="D593" s="4"/>
      <c r="E593" s="4"/>
      <c r="F593" s="4"/>
      <c r="G593" s="4"/>
    </row>
    <row r="594" spans="1:7" x14ac:dyDescent="0.45">
      <c r="A594" s="5"/>
      <c r="B594" s="4"/>
      <c r="C594" s="4"/>
      <c r="D594" s="4"/>
      <c r="E594" s="4"/>
      <c r="F594" s="4"/>
      <c r="G594" s="4"/>
    </row>
    <row r="595" spans="1:7" x14ac:dyDescent="0.45">
      <c r="A595" s="5"/>
      <c r="B595" s="4"/>
      <c r="C595" s="4"/>
      <c r="D595" s="4"/>
      <c r="E595" s="4"/>
      <c r="F595" s="4"/>
      <c r="G595" s="4"/>
    </row>
    <row r="596" spans="1:7" x14ac:dyDescent="0.45">
      <c r="A596" s="5"/>
      <c r="B596" s="4"/>
      <c r="C596" s="4"/>
      <c r="D596" s="4"/>
      <c r="E596" s="4"/>
      <c r="F596" s="4"/>
      <c r="G596" s="4"/>
    </row>
    <row r="597" spans="1:7" x14ac:dyDescent="0.45">
      <c r="A597" s="5"/>
      <c r="B597" s="4"/>
      <c r="C597" s="4"/>
      <c r="D597" s="4"/>
      <c r="E597" s="4"/>
      <c r="F597" s="4"/>
      <c r="G597" s="4"/>
    </row>
    <row r="598" spans="1:7" x14ac:dyDescent="0.45">
      <c r="A598" s="5"/>
      <c r="B598" s="4"/>
      <c r="C598" s="4"/>
      <c r="D598" s="4"/>
      <c r="E598" s="4"/>
      <c r="F598" s="4"/>
      <c r="G598" s="4"/>
    </row>
    <row r="599" spans="1:7" x14ac:dyDescent="0.45">
      <c r="A599" s="5"/>
      <c r="B599" s="4"/>
      <c r="C599" s="4"/>
      <c r="D599" s="4"/>
      <c r="E599" s="4"/>
      <c r="F599" s="4"/>
      <c r="G599" s="4"/>
    </row>
    <row r="600" spans="1:7" x14ac:dyDescent="0.45">
      <c r="A600" s="5"/>
      <c r="B600" s="4"/>
      <c r="C600" s="4"/>
      <c r="D600" s="4"/>
      <c r="E600" s="4"/>
      <c r="F600" s="4"/>
      <c r="G600" s="4"/>
    </row>
    <row r="601" spans="1:7" x14ac:dyDescent="0.45">
      <c r="A601" s="5"/>
      <c r="B601" s="4"/>
      <c r="C601" s="4"/>
      <c r="D601" s="4"/>
      <c r="E601" s="4"/>
      <c r="F601" s="4"/>
      <c r="G601" s="4"/>
    </row>
    <row r="602" spans="1:7" x14ac:dyDescent="0.45">
      <c r="A602" s="5"/>
      <c r="B602" s="4"/>
      <c r="C602" s="4"/>
      <c r="D602" s="4"/>
      <c r="E602" s="4"/>
      <c r="F602" s="4"/>
      <c r="G602" s="4"/>
    </row>
    <row r="603" spans="1:7" x14ac:dyDescent="0.45">
      <c r="A603" s="5"/>
      <c r="B603" s="4"/>
      <c r="C603" s="4"/>
      <c r="D603" s="4"/>
      <c r="E603" s="4"/>
      <c r="F603" s="4"/>
      <c r="G603" s="4"/>
    </row>
    <row r="604" spans="1:7" x14ac:dyDescent="0.45">
      <c r="A604" s="5"/>
      <c r="B604" s="4"/>
      <c r="C604" s="4"/>
      <c r="D604" s="4"/>
      <c r="E604" s="4"/>
      <c r="F604" s="4"/>
      <c r="G604" s="4"/>
    </row>
    <row r="605" spans="1:7" x14ac:dyDescent="0.45">
      <c r="A605" s="5"/>
      <c r="B605" s="4"/>
      <c r="C605" s="4"/>
      <c r="D605" s="4"/>
      <c r="E605" s="4"/>
      <c r="F605" s="4"/>
      <c r="G605" s="4"/>
    </row>
    <row r="606" spans="1:7" x14ac:dyDescent="0.45">
      <c r="A606" s="5"/>
      <c r="B606" s="4"/>
      <c r="C606" s="4"/>
      <c r="D606" s="4"/>
      <c r="E606" s="4"/>
      <c r="F606" s="4"/>
      <c r="G606" s="4"/>
    </row>
    <row r="607" spans="1:7" x14ac:dyDescent="0.45">
      <c r="A607" s="5"/>
      <c r="B607" s="4"/>
      <c r="C607" s="4"/>
      <c r="D607" s="4"/>
      <c r="E607" s="4"/>
      <c r="F607" s="4"/>
      <c r="G607" s="4"/>
    </row>
    <row r="608" spans="1:7" x14ac:dyDescent="0.45">
      <c r="A608" s="5"/>
      <c r="B608" s="4"/>
      <c r="C608" s="4"/>
      <c r="D608" s="4"/>
      <c r="E608" s="4"/>
      <c r="F608" s="4"/>
      <c r="G608" s="4"/>
    </row>
    <row r="609" spans="1:7" x14ac:dyDescent="0.45">
      <c r="A609" s="5"/>
      <c r="B609" s="4"/>
      <c r="C609" s="4"/>
      <c r="D609" s="4"/>
      <c r="E609" s="4"/>
      <c r="F609" s="4"/>
      <c r="G609" s="4"/>
    </row>
    <row r="610" spans="1:7" x14ac:dyDescent="0.45">
      <c r="A610" s="5"/>
      <c r="B610" s="4"/>
      <c r="C610" s="4"/>
      <c r="D610" s="4"/>
      <c r="E610" s="4"/>
      <c r="F610" s="4"/>
      <c r="G610" s="4"/>
    </row>
    <row r="611" spans="1:7" x14ac:dyDescent="0.45">
      <c r="A611" s="5"/>
      <c r="B611" s="4"/>
      <c r="C611" s="4"/>
      <c r="D611" s="4"/>
      <c r="E611" s="4"/>
      <c r="F611" s="4"/>
      <c r="G611" s="4"/>
    </row>
    <row r="612" spans="1:7" x14ac:dyDescent="0.45">
      <c r="A612" s="5"/>
      <c r="B612" s="4"/>
      <c r="C612" s="4"/>
      <c r="D612" s="4"/>
      <c r="E612" s="4"/>
      <c r="F612" s="4"/>
      <c r="G612" s="4"/>
    </row>
    <row r="613" spans="1:7" x14ac:dyDescent="0.45">
      <c r="A613" s="5"/>
      <c r="B613" s="4"/>
      <c r="C613" s="4"/>
      <c r="D613" s="4"/>
      <c r="E613" s="4"/>
      <c r="F613" s="4"/>
      <c r="G613" s="4"/>
    </row>
    <row r="614" spans="1:7" x14ac:dyDescent="0.45">
      <c r="A614" s="5"/>
      <c r="B614" s="4"/>
      <c r="C614" s="4"/>
      <c r="D614" s="4"/>
      <c r="E614" s="4"/>
      <c r="F614" s="4"/>
      <c r="G614" s="4"/>
    </row>
    <row r="615" spans="1:7" x14ac:dyDescent="0.45">
      <c r="A615" s="5"/>
      <c r="B615" s="4"/>
      <c r="C615" s="4"/>
      <c r="D615" s="4"/>
      <c r="E615" s="4"/>
      <c r="F615" s="4"/>
      <c r="G615" s="4"/>
    </row>
    <row r="616" spans="1:7" x14ac:dyDescent="0.45">
      <c r="A616" s="5"/>
      <c r="B616" s="4"/>
      <c r="C616" s="4"/>
      <c r="D616" s="4"/>
      <c r="E616" s="4"/>
      <c r="F616" s="4"/>
      <c r="G616" s="4"/>
    </row>
    <row r="617" spans="1:7" x14ac:dyDescent="0.45">
      <c r="A617" s="5"/>
      <c r="B617" s="4"/>
      <c r="C617" s="4"/>
      <c r="D617" s="4"/>
      <c r="E617" s="4"/>
      <c r="F617" s="4"/>
      <c r="G617" s="4"/>
    </row>
    <row r="618" spans="1:7" x14ac:dyDescent="0.45">
      <c r="A618" s="5"/>
      <c r="B618" s="4"/>
      <c r="C618" s="4"/>
      <c r="D618" s="4"/>
      <c r="E618" s="4"/>
      <c r="F618" s="4"/>
      <c r="G618" s="4"/>
    </row>
    <row r="619" spans="1:7" x14ac:dyDescent="0.45">
      <c r="A619" s="5"/>
      <c r="B619" s="4"/>
      <c r="C619" s="4"/>
      <c r="D619" s="4"/>
      <c r="E619" s="4"/>
      <c r="F619" s="4"/>
      <c r="G619" s="4"/>
    </row>
    <row r="620" spans="1:7" x14ac:dyDescent="0.45">
      <c r="A620" s="5"/>
      <c r="B620" s="4"/>
      <c r="C620" s="4"/>
      <c r="D620" s="4"/>
      <c r="E620" s="4"/>
      <c r="F620" s="4"/>
      <c r="G620" s="4"/>
    </row>
    <row r="621" spans="1:7" x14ac:dyDescent="0.45">
      <c r="A621" s="5"/>
      <c r="B621" s="4"/>
      <c r="C621" s="4"/>
      <c r="D621" s="4"/>
      <c r="E621" s="4"/>
      <c r="F621" s="4"/>
      <c r="G621" s="4"/>
    </row>
    <row r="622" spans="1:7" x14ac:dyDescent="0.45">
      <c r="A622" s="5"/>
      <c r="B622" s="4"/>
      <c r="C622" s="4"/>
      <c r="D622" s="4"/>
      <c r="E622" s="4"/>
      <c r="F622" s="4"/>
      <c r="G622" s="4"/>
    </row>
    <row r="623" spans="1:7" x14ac:dyDescent="0.45">
      <c r="A623" s="5"/>
      <c r="B623" s="4"/>
      <c r="C623" s="4"/>
      <c r="D623" s="4"/>
      <c r="E623" s="4"/>
      <c r="F623" s="4"/>
      <c r="G623" s="4"/>
    </row>
    <row r="624" spans="1:7" x14ac:dyDescent="0.45">
      <c r="A624" s="5"/>
      <c r="B624" s="4"/>
      <c r="C624" s="4"/>
      <c r="D624" s="4"/>
      <c r="E624" s="4"/>
      <c r="F624" s="4"/>
      <c r="G624" s="4"/>
    </row>
    <row r="625" spans="1:7" x14ac:dyDescent="0.45">
      <c r="A625" s="5"/>
      <c r="B625" s="4"/>
      <c r="C625" s="4"/>
      <c r="D625" s="4"/>
      <c r="E625" s="4"/>
      <c r="F625" s="4"/>
      <c r="G625" s="4"/>
    </row>
    <row r="626" spans="1:7" x14ac:dyDescent="0.45">
      <c r="A626" s="5"/>
      <c r="B626" s="4"/>
      <c r="C626" s="4"/>
      <c r="D626" s="4"/>
      <c r="E626" s="4"/>
      <c r="F626" s="4"/>
      <c r="G626" s="4"/>
    </row>
    <row r="627" spans="1:7" x14ac:dyDescent="0.45">
      <c r="A627" s="5"/>
      <c r="B627" s="4"/>
      <c r="C627" s="4"/>
      <c r="D627" s="4"/>
      <c r="E627" s="4"/>
      <c r="F627" s="4"/>
      <c r="G627" s="4"/>
    </row>
    <row r="628" spans="1:7" x14ac:dyDescent="0.45">
      <c r="A628" s="5"/>
      <c r="B628" s="4"/>
      <c r="C628" s="4"/>
      <c r="D628" s="4"/>
      <c r="E628" s="4"/>
      <c r="F628" s="4"/>
      <c r="G628" s="4"/>
    </row>
    <row r="629" spans="1:7" x14ac:dyDescent="0.45">
      <c r="A629" s="5"/>
      <c r="B629" s="4"/>
      <c r="C629" s="4"/>
      <c r="D629" s="4"/>
      <c r="E629" s="4"/>
      <c r="F629" s="4"/>
      <c r="G629" s="4"/>
    </row>
    <row r="630" spans="1:7" x14ac:dyDescent="0.45">
      <c r="A630" s="5"/>
      <c r="B630" s="4"/>
      <c r="C630" s="4"/>
      <c r="D630" s="4"/>
      <c r="E630" s="4"/>
      <c r="F630" s="4"/>
      <c r="G630" s="4"/>
    </row>
    <row r="631" spans="1:7" x14ac:dyDescent="0.45">
      <c r="A631" s="5"/>
      <c r="B631" s="4"/>
      <c r="C631" s="4"/>
      <c r="D631" s="4"/>
      <c r="E631" s="4"/>
      <c r="F631" s="4"/>
      <c r="G631" s="4"/>
    </row>
    <row r="632" spans="1:7" x14ac:dyDescent="0.45">
      <c r="A632" s="5"/>
      <c r="B632" s="4"/>
      <c r="C632" s="4"/>
      <c r="D632" s="4"/>
      <c r="E632" s="4"/>
      <c r="F632" s="4"/>
      <c r="G632" s="4"/>
    </row>
    <row r="633" spans="1:7" x14ac:dyDescent="0.45">
      <c r="A633" s="5"/>
      <c r="B633" s="4"/>
      <c r="C633" s="4"/>
      <c r="D633" s="4"/>
      <c r="E633" s="4"/>
      <c r="F633" s="4"/>
      <c r="G633" s="4"/>
    </row>
    <row r="634" spans="1:7" x14ac:dyDescent="0.45">
      <c r="A634" s="5"/>
      <c r="B634" s="4"/>
      <c r="C634" s="4"/>
      <c r="D634" s="4"/>
      <c r="E634" s="4"/>
      <c r="F634" s="4"/>
      <c r="G634" s="4"/>
    </row>
    <row r="635" spans="1:7" x14ac:dyDescent="0.45">
      <c r="A635" s="5"/>
      <c r="B635" s="4"/>
      <c r="C635" s="4"/>
      <c r="D635" s="4"/>
      <c r="E635" s="4"/>
      <c r="F635" s="4"/>
      <c r="G635" s="4"/>
    </row>
    <row r="636" spans="1:7" x14ac:dyDescent="0.45">
      <c r="A636" s="5"/>
      <c r="B636" s="4"/>
      <c r="C636" s="4"/>
      <c r="D636" s="4"/>
      <c r="E636" s="4"/>
      <c r="F636" s="4"/>
      <c r="G636" s="4"/>
    </row>
    <row r="637" spans="1:7" x14ac:dyDescent="0.45">
      <c r="A637" s="5"/>
      <c r="B637" s="4"/>
      <c r="C637" s="4"/>
      <c r="D637" s="4"/>
      <c r="E637" s="4"/>
      <c r="F637" s="4"/>
      <c r="G637" s="4"/>
    </row>
    <row r="638" spans="1:7" x14ac:dyDescent="0.45">
      <c r="A638" s="5"/>
      <c r="B638" s="4"/>
      <c r="C638" s="4"/>
      <c r="D638" s="4"/>
      <c r="E638" s="4"/>
      <c r="F638" s="4"/>
      <c r="G638" s="4"/>
    </row>
    <row r="639" spans="1:7" x14ac:dyDescent="0.45">
      <c r="A639" s="5"/>
      <c r="B639" s="4"/>
      <c r="C639" s="4"/>
      <c r="D639" s="4"/>
      <c r="E639" s="4"/>
      <c r="F639" s="4"/>
      <c r="G639" s="4"/>
    </row>
    <row r="640" spans="1:7" x14ac:dyDescent="0.45">
      <c r="A640" s="5"/>
      <c r="B640" s="4"/>
      <c r="C640" s="4"/>
      <c r="D640" s="4"/>
      <c r="E640" s="4"/>
      <c r="F640" s="4"/>
      <c r="G640" s="4"/>
    </row>
    <row r="641" spans="1:7" x14ac:dyDescent="0.45">
      <c r="A641" s="5"/>
      <c r="B641" s="4"/>
      <c r="C641" s="4"/>
      <c r="D641" s="4"/>
      <c r="E641" s="4"/>
      <c r="F641" s="4"/>
      <c r="G641" s="4"/>
    </row>
    <row r="642" spans="1:7" x14ac:dyDescent="0.45">
      <c r="A642" s="5"/>
      <c r="B642" s="4"/>
      <c r="C642" s="4"/>
      <c r="D642" s="4"/>
      <c r="E642" s="4"/>
      <c r="F642" s="4"/>
      <c r="G642" s="4"/>
    </row>
    <row r="643" spans="1:7" x14ac:dyDescent="0.45">
      <c r="A643" s="5"/>
      <c r="B643" s="4"/>
      <c r="C643" s="4"/>
      <c r="D643" s="4"/>
      <c r="E643" s="4"/>
      <c r="F643" s="4"/>
      <c r="G643" s="4"/>
    </row>
    <row r="644" spans="1:7" x14ac:dyDescent="0.45">
      <c r="A644" s="5"/>
      <c r="B644" s="4"/>
      <c r="C644" s="4"/>
      <c r="D644" s="4"/>
      <c r="E644" s="4"/>
      <c r="F644" s="4"/>
      <c r="G644" s="4"/>
    </row>
    <row r="645" spans="1:7" x14ac:dyDescent="0.45">
      <c r="A645" s="5"/>
      <c r="B645" s="4"/>
      <c r="C645" s="4"/>
      <c r="D645" s="4"/>
      <c r="E645" s="4"/>
      <c r="F645" s="4"/>
      <c r="G645" s="4"/>
    </row>
    <row r="646" spans="1:7" x14ac:dyDescent="0.45">
      <c r="A646" s="5"/>
      <c r="B646" s="4"/>
      <c r="C646" s="4"/>
      <c r="D646" s="4"/>
      <c r="E646" s="4"/>
      <c r="F646" s="4"/>
      <c r="G646" s="4"/>
    </row>
    <row r="647" spans="1:7" x14ac:dyDescent="0.45">
      <c r="A647" s="5"/>
      <c r="B647" s="4"/>
      <c r="C647" s="4"/>
      <c r="D647" s="4"/>
      <c r="E647" s="4"/>
      <c r="F647" s="4"/>
      <c r="G647" s="4"/>
    </row>
    <row r="648" spans="1:7" x14ac:dyDescent="0.45">
      <c r="A648" s="5"/>
      <c r="B648" s="4"/>
      <c r="C648" s="4"/>
      <c r="D648" s="4"/>
      <c r="E648" s="4"/>
      <c r="F648" s="4"/>
      <c r="G648" s="4"/>
    </row>
    <row r="649" spans="1:7" x14ac:dyDescent="0.45">
      <c r="A649" s="5"/>
      <c r="B649" s="4"/>
      <c r="C649" s="4"/>
      <c r="D649" s="4"/>
      <c r="E649" s="4"/>
      <c r="F649" s="4"/>
      <c r="G649" s="4"/>
    </row>
    <row r="650" spans="1:7" x14ac:dyDescent="0.45">
      <c r="A650" s="5"/>
      <c r="B650" s="4"/>
      <c r="C650" s="4"/>
      <c r="D650" s="4"/>
      <c r="E650" s="4"/>
      <c r="F650" s="4"/>
      <c r="G650" s="4"/>
    </row>
    <row r="651" spans="1:7" x14ac:dyDescent="0.45">
      <c r="A651" s="5"/>
      <c r="B651" s="4"/>
      <c r="C651" s="4"/>
      <c r="D651" s="4"/>
      <c r="E651" s="4"/>
      <c r="F651" s="4"/>
      <c r="G651" s="4"/>
    </row>
    <row r="652" spans="1:7" x14ac:dyDescent="0.45">
      <c r="A652" s="5"/>
      <c r="B652" s="4"/>
      <c r="C652" s="4"/>
      <c r="D652" s="4"/>
      <c r="E652" s="4"/>
      <c r="F652" s="4"/>
      <c r="G652" s="4"/>
    </row>
    <row r="653" spans="1:7" x14ac:dyDescent="0.45">
      <c r="A653" s="5"/>
      <c r="B653" s="4"/>
      <c r="C653" s="4"/>
      <c r="D653" s="4"/>
      <c r="E653" s="4"/>
      <c r="F653" s="4"/>
      <c r="G653" s="4"/>
    </row>
    <row r="654" spans="1:7" x14ac:dyDescent="0.45">
      <c r="A654" s="5"/>
      <c r="B654" s="4"/>
      <c r="C654" s="4"/>
      <c r="D654" s="4"/>
      <c r="E654" s="4"/>
      <c r="F654" s="4"/>
      <c r="G654" s="4"/>
    </row>
    <row r="655" spans="1:7" x14ac:dyDescent="0.45">
      <c r="A655" s="5"/>
      <c r="B655" s="4"/>
      <c r="C655" s="4"/>
      <c r="D655" s="4"/>
      <c r="E655" s="4"/>
      <c r="F655" s="4"/>
      <c r="G655" s="4"/>
    </row>
    <row r="656" spans="1:7" x14ac:dyDescent="0.45">
      <c r="A656" s="5"/>
      <c r="B656" s="4"/>
      <c r="C656" s="4"/>
      <c r="D656" s="4"/>
      <c r="E656" s="4"/>
      <c r="F656" s="4"/>
      <c r="G656" s="4"/>
    </row>
    <row r="657" spans="1:7" x14ac:dyDescent="0.45">
      <c r="A657" s="5"/>
      <c r="B657" s="4"/>
      <c r="C657" s="4"/>
      <c r="D657" s="4"/>
      <c r="E657" s="4"/>
      <c r="F657" s="4"/>
      <c r="G657" s="4"/>
    </row>
    <row r="658" spans="1:7" x14ac:dyDescent="0.45">
      <c r="A658" s="5"/>
      <c r="B658" s="4"/>
      <c r="C658" s="4"/>
      <c r="D658" s="4"/>
      <c r="E658" s="4"/>
      <c r="F658" s="4"/>
      <c r="G658" s="4"/>
    </row>
    <row r="659" spans="1:7" x14ac:dyDescent="0.45">
      <c r="A659" s="5"/>
      <c r="B659" s="4"/>
      <c r="C659" s="4"/>
      <c r="D659" s="4"/>
      <c r="E659" s="4"/>
      <c r="F659" s="4"/>
      <c r="G659" s="4"/>
    </row>
    <row r="660" spans="1:7" x14ac:dyDescent="0.45">
      <c r="A660" s="5"/>
      <c r="B660" s="4"/>
      <c r="C660" s="4"/>
      <c r="D660" s="4"/>
      <c r="E660" s="4"/>
      <c r="F660" s="4"/>
      <c r="G660" s="4"/>
    </row>
    <row r="661" spans="1:7" x14ac:dyDescent="0.45">
      <c r="A661" s="5"/>
      <c r="B661" s="4"/>
      <c r="C661" s="4"/>
      <c r="D661" s="4"/>
      <c r="E661" s="4"/>
      <c r="F661" s="4"/>
      <c r="G661" s="4"/>
    </row>
    <row r="662" spans="1:7" x14ac:dyDescent="0.45">
      <c r="A662" s="5"/>
      <c r="B662" s="4"/>
      <c r="C662" s="4"/>
      <c r="D662" s="4"/>
      <c r="E662" s="4"/>
      <c r="F662" s="4"/>
      <c r="G662" s="4"/>
    </row>
    <row r="663" spans="1:7" x14ac:dyDescent="0.45">
      <c r="A663" s="5"/>
      <c r="B663" s="4"/>
      <c r="C663" s="4"/>
      <c r="D663" s="4"/>
      <c r="E663" s="4"/>
      <c r="F663" s="4"/>
      <c r="G663" s="4"/>
    </row>
    <row r="664" spans="1:7" x14ac:dyDescent="0.45">
      <c r="A664" s="5"/>
      <c r="B664" s="4"/>
      <c r="C664" s="4"/>
      <c r="D664" s="4"/>
      <c r="E664" s="4"/>
      <c r="F664" s="4"/>
      <c r="G664" s="4"/>
    </row>
    <row r="665" spans="1:7" x14ac:dyDescent="0.45">
      <c r="A665" s="5"/>
      <c r="B665" s="4"/>
      <c r="C665" s="4"/>
      <c r="D665" s="4"/>
      <c r="E665" s="4"/>
      <c r="F665" s="4"/>
      <c r="G665" s="4"/>
    </row>
    <row r="666" spans="1:7" x14ac:dyDescent="0.45">
      <c r="A666" s="5"/>
      <c r="B666" s="4"/>
      <c r="C666" s="4"/>
      <c r="D666" s="4"/>
      <c r="E666" s="4"/>
      <c r="F666" s="4"/>
      <c r="G666" s="4"/>
    </row>
    <row r="667" spans="1:7" x14ac:dyDescent="0.45">
      <c r="A667" s="5"/>
      <c r="B667" s="4"/>
      <c r="C667" s="4"/>
      <c r="D667" s="4"/>
      <c r="E667" s="4"/>
      <c r="F667" s="4"/>
      <c r="G667" s="4"/>
    </row>
    <row r="668" spans="1:7" x14ac:dyDescent="0.45">
      <c r="A668" s="5"/>
      <c r="B668" s="4"/>
      <c r="C668" s="4"/>
      <c r="D668" s="4"/>
      <c r="E668" s="4"/>
      <c r="F668" s="4"/>
      <c r="G668" s="4"/>
    </row>
    <row r="669" spans="1:7" x14ac:dyDescent="0.45">
      <c r="A669" s="5"/>
      <c r="B669" s="4"/>
      <c r="C669" s="4"/>
      <c r="D669" s="4"/>
      <c r="E669" s="4"/>
      <c r="F669" s="4"/>
      <c r="G669" s="4"/>
    </row>
    <row r="670" spans="1:7" x14ac:dyDescent="0.45">
      <c r="A670" s="5"/>
      <c r="B670" s="4"/>
      <c r="C670" s="4"/>
      <c r="D670" s="4"/>
      <c r="E670" s="4"/>
      <c r="F670" s="4"/>
      <c r="G670" s="4"/>
    </row>
    <row r="671" spans="1:7" x14ac:dyDescent="0.45">
      <c r="A671" s="5"/>
      <c r="B671" s="4"/>
      <c r="C671" s="4"/>
      <c r="D671" s="4"/>
      <c r="E671" s="4"/>
      <c r="F671" s="4"/>
      <c r="G671" s="4"/>
    </row>
    <row r="672" spans="1:7" x14ac:dyDescent="0.45">
      <c r="A672" s="5"/>
      <c r="B672" s="4"/>
      <c r="C672" s="4"/>
      <c r="D672" s="4"/>
      <c r="E672" s="4"/>
      <c r="F672" s="4"/>
      <c r="G672" s="4"/>
    </row>
    <row r="673" spans="1:7" x14ac:dyDescent="0.45">
      <c r="A673" s="5"/>
      <c r="B673" s="4"/>
      <c r="C673" s="4"/>
      <c r="D673" s="4"/>
      <c r="E673" s="4"/>
      <c r="F673" s="4"/>
      <c r="G673" s="4"/>
    </row>
    <row r="674" spans="1:7" x14ac:dyDescent="0.45">
      <c r="A674" s="5"/>
      <c r="B674" s="4"/>
      <c r="C674" s="4"/>
      <c r="D674" s="4"/>
      <c r="E674" s="4"/>
      <c r="F674" s="4"/>
      <c r="G674" s="4"/>
    </row>
    <row r="675" spans="1:7" x14ac:dyDescent="0.45">
      <c r="A675" s="5"/>
      <c r="B675" s="4"/>
      <c r="C675" s="4"/>
      <c r="D675" s="4"/>
      <c r="E675" s="4"/>
      <c r="F675" s="4"/>
      <c r="G675" s="4"/>
    </row>
    <row r="676" spans="1:7" x14ac:dyDescent="0.45">
      <c r="A676" s="5"/>
      <c r="B676" s="4"/>
      <c r="C676" s="4"/>
      <c r="D676" s="4"/>
      <c r="E676" s="4"/>
      <c r="F676" s="4"/>
      <c r="G676" s="4"/>
    </row>
    <row r="677" spans="1:7" x14ac:dyDescent="0.45">
      <c r="A677" s="5"/>
      <c r="B677" s="4"/>
      <c r="C677" s="4"/>
      <c r="D677" s="4"/>
      <c r="E677" s="4"/>
      <c r="F677" s="4"/>
      <c r="G677" s="4"/>
    </row>
    <row r="678" spans="1:7" x14ac:dyDescent="0.45">
      <c r="A678" s="5"/>
      <c r="B678" s="4"/>
      <c r="C678" s="4"/>
      <c r="D678" s="4"/>
      <c r="E678" s="4"/>
      <c r="F678" s="4"/>
      <c r="G678" s="4"/>
    </row>
    <row r="679" spans="1:7" x14ac:dyDescent="0.45">
      <c r="A679" s="5"/>
      <c r="B679" s="4"/>
      <c r="C679" s="4"/>
      <c r="D679" s="4"/>
      <c r="E679" s="4"/>
      <c r="F679" s="4"/>
      <c r="G679" s="4"/>
    </row>
    <row r="680" spans="1:7" x14ac:dyDescent="0.45">
      <c r="A680" s="5"/>
      <c r="B680" s="4"/>
      <c r="C680" s="4"/>
      <c r="D680" s="4"/>
      <c r="E680" s="4"/>
      <c r="F680" s="4"/>
      <c r="G680" s="4"/>
    </row>
    <row r="681" spans="1:7" x14ac:dyDescent="0.45">
      <c r="A681" s="5"/>
      <c r="B681" s="4"/>
      <c r="C681" s="4"/>
      <c r="D681" s="4"/>
      <c r="E681" s="4"/>
      <c r="F681" s="4"/>
      <c r="G681" s="4"/>
    </row>
    <row r="682" spans="1:7" x14ac:dyDescent="0.45">
      <c r="A682" s="5"/>
      <c r="B682" s="4"/>
      <c r="C682" s="4"/>
      <c r="D682" s="4"/>
      <c r="E682" s="4"/>
      <c r="F682" s="4"/>
      <c r="G682" s="4"/>
    </row>
    <row r="683" spans="1:7" x14ac:dyDescent="0.45">
      <c r="A683" s="5"/>
      <c r="B683" s="4"/>
      <c r="C683" s="4"/>
      <c r="D683" s="4"/>
      <c r="E683" s="4"/>
      <c r="F683" s="4"/>
      <c r="G683" s="4"/>
    </row>
    <row r="684" spans="1:7" x14ac:dyDescent="0.45">
      <c r="A684" s="5"/>
      <c r="B684" s="4"/>
      <c r="C684" s="4"/>
      <c r="D684" s="4"/>
      <c r="E684" s="4"/>
      <c r="F684" s="4"/>
      <c r="G684" s="4"/>
    </row>
    <row r="685" spans="1:7" x14ac:dyDescent="0.45">
      <c r="A685" s="5"/>
      <c r="B685" s="4"/>
      <c r="C685" s="4"/>
      <c r="D685" s="4"/>
      <c r="E685" s="4"/>
      <c r="F685" s="4"/>
      <c r="G685" s="4"/>
    </row>
    <row r="686" spans="1:7" x14ac:dyDescent="0.45">
      <c r="A686" s="5"/>
      <c r="B686" s="4"/>
      <c r="C686" s="4"/>
      <c r="D686" s="4"/>
      <c r="E686" s="4"/>
      <c r="F686" s="4"/>
      <c r="G686" s="4"/>
    </row>
    <row r="687" spans="1:7" x14ac:dyDescent="0.45">
      <c r="A687" s="5"/>
      <c r="B687" s="4"/>
      <c r="C687" s="4"/>
      <c r="D687" s="4"/>
      <c r="E687" s="4"/>
      <c r="F687" s="4"/>
      <c r="G687" s="4"/>
    </row>
    <row r="688" spans="1:7" x14ac:dyDescent="0.45">
      <c r="A688" s="5"/>
      <c r="B688" s="4"/>
      <c r="C688" s="4"/>
      <c r="D688" s="4"/>
      <c r="E688" s="4"/>
      <c r="F688" s="4"/>
      <c r="G688" s="4"/>
    </row>
    <row r="689" spans="1:7" x14ac:dyDescent="0.45">
      <c r="A689" s="5"/>
      <c r="B689" s="4"/>
      <c r="C689" s="4"/>
      <c r="D689" s="4"/>
      <c r="E689" s="4"/>
      <c r="F689" s="4"/>
      <c r="G689" s="4"/>
    </row>
    <row r="690" spans="1:7" x14ac:dyDescent="0.45">
      <c r="A690" s="5"/>
      <c r="B690" s="4"/>
      <c r="C690" s="4"/>
      <c r="D690" s="4"/>
      <c r="E690" s="4"/>
      <c r="F690" s="4"/>
      <c r="G690" s="4"/>
    </row>
    <row r="691" spans="1:7" x14ac:dyDescent="0.45">
      <c r="A691" s="5"/>
      <c r="B691" s="4"/>
      <c r="C691" s="4"/>
      <c r="D691" s="4"/>
      <c r="E691" s="4"/>
      <c r="F691" s="4"/>
      <c r="G691" s="4"/>
    </row>
    <row r="692" spans="1:7" x14ac:dyDescent="0.45">
      <c r="A692" s="5"/>
      <c r="B692" s="4"/>
      <c r="C692" s="4"/>
      <c r="D692" s="4"/>
      <c r="E692" s="4"/>
      <c r="F692" s="4"/>
      <c r="G692" s="4"/>
    </row>
    <row r="693" spans="1:7" x14ac:dyDescent="0.45">
      <c r="A693" s="5"/>
      <c r="B693" s="4"/>
      <c r="C693" s="4"/>
      <c r="D693" s="4"/>
      <c r="E693" s="4"/>
      <c r="F693" s="4"/>
      <c r="G693" s="4"/>
    </row>
    <row r="694" spans="1:7" x14ac:dyDescent="0.45">
      <c r="A694" s="5"/>
      <c r="B694" s="4"/>
      <c r="C694" s="4"/>
      <c r="D694" s="4"/>
      <c r="E694" s="4"/>
      <c r="F694" s="4"/>
      <c r="G694" s="4"/>
    </row>
    <row r="695" spans="1:7" x14ac:dyDescent="0.45">
      <c r="A695" s="5"/>
      <c r="B695" s="4"/>
      <c r="C695" s="4"/>
      <c r="D695" s="4"/>
      <c r="E695" s="4"/>
      <c r="F695" s="4"/>
      <c r="G695" s="4"/>
    </row>
    <row r="696" spans="1:7" x14ac:dyDescent="0.45">
      <c r="A696" s="5"/>
      <c r="B696" s="4"/>
      <c r="C696" s="4"/>
      <c r="D696" s="4"/>
      <c r="E696" s="4"/>
      <c r="F696" s="4"/>
      <c r="G696" s="4"/>
    </row>
    <row r="697" spans="1:7" x14ac:dyDescent="0.45">
      <c r="A697" s="5"/>
      <c r="B697" s="4"/>
      <c r="C697" s="4"/>
      <c r="D697" s="4"/>
      <c r="E697" s="4"/>
      <c r="F697" s="4"/>
      <c r="G697" s="4"/>
    </row>
    <row r="698" spans="1:7" x14ac:dyDescent="0.45">
      <c r="A698" s="5"/>
      <c r="B698" s="4"/>
      <c r="C698" s="4"/>
      <c r="D698" s="4"/>
      <c r="E698" s="4"/>
      <c r="F698" s="4"/>
      <c r="G698" s="4"/>
    </row>
    <row r="699" spans="1:7" x14ac:dyDescent="0.45">
      <c r="A699" s="5"/>
      <c r="B699" s="4"/>
      <c r="C699" s="4"/>
      <c r="D699" s="4"/>
      <c r="E699" s="4"/>
      <c r="F699" s="4"/>
      <c r="G699" s="4"/>
    </row>
    <row r="700" spans="1:7" x14ac:dyDescent="0.45">
      <c r="A700" s="5"/>
      <c r="B700" s="4"/>
      <c r="C700" s="4"/>
      <c r="D700" s="4"/>
      <c r="E700" s="4"/>
      <c r="F700" s="4"/>
      <c r="G700" s="4"/>
    </row>
    <row r="701" spans="1:7" x14ac:dyDescent="0.45">
      <c r="A701" s="5"/>
      <c r="B701" s="4"/>
      <c r="C701" s="4"/>
      <c r="D701" s="4"/>
      <c r="E701" s="4"/>
      <c r="F701" s="4"/>
      <c r="G701" s="4"/>
    </row>
    <row r="702" spans="1:7" x14ac:dyDescent="0.45">
      <c r="A702" s="5"/>
      <c r="B702" s="4"/>
      <c r="C702" s="4"/>
      <c r="D702" s="4"/>
      <c r="E702" s="4"/>
      <c r="F702" s="4"/>
      <c r="G702" s="4"/>
    </row>
    <row r="703" spans="1:7" x14ac:dyDescent="0.45">
      <c r="A703" s="5"/>
      <c r="B703" s="4"/>
      <c r="C703" s="4"/>
      <c r="D703" s="4"/>
      <c r="E703" s="4"/>
      <c r="F703" s="4"/>
      <c r="G703" s="4"/>
    </row>
    <row r="704" spans="1:7" x14ac:dyDescent="0.45">
      <c r="A704" s="5"/>
      <c r="B704" s="4"/>
      <c r="C704" s="4"/>
      <c r="D704" s="4"/>
      <c r="E704" s="4"/>
      <c r="F704" s="4"/>
      <c r="G704" s="4"/>
    </row>
    <row r="705" spans="1:7" x14ac:dyDescent="0.45">
      <c r="A705" s="5"/>
      <c r="B705" s="4"/>
      <c r="C705" s="4"/>
      <c r="D705" s="4"/>
      <c r="E705" s="4"/>
      <c r="F705" s="4"/>
      <c r="G705" s="4"/>
    </row>
    <row r="706" spans="1:7" x14ac:dyDescent="0.45">
      <c r="A706" s="5"/>
      <c r="B706" s="4"/>
      <c r="C706" s="4"/>
      <c r="D706" s="4"/>
      <c r="E706" s="4"/>
      <c r="F706" s="4"/>
      <c r="G706" s="4"/>
    </row>
    <row r="707" spans="1:7" x14ac:dyDescent="0.45">
      <c r="A707" s="5"/>
      <c r="B707" s="4"/>
      <c r="C707" s="4"/>
      <c r="D707" s="4"/>
      <c r="E707" s="4"/>
      <c r="F707" s="4"/>
      <c r="G707" s="4"/>
    </row>
    <row r="708" spans="1:7" x14ac:dyDescent="0.45">
      <c r="A708" s="5"/>
      <c r="B708" s="4"/>
      <c r="C708" s="4"/>
      <c r="D708" s="4"/>
      <c r="E708" s="4"/>
      <c r="F708" s="4"/>
      <c r="G708" s="4"/>
    </row>
    <row r="709" spans="1:7" x14ac:dyDescent="0.45">
      <c r="A709" s="5"/>
      <c r="B709" s="4"/>
      <c r="C709" s="4"/>
      <c r="D709" s="4"/>
      <c r="E709" s="4"/>
      <c r="F709" s="4"/>
      <c r="G709" s="4"/>
    </row>
    <row r="710" spans="1:7" x14ac:dyDescent="0.45">
      <c r="A710" s="5"/>
      <c r="B710" s="4"/>
      <c r="C710" s="4"/>
      <c r="D710" s="4"/>
      <c r="E710" s="4"/>
      <c r="F710" s="4"/>
      <c r="G710" s="4"/>
    </row>
    <row r="711" spans="1:7" x14ac:dyDescent="0.45">
      <c r="A711" s="5"/>
      <c r="B711" s="4"/>
      <c r="C711" s="4"/>
      <c r="D711" s="4"/>
      <c r="E711" s="4"/>
      <c r="F711" s="4"/>
      <c r="G711" s="4"/>
    </row>
    <row r="712" spans="1:7" x14ac:dyDescent="0.45">
      <c r="A712" s="5"/>
      <c r="B712" s="4"/>
      <c r="C712" s="4"/>
      <c r="D712" s="4"/>
      <c r="E712" s="4"/>
      <c r="F712" s="4"/>
      <c r="G712" s="4"/>
    </row>
    <row r="713" spans="1:7" x14ac:dyDescent="0.45">
      <c r="A713" s="5"/>
      <c r="B713" s="4"/>
      <c r="C713" s="4"/>
      <c r="D713" s="4"/>
      <c r="E713" s="4"/>
      <c r="F713" s="4"/>
      <c r="G713" s="4"/>
    </row>
    <row r="714" spans="1:7" x14ac:dyDescent="0.45">
      <c r="A714" s="5"/>
      <c r="B714" s="4"/>
      <c r="C714" s="4"/>
      <c r="D714" s="4"/>
      <c r="E714" s="4"/>
      <c r="F714" s="4"/>
      <c r="G714" s="4"/>
    </row>
    <row r="715" spans="1:7" x14ac:dyDescent="0.45">
      <c r="A715" s="5"/>
      <c r="B715" s="4"/>
      <c r="C715" s="4"/>
      <c r="D715" s="4"/>
      <c r="E715" s="4"/>
      <c r="F715" s="4"/>
      <c r="G715" s="4"/>
    </row>
    <row r="716" spans="1:7" x14ac:dyDescent="0.45">
      <c r="A716" s="5"/>
      <c r="B716" s="4"/>
      <c r="C716" s="4"/>
      <c r="D716" s="4"/>
      <c r="E716" s="4"/>
      <c r="F716" s="4"/>
      <c r="G716" s="4"/>
    </row>
    <row r="717" spans="1:7" x14ac:dyDescent="0.45">
      <c r="A717" s="5"/>
      <c r="B717" s="4"/>
      <c r="C717" s="4"/>
      <c r="D717" s="4"/>
      <c r="E717" s="4"/>
      <c r="F717" s="4"/>
      <c r="G717" s="4"/>
    </row>
    <row r="718" spans="1:7" x14ac:dyDescent="0.45">
      <c r="A718" s="5"/>
      <c r="B718" s="4"/>
      <c r="C718" s="4"/>
      <c r="D718" s="4"/>
      <c r="E718" s="4"/>
      <c r="F718" s="4"/>
      <c r="G718" s="4"/>
    </row>
    <row r="719" spans="1:7" x14ac:dyDescent="0.45">
      <c r="A719" s="5"/>
      <c r="B719" s="4"/>
      <c r="C719" s="4"/>
      <c r="D719" s="4"/>
      <c r="E719" s="4"/>
      <c r="F719" s="4"/>
      <c r="G719" s="4"/>
    </row>
    <row r="720" spans="1:7" x14ac:dyDescent="0.45">
      <c r="A720" s="5"/>
      <c r="B720" s="4"/>
      <c r="C720" s="4"/>
      <c r="D720" s="4"/>
      <c r="E720" s="4"/>
      <c r="F720" s="4"/>
      <c r="G720" s="4"/>
    </row>
    <row r="721" spans="1:7" x14ac:dyDescent="0.45">
      <c r="A721" s="5"/>
      <c r="B721" s="4"/>
      <c r="C721" s="4"/>
      <c r="D721" s="4"/>
      <c r="E721" s="4"/>
      <c r="F721" s="4"/>
      <c r="G721" s="4"/>
    </row>
    <row r="722" spans="1:7" x14ac:dyDescent="0.45">
      <c r="A722" s="5"/>
      <c r="B722" s="4"/>
      <c r="C722" s="4"/>
      <c r="D722" s="4"/>
      <c r="E722" s="4"/>
      <c r="F722" s="4"/>
      <c r="G722" s="4"/>
    </row>
    <row r="723" spans="1:7" x14ac:dyDescent="0.45">
      <c r="A723" s="5"/>
      <c r="B723" s="4"/>
      <c r="C723" s="4"/>
      <c r="D723" s="4"/>
      <c r="E723" s="4"/>
      <c r="F723" s="4"/>
      <c r="G723" s="4"/>
    </row>
    <row r="724" spans="1:7" x14ac:dyDescent="0.45">
      <c r="A724" s="5"/>
      <c r="B724" s="4"/>
      <c r="C724" s="4"/>
      <c r="D724" s="4"/>
      <c r="E724" s="4"/>
      <c r="F724" s="4"/>
      <c r="G724" s="4"/>
    </row>
    <row r="725" spans="1:7" x14ac:dyDescent="0.45">
      <c r="A725" s="5"/>
      <c r="B725" s="4"/>
      <c r="C725" s="4"/>
      <c r="D725" s="4"/>
      <c r="E725" s="4"/>
      <c r="F725" s="4"/>
      <c r="G725" s="4"/>
    </row>
    <row r="726" spans="1:7" x14ac:dyDescent="0.45">
      <c r="A726" s="5"/>
      <c r="B726" s="4"/>
      <c r="C726" s="4"/>
      <c r="D726" s="4"/>
      <c r="E726" s="4"/>
      <c r="F726" s="4"/>
      <c r="G726" s="4"/>
    </row>
    <row r="727" spans="1:7" x14ac:dyDescent="0.45">
      <c r="A727" s="5"/>
      <c r="B727" s="4"/>
      <c r="C727" s="4"/>
      <c r="D727" s="4"/>
      <c r="E727" s="4"/>
      <c r="F727" s="4"/>
      <c r="G727" s="4"/>
    </row>
    <row r="728" spans="1:7" x14ac:dyDescent="0.45">
      <c r="A728" s="5"/>
      <c r="B728" s="4"/>
      <c r="C728" s="4"/>
      <c r="D728" s="4"/>
      <c r="E728" s="4"/>
      <c r="F728" s="4"/>
      <c r="G728" s="4"/>
    </row>
    <row r="729" spans="1:7" x14ac:dyDescent="0.45">
      <c r="A729" s="5"/>
      <c r="B729" s="4"/>
      <c r="C729" s="4"/>
      <c r="D729" s="4"/>
      <c r="E729" s="4"/>
      <c r="F729" s="4"/>
      <c r="G729" s="4"/>
    </row>
    <row r="730" spans="1:7" x14ac:dyDescent="0.45">
      <c r="A730" s="5"/>
      <c r="B730" s="4"/>
      <c r="C730" s="4"/>
      <c r="D730" s="4"/>
      <c r="E730" s="4"/>
      <c r="F730" s="4"/>
      <c r="G730" s="4"/>
    </row>
    <row r="731" spans="1:7" x14ac:dyDescent="0.45">
      <c r="A731" s="5"/>
      <c r="B731" s="4"/>
      <c r="C731" s="4"/>
      <c r="D731" s="4"/>
      <c r="E731" s="4"/>
      <c r="F731" s="4"/>
      <c r="G731" s="4"/>
    </row>
    <row r="732" spans="1:7" x14ac:dyDescent="0.45">
      <c r="A732" s="5"/>
      <c r="B732" s="4"/>
      <c r="C732" s="4"/>
      <c r="D732" s="4"/>
      <c r="E732" s="4"/>
      <c r="F732" s="4"/>
      <c r="G732" s="4"/>
    </row>
    <row r="733" spans="1:7" x14ac:dyDescent="0.45">
      <c r="A733" s="5"/>
      <c r="B733" s="4"/>
      <c r="C733" s="4"/>
      <c r="D733" s="4"/>
      <c r="E733" s="4"/>
      <c r="F733" s="4"/>
      <c r="G733" s="4"/>
    </row>
    <row r="734" spans="1:7" x14ac:dyDescent="0.45">
      <c r="A734" s="5"/>
      <c r="B734" s="4"/>
      <c r="C734" s="4"/>
      <c r="D734" s="4"/>
      <c r="E734" s="4"/>
      <c r="F734" s="4"/>
      <c r="G734" s="4"/>
    </row>
    <row r="735" spans="1:7" x14ac:dyDescent="0.45">
      <c r="A735" s="5"/>
      <c r="B735" s="4"/>
      <c r="C735" s="4"/>
      <c r="D735" s="4"/>
      <c r="E735" s="4"/>
      <c r="F735" s="4"/>
      <c r="G735" s="4"/>
    </row>
    <row r="736" spans="1:7" x14ac:dyDescent="0.45">
      <c r="A736" s="5"/>
      <c r="B736" s="4"/>
      <c r="C736" s="4"/>
      <c r="D736" s="4"/>
      <c r="E736" s="4"/>
      <c r="F736" s="4"/>
      <c r="G736" s="4"/>
    </row>
    <row r="737" spans="1:7" x14ac:dyDescent="0.45">
      <c r="A737" s="5"/>
      <c r="B737" s="4"/>
      <c r="C737" s="4"/>
      <c r="D737" s="4"/>
      <c r="E737" s="4"/>
      <c r="F737" s="4"/>
      <c r="G737" s="4"/>
    </row>
    <row r="738" spans="1:7" x14ac:dyDescent="0.45">
      <c r="A738" s="5"/>
      <c r="B738" s="4"/>
      <c r="C738" s="4"/>
      <c r="D738" s="4"/>
      <c r="E738" s="4"/>
      <c r="F738" s="4"/>
      <c r="G738" s="4"/>
    </row>
    <row r="739" spans="1:7" x14ac:dyDescent="0.45">
      <c r="A739" s="5"/>
      <c r="B739" s="4"/>
      <c r="C739" s="4"/>
      <c r="D739" s="4"/>
      <c r="E739" s="4"/>
      <c r="F739" s="4"/>
      <c r="G739" s="4"/>
    </row>
    <row r="740" spans="1:7" x14ac:dyDescent="0.45">
      <c r="A740" s="5"/>
      <c r="B740" s="4"/>
      <c r="C740" s="4"/>
      <c r="D740" s="4"/>
      <c r="E740" s="4"/>
      <c r="F740" s="4"/>
      <c r="G740" s="4"/>
    </row>
    <row r="741" spans="1:7" x14ac:dyDescent="0.45">
      <c r="A741" s="5"/>
      <c r="B741" s="4"/>
      <c r="C741" s="4"/>
      <c r="D741" s="4"/>
      <c r="E741" s="4"/>
      <c r="F741" s="4"/>
      <c r="G741" s="4"/>
    </row>
    <row r="742" spans="1:7" x14ac:dyDescent="0.45">
      <c r="A742" s="5"/>
      <c r="B742" s="4"/>
      <c r="C742" s="4"/>
      <c r="D742" s="4"/>
      <c r="E742" s="4"/>
      <c r="F742" s="4"/>
      <c r="G742" s="4"/>
    </row>
    <row r="743" spans="1:7" x14ac:dyDescent="0.45">
      <c r="A743" s="5"/>
      <c r="B743" s="4"/>
      <c r="C743" s="4"/>
      <c r="D743" s="4"/>
      <c r="E743" s="4"/>
      <c r="F743" s="4"/>
      <c r="G743" s="4"/>
    </row>
    <row r="744" spans="1:7" x14ac:dyDescent="0.45">
      <c r="A744" s="5"/>
      <c r="B744" s="4"/>
      <c r="C744" s="4"/>
      <c r="D744" s="4"/>
      <c r="E744" s="4"/>
      <c r="F744" s="4"/>
      <c r="G744" s="4"/>
    </row>
    <row r="745" spans="1:7" x14ac:dyDescent="0.45">
      <c r="A745" s="5"/>
      <c r="B745" s="4"/>
      <c r="C745" s="4"/>
      <c r="D745" s="4"/>
      <c r="E745" s="4"/>
      <c r="F745" s="4"/>
      <c r="G745" s="4"/>
    </row>
    <row r="746" spans="1:7" x14ac:dyDescent="0.45">
      <c r="A746" s="5"/>
      <c r="B746" s="4"/>
      <c r="C746" s="4"/>
      <c r="D746" s="4"/>
      <c r="E746" s="4"/>
      <c r="F746" s="4"/>
      <c r="G746" s="4"/>
    </row>
    <row r="747" spans="1:7" x14ac:dyDescent="0.45">
      <c r="A747" s="5"/>
      <c r="B747" s="4"/>
      <c r="C747" s="4"/>
      <c r="D747" s="4"/>
      <c r="E747" s="4"/>
      <c r="F747" s="4"/>
      <c r="G747" s="4"/>
    </row>
    <row r="748" spans="1:7" x14ac:dyDescent="0.45">
      <c r="A748" s="5"/>
      <c r="B748" s="4"/>
      <c r="C748" s="4"/>
      <c r="D748" s="4"/>
      <c r="E748" s="4"/>
      <c r="F748" s="4"/>
      <c r="G748" s="4"/>
    </row>
    <row r="749" spans="1:7" x14ac:dyDescent="0.45">
      <c r="A749" s="5"/>
      <c r="B749" s="4"/>
      <c r="C749" s="4"/>
      <c r="D749" s="4"/>
      <c r="E749" s="4"/>
      <c r="F749" s="4"/>
      <c r="G749" s="4"/>
    </row>
    <row r="750" spans="1:7" x14ac:dyDescent="0.45">
      <c r="A750" s="5"/>
      <c r="B750" s="4"/>
      <c r="C750" s="4"/>
      <c r="D750" s="4"/>
      <c r="E750" s="4"/>
      <c r="F750" s="4"/>
      <c r="G750" s="4"/>
    </row>
    <row r="751" spans="1:7" x14ac:dyDescent="0.45">
      <c r="A751" s="5"/>
      <c r="B751" s="4"/>
      <c r="C751" s="4"/>
      <c r="D751" s="4"/>
      <c r="E751" s="4"/>
      <c r="F751" s="4"/>
      <c r="G751" s="4"/>
    </row>
    <row r="752" spans="1:7" x14ac:dyDescent="0.45">
      <c r="A752" s="5"/>
      <c r="B752" s="4"/>
      <c r="C752" s="4"/>
      <c r="D752" s="4"/>
      <c r="E752" s="4"/>
      <c r="F752" s="4"/>
      <c r="G752" s="4"/>
    </row>
    <row r="753" spans="1:7" x14ac:dyDescent="0.45">
      <c r="A753" s="5"/>
      <c r="B753" s="4"/>
      <c r="C753" s="4"/>
      <c r="D753" s="4"/>
      <c r="E753" s="4"/>
      <c r="F753" s="4"/>
      <c r="G753" s="4"/>
    </row>
    <row r="754" spans="1:7" x14ac:dyDescent="0.45">
      <c r="A754" s="5"/>
      <c r="B754" s="4"/>
      <c r="C754" s="4"/>
      <c r="D754" s="4"/>
      <c r="E754" s="4"/>
      <c r="F754" s="4"/>
      <c r="G754" s="4"/>
    </row>
    <row r="755" spans="1:7" x14ac:dyDescent="0.45">
      <c r="A755" s="5"/>
      <c r="B755" s="4"/>
      <c r="C755" s="4"/>
      <c r="D755" s="4"/>
      <c r="E755" s="4"/>
      <c r="F755" s="4"/>
      <c r="G755" s="4"/>
    </row>
    <row r="756" spans="1:7" x14ac:dyDescent="0.45">
      <c r="A756" s="5"/>
      <c r="B756" s="4"/>
      <c r="C756" s="4"/>
      <c r="D756" s="4"/>
      <c r="E756" s="4"/>
      <c r="F756" s="4"/>
      <c r="G756" s="4"/>
    </row>
    <row r="757" spans="1:7" x14ac:dyDescent="0.45">
      <c r="A757" s="5"/>
      <c r="B757" s="4"/>
      <c r="C757" s="4"/>
      <c r="D757" s="4"/>
      <c r="E757" s="4"/>
      <c r="F757" s="4"/>
      <c r="G757" s="4"/>
    </row>
    <row r="758" spans="1:7" x14ac:dyDescent="0.45">
      <c r="A758" s="5"/>
      <c r="B758" s="4"/>
      <c r="C758" s="4"/>
      <c r="D758" s="4"/>
      <c r="E758" s="4"/>
      <c r="F758" s="4"/>
      <c r="G758" s="4"/>
    </row>
    <row r="759" spans="1:7" x14ac:dyDescent="0.45">
      <c r="A759" s="5"/>
      <c r="B759" s="4"/>
      <c r="C759" s="4"/>
      <c r="D759" s="4"/>
      <c r="E759" s="4"/>
      <c r="F759" s="4"/>
      <c r="G759" s="4"/>
    </row>
    <row r="760" spans="1:7" x14ac:dyDescent="0.45">
      <c r="A760" s="5"/>
      <c r="B760" s="4"/>
      <c r="C760" s="4"/>
      <c r="D760" s="4"/>
      <c r="E760" s="4"/>
      <c r="F760" s="4"/>
      <c r="G760" s="4"/>
    </row>
    <row r="761" spans="1:7" x14ac:dyDescent="0.45">
      <c r="A761" s="5"/>
      <c r="B761" s="4"/>
      <c r="C761" s="4"/>
      <c r="D761" s="4"/>
      <c r="E761" s="4"/>
      <c r="F761" s="4"/>
      <c r="G761" s="4"/>
    </row>
    <row r="762" spans="1:7" x14ac:dyDescent="0.45">
      <c r="A762" s="5"/>
      <c r="B762" s="4"/>
      <c r="C762" s="4"/>
      <c r="D762" s="4"/>
      <c r="E762" s="4"/>
      <c r="F762" s="4"/>
      <c r="G762" s="4"/>
    </row>
    <row r="763" spans="1:7" x14ac:dyDescent="0.45">
      <c r="A763" s="5"/>
      <c r="B763" s="4"/>
      <c r="C763" s="4"/>
      <c r="D763" s="4"/>
      <c r="E763" s="4"/>
      <c r="F763" s="4"/>
      <c r="G763" s="4"/>
    </row>
    <row r="764" spans="1:7" x14ac:dyDescent="0.45">
      <c r="A764" s="5"/>
      <c r="B764" s="4"/>
      <c r="C764" s="4"/>
      <c r="D764" s="4"/>
      <c r="E764" s="4"/>
      <c r="F764" s="4"/>
      <c r="G764" s="4"/>
    </row>
    <row r="765" spans="1:7" x14ac:dyDescent="0.45">
      <c r="A765" s="5"/>
      <c r="B765" s="4"/>
      <c r="C765" s="4"/>
      <c r="D765" s="4"/>
      <c r="E765" s="4"/>
      <c r="F765" s="4"/>
      <c r="G765" s="4"/>
    </row>
    <row r="766" spans="1:7" x14ac:dyDescent="0.45">
      <c r="A766" s="5"/>
      <c r="B766" s="4"/>
      <c r="C766" s="4"/>
      <c r="D766" s="4"/>
      <c r="E766" s="4"/>
      <c r="F766" s="4"/>
      <c r="G766" s="4"/>
    </row>
    <row r="767" spans="1:7" x14ac:dyDescent="0.45">
      <c r="A767" s="5"/>
      <c r="B767" s="4"/>
      <c r="C767" s="4"/>
      <c r="D767" s="4"/>
      <c r="E767" s="4"/>
      <c r="F767" s="4"/>
      <c r="G767" s="4"/>
    </row>
    <row r="768" spans="1:7" x14ac:dyDescent="0.45">
      <c r="A768" s="5"/>
      <c r="B768" s="4"/>
      <c r="C768" s="4"/>
      <c r="D768" s="4"/>
      <c r="E768" s="4"/>
      <c r="F768" s="4"/>
      <c r="G768" s="4"/>
    </row>
    <row r="769" spans="1:7" x14ac:dyDescent="0.45">
      <c r="A769" s="5"/>
      <c r="B769" s="4"/>
      <c r="C769" s="4"/>
      <c r="D769" s="4"/>
      <c r="E769" s="4"/>
      <c r="F769" s="4"/>
      <c r="G769" s="4"/>
    </row>
    <row r="770" spans="1:7" x14ac:dyDescent="0.45">
      <c r="A770" s="5"/>
      <c r="B770" s="4"/>
      <c r="C770" s="4"/>
      <c r="D770" s="4"/>
      <c r="E770" s="4"/>
      <c r="F770" s="4"/>
      <c r="G770" s="4"/>
    </row>
    <row r="771" spans="1:7" x14ac:dyDescent="0.45">
      <c r="A771" s="5"/>
      <c r="B771" s="4"/>
      <c r="C771" s="4"/>
      <c r="D771" s="4"/>
      <c r="E771" s="4"/>
      <c r="F771" s="4"/>
      <c r="G771" s="4"/>
    </row>
    <row r="772" spans="1:7" x14ac:dyDescent="0.45">
      <c r="A772" s="5"/>
      <c r="B772" s="4"/>
      <c r="C772" s="4"/>
      <c r="D772" s="4"/>
      <c r="E772" s="4"/>
      <c r="F772" s="4"/>
      <c r="G772" s="4"/>
    </row>
    <row r="773" spans="1:7" x14ac:dyDescent="0.45">
      <c r="A773" s="5"/>
      <c r="B773" s="4"/>
      <c r="C773" s="4"/>
      <c r="D773" s="4"/>
      <c r="E773" s="4"/>
      <c r="F773" s="4"/>
      <c r="G773" s="4"/>
    </row>
    <row r="774" spans="1:7" x14ac:dyDescent="0.45">
      <c r="A774" s="5"/>
      <c r="B774" s="4"/>
      <c r="C774" s="4"/>
      <c r="D774" s="4"/>
      <c r="E774" s="4"/>
      <c r="F774" s="4"/>
      <c r="G774" s="4"/>
    </row>
    <row r="775" spans="1:7" x14ac:dyDescent="0.45">
      <c r="A775" s="5"/>
      <c r="B775" s="4"/>
      <c r="C775" s="4"/>
      <c r="D775" s="4"/>
      <c r="E775" s="4"/>
      <c r="F775" s="4"/>
      <c r="G775" s="4"/>
    </row>
    <row r="776" spans="1:7" x14ac:dyDescent="0.45">
      <c r="A776" s="5"/>
      <c r="B776" s="4"/>
      <c r="C776" s="4"/>
      <c r="D776" s="4"/>
      <c r="E776" s="4"/>
      <c r="F776" s="4"/>
      <c r="G776" s="4"/>
    </row>
    <row r="777" spans="1:7" x14ac:dyDescent="0.45">
      <c r="A777" s="5"/>
      <c r="B777" s="4"/>
      <c r="C777" s="4"/>
      <c r="D777" s="4"/>
      <c r="E777" s="4"/>
      <c r="F777" s="4"/>
      <c r="G777" s="4"/>
    </row>
    <row r="778" spans="1:7" x14ac:dyDescent="0.45">
      <c r="A778" s="5"/>
      <c r="B778" s="4"/>
      <c r="C778" s="4"/>
      <c r="D778" s="4"/>
      <c r="E778" s="4"/>
      <c r="F778" s="4"/>
      <c r="G778" s="4"/>
    </row>
    <row r="779" spans="1:7" x14ac:dyDescent="0.45">
      <c r="A779" s="5"/>
      <c r="B779" s="4"/>
      <c r="C779" s="4"/>
      <c r="D779" s="4"/>
      <c r="E779" s="4"/>
      <c r="F779" s="4"/>
      <c r="G779" s="4"/>
    </row>
    <row r="780" spans="1:7" x14ac:dyDescent="0.45">
      <c r="A780" s="5"/>
      <c r="B780" s="4"/>
      <c r="C780" s="4"/>
      <c r="D780" s="4"/>
      <c r="E780" s="4"/>
      <c r="F780" s="4"/>
      <c r="G780" s="4"/>
    </row>
    <row r="781" spans="1:7" x14ac:dyDescent="0.45">
      <c r="A781" s="5"/>
      <c r="B781" s="4"/>
      <c r="C781" s="4"/>
      <c r="D781" s="4"/>
      <c r="E781" s="4"/>
      <c r="F781" s="4"/>
      <c r="G781" s="4"/>
    </row>
    <row r="782" spans="1:7" x14ac:dyDescent="0.45">
      <c r="A782" s="5"/>
      <c r="B782" s="4"/>
      <c r="C782" s="4"/>
      <c r="D782" s="4"/>
      <c r="E782" s="4"/>
      <c r="F782" s="4"/>
      <c r="G782" s="4"/>
    </row>
    <row r="783" spans="1:7" x14ac:dyDescent="0.45">
      <c r="A783" s="5"/>
      <c r="B783" s="4"/>
      <c r="C783" s="4"/>
      <c r="D783" s="4"/>
      <c r="E783" s="4"/>
      <c r="F783" s="4"/>
      <c r="G783" s="4"/>
    </row>
    <row r="784" spans="1:7" x14ac:dyDescent="0.45">
      <c r="A784" s="5"/>
      <c r="B784" s="4"/>
      <c r="C784" s="4"/>
      <c r="D784" s="4"/>
      <c r="E784" s="4"/>
      <c r="F784" s="4"/>
      <c r="G784" s="4"/>
    </row>
    <row r="785" spans="1:7" x14ac:dyDescent="0.45">
      <c r="A785" s="5"/>
      <c r="B785" s="4"/>
      <c r="C785" s="4"/>
      <c r="D785" s="4"/>
      <c r="E785" s="4"/>
      <c r="F785" s="4"/>
      <c r="G785" s="4"/>
    </row>
    <row r="786" spans="1:7" x14ac:dyDescent="0.45">
      <c r="A786" s="5"/>
      <c r="B786" s="4"/>
      <c r="C786" s="4"/>
      <c r="D786" s="4"/>
      <c r="E786" s="4"/>
      <c r="F786" s="4"/>
      <c r="G786" s="4"/>
    </row>
    <row r="787" spans="1:7" x14ac:dyDescent="0.45">
      <c r="A787" s="5"/>
      <c r="B787" s="4"/>
      <c r="C787" s="4"/>
      <c r="D787" s="4"/>
      <c r="E787" s="4"/>
      <c r="F787" s="4"/>
      <c r="G787" s="4"/>
    </row>
    <row r="788" spans="1:7" x14ac:dyDescent="0.45">
      <c r="A788" s="5"/>
      <c r="B788" s="4"/>
      <c r="C788" s="4"/>
      <c r="D788" s="4"/>
      <c r="E788" s="4"/>
      <c r="F788" s="4"/>
      <c r="G788" s="4"/>
    </row>
    <row r="789" spans="1:7" x14ac:dyDescent="0.45">
      <c r="A789" s="5"/>
      <c r="B789" s="4"/>
      <c r="C789" s="4"/>
      <c r="D789" s="4"/>
      <c r="E789" s="4"/>
      <c r="F789" s="4"/>
      <c r="G789" s="4"/>
    </row>
    <row r="790" spans="1:7" x14ac:dyDescent="0.45">
      <c r="A790" s="5"/>
      <c r="B790" s="4"/>
      <c r="C790" s="4"/>
      <c r="D790" s="4"/>
      <c r="E790" s="4"/>
      <c r="F790" s="4"/>
      <c r="G790" s="4"/>
    </row>
    <row r="791" spans="1:7" x14ac:dyDescent="0.45">
      <c r="A791" s="5"/>
      <c r="B791" s="4"/>
      <c r="C791" s="4"/>
      <c r="D791" s="4"/>
      <c r="E791" s="4"/>
      <c r="F791" s="4"/>
      <c r="G791" s="4"/>
    </row>
    <row r="792" spans="1:7" x14ac:dyDescent="0.45">
      <c r="A792" s="5"/>
      <c r="B792" s="4"/>
      <c r="C792" s="4"/>
      <c r="D792" s="4"/>
      <c r="E792" s="4"/>
      <c r="F792" s="4"/>
      <c r="G792" s="4"/>
    </row>
    <row r="793" spans="1:7" x14ac:dyDescent="0.45">
      <c r="A793" s="5"/>
      <c r="B793" s="4"/>
      <c r="C793" s="4"/>
      <c r="D793" s="4"/>
      <c r="E793" s="4"/>
      <c r="F793" s="4"/>
      <c r="G793" s="4"/>
    </row>
    <row r="794" spans="1:7" x14ac:dyDescent="0.45">
      <c r="A794" s="5"/>
      <c r="B794" s="4"/>
      <c r="C794" s="4"/>
      <c r="D794" s="4"/>
      <c r="E794" s="4"/>
      <c r="F794" s="4"/>
      <c r="G794" s="4"/>
    </row>
    <row r="795" spans="1:7" x14ac:dyDescent="0.45">
      <c r="A795" s="5"/>
      <c r="B795" s="4"/>
      <c r="C795" s="4"/>
      <c r="D795" s="4"/>
      <c r="E795" s="4"/>
      <c r="F795" s="4"/>
      <c r="G795" s="4"/>
    </row>
    <row r="796" spans="1:7" x14ac:dyDescent="0.45">
      <c r="A796" s="5"/>
      <c r="B796" s="4"/>
      <c r="C796" s="4"/>
      <c r="D796" s="4"/>
      <c r="E796" s="4"/>
      <c r="F796" s="4"/>
      <c r="G796" s="4"/>
    </row>
    <row r="797" spans="1:7" x14ac:dyDescent="0.45">
      <c r="A797" s="5"/>
      <c r="B797" s="4"/>
      <c r="C797" s="4"/>
      <c r="D797" s="4"/>
      <c r="E797" s="4"/>
      <c r="F797" s="4"/>
      <c r="G797" s="4"/>
    </row>
    <row r="798" spans="1:7" x14ac:dyDescent="0.45">
      <c r="A798" s="5"/>
      <c r="B798" s="4"/>
      <c r="C798" s="4"/>
      <c r="D798" s="4"/>
      <c r="E798" s="4"/>
      <c r="F798" s="4"/>
      <c r="G798" s="4"/>
    </row>
    <row r="799" spans="1:7" x14ac:dyDescent="0.45">
      <c r="A799" s="5"/>
      <c r="B799" s="4"/>
      <c r="C799" s="4"/>
      <c r="D799" s="4"/>
      <c r="E799" s="4"/>
      <c r="F799" s="4"/>
      <c r="G799" s="4"/>
    </row>
    <row r="800" spans="1:7" x14ac:dyDescent="0.45">
      <c r="A800" s="5"/>
      <c r="B800" s="4"/>
      <c r="C800" s="4"/>
      <c r="D800" s="4"/>
      <c r="E800" s="4"/>
      <c r="F800" s="4"/>
      <c r="G800" s="4"/>
    </row>
    <row r="801" spans="1:7" x14ac:dyDescent="0.45">
      <c r="A801" s="5"/>
      <c r="B801" s="4"/>
      <c r="C801" s="4"/>
      <c r="D801" s="4"/>
      <c r="E801" s="4"/>
      <c r="F801" s="4"/>
      <c r="G801" s="4"/>
    </row>
    <row r="802" spans="1:7" x14ac:dyDescent="0.45">
      <c r="A802" s="5"/>
      <c r="B802" s="4"/>
      <c r="C802" s="4"/>
      <c r="D802" s="4"/>
      <c r="E802" s="4"/>
      <c r="F802" s="4"/>
      <c r="G802" s="4"/>
    </row>
    <row r="803" spans="1:7" x14ac:dyDescent="0.45">
      <c r="A803" s="5"/>
      <c r="B803" s="4"/>
      <c r="C803" s="4"/>
      <c r="D803" s="4"/>
      <c r="E803" s="4"/>
      <c r="F803" s="4"/>
      <c r="G803" s="4"/>
    </row>
    <row r="804" spans="1:7" x14ac:dyDescent="0.45">
      <c r="A804" s="5"/>
      <c r="B804" s="4"/>
      <c r="C804" s="4"/>
      <c r="D804" s="4"/>
      <c r="E804" s="4"/>
      <c r="F804" s="4"/>
      <c r="G804" s="4"/>
    </row>
    <row r="805" spans="1:7" x14ac:dyDescent="0.45">
      <c r="A805" s="5"/>
      <c r="B805" s="4"/>
      <c r="C805" s="4"/>
      <c r="D805" s="4"/>
      <c r="E805" s="4"/>
      <c r="F805" s="4"/>
      <c r="G805" s="4"/>
    </row>
    <row r="806" spans="1:7" x14ac:dyDescent="0.45">
      <c r="A806" s="5"/>
      <c r="B806" s="4"/>
      <c r="C806" s="4"/>
      <c r="D806" s="4"/>
      <c r="E806" s="4"/>
      <c r="F806" s="4"/>
      <c r="G806" s="4"/>
    </row>
    <row r="807" spans="1:7" x14ac:dyDescent="0.45">
      <c r="A807" s="5"/>
      <c r="B807" s="4"/>
      <c r="C807" s="4"/>
      <c r="D807" s="4"/>
      <c r="E807" s="4"/>
      <c r="F807" s="4"/>
      <c r="G807" s="4"/>
    </row>
    <row r="808" spans="1:7" x14ac:dyDescent="0.45">
      <c r="A808" s="5"/>
      <c r="B808" s="4"/>
      <c r="C808" s="4"/>
      <c r="D808" s="4"/>
      <c r="E808" s="4"/>
      <c r="F808" s="4"/>
      <c r="G808" s="4"/>
    </row>
    <row r="809" spans="1:7" x14ac:dyDescent="0.45">
      <c r="A809" s="5"/>
      <c r="B809" s="4"/>
      <c r="C809" s="4"/>
      <c r="D809" s="4"/>
      <c r="E809" s="4"/>
      <c r="F809" s="4"/>
      <c r="G809" s="4"/>
    </row>
    <row r="810" spans="1:7" x14ac:dyDescent="0.45">
      <c r="A810" s="5"/>
      <c r="B810" s="4"/>
      <c r="C810" s="4"/>
      <c r="D810" s="4"/>
      <c r="E810" s="4"/>
      <c r="F810" s="4"/>
      <c r="G810" s="4"/>
    </row>
    <row r="811" spans="1:7" x14ac:dyDescent="0.45">
      <c r="A811" s="5"/>
      <c r="B811" s="4"/>
      <c r="C811" s="4"/>
      <c r="D811" s="4"/>
      <c r="E811" s="4"/>
      <c r="F811" s="4"/>
      <c r="G811" s="4"/>
    </row>
    <row r="812" spans="1:7" x14ac:dyDescent="0.45">
      <c r="A812" s="5"/>
      <c r="B812" s="4"/>
      <c r="C812" s="4"/>
      <c r="D812" s="4"/>
      <c r="E812" s="4"/>
      <c r="F812" s="4"/>
      <c r="G812" s="4"/>
    </row>
    <row r="813" spans="1:7" x14ac:dyDescent="0.45">
      <c r="A813" s="5"/>
      <c r="B813" s="4"/>
      <c r="C813" s="4"/>
      <c r="D813" s="4"/>
      <c r="E813" s="4"/>
      <c r="F813" s="4"/>
      <c r="G813" s="4"/>
    </row>
    <row r="814" spans="1:7" x14ac:dyDescent="0.45">
      <c r="A814" s="5"/>
      <c r="B814" s="4"/>
      <c r="C814" s="4"/>
      <c r="D814" s="4"/>
      <c r="E814" s="4"/>
      <c r="F814" s="4"/>
      <c r="G814" s="4"/>
    </row>
    <row r="815" spans="1:7" x14ac:dyDescent="0.45">
      <c r="A815" s="5"/>
      <c r="B815" s="4"/>
      <c r="C815" s="4"/>
      <c r="D815" s="4"/>
      <c r="E815" s="4"/>
      <c r="F815" s="4"/>
      <c r="G815" s="4"/>
    </row>
    <row r="816" spans="1:7" x14ac:dyDescent="0.45">
      <c r="A816" s="5"/>
      <c r="B816" s="4"/>
      <c r="C816" s="4"/>
      <c r="D816" s="4"/>
      <c r="E816" s="4"/>
      <c r="F816" s="4"/>
      <c r="G816" s="4"/>
    </row>
    <row r="817" spans="1:7" x14ac:dyDescent="0.45">
      <c r="A817" s="5"/>
      <c r="B817" s="4"/>
      <c r="C817" s="4"/>
      <c r="D817" s="4"/>
      <c r="E817" s="4"/>
      <c r="F817" s="4"/>
      <c r="G817" s="4"/>
    </row>
    <row r="818" spans="1:7" x14ac:dyDescent="0.45">
      <c r="A818" s="5"/>
      <c r="B818" s="4"/>
      <c r="C818" s="4"/>
      <c r="D818" s="4"/>
      <c r="E818" s="4"/>
      <c r="F818" s="4"/>
      <c r="G818" s="4"/>
    </row>
    <row r="819" spans="1:7" x14ac:dyDescent="0.45">
      <c r="A819" s="5"/>
      <c r="B819" s="4"/>
      <c r="C819" s="4"/>
      <c r="D819" s="4"/>
      <c r="E819" s="4"/>
      <c r="F819" s="4"/>
      <c r="G819" s="4"/>
    </row>
    <row r="820" spans="1:7" x14ac:dyDescent="0.45">
      <c r="A820" s="5"/>
      <c r="B820" s="4"/>
      <c r="C820" s="4"/>
      <c r="D820" s="4"/>
      <c r="E820" s="4"/>
      <c r="F820" s="4"/>
      <c r="G820" s="4"/>
    </row>
    <row r="821" spans="1:7" x14ac:dyDescent="0.45">
      <c r="A821" s="5"/>
      <c r="B821" s="4"/>
      <c r="C821" s="4"/>
      <c r="D821" s="4"/>
      <c r="E821" s="4"/>
      <c r="F821" s="4"/>
      <c r="G821" s="4"/>
    </row>
    <row r="822" spans="1:7" x14ac:dyDescent="0.45">
      <c r="A822" s="5"/>
      <c r="B822" s="4"/>
      <c r="C822" s="4"/>
      <c r="D822" s="4"/>
      <c r="E822" s="4"/>
      <c r="F822" s="4"/>
      <c r="G822" s="4"/>
    </row>
    <row r="823" spans="1:7" x14ac:dyDescent="0.45">
      <c r="A823" s="5"/>
      <c r="B823" s="4"/>
      <c r="C823" s="4"/>
      <c r="D823" s="4"/>
      <c r="E823" s="4"/>
      <c r="F823" s="4"/>
      <c r="G823" s="4"/>
    </row>
    <row r="824" spans="1:7" x14ac:dyDescent="0.45">
      <c r="A824" s="5"/>
      <c r="B824" s="4"/>
      <c r="C824" s="4"/>
      <c r="D824" s="4"/>
      <c r="E824" s="4"/>
      <c r="F824" s="4"/>
      <c r="G824" s="4"/>
    </row>
    <row r="825" spans="1:7" x14ac:dyDescent="0.45">
      <c r="A825" s="5"/>
      <c r="B825" s="4"/>
      <c r="C825" s="4"/>
      <c r="D825" s="4"/>
      <c r="E825" s="4"/>
      <c r="F825" s="4"/>
      <c r="G825" s="4"/>
    </row>
    <row r="826" spans="1:7" x14ac:dyDescent="0.45">
      <c r="A826" s="5"/>
      <c r="B826" s="4"/>
      <c r="C826" s="4"/>
      <c r="D826" s="4"/>
      <c r="E826" s="4"/>
      <c r="F826" s="4"/>
      <c r="G826" s="4"/>
    </row>
    <row r="827" spans="1:7" x14ac:dyDescent="0.45">
      <c r="A827" s="5"/>
      <c r="B827" s="4"/>
      <c r="C827" s="4"/>
      <c r="D827" s="4"/>
      <c r="E827" s="4"/>
      <c r="F827" s="4"/>
      <c r="G827" s="4"/>
    </row>
    <row r="828" spans="1:7" x14ac:dyDescent="0.45">
      <c r="A828" s="5"/>
      <c r="B828" s="4"/>
      <c r="C828" s="4"/>
      <c r="D828" s="4"/>
      <c r="E828" s="4"/>
      <c r="F828" s="4"/>
      <c r="G828" s="4"/>
    </row>
    <row r="829" spans="1:7" x14ac:dyDescent="0.45">
      <c r="A829" s="5"/>
      <c r="B829" s="4"/>
      <c r="C829" s="4"/>
      <c r="D829" s="4"/>
      <c r="E829" s="4"/>
      <c r="F829" s="4"/>
      <c r="G829" s="4"/>
    </row>
    <row r="830" spans="1:7" x14ac:dyDescent="0.45">
      <c r="A830" s="5"/>
      <c r="B830" s="4"/>
      <c r="C830" s="4"/>
      <c r="D830" s="4"/>
      <c r="E830" s="4"/>
      <c r="F830" s="4"/>
      <c r="G830" s="4"/>
    </row>
    <row r="831" spans="1:7" x14ac:dyDescent="0.45">
      <c r="A831" s="5"/>
      <c r="B831" s="4"/>
      <c r="C831" s="4"/>
      <c r="D831" s="4"/>
      <c r="E831" s="4"/>
      <c r="F831" s="4"/>
      <c r="G831" s="4"/>
    </row>
    <row r="832" spans="1:7" x14ac:dyDescent="0.45">
      <c r="A832" s="5"/>
      <c r="B832" s="4"/>
      <c r="C832" s="4"/>
      <c r="D832" s="4"/>
      <c r="E832" s="4"/>
      <c r="F832" s="4"/>
      <c r="G832" s="4"/>
    </row>
    <row r="833" spans="1:7" x14ac:dyDescent="0.45">
      <c r="A833" s="5"/>
      <c r="B833" s="4"/>
      <c r="C833" s="4"/>
      <c r="D833" s="4"/>
      <c r="E833" s="4"/>
      <c r="F833" s="4"/>
      <c r="G833" s="4"/>
    </row>
    <row r="834" spans="1:7" x14ac:dyDescent="0.45">
      <c r="A834" s="5"/>
      <c r="B834" s="4"/>
      <c r="C834" s="4"/>
      <c r="D834" s="4"/>
      <c r="E834" s="4"/>
      <c r="F834" s="4"/>
      <c r="G834" s="4"/>
    </row>
    <row r="835" spans="1:7" x14ac:dyDescent="0.45">
      <c r="A835" s="5"/>
      <c r="B835" s="4"/>
      <c r="C835" s="4"/>
      <c r="D835" s="4"/>
      <c r="E835" s="4"/>
      <c r="F835" s="4"/>
      <c r="G835" s="4"/>
    </row>
    <row r="836" spans="1:7" x14ac:dyDescent="0.45">
      <c r="A836" s="5"/>
      <c r="B836" s="4"/>
      <c r="C836" s="4"/>
      <c r="D836" s="4"/>
      <c r="E836" s="4"/>
      <c r="F836" s="4"/>
      <c r="G836" s="4"/>
    </row>
    <row r="837" spans="1:7" x14ac:dyDescent="0.45">
      <c r="A837" s="5"/>
      <c r="B837" s="4"/>
      <c r="C837" s="4"/>
      <c r="D837" s="4"/>
      <c r="E837" s="4"/>
      <c r="F837" s="4"/>
      <c r="G837" s="4"/>
    </row>
    <row r="838" spans="1:7" x14ac:dyDescent="0.45">
      <c r="A838" s="5"/>
      <c r="B838" s="4"/>
      <c r="C838" s="4"/>
      <c r="D838" s="4"/>
      <c r="E838" s="4"/>
      <c r="F838" s="4"/>
      <c r="G838" s="4"/>
    </row>
    <row r="839" spans="1:7" x14ac:dyDescent="0.45">
      <c r="A839" s="5"/>
      <c r="B839" s="4"/>
      <c r="C839" s="4"/>
      <c r="D839" s="4"/>
      <c r="E839" s="4"/>
      <c r="F839" s="4"/>
      <c r="G839" s="4"/>
    </row>
    <row r="840" spans="1:7" x14ac:dyDescent="0.45">
      <c r="A840" s="5"/>
      <c r="B840" s="4"/>
      <c r="C840" s="4"/>
      <c r="D840" s="4"/>
      <c r="E840" s="4"/>
      <c r="F840" s="4"/>
      <c r="G840" s="4"/>
    </row>
    <row r="841" spans="1:7" x14ac:dyDescent="0.45">
      <c r="A841" s="5"/>
      <c r="B841" s="4"/>
      <c r="C841" s="4"/>
      <c r="D841" s="4"/>
      <c r="E841" s="4"/>
      <c r="F841" s="4"/>
      <c r="G841" s="4"/>
    </row>
    <row r="842" spans="1:7" x14ac:dyDescent="0.45">
      <c r="A842" s="5"/>
      <c r="B842" s="4"/>
      <c r="C842" s="4"/>
      <c r="D842" s="4"/>
      <c r="E842" s="4"/>
      <c r="F842" s="4"/>
      <c r="G842" s="4"/>
    </row>
    <row r="843" spans="1:7" x14ac:dyDescent="0.45">
      <c r="A843" s="5"/>
      <c r="B843" s="4"/>
      <c r="C843" s="4"/>
      <c r="D843" s="4"/>
      <c r="E843" s="4"/>
      <c r="F843" s="4"/>
      <c r="G843" s="4"/>
    </row>
    <row r="844" spans="1:7" x14ac:dyDescent="0.45">
      <c r="A844" s="5"/>
      <c r="B844" s="4"/>
      <c r="C844" s="4"/>
      <c r="D844" s="4"/>
      <c r="E844" s="4"/>
      <c r="F844" s="4"/>
      <c r="G844" s="4"/>
    </row>
    <row r="845" spans="1:7" x14ac:dyDescent="0.45">
      <c r="A845" s="5"/>
      <c r="B845" s="4"/>
      <c r="C845" s="4"/>
      <c r="D845" s="4"/>
      <c r="E845" s="4"/>
      <c r="F845" s="4"/>
      <c r="G845" s="4"/>
    </row>
    <row r="846" spans="1:7" x14ac:dyDescent="0.45">
      <c r="A846" s="5"/>
      <c r="B846" s="4"/>
      <c r="C846" s="4"/>
      <c r="D846" s="4"/>
      <c r="E846" s="4"/>
      <c r="F846" s="4"/>
      <c r="G846" s="4"/>
    </row>
    <row r="847" spans="1:7" x14ac:dyDescent="0.45">
      <c r="A847" s="5"/>
      <c r="B847" s="4"/>
      <c r="C847" s="4"/>
      <c r="D847" s="4"/>
      <c r="E847" s="4"/>
      <c r="F847" s="4"/>
      <c r="G847" s="4"/>
    </row>
    <row r="848" spans="1:7" x14ac:dyDescent="0.45">
      <c r="A848" s="5"/>
      <c r="B848" s="4"/>
      <c r="C848" s="4"/>
      <c r="D848" s="4"/>
      <c r="E848" s="4"/>
      <c r="F848" s="4"/>
      <c r="G848" s="4"/>
    </row>
    <row r="849" spans="1:7" x14ac:dyDescent="0.45">
      <c r="A849" s="5"/>
      <c r="B849" s="4"/>
      <c r="C849" s="4"/>
      <c r="D849" s="4"/>
      <c r="E849" s="4"/>
      <c r="F849" s="4"/>
      <c r="G849" s="4"/>
    </row>
    <row r="850" spans="1:7" x14ac:dyDescent="0.45">
      <c r="A850" s="5"/>
      <c r="B850" s="4"/>
      <c r="C850" s="4"/>
      <c r="D850" s="4"/>
      <c r="E850" s="4"/>
      <c r="F850" s="4"/>
      <c r="G850" s="4"/>
    </row>
    <row r="851" spans="1:7" x14ac:dyDescent="0.45">
      <c r="A851" s="5"/>
      <c r="B851" s="4"/>
      <c r="C851" s="4"/>
      <c r="D851" s="4"/>
      <c r="E851" s="4"/>
      <c r="F851" s="4"/>
      <c r="G851" s="4"/>
    </row>
    <row r="852" spans="1:7" x14ac:dyDescent="0.45">
      <c r="A852" s="5"/>
      <c r="B852" s="4"/>
      <c r="C852" s="4"/>
      <c r="D852" s="4"/>
      <c r="E852" s="4"/>
      <c r="F852" s="4"/>
      <c r="G852" s="4"/>
    </row>
    <row r="853" spans="1:7" x14ac:dyDescent="0.45">
      <c r="A853" s="5"/>
      <c r="B853" s="4"/>
      <c r="C853" s="4"/>
      <c r="D853" s="4"/>
      <c r="E853" s="4"/>
      <c r="F853" s="4"/>
      <c r="G853" s="4"/>
    </row>
    <row r="854" spans="1:7" x14ac:dyDescent="0.45">
      <c r="A854" s="5"/>
      <c r="B854" s="4"/>
      <c r="C854" s="4"/>
      <c r="D854" s="4"/>
      <c r="E854" s="4"/>
      <c r="F854" s="4"/>
      <c r="G854" s="4"/>
    </row>
    <row r="855" spans="1:7" x14ac:dyDescent="0.45">
      <c r="A855" s="5"/>
      <c r="B855" s="4"/>
      <c r="C855" s="4"/>
      <c r="D855" s="4"/>
      <c r="E855" s="4"/>
      <c r="F855" s="4"/>
      <c r="G855" s="4"/>
    </row>
    <row r="856" spans="1:7" x14ac:dyDescent="0.45">
      <c r="A856" s="5"/>
      <c r="B856" s="4"/>
      <c r="C856" s="4"/>
      <c r="D856" s="4"/>
      <c r="E856" s="4"/>
      <c r="F856" s="4"/>
      <c r="G856" s="4"/>
    </row>
    <row r="857" spans="1:7" x14ac:dyDescent="0.45">
      <c r="A857" s="5"/>
      <c r="B857" s="4"/>
      <c r="C857" s="4"/>
      <c r="D857" s="4"/>
      <c r="E857" s="4"/>
      <c r="F857" s="4"/>
      <c r="G857" s="4"/>
    </row>
    <row r="858" spans="1:7" x14ac:dyDescent="0.45">
      <c r="A858" s="5"/>
      <c r="B858" s="4"/>
      <c r="C858" s="4"/>
      <c r="D858" s="4"/>
      <c r="E858" s="4"/>
      <c r="F858" s="4"/>
      <c r="G858" s="4"/>
    </row>
    <row r="859" spans="1:7" x14ac:dyDescent="0.45">
      <c r="A859" s="5"/>
      <c r="B859" s="4"/>
      <c r="C859" s="4"/>
      <c r="D859" s="4"/>
      <c r="E859" s="4"/>
      <c r="F859" s="4"/>
      <c r="G859" s="4"/>
    </row>
    <row r="860" spans="1:7" x14ac:dyDescent="0.45">
      <c r="A860" s="5"/>
      <c r="B860" s="4"/>
      <c r="C860" s="4"/>
      <c r="D860" s="4"/>
      <c r="E860" s="4"/>
      <c r="F860" s="4"/>
      <c r="G860" s="4"/>
    </row>
    <row r="861" spans="1:7" x14ac:dyDescent="0.45">
      <c r="A861" s="5"/>
      <c r="B861" s="4"/>
      <c r="C861" s="4"/>
      <c r="D861" s="4"/>
      <c r="E861" s="4"/>
      <c r="F861" s="4"/>
      <c r="G861" s="4"/>
    </row>
    <row r="862" spans="1:7" x14ac:dyDescent="0.45">
      <c r="A862" s="5"/>
      <c r="B862" s="4"/>
      <c r="C862" s="4"/>
      <c r="D862" s="4"/>
      <c r="E862" s="4"/>
      <c r="F862" s="4"/>
      <c r="G862" s="4"/>
    </row>
    <row r="863" spans="1:7" x14ac:dyDescent="0.45">
      <c r="A863" s="5"/>
      <c r="B863" s="4"/>
      <c r="C863" s="4"/>
      <c r="D863" s="4"/>
      <c r="E863" s="4"/>
      <c r="F863" s="4"/>
      <c r="G863" s="4"/>
    </row>
    <row r="864" spans="1:7" x14ac:dyDescent="0.45">
      <c r="A864" s="5"/>
      <c r="B864" s="4"/>
      <c r="C864" s="4"/>
      <c r="D864" s="4"/>
      <c r="E864" s="4"/>
      <c r="F864" s="4"/>
      <c r="G864" s="4"/>
    </row>
    <row r="865" spans="1:7" x14ac:dyDescent="0.45">
      <c r="A865" s="5"/>
      <c r="B865" s="4"/>
      <c r="C865" s="4"/>
      <c r="D865" s="4"/>
      <c r="E865" s="4"/>
      <c r="F865" s="4"/>
      <c r="G865" s="4"/>
    </row>
    <row r="866" spans="1:7" x14ac:dyDescent="0.45">
      <c r="A866" s="5"/>
      <c r="B866" s="4"/>
      <c r="C866" s="4"/>
      <c r="D866" s="4"/>
      <c r="E866" s="4"/>
      <c r="F866" s="4"/>
      <c r="G866" s="4"/>
    </row>
    <row r="867" spans="1:7" x14ac:dyDescent="0.45">
      <c r="A867" s="5"/>
      <c r="B867" s="4"/>
      <c r="C867" s="4"/>
      <c r="D867" s="4"/>
      <c r="E867" s="4"/>
      <c r="F867" s="4"/>
      <c r="G867" s="4"/>
    </row>
    <row r="868" spans="1:7" x14ac:dyDescent="0.45">
      <c r="A868" s="5"/>
      <c r="B868" s="4"/>
      <c r="C868" s="4"/>
      <c r="D868" s="4"/>
      <c r="E868" s="4"/>
      <c r="F868" s="4"/>
      <c r="G868" s="4"/>
    </row>
    <row r="869" spans="1:7" x14ac:dyDescent="0.45">
      <c r="A869" s="5"/>
      <c r="B869" s="4"/>
      <c r="C869" s="4"/>
      <c r="D869" s="4"/>
      <c r="E869" s="4"/>
      <c r="F869" s="4"/>
      <c r="G869" s="4"/>
    </row>
    <row r="870" spans="1:7" x14ac:dyDescent="0.45">
      <c r="A870" s="5"/>
      <c r="B870" s="4"/>
      <c r="C870" s="4"/>
      <c r="D870" s="4"/>
      <c r="E870" s="4"/>
      <c r="F870" s="4"/>
      <c r="G870" s="4"/>
    </row>
    <row r="871" spans="1:7" x14ac:dyDescent="0.45">
      <c r="A871" s="5"/>
      <c r="B871" s="4"/>
      <c r="C871" s="4"/>
      <c r="D871" s="4"/>
      <c r="E871" s="4"/>
      <c r="F871" s="4"/>
      <c r="G871" s="4"/>
    </row>
    <row r="872" spans="1:7" x14ac:dyDescent="0.45">
      <c r="A872" s="5"/>
      <c r="B872" s="4"/>
      <c r="C872" s="4"/>
      <c r="D872" s="4"/>
      <c r="E872" s="4"/>
      <c r="F872" s="4"/>
      <c r="G872" s="4"/>
    </row>
    <row r="873" spans="1:7" x14ac:dyDescent="0.45">
      <c r="A873" s="5"/>
      <c r="B873" s="4"/>
      <c r="C873" s="4"/>
      <c r="D873" s="4"/>
      <c r="E873" s="4"/>
      <c r="F873" s="4"/>
      <c r="G873" s="4"/>
    </row>
    <row r="874" spans="1:7" x14ac:dyDescent="0.45">
      <c r="A874" s="5"/>
      <c r="B874" s="4"/>
      <c r="C874" s="4"/>
      <c r="D874" s="4"/>
      <c r="E874" s="4"/>
      <c r="F874" s="4"/>
      <c r="G874" s="4"/>
    </row>
    <row r="875" spans="1:7" x14ac:dyDescent="0.45">
      <c r="A875" s="5"/>
      <c r="B875" s="4"/>
      <c r="C875" s="4"/>
      <c r="D875" s="4"/>
      <c r="E875" s="4"/>
      <c r="F875" s="4"/>
      <c r="G875" s="4"/>
    </row>
    <row r="876" spans="1:7" x14ac:dyDescent="0.45">
      <c r="A876" s="5"/>
      <c r="B876" s="4"/>
      <c r="C876" s="4"/>
      <c r="D876" s="4"/>
      <c r="E876" s="4"/>
      <c r="F876" s="4"/>
      <c r="G876" s="4"/>
    </row>
    <row r="877" spans="1:7" x14ac:dyDescent="0.45">
      <c r="A877" s="5"/>
      <c r="B877" s="4"/>
      <c r="C877" s="4"/>
      <c r="D877" s="4"/>
      <c r="E877" s="4"/>
      <c r="F877" s="4"/>
      <c r="G877" s="4"/>
    </row>
    <row r="878" spans="1:7" x14ac:dyDescent="0.45">
      <c r="A878" s="5"/>
      <c r="B878" s="4"/>
      <c r="C878" s="4"/>
      <c r="D878" s="4"/>
      <c r="E878" s="4"/>
      <c r="F878" s="4"/>
      <c r="G878" s="4"/>
    </row>
    <row r="879" spans="1:7" x14ac:dyDescent="0.45">
      <c r="A879" s="5"/>
      <c r="B879" s="4"/>
      <c r="C879" s="4"/>
      <c r="D879" s="4"/>
      <c r="E879" s="4"/>
      <c r="F879" s="4"/>
      <c r="G879" s="4"/>
    </row>
    <row r="880" spans="1:7" x14ac:dyDescent="0.45">
      <c r="A880" s="5"/>
      <c r="B880" s="4"/>
      <c r="C880" s="4"/>
      <c r="D880" s="4"/>
      <c r="E880" s="4"/>
      <c r="F880" s="4"/>
      <c r="G880" s="4"/>
    </row>
    <row r="881" spans="1:7" x14ac:dyDescent="0.45">
      <c r="A881" s="5"/>
      <c r="B881" s="4"/>
      <c r="C881" s="4"/>
      <c r="D881" s="4"/>
      <c r="E881" s="4"/>
      <c r="F881" s="4"/>
      <c r="G881" s="4"/>
    </row>
    <row r="882" spans="1:7" x14ac:dyDescent="0.45">
      <c r="A882" s="5"/>
      <c r="B882" s="4"/>
      <c r="C882" s="4"/>
      <c r="D882" s="4"/>
      <c r="E882" s="4"/>
      <c r="F882" s="4"/>
      <c r="G882" s="4"/>
    </row>
    <row r="883" spans="1:7" x14ac:dyDescent="0.45">
      <c r="A883" s="5"/>
      <c r="B883" s="4"/>
      <c r="C883" s="4"/>
      <c r="D883" s="4"/>
      <c r="E883" s="4"/>
      <c r="F883" s="4"/>
      <c r="G883" s="4"/>
    </row>
    <row r="884" spans="1:7" x14ac:dyDescent="0.45">
      <c r="A884" s="5"/>
      <c r="B884" s="4"/>
      <c r="C884" s="4"/>
      <c r="D884" s="4"/>
      <c r="E884" s="4"/>
      <c r="F884" s="4"/>
      <c r="G884" s="4"/>
    </row>
    <row r="885" spans="1:7" x14ac:dyDescent="0.45">
      <c r="A885" s="5"/>
      <c r="B885" s="4"/>
      <c r="C885" s="4"/>
      <c r="D885" s="4"/>
      <c r="E885" s="4"/>
      <c r="F885" s="4"/>
      <c r="G885" s="4"/>
    </row>
    <row r="886" spans="1:7" x14ac:dyDescent="0.45">
      <c r="A886" s="5"/>
      <c r="B886" s="4"/>
      <c r="C886" s="4"/>
      <c r="D886" s="4"/>
      <c r="E886" s="4"/>
      <c r="F886" s="4"/>
      <c r="G886" s="4"/>
    </row>
    <row r="887" spans="1:7" x14ac:dyDescent="0.45">
      <c r="A887" s="5"/>
      <c r="B887" s="4"/>
      <c r="C887" s="4"/>
      <c r="D887" s="4"/>
      <c r="E887" s="4"/>
      <c r="F887" s="4"/>
      <c r="G887" s="4"/>
    </row>
    <row r="888" spans="1:7" x14ac:dyDescent="0.45">
      <c r="A888" s="5"/>
      <c r="B888" s="4"/>
      <c r="C888" s="4"/>
      <c r="D888" s="4"/>
      <c r="E888" s="4"/>
      <c r="F888" s="4"/>
      <c r="G888" s="4"/>
    </row>
    <row r="889" spans="1:7" x14ac:dyDescent="0.45">
      <c r="A889" s="5"/>
      <c r="B889" s="4"/>
      <c r="C889" s="4"/>
      <c r="D889" s="4"/>
      <c r="E889" s="4"/>
      <c r="F889" s="4"/>
      <c r="G889" s="4"/>
    </row>
    <row r="890" spans="1:7" x14ac:dyDescent="0.45">
      <c r="A890" s="5"/>
      <c r="B890" s="4"/>
      <c r="C890" s="4"/>
      <c r="D890" s="4"/>
      <c r="E890" s="4"/>
      <c r="F890" s="4"/>
      <c r="G890" s="4"/>
    </row>
    <row r="891" spans="1:7" x14ac:dyDescent="0.45">
      <c r="A891" s="5"/>
      <c r="B891" s="4"/>
      <c r="C891" s="4"/>
      <c r="D891" s="4"/>
      <c r="E891" s="4"/>
      <c r="F891" s="4"/>
      <c r="G891" s="4"/>
    </row>
    <row r="892" spans="1:7" x14ac:dyDescent="0.45">
      <c r="A892" s="5"/>
      <c r="B892" s="4"/>
      <c r="C892" s="4"/>
      <c r="D892" s="4"/>
      <c r="E892" s="4"/>
      <c r="F892" s="4"/>
      <c r="G892" s="4"/>
    </row>
    <row r="893" spans="1:7" x14ac:dyDescent="0.45">
      <c r="A893" s="5"/>
      <c r="B893" s="4"/>
      <c r="C893" s="4"/>
      <c r="D893" s="4"/>
      <c r="E893" s="4"/>
      <c r="F893" s="4"/>
      <c r="G893" s="4"/>
    </row>
    <row r="894" spans="1:7" x14ac:dyDescent="0.45">
      <c r="A894" s="5"/>
      <c r="B894" s="4"/>
      <c r="C894" s="4"/>
      <c r="D894" s="4"/>
      <c r="E894" s="4"/>
      <c r="F894" s="4"/>
      <c r="G894" s="4"/>
    </row>
    <row r="895" spans="1:7" x14ac:dyDescent="0.45">
      <c r="A895" s="5"/>
      <c r="B895" s="4"/>
      <c r="C895" s="4"/>
      <c r="D895" s="4"/>
      <c r="E895" s="4"/>
      <c r="F895" s="4"/>
      <c r="G895" s="4"/>
    </row>
    <row r="896" spans="1:7" x14ac:dyDescent="0.45">
      <c r="A896" s="5"/>
      <c r="B896" s="4"/>
      <c r="C896" s="4"/>
      <c r="D896" s="4"/>
      <c r="E896" s="4"/>
      <c r="F896" s="4"/>
      <c r="G896" s="4"/>
    </row>
    <row r="897" spans="1:7" x14ac:dyDescent="0.45">
      <c r="A897" s="5"/>
      <c r="B897" s="4"/>
      <c r="C897" s="4"/>
      <c r="D897" s="4"/>
      <c r="E897" s="4"/>
      <c r="F897" s="4"/>
      <c r="G897" s="4"/>
    </row>
    <row r="898" spans="1:7" x14ac:dyDescent="0.45">
      <c r="A898" s="5"/>
      <c r="B898" s="4"/>
      <c r="C898" s="4"/>
      <c r="D898" s="4"/>
      <c r="E898" s="4"/>
      <c r="F898" s="4"/>
      <c r="G898" s="4"/>
    </row>
    <row r="899" spans="1:7" x14ac:dyDescent="0.45">
      <c r="A899" s="5"/>
      <c r="B899" s="4"/>
      <c r="C899" s="4"/>
      <c r="D899" s="4"/>
      <c r="E899" s="4"/>
      <c r="F899" s="4"/>
      <c r="G899" s="4"/>
    </row>
    <row r="900" spans="1:7" x14ac:dyDescent="0.45">
      <c r="A900" s="5"/>
      <c r="B900" s="4"/>
      <c r="C900" s="4"/>
      <c r="D900" s="4"/>
      <c r="E900" s="4"/>
      <c r="F900" s="4"/>
      <c r="G900" s="4"/>
    </row>
    <row r="901" spans="1:7" x14ac:dyDescent="0.45">
      <c r="A901" s="5"/>
      <c r="B901" s="4"/>
      <c r="C901" s="4"/>
      <c r="D901" s="4"/>
      <c r="E901" s="4"/>
      <c r="F901" s="4"/>
      <c r="G901" s="4"/>
    </row>
    <row r="902" spans="1:7" x14ac:dyDescent="0.45">
      <c r="A902" s="5"/>
      <c r="B902" s="4"/>
      <c r="C902" s="4"/>
      <c r="D902" s="4"/>
      <c r="E902" s="4"/>
      <c r="F902" s="4"/>
      <c r="G902" s="4"/>
    </row>
    <row r="903" spans="1:7" x14ac:dyDescent="0.45">
      <c r="A903" s="5"/>
      <c r="B903" s="4"/>
      <c r="C903" s="4"/>
      <c r="D903" s="4"/>
      <c r="E903" s="4"/>
      <c r="F903" s="4"/>
      <c r="G903" s="4"/>
    </row>
    <row r="904" spans="1:7" x14ac:dyDescent="0.45">
      <c r="A904" s="5"/>
      <c r="B904" s="4"/>
      <c r="C904" s="4"/>
      <c r="D904" s="4"/>
      <c r="E904" s="4"/>
      <c r="F904" s="4"/>
      <c r="G904" s="4"/>
    </row>
    <row r="905" spans="1:7" x14ac:dyDescent="0.45">
      <c r="A905" s="5"/>
      <c r="B905" s="4"/>
      <c r="C905" s="4"/>
      <c r="D905" s="4"/>
      <c r="E905" s="4"/>
      <c r="F905" s="4"/>
      <c r="G905" s="4"/>
    </row>
    <row r="906" spans="1:7" x14ac:dyDescent="0.45">
      <c r="A906" s="5"/>
      <c r="B906" s="4"/>
      <c r="C906" s="4"/>
      <c r="D906" s="4"/>
      <c r="E906" s="4"/>
      <c r="F906" s="4"/>
      <c r="G906" s="4"/>
    </row>
    <row r="907" spans="1:7" x14ac:dyDescent="0.45">
      <c r="A907" s="5"/>
      <c r="B907" s="4"/>
      <c r="C907" s="4"/>
      <c r="D907" s="4"/>
      <c r="E907" s="4"/>
      <c r="F907" s="4"/>
      <c r="G907" s="4"/>
    </row>
    <row r="908" spans="1:7" x14ac:dyDescent="0.45">
      <c r="A908" s="5"/>
      <c r="B908" s="4"/>
      <c r="C908" s="4"/>
      <c r="D908" s="4"/>
      <c r="E908" s="4"/>
      <c r="F908" s="4"/>
      <c r="G908" s="4"/>
    </row>
    <row r="909" spans="1:7" x14ac:dyDescent="0.45">
      <c r="A909" s="5"/>
      <c r="B909" s="4"/>
      <c r="C909" s="4"/>
      <c r="D909" s="4"/>
      <c r="E909" s="4"/>
      <c r="F909" s="4"/>
      <c r="G909" s="4"/>
    </row>
    <row r="910" spans="1:7" x14ac:dyDescent="0.45">
      <c r="A910" s="5"/>
      <c r="B910" s="4"/>
      <c r="C910" s="4"/>
      <c r="D910" s="4"/>
      <c r="E910" s="4"/>
      <c r="F910" s="4"/>
      <c r="G910" s="4"/>
    </row>
    <row r="911" spans="1:7" x14ac:dyDescent="0.45">
      <c r="A911" s="5"/>
      <c r="B911" s="4"/>
      <c r="C911" s="4"/>
      <c r="D911" s="4"/>
      <c r="E911" s="4"/>
      <c r="F911" s="4"/>
      <c r="G911" s="4"/>
    </row>
    <row r="912" spans="1:7" x14ac:dyDescent="0.45">
      <c r="A912" s="5"/>
      <c r="B912" s="4"/>
      <c r="C912" s="4"/>
      <c r="D912" s="4"/>
      <c r="E912" s="4"/>
      <c r="F912" s="4"/>
      <c r="G912" s="4"/>
    </row>
    <row r="913" spans="1:7" x14ac:dyDescent="0.45">
      <c r="A913" s="5"/>
      <c r="B913" s="4"/>
      <c r="C913" s="4"/>
      <c r="D913" s="4"/>
      <c r="E913" s="4"/>
      <c r="F913" s="4"/>
      <c r="G913" s="4"/>
    </row>
    <row r="914" spans="1:7" x14ac:dyDescent="0.45">
      <c r="A914" s="5"/>
      <c r="B914" s="4"/>
      <c r="C914" s="4"/>
      <c r="D914" s="4"/>
      <c r="E914" s="4"/>
      <c r="F914" s="4"/>
      <c r="G914" s="4"/>
    </row>
    <row r="915" spans="1:7" x14ac:dyDescent="0.45">
      <c r="A915" s="5"/>
      <c r="B915" s="4"/>
      <c r="C915" s="4"/>
      <c r="D915" s="4"/>
      <c r="E915" s="4"/>
      <c r="F915" s="4"/>
      <c r="G915" s="4"/>
    </row>
    <row r="916" spans="1:7" x14ac:dyDescent="0.45">
      <c r="A916" s="5"/>
      <c r="B916" s="4"/>
      <c r="C916" s="4"/>
      <c r="D916" s="4"/>
      <c r="E916" s="4"/>
      <c r="F916" s="4"/>
      <c r="G916" s="4"/>
    </row>
    <row r="917" spans="1:7" x14ac:dyDescent="0.45">
      <c r="A917" s="5"/>
      <c r="B917" s="4"/>
      <c r="C917" s="4"/>
      <c r="D917" s="4"/>
      <c r="E917" s="4"/>
      <c r="F917" s="4"/>
      <c r="G917" s="4"/>
    </row>
    <row r="918" spans="1:7" x14ac:dyDescent="0.45">
      <c r="A918" s="5"/>
      <c r="B918" s="4"/>
      <c r="C918" s="4"/>
      <c r="D918" s="4"/>
      <c r="E918" s="4"/>
      <c r="F918" s="4"/>
      <c r="G918" s="4"/>
    </row>
    <row r="919" spans="1:7" x14ac:dyDescent="0.45">
      <c r="A919" s="5"/>
      <c r="B919" s="4"/>
      <c r="C919" s="4"/>
      <c r="D919" s="4"/>
      <c r="E919" s="4"/>
      <c r="F919" s="4"/>
      <c r="G919" s="4"/>
    </row>
    <row r="920" spans="1:7" x14ac:dyDescent="0.45">
      <c r="A920" s="5"/>
      <c r="B920" s="4"/>
      <c r="C920" s="4"/>
      <c r="D920" s="4"/>
      <c r="E920" s="4"/>
      <c r="F920" s="4"/>
      <c r="G920" s="4"/>
    </row>
    <row r="921" spans="1:7" x14ac:dyDescent="0.45">
      <c r="A921" s="5"/>
      <c r="B921" s="4"/>
      <c r="C921" s="4"/>
      <c r="D921" s="4"/>
      <c r="E921" s="4"/>
      <c r="F921" s="4"/>
      <c r="G921" s="4"/>
    </row>
    <row r="922" spans="1:7" x14ac:dyDescent="0.45">
      <c r="A922" s="5"/>
      <c r="B922" s="4"/>
      <c r="C922" s="4"/>
      <c r="D922" s="4"/>
      <c r="E922" s="4"/>
      <c r="F922" s="4"/>
      <c r="G922" s="4"/>
    </row>
    <row r="923" spans="1:7" x14ac:dyDescent="0.45">
      <c r="A923" s="5"/>
      <c r="B923" s="4"/>
      <c r="C923" s="4"/>
      <c r="D923" s="4"/>
      <c r="E923" s="4"/>
      <c r="F923" s="4"/>
      <c r="G923" s="4"/>
    </row>
    <row r="924" spans="1:7" x14ac:dyDescent="0.45">
      <c r="A924" s="5"/>
      <c r="B924" s="4"/>
      <c r="C924" s="4"/>
      <c r="D924" s="4"/>
      <c r="E924" s="4"/>
      <c r="F924" s="4"/>
      <c r="G924" s="4"/>
    </row>
    <row r="925" spans="1:7" x14ac:dyDescent="0.45">
      <c r="A925" s="5"/>
      <c r="B925" s="4"/>
      <c r="C925" s="4"/>
      <c r="D925" s="4"/>
      <c r="E925" s="4"/>
      <c r="F925" s="4"/>
      <c r="G925" s="4"/>
    </row>
    <row r="926" spans="1:7" x14ac:dyDescent="0.45">
      <c r="A926" s="5"/>
      <c r="B926" s="4"/>
      <c r="C926" s="4"/>
      <c r="D926" s="4"/>
      <c r="E926" s="4"/>
      <c r="F926" s="4"/>
      <c r="G926" s="4"/>
    </row>
    <row r="927" spans="1:7" x14ac:dyDescent="0.45">
      <c r="A927" s="5"/>
      <c r="B927" s="4"/>
      <c r="C927" s="4"/>
      <c r="D927" s="4"/>
      <c r="E927" s="4"/>
      <c r="F927" s="4"/>
      <c r="G927" s="4"/>
    </row>
    <row r="928" spans="1:7" x14ac:dyDescent="0.45">
      <c r="A928" s="5"/>
      <c r="B928" s="4"/>
      <c r="C928" s="4"/>
      <c r="D928" s="4"/>
      <c r="E928" s="4"/>
      <c r="F928" s="4"/>
      <c r="G928" s="4"/>
    </row>
    <row r="929" spans="1:7" x14ac:dyDescent="0.45">
      <c r="A929" s="5"/>
      <c r="B929" s="4"/>
      <c r="C929" s="4"/>
      <c r="D929" s="4"/>
      <c r="E929" s="4"/>
      <c r="F929" s="4"/>
      <c r="G929" s="4"/>
    </row>
    <row r="930" spans="1:7" x14ac:dyDescent="0.45">
      <c r="A930" s="5"/>
      <c r="B930" s="4"/>
      <c r="C930" s="4"/>
      <c r="D930" s="4"/>
      <c r="E930" s="4"/>
      <c r="F930" s="4"/>
      <c r="G930" s="4"/>
    </row>
    <row r="931" spans="1:7" x14ac:dyDescent="0.45">
      <c r="A931" s="5"/>
      <c r="B931" s="4"/>
      <c r="C931" s="4"/>
      <c r="D931" s="4"/>
      <c r="E931" s="4"/>
      <c r="F931" s="4"/>
      <c r="G931" s="4"/>
    </row>
    <row r="932" spans="1:7" x14ac:dyDescent="0.45">
      <c r="A932" s="5"/>
      <c r="B932" s="4"/>
      <c r="C932" s="4"/>
      <c r="D932" s="4"/>
      <c r="E932" s="4"/>
      <c r="F932" s="4"/>
      <c r="G932" s="4"/>
    </row>
    <row r="933" spans="1:7" x14ac:dyDescent="0.45">
      <c r="A933" s="5"/>
      <c r="B933" s="4"/>
      <c r="C933" s="4"/>
      <c r="D933" s="4"/>
      <c r="E933" s="4"/>
      <c r="F933" s="4"/>
      <c r="G933" s="4"/>
    </row>
    <row r="934" spans="1:7" x14ac:dyDescent="0.45">
      <c r="A934" s="5"/>
      <c r="B934" s="4"/>
      <c r="C934" s="4"/>
      <c r="D934" s="4"/>
      <c r="E934" s="4"/>
      <c r="F934" s="4"/>
      <c r="G934" s="4"/>
    </row>
    <row r="935" spans="1:7" x14ac:dyDescent="0.45">
      <c r="A935" s="5"/>
      <c r="B935" s="4"/>
      <c r="C935" s="4"/>
      <c r="D935" s="4"/>
      <c r="E935" s="4"/>
      <c r="F935" s="4"/>
      <c r="G935" s="4"/>
    </row>
    <row r="936" spans="1:7" x14ac:dyDescent="0.45">
      <c r="A936" s="5"/>
      <c r="B936" s="4"/>
      <c r="C936" s="4"/>
      <c r="D936" s="4"/>
      <c r="E936" s="4"/>
      <c r="F936" s="4"/>
      <c r="G936" s="4"/>
    </row>
    <row r="937" spans="1:7" x14ac:dyDescent="0.45">
      <c r="A937" s="5"/>
      <c r="B937" s="4"/>
      <c r="C937" s="4"/>
      <c r="D937" s="4"/>
      <c r="E937" s="4"/>
      <c r="F937" s="4"/>
      <c r="G937" s="4"/>
    </row>
    <row r="938" spans="1:7" x14ac:dyDescent="0.45">
      <c r="A938" s="5"/>
      <c r="B938" s="4"/>
      <c r="C938" s="4"/>
      <c r="D938" s="4"/>
      <c r="E938" s="4"/>
      <c r="F938" s="4"/>
      <c r="G938" s="4"/>
    </row>
    <row r="939" spans="1:7" x14ac:dyDescent="0.45">
      <c r="A939" s="5"/>
      <c r="B939" s="4"/>
      <c r="C939" s="4"/>
      <c r="D939" s="4"/>
      <c r="E939" s="4"/>
      <c r="F939" s="4"/>
      <c r="G939" s="4"/>
    </row>
    <row r="940" spans="1:7" x14ac:dyDescent="0.45">
      <c r="A940" s="5"/>
      <c r="B940" s="4"/>
      <c r="C940" s="4"/>
      <c r="D940" s="4"/>
      <c r="E940" s="4"/>
      <c r="F940" s="4"/>
      <c r="G940" s="4"/>
    </row>
    <row r="941" spans="1:7" x14ac:dyDescent="0.45">
      <c r="A941" s="5"/>
      <c r="B941" s="4"/>
      <c r="C941" s="4"/>
      <c r="D941" s="4"/>
      <c r="E941" s="4"/>
      <c r="F941" s="4"/>
      <c r="G941" s="4"/>
    </row>
    <row r="942" spans="1:7" x14ac:dyDescent="0.45">
      <c r="A942" s="5"/>
      <c r="B942" s="4"/>
      <c r="C942" s="4"/>
      <c r="D942" s="4"/>
      <c r="E942" s="4"/>
      <c r="F942" s="4"/>
      <c r="G942" s="4"/>
    </row>
    <row r="943" spans="1:7" x14ac:dyDescent="0.45">
      <c r="A943" s="5"/>
      <c r="B943" s="4"/>
      <c r="C943" s="4"/>
      <c r="D943" s="4"/>
      <c r="E943" s="4"/>
      <c r="F943" s="4"/>
      <c r="G943" s="4"/>
    </row>
    <row r="944" spans="1:7" x14ac:dyDescent="0.45">
      <c r="A944" s="5"/>
      <c r="B944" s="4"/>
      <c r="C944" s="4"/>
      <c r="D944" s="4"/>
      <c r="E944" s="4"/>
      <c r="F944" s="4"/>
      <c r="G944" s="4"/>
    </row>
    <row r="945" spans="1:7" x14ac:dyDescent="0.45">
      <c r="A945" s="5"/>
      <c r="B945" s="4"/>
      <c r="C945" s="4"/>
      <c r="D945" s="4"/>
      <c r="E945" s="4"/>
      <c r="F945" s="4"/>
      <c r="G945" s="4"/>
    </row>
    <row r="946" spans="1:7" x14ac:dyDescent="0.45">
      <c r="A946" s="5"/>
      <c r="B946" s="4"/>
      <c r="C946" s="4"/>
      <c r="D946" s="4"/>
      <c r="E946" s="4"/>
      <c r="F946" s="4"/>
      <c r="G946" s="4"/>
    </row>
    <row r="947" spans="1:7" x14ac:dyDescent="0.45">
      <c r="A947" s="5"/>
      <c r="B947" s="4"/>
      <c r="C947" s="4"/>
      <c r="D947" s="4"/>
      <c r="E947" s="4"/>
      <c r="F947" s="4"/>
      <c r="G947" s="4"/>
    </row>
    <row r="948" spans="1:7" x14ac:dyDescent="0.45">
      <c r="A948" s="5"/>
      <c r="B948" s="4"/>
      <c r="C948" s="4"/>
      <c r="D948" s="4"/>
      <c r="E948" s="4"/>
      <c r="F948" s="4"/>
      <c r="G948" s="4"/>
    </row>
    <row r="949" spans="1:7" x14ac:dyDescent="0.45">
      <c r="A949" s="5"/>
      <c r="B949" s="4"/>
      <c r="C949" s="4"/>
      <c r="D949" s="4"/>
      <c r="E949" s="4"/>
      <c r="F949" s="4"/>
      <c r="G949" s="4"/>
    </row>
    <row r="950" spans="1:7" x14ac:dyDescent="0.45">
      <c r="A950" s="5"/>
      <c r="B950" s="4"/>
      <c r="C950" s="4"/>
      <c r="D950" s="4"/>
      <c r="E950" s="4"/>
      <c r="F950" s="4"/>
      <c r="G950" s="4"/>
    </row>
    <row r="951" spans="1:7" x14ac:dyDescent="0.45">
      <c r="A951" s="5"/>
      <c r="B951" s="4"/>
      <c r="C951" s="4"/>
      <c r="D951" s="4"/>
      <c r="E951" s="4"/>
      <c r="F951" s="4"/>
      <c r="G951" s="4"/>
    </row>
    <row r="952" spans="1:7" x14ac:dyDescent="0.45">
      <c r="A952" s="5"/>
      <c r="B952" s="4"/>
      <c r="C952" s="4"/>
      <c r="D952" s="4"/>
      <c r="E952" s="4"/>
      <c r="F952" s="4"/>
      <c r="G952" s="4"/>
    </row>
    <row r="953" spans="1:7" x14ac:dyDescent="0.45">
      <c r="A953" s="5"/>
      <c r="B953" s="4"/>
      <c r="C953" s="4"/>
      <c r="D953" s="4"/>
      <c r="E953" s="4"/>
      <c r="F953" s="4"/>
      <c r="G953" s="4"/>
    </row>
    <row r="954" spans="1:7" x14ac:dyDescent="0.45">
      <c r="A954" s="5"/>
      <c r="B954" s="4"/>
      <c r="C954" s="4"/>
      <c r="D954" s="4"/>
      <c r="E954" s="4"/>
      <c r="F954" s="4"/>
      <c r="G954" s="4"/>
    </row>
    <row r="955" spans="1:7" x14ac:dyDescent="0.45">
      <c r="A955" s="5"/>
      <c r="B955" s="4"/>
      <c r="C955" s="4"/>
      <c r="D955" s="4"/>
      <c r="E955" s="4"/>
      <c r="F955" s="4"/>
      <c r="G955" s="4"/>
    </row>
    <row r="956" spans="1:7" x14ac:dyDescent="0.45">
      <c r="A956" s="5"/>
      <c r="B956" s="4"/>
      <c r="C956" s="4"/>
      <c r="D956" s="4"/>
      <c r="E956" s="4"/>
      <c r="F956" s="4"/>
      <c r="G956" s="4"/>
    </row>
    <row r="957" spans="1:7" x14ac:dyDescent="0.45">
      <c r="A957" s="5"/>
      <c r="B957" s="4"/>
      <c r="C957" s="4"/>
      <c r="D957" s="4"/>
      <c r="E957" s="4"/>
      <c r="F957" s="4"/>
      <c r="G957" s="4"/>
    </row>
    <row r="958" spans="1:7" x14ac:dyDescent="0.45">
      <c r="A958" s="5"/>
      <c r="B958" s="4"/>
      <c r="C958" s="4"/>
      <c r="D958" s="4"/>
      <c r="E958" s="4"/>
      <c r="F958" s="4"/>
      <c r="G958" s="4"/>
    </row>
    <row r="959" spans="1:7" x14ac:dyDescent="0.45">
      <c r="A959" s="5"/>
      <c r="B959" s="4"/>
      <c r="C959" s="4"/>
      <c r="D959" s="4"/>
      <c r="E959" s="4"/>
      <c r="F959" s="4"/>
      <c r="G959" s="4"/>
    </row>
    <row r="960" spans="1:7" x14ac:dyDescent="0.45">
      <c r="A960" s="5"/>
      <c r="B960" s="4"/>
      <c r="C960" s="4"/>
      <c r="D960" s="4"/>
      <c r="E960" s="4"/>
      <c r="F960" s="4"/>
      <c r="G960" s="4"/>
    </row>
    <row r="961" spans="1:7" x14ac:dyDescent="0.45">
      <c r="A961" s="5"/>
      <c r="B961" s="4"/>
      <c r="C961" s="4"/>
      <c r="D961" s="4"/>
      <c r="E961" s="4"/>
      <c r="F961" s="4"/>
      <c r="G961" s="4"/>
    </row>
    <row r="962" spans="1:7" x14ac:dyDescent="0.45">
      <c r="A962" s="5"/>
      <c r="B962" s="4"/>
      <c r="C962" s="4"/>
      <c r="D962" s="4"/>
      <c r="E962" s="4"/>
      <c r="F962" s="4"/>
      <c r="G962" s="4"/>
    </row>
    <row r="963" spans="1:7" x14ac:dyDescent="0.45">
      <c r="A963" s="5"/>
      <c r="B963" s="4"/>
      <c r="C963" s="4"/>
      <c r="D963" s="4"/>
      <c r="E963" s="4"/>
      <c r="F963" s="4"/>
      <c r="G963" s="4"/>
    </row>
    <row r="964" spans="1:7" x14ac:dyDescent="0.45">
      <c r="A964" s="5"/>
      <c r="B964" s="4"/>
      <c r="C964" s="4"/>
      <c r="D964" s="4"/>
      <c r="E964" s="4"/>
      <c r="F964" s="4"/>
      <c r="G964" s="4"/>
    </row>
    <row r="965" spans="1:7" x14ac:dyDescent="0.45">
      <c r="A965" s="5"/>
      <c r="B965" s="4"/>
      <c r="C965" s="4"/>
      <c r="D965" s="4"/>
      <c r="E965" s="4"/>
      <c r="F965" s="4"/>
      <c r="G965" s="4"/>
    </row>
    <row r="966" spans="1:7" x14ac:dyDescent="0.45">
      <c r="A966" s="5"/>
      <c r="B966" s="4"/>
      <c r="C966" s="4"/>
      <c r="D966" s="4"/>
      <c r="E966" s="4"/>
      <c r="F966" s="4"/>
      <c r="G966" s="4"/>
    </row>
    <row r="967" spans="1:7" x14ac:dyDescent="0.45">
      <c r="A967" s="5"/>
      <c r="B967" s="4"/>
      <c r="C967" s="4"/>
      <c r="D967" s="4"/>
      <c r="E967" s="4"/>
      <c r="F967" s="4"/>
      <c r="G967" s="4"/>
    </row>
    <row r="968" spans="1:7" x14ac:dyDescent="0.45">
      <c r="A968" s="5"/>
      <c r="B968" s="4"/>
      <c r="C968" s="4"/>
      <c r="D968" s="4"/>
      <c r="E968" s="4"/>
      <c r="F968" s="4"/>
      <c r="G968" s="4"/>
    </row>
    <row r="969" spans="1:7" x14ac:dyDescent="0.45">
      <c r="A969" s="5"/>
      <c r="B969" s="4"/>
      <c r="C969" s="4"/>
      <c r="D969" s="4"/>
      <c r="E969" s="4"/>
      <c r="F969" s="4"/>
      <c r="G969" s="4"/>
    </row>
    <row r="970" spans="1:7" x14ac:dyDescent="0.45">
      <c r="A970" s="5"/>
      <c r="B970" s="4"/>
      <c r="C970" s="4"/>
      <c r="D970" s="4"/>
      <c r="E970" s="4"/>
      <c r="F970" s="4"/>
      <c r="G970" s="4"/>
    </row>
    <row r="971" spans="1:7" x14ac:dyDescent="0.45">
      <c r="A971" s="5"/>
      <c r="B971" s="4"/>
      <c r="C971" s="4"/>
      <c r="D971" s="4"/>
      <c r="E971" s="4"/>
      <c r="F971" s="4"/>
      <c r="G971" s="4"/>
    </row>
    <row r="972" spans="1:7" x14ac:dyDescent="0.45">
      <c r="A972" s="5"/>
      <c r="B972" s="4"/>
      <c r="C972" s="4"/>
      <c r="D972" s="4"/>
      <c r="E972" s="4"/>
      <c r="F972" s="4"/>
      <c r="G972" s="4"/>
    </row>
    <row r="973" spans="1:7" x14ac:dyDescent="0.45">
      <c r="A973" s="5"/>
      <c r="B973" s="4"/>
      <c r="C973" s="4"/>
      <c r="D973" s="4"/>
      <c r="E973" s="4"/>
      <c r="F973" s="4"/>
      <c r="G973" s="4"/>
    </row>
    <row r="974" spans="1:7" x14ac:dyDescent="0.45">
      <c r="A974" s="5"/>
      <c r="B974" s="4"/>
      <c r="C974" s="4"/>
      <c r="D974" s="4"/>
      <c r="E974" s="4"/>
      <c r="F974" s="4"/>
      <c r="G974" s="4"/>
    </row>
    <row r="975" spans="1:7" x14ac:dyDescent="0.45">
      <c r="A975" s="5"/>
      <c r="B975" s="4"/>
      <c r="C975" s="4"/>
      <c r="D975" s="4"/>
      <c r="E975" s="4"/>
      <c r="F975" s="4"/>
      <c r="G975" s="4"/>
    </row>
    <row r="976" spans="1:7" x14ac:dyDescent="0.45">
      <c r="A976" s="5"/>
      <c r="B976" s="4"/>
      <c r="C976" s="4"/>
      <c r="D976" s="4"/>
      <c r="E976" s="4"/>
      <c r="F976" s="4"/>
      <c r="G976" s="4"/>
    </row>
    <row r="977" spans="1:7" x14ac:dyDescent="0.45">
      <c r="A977" s="5"/>
      <c r="B977" s="4"/>
      <c r="C977" s="4"/>
      <c r="D977" s="4"/>
      <c r="E977" s="4"/>
      <c r="F977" s="4"/>
      <c r="G977" s="4"/>
    </row>
    <row r="978" spans="1:7" x14ac:dyDescent="0.45">
      <c r="A978" s="5"/>
      <c r="B978" s="4"/>
      <c r="C978" s="4"/>
      <c r="D978" s="4"/>
      <c r="E978" s="4"/>
      <c r="F978" s="4"/>
      <c r="G978" s="4"/>
    </row>
    <row r="979" spans="1:7" x14ac:dyDescent="0.45">
      <c r="A979" s="5"/>
      <c r="B979" s="4"/>
      <c r="C979" s="4"/>
      <c r="D979" s="4"/>
      <c r="E979" s="4"/>
      <c r="F979" s="4"/>
      <c r="G979" s="4"/>
    </row>
    <row r="980" spans="1:7" x14ac:dyDescent="0.45">
      <c r="A980" s="5"/>
      <c r="B980" s="4"/>
      <c r="C980" s="4"/>
      <c r="D980" s="4"/>
      <c r="E980" s="4"/>
      <c r="F980" s="4"/>
      <c r="G980" s="4"/>
    </row>
    <row r="981" spans="1:7" x14ac:dyDescent="0.45">
      <c r="A981" s="5"/>
      <c r="B981" s="4"/>
      <c r="C981" s="4"/>
      <c r="D981" s="4"/>
      <c r="E981" s="4"/>
      <c r="F981" s="4"/>
      <c r="G981" s="4"/>
    </row>
    <row r="982" spans="1:7" x14ac:dyDescent="0.45">
      <c r="A982" s="5"/>
      <c r="B982" s="4"/>
      <c r="C982" s="4"/>
      <c r="D982" s="4"/>
      <c r="E982" s="4"/>
      <c r="F982" s="4"/>
      <c r="G982" s="4"/>
    </row>
    <row r="983" spans="1:7" x14ac:dyDescent="0.45">
      <c r="A983" s="5"/>
      <c r="B983" s="4"/>
      <c r="C983" s="4"/>
      <c r="D983" s="4"/>
      <c r="E983" s="4"/>
      <c r="F983" s="4"/>
      <c r="G983" s="4"/>
    </row>
    <row r="984" spans="1:7" x14ac:dyDescent="0.45">
      <c r="A984" s="5"/>
      <c r="B984" s="4"/>
      <c r="C984" s="4"/>
      <c r="D984" s="4"/>
      <c r="E984" s="4"/>
      <c r="F984" s="4"/>
      <c r="G984" s="4"/>
    </row>
    <row r="985" spans="1:7" x14ac:dyDescent="0.45">
      <c r="A985" s="5"/>
      <c r="B985" s="4"/>
      <c r="C985" s="4"/>
      <c r="D985" s="4"/>
      <c r="E985" s="4"/>
      <c r="F985" s="4"/>
      <c r="G985" s="4"/>
    </row>
    <row r="986" spans="1:7" x14ac:dyDescent="0.45">
      <c r="A986" s="5"/>
      <c r="B986" s="4"/>
      <c r="C986" s="4"/>
      <c r="D986" s="4"/>
      <c r="E986" s="4"/>
      <c r="F986" s="4"/>
      <c r="G986" s="4"/>
    </row>
    <row r="987" spans="1:7" x14ac:dyDescent="0.45">
      <c r="A987" s="5"/>
      <c r="B987" s="4"/>
      <c r="C987" s="4"/>
      <c r="D987" s="4"/>
      <c r="E987" s="4"/>
      <c r="F987" s="4"/>
      <c r="G987" s="4"/>
    </row>
    <row r="988" spans="1:7" x14ac:dyDescent="0.45">
      <c r="A988" s="5"/>
      <c r="B988" s="4"/>
      <c r="C988" s="4"/>
      <c r="D988" s="4"/>
      <c r="E988" s="4"/>
      <c r="F988" s="4"/>
      <c r="G988" s="4"/>
    </row>
    <row r="989" spans="1:7" x14ac:dyDescent="0.45">
      <c r="A989" s="5"/>
      <c r="B989" s="4"/>
      <c r="C989" s="4"/>
      <c r="D989" s="4"/>
      <c r="E989" s="4"/>
      <c r="F989" s="4"/>
      <c r="G989" s="4"/>
    </row>
    <row r="990" spans="1:7" x14ac:dyDescent="0.45">
      <c r="A990" s="5"/>
      <c r="B990" s="4"/>
      <c r="C990" s="4"/>
      <c r="D990" s="4"/>
      <c r="E990" s="4"/>
      <c r="F990" s="4"/>
      <c r="G990" s="4"/>
    </row>
    <row r="991" spans="1:7" x14ac:dyDescent="0.45">
      <c r="A991" s="5"/>
      <c r="B991" s="4"/>
      <c r="C991" s="4"/>
      <c r="D991" s="4"/>
      <c r="E991" s="4"/>
      <c r="F991" s="4"/>
      <c r="G991" s="4"/>
    </row>
    <row r="992" spans="1:7" x14ac:dyDescent="0.45">
      <c r="A992" s="5"/>
      <c r="B992" s="4"/>
      <c r="C992" s="4"/>
      <c r="D992" s="4"/>
      <c r="E992" s="4"/>
      <c r="F992" s="4"/>
      <c r="G992" s="4"/>
    </row>
    <row r="993" spans="1:7" x14ac:dyDescent="0.45">
      <c r="A993" s="5"/>
      <c r="B993" s="4"/>
      <c r="C993" s="4"/>
      <c r="D993" s="4"/>
      <c r="E993" s="4"/>
      <c r="F993" s="4"/>
      <c r="G993" s="4"/>
    </row>
    <row r="994" spans="1:7" x14ac:dyDescent="0.45">
      <c r="A994" s="5"/>
      <c r="B994" s="4"/>
      <c r="C994" s="4"/>
      <c r="D994" s="4"/>
      <c r="E994" s="4"/>
      <c r="F994" s="4"/>
      <c r="G994" s="4"/>
    </row>
    <row r="995" spans="1:7" x14ac:dyDescent="0.45">
      <c r="A995" s="5"/>
      <c r="B995" s="4"/>
      <c r="C995" s="4"/>
      <c r="D995" s="4"/>
      <c r="E995" s="4"/>
      <c r="F995" s="4"/>
      <c r="G995" s="4"/>
    </row>
    <row r="996" spans="1:7" x14ac:dyDescent="0.45">
      <c r="A996" s="5"/>
      <c r="B996" s="4"/>
      <c r="C996" s="4"/>
      <c r="D996" s="4"/>
      <c r="E996" s="4"/>
      <c r="F996" s="4"/>
      <c r="G996" s="4"/>
    </row>
    <row r="997" spans="1:7" x14ac:dyDescent="0.45">
      <c r="A997" s="5"/>
      <c r="B997" s="4"/>
      <c r="C997" s="4"/>
      <c r="D997" s="4"/>
      <c r="E997" s="4"/>
      <c r="F997" s="4"/>
      <c r="G997" s="4"/>
    </row>
    <row r="998" spans="1:7" x14ac:dyDescent="0.45">
      <c r="A998" s="5"/>
      <c r="B998" s="4"/>
      <c r="C998" s="4"/>
      <c r="D998" s="4"/>
      <c r="E998" s="4"/>
      <c r="F998" s="4"/>
      <c r="G998" s="4"/>
    </row>
    <row r="999" spans="1:7" x14ac:dyDescent="0.45">
      <c r="A999" s="5"/>
      <c r="B999" s="4"/>
      <c r="C999" s="4"/>
      <c r="D999" s="4"/>
      <c r="E999" s="4"/>
      <c r="F999" s="4"/>
      <c r="G999" s="4"/>
    </row>
    <row r="1000" spans="1:7" x14ac:dyDescent="0.45">
      <c r="A1000" s="5"/>
      <c r="B1000" s="4"/>
      <c r="C1000" s="4"/>
      <c r="D1000" s="4"/>
      <c r="E1000" s="4"/>
      <c r="F1000" s="4"/>
      <c r="G1000" s="4"/>
    </row>
    <row r="1001" spans="1:7" x14ac:dyDescent="0.45">
      <c r="A1001" s="5"/>
      <c r="B1001" s="4"/>
      <c r="C1001" s="4"/>
      <c r="D1001" s="4"/>
      <c r="E1001" s="4"/>
      <c r="F1001" s="4"/>
      <c r="G1001" s="4"/>
    </row>
    <row r="1002" spans="1:7" x14ac:dyDescent="0.45">
      <c r="A1002" s="5"/>
      <c r="B1002" s="4"/>
      <c r="C1002" s="4"/>
      <c r="D1002" s="4"/>
      <c r="E1002" s="4"/>
      <c r="F1002" s="4"/>
      <c r="G1002" s="4"/>
    </row>
    <row r="1003" spans="1:7" x14ac:dyDescent="0.45">
      <c r="A1003" s="5"/>
      <c r="B1003" s="4"/>
      <c r="C1003" s="4"/>
      <c r="D1003" s="4"/>
      <c r="E1003" s="4"/>
      <c r="F1003" s="4"/>
      <c r="G1003" s="4"/>
    </row>
    <row r="1004" spans="1:7" x14ac:dyDescent="0.45">
      <c r="A1004" s="5"/>
      <c r="B1004" s="4"/>
      <c r="C1004" s="4"/>
      <c r="D1004" s="4"/>
      <c r="E1004" s="4"/>
      <c r="F1004" s="4"/>
      <c r="G1004" s="4"/>
    </row>
    <row r="1005" spans="1:7" x14ac:dyDescent="0.45">
      <c r="A1005" s="5"/>
      <c r="B1005" s="4"/>
      <c r="C1005" s="4"/>
      <c r="D1005" s="4"/>
      <c r="E1005" s="4"/>
      <c r="F1005" s="4"/>
      <c r="G1005" s="4"/>
    </row>
    <row r="1006" spans="1:7" x14ac:dyDescent="0.45">
      <c r="A1006" s="5"/>
      <c r="B1006" s="4"/>
      <c r="C1006" s="4"/>
      <c r="D1006" s="4"/>
      <c r="E1006" s="4"/>
      <c r="F1006" s="4"/>
      <c r="G1006" s="4"/>
    </row>
    <row r="1007" spans="1:7" x14ac:dyDescent="0.45">
      <c r="A1007" s="5"/>
      <c r="B1007" s="4"/>
      <c r="C1007" s="4"/>
      <c r="D1007" s="4"/>
      <c r="E1007" s="4"/>
      <c r="F1007" s="4"/>
      <c r="G1007" s="4"/>
    </row>
    <row r="1008" spans="1:7" x14ac:dyDescent="0.45">
      <c r="A1008" s="5"/>
      <c r="B1008" s="4"/>
      <c r="C1008" s="4"/>
      <c r="D1008" s="4"/>
      <c r="E1008" s="4"/>
      <c r="F1008" s="4"/>
      <c r="G1008" s="4"/>
    </row>
    <row r="1009" spans="1:7" x14ac:dyDescent="0.45">
      <c r="A1009" s="5"/>
      <c r="B1009" s="4"/>
      <c r="C1009" s="4"/>
      <c r="D1009" s="4"/>
      <c r="E1009" s="4"/>
      <c r="F1009" s="4"/>
      <c r="G1009" s="4"/>
    </row>
    <row r="1010" spans="1:7" x14ac:dyDescent="0.45">
      <c r="A1010" s="5"/>
      <c r="B1010" s="4"/>
      <c r="C1010" s="4"/>
      <c r="D1010" s="4"/>
      <c r="E1010" s="4"/>
      <c r="F1010" s="4"/>
      <c r="G1010" s="4"/>
    </row>
    <row r="1011" spans="1:7" x14ac:dyDescent="0.45">
      <c r="A1011" s="5"/>
      <c r="B1011" s="4"/>
      <c r="C1011" s="4"/>
      <c r="D1011" s="4"/>
      <c r="E1011" s="4"/>
      <c r="F1011" s="4"/>
      <c r="G1011" s="4"/>
    </row>
    <row r="1012" spans="1:7" x14ac:dyDescent="0.45">
      <c r="A1012" s="5"/>
      <c r="B1012" s="4"/>
      <c r="C1012" s="4"/>
      <c r="D1012" s="4"/>
      <c r="E1012" s="4"/>
      <c r="F1012" s="4"/>
      <c r="G1012" s="4"/>
    </row>
    <row r="1013" spans="1:7" x14ac:dyDescent="0.45">
      <c r="A1013" s="5"/>
      <c r="B1013" s="4"/>
      <c r="C1013" s="4"/>
      <c r="D1013" s="4"/>
      <c r="E1013" s="4"/>
      <c r="F1013" s="4"/>
      <c r="G1013" s="4"/>
    </row>
    <row r="1014" spans="1:7" x14ac:dyDescent="0.45">
      <c r="A1014" s="5"/>
      <c r="B1014" s="4"/>
      <c r="C1014" s="4"/>
      <c r="D1014" s="4"/>
      <c r="E1014" s="4"/>
      <c r="F1014" s="4"/>
      <c r="G1014" s="4"/>
    </row>
    <row r="1015" spans="1:7" x14ac:dyDescent="0.45">
      <c r="A1015" s="5"/>
      <c r="B1015" s="4"/>
      <c r="C1015" s="4"/>
      <c r="D1015" s="4"/>
      <c r="E1015" s="4"/>
      <c r="F1015" s="4"/>
      <c r="G1015" s="4"/>
    </row>
    <row r="1016" spans="1:7" x14ac:dyDescent="0.45">
      <c r="A1016" s="5"/>
      <c r="B1016" s="4"/>
      <c r="C1016" s="4"/>
      <c r="D1016" s="4"/>
      <c r="E1016" s="4"/>
      <c r="F1016" s="4"/>
      <c r="G1016" s="4"/>
    </row>
    <row r="1017" spans="1:7" x14ac:dyDescent="0.45">
      <c r="A1017" s="5"/>
      <c r="B1017" s="4"/>
      <c r="C1017" s="4"/>
      <c r="D1017" s="4"/>
      <c r="E1017" s="4"/>
      <c r="F1017" s="4"/>
      <c r="G1017" s="4"/>
    </row>
    <row r="1018" spans="1:7" x14ac:dyDescent="0.45">
      <c r="A1018" s="5"/>
      <c r="B1018" s="4"/>
      <c r="C1018" s="4"/>
      <c r="D1018" s="4"/>
      <c r="E1018" s="4"/>
      <c r="F1018" s="4"/>
      <c r="G1018" s="4"/>
    </row>
    <row r="1019" spans="1:7" x14ac:dyDescent="0.45">
      <c r="A1019" s="5"/>
      <c r="B1019" s="4"/>
      <c r="C1019" s="4"/>
      <c r="D1019" s="4"/>
      <c r="E1019" s="4"/>
      <c r="F1019" s="4"/>
      <c r="G1019" s="4"/>
    </row>
    <row r="1020" spans="1:7" x14ac:dyDescent="0.45">
      <c r="A1020" s="5"/>
      <c r="B1020" s="4"/>
      <c r="C1020" s="4"/>
      <c r="D1020" s="4"/>
      <c r="E1020" s="4"/>
      <c r="F1020" s="4"/>
      <c r="G1020" s="4"/>
    </row>
    <row r="1021" spans="1:7" x14ac:dyDescent="0.45">
      <c r="A1021" s="5"/>
      <c r="B1021" s="4"/>
      <c r="C1021" s="4"/>
      <c r="D1021" s="4"/>
      <c r="E1021" s="4"/>
      <c r="F1021" s="4"/>
      <c r="G1021" s="4"/>
    </row>
    <row r="1022" spans="1:7" x14ac:dyDescent="0.45">
      <c r="A1022" s="5"/>
      <c r="B1022" s="4"/>
      <c r="C1022" s="4"/>
      <c r="D1022" s="4"/>
      <c r="E1022" s="4"/>
      <c r="F1022" s="4"/>
      <c r="G1022" s="4"/>
    </row>
    <row r="1023" spans="1:7" x14ac:dyDescent="0.45">
      <c r="A1023" s="5"/>
      <c r="B1023" s="4"/>
      <c r="C1023" s="4"/>
      <c r="D1023" s="4"/>
      <c r="E1023" s="4"/>
      <c r="F1023" s="4"/>
      <c r="G1023" s="4"/>
    </row>
    <row r="1024" spans="1:7" x14ac:dyDescent="0.45">
      <c r="A1024" s="5"/>
      <c r="B1024" s="4"/>
      <c r="C1024" s="4"/>
      <c r="D1024" s="4"/>
      <c r="E1024" s="4"/>
      <c r="F1024" s="4"/>
      <c r="G1024" s="4"/>
    </row>
    <row r="1025" spans="1:7" x14ac:dyDescent="0.45">
      <c r="A1025" s="5"/>
      <c r="B1025" s="4"/>
      <c r="C1025" s="4"/>
      <c r="D1025" s="4"/>
      <c r="E1025" s="4"/>
      <c r="F1025" s="4"/>
      <c r="G1025" s="4"/>
    </row>
    <row r="1026" spans="1:7" x14ac:dyDescent="0.45">
      <c r="A1026" s="5"/>
      <c r="B1026" s="4"/>
      <c r="C1026" s="4"/>
      <c r="D1026" s="4"/>
      <c r="E1026" s="4"/>
      <c r="F1026" s="4"/>
      <c r="G1026" s="4"/>
    </row>
    <row r="1027" spans="1:7" x14ac:dyDescent="0.45">
      <c r="A1027" s="5"/>
      <c r="B1027" s="4"/>
      <c r="C1027" s="4"/>
      <c r="D1027" s="4"/>
      <c r="E1027" s="4"/>
      <c r="F1027" s="4"/>
      <c r="G1027" s="4"/>
    </row>
    <row r="1028" spans="1:7" x14ac:dyDescent="0.45">
      <c r="A1028" s="5"/>
      <c r="B1028" s="4"/>
      <c r="C1028" s="4"/>
      <c r="D1028" s="4"/>
      <c r="E1028" s="4"/>
      <c r="F1028" s="4"/>
      <c r="G1028" s="4"/>
    </row>
    <row r="1029" spans="1:7" x14ac:dyDescent="0.45">
      <c r="A1029" s="5"/>
      <c r="B1029" s="4"/>
      <c r="C1029" s="4"/>
      <c r="D1029" s="4"/>
      <c r="E1029" s="4"/>
      <c r="F1029" s="4"/>
      <c r="G1029" s="4"/>
    </row>
    <row r="1030" spans="1:7" x14ac:dyDescent="0.45">
      <c r="A1030" s="5"/>
      <c r="B1030" s="4"/>
      <c r="C1030" s="4"/>
      <c r="D1030" s="4"/>
      <c r="E1030" s="4"/>
      <c r="F1030" s="4"/>
      <c r="G1030" s="4"/>
    </row>
    <row r="1031" spans="1:7" x14ac:dyDescent="0.45">
      <c r="A1031" s="5"/>
      <c r="B1031" s="4"/>
      <c r="C1031" s="4"/>
      <c r="D1031" s="4"/>
      <c r="E1031" s="4"/>
      <c r="F1031" s="4"/>
      <c r="G1031" s="4"/>
    </row>
    <row r="1032" spans="1:7" x14ac:dyDescent="0.45">
      <c r="A1032" s="5"/>
      <c r="B1032" s="4"/>
      <c r="C1032" s="4"/>
      <c r="D1032" s="4"/>
      <c r="E1032" s="4"/>
      <c r="F1032" s="4"/>
      <c r="G1032" s="4"/>
    </row>
    <row r="1033" spans="1:7" x14ac:dyDescent="0.45">
      <c r="A1033" s="5"/>
      <c r="B1033" s="4"/>
      <c r="C1033" s="4"/>
      <c r="D1033" s="4"/>
      <c r="E1033" s="4"/>
      <c r="F1033" s="4"/>
      <c r="G1033" s="4"/>
    </row>
    <row r="1034" spans="1:7" x14ac:dyDescent="0.45">
      <c r="A1034" s="5"/>
      <c r="B1034" s="4"/>
      <c r="C1034" s="4"/>
      <c r="D1034" s="4"/>
      <c r="E1034" s="4"/>
      <c r="F1034" s="4"/>
      <c r="G1034" s="4"/>
    </row>
    <row r="1035" spans="1:7" x14ac:dyDescent="0.45">
      <c r="A1035" s="5"/>
      <c r="B1035" s="4"/>
      <c r="C1035" s="4"/>
      <c r="D1035" s="4"/>
      <c r="E1035" s="4"/>
      <c r="F1035" s="4"/>
      <c r="G1035" s="4"/>
    </row>
    <row r="1036" spans="1:7" x14ac:dyDescent="0.45">
      <c r="A1036" s="5"/>
      <c r="B1036" s="4"/>
      <c r="C1036" s="4"/>
      <c r="D1036" s="4"/>
      <c r="E1036" s="4"/>
      <c r="F1036" s="4"/>
      <c r="G1036" s="4"/>
    </row>
    <row r="1037" spans="1:7" x14ac:dyDescent="0.45">
      <c r="A1037" s="5"/>
      <c r="B1037" s="4"/>
      <c r="C1037" s="4"/>
      <c r="D1037" s="4"/>
      <c r="E1037" s="4"/>
      <c r="F1037" s="4"/>
      <c r="G1037" s="4"/>
    </row>
    <row r="1038" spans="1:7" x14ac:dyDescent="0.45">
      <c r="A1038" s="5"/>
      <c r="B1038" s="4"/>
      <c r="C1038" s="4"/>
      <c r="D1038" s="4"/>
      <c r="E1038" s="4"/>
      <c r="F1038" s="4"/>
      <c r="G1038" s="4"/>
    </row>
    <row r="1039" spans="1:7" x14ac:dyDescent="0.45">
      <c r="A1039" s="5"/>
      <c r="B1039" s="4"/>
      <c r="C1039" s="4"/>
      <c r="D1039" s="4"/>
      <c r="E1039" s="4"/>
      <c r="F1039" s="4"/>
      <c r="G1039" s="4"/>
    </row>
    <row r="1040" spans="1:7" x14ac:dyDescent="0.45">
      <c r="A1040" s="5"/>
      <c r="B1040" s="4"/>
      <c r="C1040" s="4"/>
      <c r="D1040" s="4"/>
      <c r="E1040" s="4"/>
      <c r="F1040" s="4"/>
      <c r="G1040" s="4"/>
    </row>
    <row r="1041" spans="1:7" x14ac:dyDescent="0.45">
      <c r="A1041" s="5"/>
      <c r="B1041" s="4"/>
      <c r="C1041" s="4"/>
      <c r="D1041" s="4"/>
      <c r="E1041" s="4"/>
      <c r="F1041" s="4"/>
      <c r="G1041" s="4"/>
    </row>
    <row r="1042" spans="1:7" x14ac:dyDescent="0.45">
      <c r="A1042" s="5"/>
      <c r="B1042" s="4"/>
      <c r="C1042" s="4"/>
      <c r="D1042" s="4"/>
      <c r="E1042" s="4"/>
      <c r="F1042" s="4"/>
      <c r="G1042" s="4"/>
    </row>
    <row r="1043" spans="1:7" x14ac:dyDescent="0.45">
      <c r="A1043" s="5"/>
      <c r="B1043" s="4"/>
      <c r="C1043" s="4"/>
      <c r="D1043" s="4"/>
      <c r="E1043" s="4"/>
      <c r="F1043" s="4"/>
      <c r="G1043" s="4"/>
    </row>
    <row r="1044" spans="1:7" x14ac:dyDescent="0.45">
      <c r="A1044" s="5"/>
      <c r="B1044" s="4"/>
      <c r="C1044" s="4"/>
      <c r="D1044" s="4"/>
      <c r="E1044" s="4"/>
      <c r="F1044" s="4"/>
      <c r="G1044" s="4"/>
    </row>
    <row r="1045" spans="1:7" x14ac:dyDescent="0.45">
      <c r="A1045" s="5"/>
      <c r="B1045" s="4"/>
      <c r="C1045" s="4"/>
      <c r="D1045" s="4"/>
      <c r="E1045" s="4"/>
      <c r="F1045" s="4"/>
      <c r="G1045" s="4"/>
    </row>
    <row r="1046" spans="1:7" x14ac:dyDescent="0.45">
      <c r="A1046" s="5"/>
      <c r="B1046" s="4"/>
      <c r="C1046" s="4"/>
      <c r="D1046" s="4"/>
      <c r="E1046" s="4"/>
      <c r="F1046" s="4"/>
      <c r="G1046" s="4"/>
    </row>
    <row r="1047" spans="1:7" x14ac:dyDescent="0.45">
      <c r="A1047" s="5"/>
      <c r="B1047" s="4"/>
      <c r="C1047" s="4"/>
      <c r="D1047" s="4"/>
      <c r="E1047" s="4"/>
      <c r="F1047" s="4"/>
      <c r="G1047" s="4"/>
    </row>
    <row r="1048" spans="1:7" x14ac:dyDescent="0.45">
      <c r="A1048" s="5"/>
      <c r="B1048" s="4"/>
      <c r="C1048" s="4"/>
      <c r="D1048" s="4"/>
      <c r="E1048" s="4"/>
      <c r="F1048" s="4"/>
      <c r="G1048" s="4"/>
    </row>
    <row r="1049" spans="1:7" x14ac:dyDescent="0.45">
      <c r="A1049" s="5"/>
      <c r="B1049" s="4"/>
      <c r="C1049" s="4"/>
      <c r="D1049" s="4"/>
      <c r="E1049" s="4"/>
      <c r="F1049" s="4"/>
      <c r="G1049" s="4"/>
    </row>
    <row r="1050" spans="1:7" x14ac:dyDescent="0.45">
      <c r="A1050" s="5"/>
      <c r="B1050" s="4"/>
      <c r="C1050" s="4"/>
      <c r="D1050" s="4"/>
      <c r="E1050" s="4"/>
      <c r="F1050" s="4"/>
      <c r="G1050" s="4"/>
    </row>
    <row r="1051" spans="1:7" x14ac:dyDescent="0.45">
      <c r="A1051" s="5"/>
      <c r="B1051" s="4"/>
      <c r="C1051" s="4"/>
      <c r="D1051" s="4"/>
      <c r="E1051" s="4"/>
      <c r="F1051" s="4"/>
      <c r="G1051" s="4"/>
    </row>
    <row r="1052" spans="1:7" x14ac:dyDescent="0.45">
      <c r="A1052" s="5"/>
      <c r="B1052" s="4"/>
      <c r="C1052" s="4"/>
      <c r="D1052" s="4"/>
      <c r="E1052" s="4"/>
      <c r="F1052" s="4"/>
      <c r="G1052" s="4"/>
    </row>
    <row r="1053" spans="1:7" x14ac:dyDescent="0.45">
      <c r="A1053" s="5"/>
      <c r="B1053" s="4"/>
      <c r="C1053" s="4"/>
      <c r="D1053" s="4"/>
      <c r="E1053" s="4"/>
      <c r="F1053" s="4"/>
      <c r="G1053" s="4"/>
    </row>
    <row r="1054" spans="1:7" x14ac:dyDescent="0.45">
      <c r="A1054" s="5"/>
      <c r="B1054" s="4"/>
      <c r="C1054" s="4"/>
      <c r="D1054" s="4"/>
      <c r="E1054" s="4"/>
      <c r="F1054" s="4"/>
      <c r="G1054" s="4"/>
    </row>
    <row r="1055" spans="1:7" x14ac:dyDescent="0.45">
      <c r="A1055" s="5"/>
      <c r="B1055" s="4"/>
      <c r="C1055" s="4"/>
      <c r="D1055" s="4"/>
      <c r="E1055" s="4"/>
      <c r="F1055" s="4"/>
      <c r="G1055" s="4"/>
    </row>
    <row r="1056" spans="1:7" x14ac:dyDescent="0.45">
      <c r="A1056" s="5"/>
      <c r="B1056" s="4"/>
      <c r="C1056" s="4"/>
      <c r="D1056" s="4"/>
      <c r="E1056" s="4"/>
      <c r="F1056" s="4"/>
      <c r="G1056" s="4"/>
    </row>
    <row r="1057" spans="1:7" x14ac:dyDescent="0.45">
      <c r="A1057" s="5"/>
      <c r="B1057" s="4"/>
      <c r="C1057" s="4"/>
      <c r="D1057" s="4"/>
      <c r="E1057" s="4"/>
      <c r="F1057" s="4"/>
      <c r="G1057" s="4"/>
    </row>
    <row r="1058" spans="1:7" x14ac:dyDescent="0.45">
      <c r="A1058" s="5"/>
      <c r="B1058" s="4"/>
      <c r="C1058" s="4"/>
      <c r="D1058" s="4"/>
      <c r="E1058" s="4"/>
      <c r="F1058" s="4"/>
      <c r="G1058" s="4"/>
    </row>
    <row r="1059" spans="1:7" x14ac:dyDescent="0.45">
      <c r="A1059" s="5"/>
      <c r="B1059" s="4"/>
      <c r="C1059" s="4"/>
      <c r="D1059" s="4"/>
      <c r="E1059" s="4"/>
      <c r="F1059" s="4"/>
      <c r="G1059" s="4"/>
    </row>
    <row r="1060" spans="1:7" x14ac:dyDescent="0.45">
      <c r="A1060" s="5"/>
      <c r="B1060" s="4"/>
      <c r="C1060" s="4"/>
      <c r="D1060" s="4"/>
      <c r="E1060" s="4"/>
      <c r="F1060" s="4"/>
      <c r="G1060" s="4"/>
    </row>
    <row r="1061" spans="1:7" x14ac:dyDescent="0.45">
      <c r="A1061" s="5"/>
      <c r="B1061" s="4"/>
      <c r="C1061" s="4"/>
      <c r="D1061" s="4"/>
      <c r="E1061" s="4"/>
      <c r="F1061" s="4"/>
      <c r="G1061" s="4"/>
    </row>
    <row r="1062" spans="1:7" x14ac:dyDescent="0.45">
      <c r="A1062" s="5"/>
      <c r="B1062" s="4"/>
      <c r="C1062" s="4"/>
      <c r="D1062" s="4"/>
      <c r="E1062" s="4"/>
      <c r="F1062" s="4"/>
      <c r="G1062" s="4"/>
    </row>
    <row r="1063" spans="1:7" x14ac:dyDescent="0.45">
      <c r="A1063" s="5"/>
      <c r="B1063" s="4"/>
      <c r="C1063" s="4"/>
      <c r="D1063" s="4"/>
      <c r="E1063" s="4"/>
      <c r="F1063" s="4"/>
      <c r="G1063" s="4"/>
    </row>
    <row r="1064" spans="1:7" x14ac:dyDescent="0.45">
      <c r="A1064" s="5"/>
      <c r="B1064" s="4"/>
      <c r="C1064" s="4"/>
      <c r="D1064" s="4"/>
      <c r="E1064" s="4"/>
      <c r="F1064" s="4"/>
      <c r="G1064" s="4"/>
    </row>
    <row r="1065" spans="1:7" x14ac:dyDescent="0.45">
      <c r="A1065" s="5"/>
      <c r="B1065" s="4"/>
      <c r="C1065" s="4"/>
      <c r="D1065" s="4"/>
      <c r="E1065" s="4"/>
      <c r="F1065" s="4"/>
      <c r="G1065" s="4"/>
    </row>
    <row r="1066" spans="1:7" x14ac:dyDescent="0.45">
      <c r="A1066" s="5"/>
      <c r="B1066" s="4"/>
      <c r="C1066" s="4"/>
      <c r="D1066" s="4"/>
      <c r="E1066" s="4"/>
      <c r="F1066" s="4"/>
      <c r="G1066" s="4"/>
    </row>
    <row r="1067" spans="1:7" x14ac:dyDescent="0.45">
      <c r="A1067" s="5"/>
      <c r="B1067" s="4"/>
      <c r="C1067" s="4"/>
      <c r="D1067" s="4"/>
      <c r="E1067" s="4"/>
      <c r="F1067" s="4"/>
      <c r="G1067" s="4"/>
    </row>
    <row r="1068" spans="1:7" x14ac:dyDescent="0.45">
      <c r="A1068" s="5"/>
      <c r="B1068" s="4"/>
      <c r="C1068" s="4"/>
      <c r="D1068" s="4"/>
      <c r="E1068" s="4"/>
      <c r="F1068" s="4"/>
      <c r="G1068" s="4"/>
    </row>
    <row r="1069" spans="1:7" x14ac:dyDescent="0.45">
      <c r="A1069" s="5"/>
      <c r="B1069" s="4"/>
      <c r="C1069" s="4"/>
      <c r="D1069" s="4"/>
      <c r="E1069" s="4"/>
      <c r="F1069" s="4"/>
      <c r="G1069" s="4"/>
    </row>
    <row r="1070" spans="1:7" x14ac:dyDescent="0.45">
      <c r="A1070" s="5"/>
      <c r="B1070" s="4"/>
      <c r="C1070" s="4"/>
      <c r="D1070" s="4"/>
      <c r="E1070" s="4"/>
      <c r="F1070" s="4"/>
      <c r="G1070" s="4"/>
    </row>
    <row r="1071" spans="1:7" x14ac:dyDescent="0.45">
      <c r="A1071" s="5"/>
      <c r="B1071" s="4"/>
      <c r="C1071" s="4"/>
      <c r="D1071" s="4"/>
      <c r="E1071" s="4"/>
      <c r="F1071" s="4"/>
      <c r="G1071" s="4"/>
    </row>
    <row r="1072" spans="1:7" x14ac:dyDescent="0.45">
      <c r="A1072" s="5"/>
      <c r="B1072" s="4"/>
      <c r="C1072" s="4"/>
      <c r="D1072" s="4"/>
      <c r="E1072" s="4"/>
      <c r="F1072" s="4"/>
      <c r="G1072" s="4"/>
    </row>
    <row r="1073" spans="1:7" x14ac:dyDescent="0.45">
      <c r="A1073" s="5"/>
      <c r="B1073" s="4"/>
      <c r="C1073" s="4"/>
      <c r="D1073" s="4"/>
      <c r="E1073" s="4"/>
      <c r="F1073" s="4"/>
      <c r="G1073" s="4"/>
    </row>
    <row r="1074" spans="1:7" x14ac:dyDescent="0.45">
      <c r="A1074" s="5"/>
      <c r="B1074" s="4"/>
      <c r="C1074" s="4"/>
      <c r="D1074" s="4"/>
      <c r="E1074" s="4"/>
      <c r="F1074" s="4"/>
      <c r="G1074" s="4"/>
    </row>
    <row r="1075" spans="1:7" x14ac:dyDescent="0.45">
      <c r="A1075" s="5"/>
      <c r="B1075" s="4"/>
      <c r="C1075" s="4"/>
      <c r="D1075" s="4"/>
      <c r="E1075" s="4"/>
      <c r="F1075" s="4"/>
      <c r="G1075" s="4"/>
    </row>
    <row r="1076" spans="1:7" x14ac:dyDescent="0.45">
      <c r="A1076" s="5"/>
      <c r="B1076" s="4"/>
      <c r="C1076" s="4"/>
      <c r="D1076" s="4"/>
      <c r="E1076" s="4"/>
      <c r="F1076" s="4"/>
      <c r="G1076" s="4"/>
    </row>
    <row r="1077" spans="1:7" x14ac:dyDescent="0.45">
      <c r="A1077" s="5"/>
      <c r="B1077" s="4"/>
      <c r="C1077" s="4"/>
      <c r="D1077" s="4"/>
      <c r="E1077" s="4"/>
      <c r="F1077" s="4"/>
      <c r="G1077" s="4"/>
    </row>
    <row r="1078" spans="1:7" x14ac:dyDescent="0.45">
      <c r="A1078" s="5"/>
      <c r="B1078" s="4"/>
      <c r="C1078" s="4"/>
      <c r="D1078" s="4"/>
      <c r="E1078" s="4"/>
      <c r="F1078" s="4"/>
      <c r="G1078" s="4"/>
    </row>
    <row r="1079" spans="1:7" x14ac:dyDescent="0.45">
      <c r="A1079" s="5"/>
      <c r="B1079" s="4"/>
      <c r="C1079" s="4"/>
      <c r="D1079" s="4"/>
      <c r="E1079" s="4"/>
      <c r="F1079" s="4"/>
      <c r="G1079" s="4"/>
    </row>
    <row r="1080" spans="1:7" x14ac:dyDescent="0.45">
      <c r="A1080" s="5"/>
      <c r="B1080" s="4"/>
      <c r="C1080" s="4"/>
      <c r="D1080" s="4"/>
      <c r="E1080" s="4"/>
      <c r="F1080" s="4"/>
      <c r="G1080" s="4"/>
    </row>
    <row r="1081" spans="1:7" x14ac:dyDescent="0.45">
      <c r="A1081" s="5"/>
      <c r="B1081" s="4"/>
      <c r="C1081" s="4"/>
      <c r="D1081" s="4"/>
      <c r="E1081" s="4"/>
      <c r="F1081" s="4"/>
      <c r="G1081" s="4"/>
    </row>
    <row r="1082" spans="1:7" x14ac:dyDescent="0.45">
      <c r="A1082" s="5"/>
      <c r="B1082" s="4"/>
      <c r="C1082" s="4"/>
      <c r="D1082" s="4"/>
      <c r="E1082" s="4"/>
      <c r="F1082" s="4"/>
      <c r="G1082" s="4"/>
    </row>
    <row r="1083" spans="1:7" x14ac:dyDescent="0.45">
      <c r="A1083" s="5"/>
      <c r="B1083" s="4"/>
      <c r="C1083" s="4"/>
      <c r="D1083" s="4"/>
      <c r="E1083" s="4"/>
      <c r="F1083" s="4"/>
      <c r="G1083" s="4"/>
    </row>
    <row r="1084" spans="1:7" x14ac:dyDescent="0.45">
      <c r="A1084" s="5"/>
      <c r="B1084" s="4"/>
      <c r="C1084" s="4"/>
      <c r="D1084" s="4"/>
      <c r="E1084" s="4"/>
      <c r="F1084" s="4"/>
      <c r="G1084" s="4"/>
    </row>
    <row r="1085" spans="1:7" x14ac:dyDescent="0.45">
      <c r="A1085" s="5"/>
      <c r="B1085" s="4"/>
      <c r="C1085" s="4"/>
      <c r="D1085" s="4"/>
      <c r="E1085" s="4"/>
      <c r="F1085" s="4"/>
      <c r="G1085" s="4"/>
    </row>
    <row r="1086" spans="1:7" x14ac:dyDescent="0.45">
      <c r="A1086" s="5"/>
      <c r="B1086" s="4"/>
      <c r="C1086" s="4"/>
      <c r="D1086" s="4"/>
      <c r="E1086" s="4"/>
      <c r="F1086" s="4"/>
      <c r="G1086" s="4"/>
    </row>
    <row r="1087" spans="1:7" x14ac:dyDescent="0.45">
      <c r="A1087" s="5"/>
      <c r="B1087" s="4"/>
      <c r="C1087" s="4"/>
      <c r="D1087" s="4"/>
      <c r="E1087" s="4"/>
      <c r="F1087" s="4"/>
      <c r="G1087" s="4"/>
    </row>
    <row r="1088" spans="1:7" x14ac:dyDescent="0.45">
      <c r="A1088" s="5"/>
      <c r="B1088" s="4"/>
      <c r="C1088" s="4"/>
      <c r="D1088" s="4"/>
      <c r="E1088" s="4"/>
      <c r="F1088" s="4"/>
      <c r="G1088" s="4"/>
    </row>
    <row r="1089" spans="1:7" x14ac:dyDescent="0.45">
      <c r="A1089" s="5"/>
      <c r="B1089" s="4"/>
      <c r="C1089" s="4"/>
      <c r="D1089" s="4"/>
      <c r="E1089" s="4"/>
      <c r="F1089" s="4"/>
      <c r="G1089" s="4"/>
    </row>
    <row r="1090" spans="1:7" x14ac:dyDescent="0.45">
      <c r="A1090" s="5"/>
      <c r="B1090" s="4"/>
      <c r="C1090" s="4"/>
      <c r="D1090" s="4"/>
      <c r="E1090" s="4"/>
      <c r="F1090" s="4"/>
      <c r="G1090" s="4"/>
    </row>
    <row r="1091" spans="1:7" x14ac:dyDescent="0.45">
      <c r="A1091" s="5"/>
      <c r="B1091" s="4"/>
      <c r="C1091" s="4"/>
      <c r="D1091" s="4"/>
      <c r="E1091" s="4"/>
      <c r="F1091" s="4"/>
      <c r="G1091" s="4"/>
    </row>
    <row r="1092" spans="1:7" x14ac:dyDescent="0.45">
      <c r="A1092" s="5"/>
      <c r="B1092" s="4"/>
      <c r="C1092" s="4"/>
      <c r="D1092" s="4"/>
      <c r="E1092" s="4"/>
      <c r="F1092" s="4"/>
      <c r="G1092" s="4"/>
    </row>
    <row r="1093" spans="1:7" x14ac:dyDescent="0.45">
      <c r="A1093" s="5"/>
      <c r="B1093" s="4"/>
      <c r="C1093" s="4"/>
      <c r="D1093" s="4"/>
      <c r="E1093" s="4"/>
      <c r="F1093" s="4"/>
      <c r="G1093" s="4"/>
    </row>
    <row r="1094" spans="1:7" x14ac:dyDescent="0.45">
      <c r="A1094" s="5"/>
      <c r="B1094" s="4"/>
      <c r="C1094" s="4"/>
      <c r="D1094" s="4"/>
      <c r="E1094" s="4"/>
      <c r="F1094" s="4"/>
      <c r="G1094" s="4"/>
    </row>
    <row r="1095" spans="1:7" x14ac:dyDescent="0.45">
      <c r="A1095" s="5"/>
      <c r="B1095" s="4"/>
      <c r="C1095" s="4"/>
      <c r="D1095" s="4"/>
      <c r="E1095" s="4"/>
      <c r="F1095" s="4"/>
      <c r="G1095" s="4"/>
    </row>
    <row r="1096" spans="1:7" x14ac:dyDescent="0.45">
      <c r="A1096" s="5"/>
      <c r="B1096" s="4"/>
      <c r="C1096" s="4"/>
      <c r="D1096" s="4"/>
      <c r="E1096" s="4"/>
      <c r="F1096" s="4"/>
      <c r="G1096" s="4"/>
    </row>
    <row r="1097" spans="1:7" x14ac:dyDescent="0.45">
      <c r="A1097" s="5"/>
      <c r="B1097" s="4"/>
      <c r="C1097" s="4"/>
      <c r="D1097" s="4"/>
      <c r="E1097" s="4"/>
      <c r="F1097" s="4"/>
      <c r="G1097" s="4"/>
    </row>
    <row r="1098" spans="1:7" x14ac:dyDescent="0.45">
      <c r="A1098" s="5"/>
      <c r="B1098" s="4"/>
      <c r="C1098" s="4"/>
      <c r="D1098" s="4"/>
      <c r="E1098" s="4"/>
      <c r="F1098" s="4"/>
      <c r="G1098" s="4"/>
    </row>
    <row r="1099" spans="1:7" x14ac:dyDescent="0.45">
      <c r="A1099" s="5"/>
      <c r="B1099" s="4"/>
      <c r="C1099" s="4"/>
      <c r="D1099" s="4"/>
      <c r="E1099" s="4"/>
      <c r="F1099" s="4"/>
      <c r="G1099" s="4"/>
    </row>
    <row r="1100" spans="1:7" x14ac:dyDescent="0.45">
      <c r="A1100" s="5"/>
      <c r="B1100" s="4"/>
      <c r="C1100" s="4"/>
      <c r="D1100" s="4"/>
      <c r="E1100" s="4"/>
      <c r="F1100" s="4"/>
      <c r="G1100" s="4"/>
    </row>
    <row r="1101" spans="1:7" x14ac:dyDescent="0.45">
      <c r="A1101" s="5"/>
      <c r="B1101" s="4"/>
      <c r="C1101" s="4"/>
      <c r="D1101" s="4"/>
      <c r="E1101" s="4"/>
      <c r="F1101" s="4"/>
      <c r="G1101" s="4"/>
    </row>
    <row r="1102" spans="1:7" x14ac:dyDescent="0.45">
      <c r="A1102" s="5"/>
      <c r="B1102" s="4"/>
      <c r="C1102" s="4"/>
      <c r="D1102" s="4"/>
      <c r="E1102" s="4"/>
      <c r="F1102" s="4"/>
      <c r="G1102" s="4"/>
    </row>
    <row r="1103" spans="1:7" x14ac:dyDescent="0.45">
      <c r="A1103" s="5"/>
      <c r="B1103" s="4"/>
      <c r="C1103" s="4"/>
      <c r="D1103" s="4"/>
      <c r="E1103" s="4"/>
      <c r="F1103" s="4"/>
      <c r="G1103" s="4"/>
    </row>
    <row r="1104" spans="1:7" x14ac:dyDescent="0.45">
      <c r="A1104" s="5"/>
      <c r="B1104" s="4"/>
      <c r="C1104" s="4"/>
      <c r="D1104" s="4"/>
      <c r="E1104" s="4"/>
      <c r="F1104" s="4"/>
      <c r="G1104" s="4"/>
    </row>
    <row r="1105" spans="1:7" x14ac:dyDescent="0.45">
      <c r="A1105" s="5"/>
      <c r="B1105" s="4"/>
      <c r="C1105" s="4"/>
      <c r="D1105" s="4"/>
      <c r="E1105" s="4"/>
      <c r="F1105" s="4"/>
      <c r="G1105" s="4"/>
    </row>
    <row r="1106" spans="1:7" x14ac:dyDescent="0.45">
      <c r="A1106" s="5"/>
      <c r="B1106" s="4"/>
      <c r="C1106" s="4"/>
      <c r="D1106" s="4"/>
      <c r="E1106" s="4"/>
      <c r="F1106" s="4"/>
      <c r="G1106" s="4"/>
    </row>
    <row r="1107" spans="1:7" x14ac:dyDescent="0.45">
      <c r="A1107" s="5"/>
      <c r="B1107" s="4"/>
      <c r="C1107" s="4"/>
      <c r="D1107" s="4"/>
      <c r="E1107" s="4"/>
      <c r="F1107" s="4"/>
      <c r="G1107" s="4"/>
    </row>
    <row r="1108" spans="1:7" x14ac:dyDescent="0.45">
      <c r="A1108" s="5"/>
      <c r="B1108" s="4"/>
      <c r="C1108" s="4"/>
      <c r="D1108" s="4"/>
      <c r="E1108" s="4"/>
      <c r="F1108" s="4"/>
      <c r="G1108" s="4"/>
    </row>
    <row r="1109" spans="1:7" x14ac:dyDescent="0.45">
      <c r="A1109" s="5"/>
      <c r="B1109" s="4"/>
      <c r="C1109" s="4"/>
      <c r="D1109" s="4"/>
      <c r="E1109" s="4"/>
      <c r="F1109" s="4"/>
      <c r="G1109" s="4"/>
    </row>
    <row r="1110" spans="1:7" x14ac:dyDescent="0.45">
      <c r="A1110" s="5"/>
      <c r="B1110" s="4"/>
      <c r="C1110" s="4"/>
      <c r="D1110" s="4"/>
      <c r="E1110" s="4"/>
      <c r="F1110" s="4"/>
      <c r="G1110" s="4"/>
    </row>
    <row r="1111" spans="1:7" x14ac:dyDescent="0.45">
      <c r="A1111" s="5"/>
      <c r="B1111" s="4"/>
      <c r="C1111" s="4"/>
      <c r="D1111" s="4"/>
      <c r="E1111" s="4"/>
      <c r="F1111" s="4"/>
      <c r="G1111" s="4"/>
    </row>
    <row r="1112" spans="1:7" x14ac:dyDescent="0.45">
      <c r="A1112" s="5"/>
      <c r="B1112" s="4"/>
      <c r="C1112" s="4"/>
      <c r="D1112" s="4"/>
      <c r="E1112" s="4"/>
      <c r="F1112" s="4"/>
      <c r="G1112" s="4"/>
    </row>
    <row r="1113" spans="1:7" x14ac:dyDescent="0.45">
      <c r="A1113" s="5"/>
      <c r="B1113" s="4"/>
      <c r="C1113" s="4"/>
      <c r="D1113" s="4"/>
      <c r="E1113" s="4"/>
      <c r="F1113" s="4"/>
      <c r="G1113" s="4"/>
    </row>
    <row r="1114" spans="1:7" x14ac:dyDescent="0.45">
      <c r="A1114" s="5"/>
      <c r="B1114" s="4"/>
      <c r="C1114" s="4"/>
      <c r="D1114" s="4"/>
      <c r="E1114" s="4"/>
      <c r="F1114" s="4"/>
      <c r="G1114" s="4"/>
    </row>
    <row r="1115" spans="1:7" x14ac:dyDescent="0.45">
      <c r="A1115" s="5"/>
      <c r="B1115" s="4"/>
      <c r="C1115" s="4"/>
      <c r="D1115" s="4"/>
      <c r="E1115" s="4"/>
      <c r="F1115" s="4"/>
      <c r="G1115" s="4"/>
    </row>
    <row r="1116" spans="1:7" x14ac:dyDescent="0.45">
      <c r="A1116" s="5"/>
      <c r="B1116" s="4"/>
      <c r="C1116" s="4"/>
      <c r="D1116" s="4"/>
      <c r="E1116" s="4"/>
      <c r="F1116" s="4"/>
      <c r="G1116" s="4"/>
    </row>
    <row r="1117" spans="1:7" x14ac:dyDescent="0.45">
      <c r="A1117" s="5"/>
      <c r="B1117" s="4"/>
      <c r="C1117" s="4"/>
      <c r="D1117" s="4"/>
      <c r="E1117" s="4"/>
      <c r="F1117" s="4"/>
      <c r="G1117" s="4"/>
    </row>
    <row r="1118" spans="1:7" x14ac:dyDescent="0.45">
      <c r="A1118" s="5"/>
      <c r="B1118" s="4"/>
      <c r="C1118" s="4"/>
      <c r="D1118" s="4"/>
      <c r="E1118" s="4"/>
      <c r="F1118" s="4"/>
      <c r="G1118" s="4"/>
    </row>
    <row r="1119" spans="1:7" x14ac:dyDescent="0.45">
      <c r="A1119" s="5"/>
      <c r="B1119" s="4"/>
      <c r="C1119" s="4"/>
      <c r="D1119" s="4"/>
      <c r="E1119" s="4"/>
      <c r="F1119" s="4"/>
      <c r="G1119" s="4"/>
    </row>
    <row r="1120" spans="1:7" x14ac:dyDescent="0.45">
      <c r="A1120" s="5"/>
      <c r="B1120" s="4"/>
      <c r="C1120" s="4"/>
      <c r="D1120" s="4"/>
      <c r="E1120" s="4"/>
      <c r="F1120" s="4"/>
      <c r="G1120" s="4"/>
    </row>
    <row r="1121" spans="1:7" x14ac:dyDescent="0.45">
      <c r="A1121" s="5"/>
      <c r="B1121" s="4"/>
      <c r="C1121" s="4"/>
      <c r="D1121" s="4"/>
      <c r="E1121" s="4"/>
      <c r="F1121" s="4"/>
      <c r="G1121" s="4"/>
    </row>
    <row r="1122" spans="1:7" x14ac:dyDescent="0.45">
      <c r="A1122" s="5"/>
      <c r="B1122" s="4"/>
      <c r="C1122" s="4"/>
      <c r="D1122" s="4"/>
      <c r="E1122" s="4"/>
      <c r="F1122" s="4"/>
      <c r="G1122" s="4"/>
    </row>
    <row r="1123" spans="1:7" x14ac:dyDescent="0.45">
      <c r="A1123" s="5"/>
      <c r="B1123" s="4"/>
      <c r="C1123" s="4"/>
      <c r="D1123" s="4"/>
      <c r="E1123" s="4"/>
      <c r="F1123" s="4"/>
      <c r="G1123" s="4"/>
    </row>
    <row r="1124" spans="1:7" x14ac:dyDescent="0.45">
      <c r="A1124" s="5"/>
      <c r="B1124" s="4"/>
      <c r="C1124" s="4"/>
      <c r="D1124" s="4"/>
      <c r="E1124" s="4"/>
      <c r="F1124" s="4"/>
      <c r="G1124" s="4"/>
    </row>
    <row r="1125" spans="1:7" x14ac:dyDescent="0.45">
      <c r="A1125" s="5"/>
      <c r="B1125" s="4"/>
      <c r="C1125" s="4"/>
      <c r="D1125" s="4"/>
      <c r="E1125" s="4"/>
      <c r="F1125" s="4"/>
      <c r="G1125" s="4"/>
    </row>
    <row r="1126" spans="1:7" x14ac:dyDescent="0.45">
      <c r="A1126" s="5"/>
      <c r="B1126" s="4"/>
      <c r="C1126" s="4"/>
      <c r="D1126" s="4"/>
      <c r="E1126" s="4"/>
      <c r="F1126" s="4"/>
      <c r="G1126" s="4"/>
    </row>
    <row r="1127" spans="1:7" x14ac:dyDescent="0.45">
      <c r="A1127" s="5"/>
      <c r="B1127" s="4"/>
      <c r="C1127" s="4"/>
      <c r="D1127" s="4"/>
      <c r="E1127" s="4"/>
      <c r="F1127" s="4"/>
      <c r="G1127" s="4"/>
    </row>
    <row r="1128" spans="1:7" x14ac:dyDescent="0.45">
      <c r="A1128" s="5"/>
      <c r="B1128" s="4"/>
      <c r="C1128" s="4"/>
      <c r="D1128" s="4"/>
      <c r="E1128" s="4"/>
      <c r="F1128" s="4"/>
      <c r="G1128" s="4"/>
    </row>
    <row r="1129" spans="1:7" x14ac:dyDescent="0.45">
      <c r="A1129" s="5"/>
      <c r="B1129" s="4"/>
      <c r="C1129" s="4"/>
      <c r="D1129" s="4"/>
      <c r="E1129" s="4"/>
      <c r="F1129" s="4"/>
      <c r="G1129" s="4"/>
    </row>
    <row r="1130" spans="1:7" x14ac:dyDescent="0.45">
      <c r="A1130" s="5"/>
      <c r="B1130" s="4"/>
      <c r="C1130" s="4"/>
      <c r="D1130" s="4"/>
      <c r="E1130" s="4"/>
      <c r="F1130" s="4"/>
      <c r="G1130" s="4"/>
    </row>
    <row r="1131" spans="1:7" x14ac:dyDescent="0.45">
      <c r="A1131" s="5"/>
      <c r="B1131" s="4"/>
      <c r="C1131" s="4"/>
      <c r="D1131" s="4"/>
      <c r="E1131" s="4"/>
      <c r="F1131" s="4"/>
      <c r="G1131" s="4"/>
    </row>
    <row r="1132" spans="1:7" x14ac:dyDescent="0.45">
      <c r="A1132" s="5"/>
      <c r="B1132" s="4"/>
      <c r="C1132" s="4"/>
      <c r="D1132" s="4"/>
      <c r="E1132" s="4"/>
      <c r="F1132" s="4"/>
      <c r="G1132" s="4"/>
    </row>
    <row r="1133" spans="1:7" x14ac:dyDescent="0.45">
      <c r="A1133" s="5"/>
      <c r="B1133" s="4"/>
      <c r="C1133" s="4"/>
      <c r="D1133" s="4"/>
      <c r="E1133" s="4"/>
      <c r="F1133" s="4"/>
      <c r="G1133" s="4"/>
    </row>
    <row r="1134" spans="1:7" x14ac:dyDescent="0.45">
      <c r="A1134" s="5"/>
      <c r="B1134" s="4"/>
      <c r="C1134" s="4"/>
      <c r="D1134" s="4"/>
      <c r="E1134" s="4"/>
      <c r="F1134" s="4"/>
      <c r="G1134" s="4"/>
    </row>
    <row r="1135" spans="1:7" x14ac:dyDescent="0.45">
      <c r="A1135" s="5"/>
      <c r="B1135" s="4"/>
      <c r="C1135" s="4"/>
      <c r="D1135" s="4"/>
      <c r="E1135" s="4"/>
      <c r="F1135" s="4"/>
      <c r="G1135" s="4"/>
    </row>
    <row r="1136" spans="1:7" x14ac:dyDescent="0.45">
      <c r="A1136" s="5"/>
      <c r="B1136" s="4"/>
      <c r="C1136" s="4"/>
      <c r="D1136" s="4"/>
      <c r="E1136" s="4"/>
      <c r="F1136" s="4"/>
      <c r="G1136" s="4"/>
    </row>
    <row r="1137" spans="1:7" x14ac:dyDescent="0.45">
      <c r="A1137" s="5"/>
      <c r="B1137" s="4"/>
      <c r="C1137" s="4"/>
      <c r="D1137" s="4"/>
      <c r="E1137" s="4"/>
      <c r="F1137" s="4"/>
      <c r="G1137" s="4"/>
    </row>
    <row r="1138" spans="1:7" x14ac:dyDescent="0.45">
      <c r="A1138" s="5"/>
      <c r="B1138" s="4"/>
      <c r="C1138" s="4"/>
      <c r="D1138" s="4"/>
      <c r="E1138" s="4"/>
      <c r="F1138" s="4"/>
      <c r="G1138" s="4"/>
    </row>
    <row r="1139" spans="1:7" x14ac:dyDescent="0.45">
      <c r="A1139" s="5"/>
      <c r="B1139" s="4"/>
      <c r="C1139" s="4"/>
      <c r="D1139" s="4"/>
      <c r="E1139" s="4"/>
      <c r="F1139" s="4"/>
      <c r="G1139" s="4"/>
    </row>
    <row r="1140" spans="1:7" x14ac:dyDescent="0.45">
      <c r="A1140" s="5"/>
      <c r="B1140" s="4"/>
      <c r="C1140" s="4"/>
      <c r="D1140" s="4"/>
      <c r="E1140" s="4"/>
      <c r="F1140" s="4"/>
      <c r="G1140" s="4"/>
    </row>
    <row r="1141" spans="1:7" x14ac:dyDescent="0.45">
      <c r="A1141" s="5"/>
      <c r="B1141" s="4"/>
      <c r="C1141" s="4"/>
      <c r="D1141" s="4"/>
      <c r="E1141" s="4"/>
      <c r="F1141" s="4"/>
      <c r="G1141" s="4"/>
    </row>
    <row r="1142" spans="1:7" x14ac:dyDescent="0.45">
      <c r="A1142" s="5"/>
      <c r="B1142" s="4"/>
      <c r="C1142" s="4"/>
      <c r="D1142" s="4"/>
      <c r="E1142" s="4"/>
      <c r="F1142" s="4"/>
      <c r="G1142" s="4"/>
    </row>
    <row r="1143" spans="1:7" x14ac:dyDescent="0.45">
      <c r="A1143" s="5"/>
      <c r="B1143" s="4"/>
      <c r="C1143" s="4"/>
      <c r="D1143" s="4"/>
      <c r="E1143" s="4"/>
      <c r="F1143" s="4"/>
      <c r="G1143" s="4"/>
    </row>
    <row r="1144" spans="1:7" x14ac:dyDescent="0.45">
      <c r="A1144" s="5"/>
      <c r="B1144" s="4"/>
      <c r="C1144" s="4"/>
      <c r="D1144" s="4"/>
      <c r="E1144" s="4"/>
      <c r="F1144" s="4"/>
      <c r="G1144" s="4"/>
    </row>
    <row r="1145" spans="1:7" x14ac:dyDescent="0.45">
      <c r="A1145" s="5"/>
      <c r="B1145" s="4"/>
      <c r="C1145" s="4"/>
      <c r="D1145" s="4"/>
      <c r="E1145" s="4"/>
      <c r="F1145" s="4"/>
      <c r="G1145" s="4"/>
    </row>
    <row r="1146" spans="1:7" x14ac:dyDescent="0.45">
      <c r="A1146" s="5"/>
      <c r="B1146" s="4"/>
      <c r="C1146" s="4"/>
      <c r="D1146" s="4"/>
      <c r="E1146" s="4"/>
      <c r="F1146" s="4"/>
      <c r="G1146" s="4"/>
    </row>
    <row r="1147" spans="1:7" x14ac:dyDescent="0.45">
      <c r="A1147" s="5"/>
      <c r="B1147" s="4"/>
      <c r="C1147" s="4"/>
      <c r="D1147" s="4"/>
      <c r="E1147" s="4"/>
      <c r="F1147" s="4"/>
      <c r="G1147" s="4"/>
    </row>
    <row r="1148" spans="1:7" x14ac:dyDescent="0.45">
      <c r="A1148" s="5"/>
      <c r="B1148" s="4"/>
      <c r="C1148" s="4"/>
      <c r="D1148" s="4"/>
      <c r="E1148" s="4"/>
      <c r="F1148" s="4"/>
      <c r="G1148" s="4"/>
    </row>
    <row r="1149" spans="1:7" x14ac:dyDescent="0.45">
      <c r="A1149" s="5"/>
      <c r="B1149" s="4"/>
      <c r="C1149" s="4"/>
      <c r="D1149" s="4"/>
      <c r="E1149" s="4"/>
      <c r="F1149" s="4"/>
      <c r="G1149" s="4"/>
    </row>
    <row r="1150" spans="1:7" x14ac:dyDescent="0.45">
      <c r="A1150" s="5"/>
      <c r="B1150" s="4"/>
      <c r="C1150" s="4"/>
      <c r="D1150" s="4"/>
      <c r="E1150" s="4"/>
      <c r="F1150" s="4"/>
      <c r="G1150" s="4"/>
    </row>
    <row r="1151" spans="1:7" x14ac:dyDescent="0.45">
      <c r="A1151" s="5"/>
      <c r="B1151" s="4"/>
      <c r="C1151" s="4"/>
      <c r="D1151" s="4"/>
      <c r="E1151" s="4"/>
      <c r="F1151" s="4"/>
      <c r="G1151" s="4"/>
    </row>
    <row r="1152" spans="1:7" x14ac:dyDescent="0.45">
      <c r="A1152" s="5"/>
      <c r="B1152" s="4"/>
      <c r="C1152" s="4"/>
      <c r="D1152" s="4"/>
      <c r="E1152" s="4"/>
      <c r="F1152" s="4"/>
      <c r="G1152" s="4"/>
    </row>
    <row r="1153" spans="1:7" x14ac:dyDescent="0.45">
      <c r="A1153" s="5"/>
      <c r="B1153" s="4"/>
      <c r="C1153" s="4"/>
      <c r="D1153" s="4"/>
      <c r="E1153" s="4"/>
      <c r="F1153" s="4"/>
      <c r="G1153" s="4"/>
    </row>
    <row r="1154" spans="1:7" x14ac:dyDescent="0.45">
      <c r="A1154" s="5"/>
      <c r="B1154" s="4"/>
      <c r="C1154" s="4"/>
      <c r="D1154" s="4"/>
      <c r="E1154" s="4"/>
      <c r="F1154" s="4"/>
      <c r="G1154" s="4"/>
    </row>
    <row r="1155" spans="1:7" x14ac:dyDescent="0.45">
      <c r="A1155" s="5"/>
      <c r="B1155" s="4"/>
      <c r="C1155" s="4"/>
      <c r="D1155" s="4"/>
      <c r="E1155" s="4"/>
      <c r="F1155" s="4"/>
      <c r="G1155" s="4"/>
    </row>
    <row r="1156" spans="1:7" x14ac:dyDescent="0.45">
      <c r="A1156" s="5"/>
      <c r="B1156" s="4"/>
      <c r="C1156" s="4"/>
      <c r="D1156" s="4"/>
      <c r="E1156" s="4"/>
      <c r="F1156" s="4"/>
      <c r="G1156" s="4"/>
    </row>
    <row r="1157" spans="1:7" x14ac:dyDescent="0.45">
      <c r="A1157" s="5"/>
      <c r="B1157" s="4"/>
      <c r="C1157" s="4"/>
      <c r="D1157" s="4"/>
      <c r="E1157" s="4"/>
      <c r="F1157" s="4"/>
      <c r="G1157" s="4"/>
    </row>
    <row r="1158" spans="1:7" x14ac:dyDescent="0.45">
      <c r="A1158" s="5"/>
      <c r="B1158" s="4"/>
      <c r="C1158" s="4"/>
      <c r="D1158" s="4"/>
      <c r="E1158" s="4"/>
      <c r="F1158" s="4"/>
      <c r="G1158" s="4"/>
    </row>
    <row r="1159" spans="1:7" x14ac:dyDescent="0.45">
      <c r="A1159" s="5"/>
      <c r="B1159" s="4"/>
      <c r="C1159" s="4"/>
      <c r="D1159" s="4"/>
      <c r="E1159" s="4"/>
      <c r="F1159" s="4"/>
      <c r="G1159" s="4"/>
    </row>
    <row r="1160" spans="1:7" x14ac:dyDescent="0.45">
      <c r="A1160" s="5"/>
      <c r="B1160" s="4"/>
      <c r="C1160" s="4"/>
      <c r="D1160" s="4"/>
      <c r="E1160" s="4"/>
      <c r="F1160" s="4"/>
      <c r="G1160" s="4"/>
    </row>
    <row r="1161" spans="1:7" x14ac:dyDescent="0.45">
      <c r="A1161" s="5"/>
      <c r="B1161" s="4"/>
      <c r="C1161" s="4"/>
      <c r="D1161" s="4"/>
      <c r="E1161" s="4"/>
      <c r="F1161" s="4"/>
      <c r="G1161" s="4"/>
    </row>
    <row r="1162" spans="1:7" x14ac:dyDescent="0.45">
      <c r="A1162" s="5"/>
      <c r="B1162" s="4"/>
      <c r="C1162" s="4"/>
      <c r="D1162" s="4"/>
      <c r="E1162" s="4"/>
      <c r="F1162" s="4"/>
      <c r="G1162" s="4"/>
    </row>
    <row r="1163" spans="1:7" x14ac:dyDescent="0.45">
      <c r="A1163" s="5"/>
      <c r="B1163" s="4"/>
      <c r="C1163" s="4"/>
      <c r="D1163" s="4"/>
      <c r="E1163" s="4"/>
      <c r="F1163" s="4"/>
      <c r="G1163" s="4"/>
    </row>
    <row r="1164" spans="1:7" x14ac:dyDescent="0.45">
      <c r="A1164" s="5"/>
      <c r="B1164" s="4"/>
      <c r="C1164" s="4"/>
      <c r="D1164" s="4"/>
      <c r="E1164" s="4"/>
      <c r="F1164" s="4"/>
      <c r="G1164" s="4"/>
    </row>
    <row r="1165" spans="1:7" x14ac:dyDescent="0.45">
      <c r="A1165" s="5"/>
      <c r="B1165" s="4"/>
      <c r="C1165" s="4"/>
      <c r="D1165" s="4"/>
      <c r="E1165" s="4"/>
      <c r="F1165" s="4"/>
      <c r="G1165" s="4"/>
    </row>
    <row r="1166" spans="1:7" x14ac:dyDescent="0.45">
      <c r="A1166" s="5"/>
      <c r="B1166" s="4"/>
      <c r="C1166" s="4"/>
      <c r="D1166" s="4"/>
      <c r="E1166" s="4"/>
      <c r="F1166" s="4"/>
      <c r="G1166" s="4"/>
    </row>
    <row r="1167" spans="1:7" x14ac:dyDescent="0.45">
      <c r="A1167" s="5"/>
      <c r="B1167" s="4"/>
      <c r="C1167" s="4"/>
      <c r="D1167" s="4"/>
      <c r="E1167" s="4"/>
      <c r="F1167" s="4"/>
      <c r="G1167" s="4"/>
    </row>
    <row r="1168" spans="1:7" x14ac:dyDescent="0.45">
      <c r="A1168" s="5"/>
      <c r="B1168" s="4"/>
      <c r="C1168" s="4"/>
      <c r="D1168" s="4"/>
      <c r="E1168" s="4"/>
      <c r="F1168" s="4"/>
      <c r="G1168" s="4"/>
    </row>
    <row r="1169" spans="1:7" x14ac:dyDescent="0.45">
      <c r="A1169" s="5"/>
      <c r="B1169" s="4"/>
      <c r="C1169" s="4"/>
      <c r="D1169" s="4"/>
      <c r="E1169" s="4"/>
      <c r="F1169" s="4"/>
      <c r="G1169" s="4"/>
    </row>
    <row r="1170" spans="1:7" x14ac:dyDescent="0.45">
      <c r="E1170" s="2" t="e">
        <f>#REF!+#REF!+#REF!</f>
        <v>#REF!</v>
      </c>
    </row>
  </sheetData>
  <mergeCells count="27">
    <mergeCell ref="A33:A38"/>
    <mergeCell ref="A80:K80"/>
    <mergeCell ref="A2:G2"/>
    <mergeCell ref="A4:A8"/>
    <mergeCell ref="B4:B8"/>
    <mergeCell ref="C4:C8"/>
    <mergeCell ref="D4:E5"/>
    <mergeCell ref="D6:D8"/>
    <mergeCell ref="F4:F8"/>
    <mergeCell ref="G4:G8"/>
    <mergeCell ref="E6:E8"/>
    <mergeCell ref="A81:K81"/>
    <mergeCell ref="A82:K82"/>
    <mergeCell ref="A83:K83"/>
    <mergeCell ref="A10:G10"/>
    <mergeCell ref="A15:G15"/>
    <mergeCell ref="A11:A14"/>
    <mergeCell ref="A66:A69"/>
    <mergeCell ref="A28:A32"/>
    <mergeCell ref="A23:A27"/>
    <mergeCell ref="A57:A61"/>
    <mergeCell ref="A16:A17"/>
    <mergeCell ref="A62:A65"/>
    <mergeCell ref="A18:A22"/>
    <mergeCell ref="A52:A56"/>
    <mergeCell ref="A39:A44"/>
    <mergeCell ref="A45:A51"/>
  </mergeCells>
  <conditionalFormatting sqref="E28">
    <cfRule type="cellIs" dxfId="0" priority="1" stopIfTrue="1" operator="equal">
      <formula>8223.307275</formula>
    </cfRule>
  </conditionalFormatting>
  <printOptions horizontalCentered="1"/>
  <pageMargins left="0.7" right="0.7" top="0.75" bottom="0.75" header="0.3" footer="0.3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3:K1171"/>
  <sheetViews>
    <sheetView zoomScale="80" zoomScaleNormal="80" zoomScaleSheetLayoutView="100" workbookViewId="0">
      <selection activeCell="A3" sqref="A3:G3"/>
    </sheetView>
  </sheetViews>
  <sheetFormatPr defaultColWidth="9.109375" defaultRowHeight="16.2" x14ac:dyDescent="0.4"/>
  <cols>
    <col min="1" max="1" width="4" style="86" customWidth="1"/>
    <col min="2" max="2" width="118.109375" style="59" customWidth="1"/>
    <col min="3" max="3" width="9.88671875" style="94" customWidth="1"/>
    <col min="4" max="4" width="17" style="94" customWidth="1"/>
    <col min="5" max="5" width="10" style="94" customWidth="1"/>
    <col min="6" max="6" width="15.109375" style="95" customWidth="1"/>
    <col min="7" max="7" width="13.77734375" style="94" customWidth="1"/>
    <col min="8" max="16384" width="9.109375" style="59"/>
  </cols>
  <sheetData>
    <row r="3" spans="1:7" ht="20.399999999999999" customHeight="1" x14ac:dyDescent="0.4">
      <c r="A3" s="178" t="s">
        <v>140</v>
      </c>
      <c r="B3" s="178"/>
      <c r="C3" s="178"/>
      <c r="D3" s="178"/>
      <c r="E3" s="178"/>
      <c r="F3" s="178"/>
      <c r="G3" s="178"/>
    </row>
    <row r="4" spans="1:7" ht="24" customHeight="1" x14ac:dyDescent="0.4">
      <c r="A4" s="60"/>
      <c r="B4" s="61"/>
      <c r="C4" s="61"/>
      <c r="D4" s="61"/>
      <c r="E4" s="61"/>
      <c r="F4" s="61"/>
      <c r="G4" s="61"/>
    </row>
    <row r="5" spans="1:7" ht="18.600000000000001" customHeight="1" thickBot="1" x14ac:dyDescent="0.45">
      <c r="A5" s="62"/>
      <c r="B5" s="63"/>
      <c r="C5" s="63"/>
      <c r="D5" s="63"/>
      <c r="E5" s="63"/>
      <c r="F5" s="64"/>
      <c r="G5" s="63"/>
    </row>
    <row r="6" spans="1:7" ht="15" customHeight="1" x14ac:dyDescent="0.4">
      <c r="A6" s="179" t="s">
        <v>67</v>
      </c>
      <c r="B6" s="180" t="s">
        <v>66</v>
      </c>
      <c r="C6" s="180" t="s">
        <v>65</v>
      </c>
      <c r="D6" s="180" t="s">
        <v>64</v>
      </c>
      <c r="E6" s="180"/>
      <c r="F6" s="182" t="s">
        <v>141</v>
      </c>
      <c r="G6" s="185" t="s">
        <v>61</v>
      </c>
    </row>
    <row r="7" spans="1:7" ht="17.25" customHeight="1" x14ac:dyDescent="0.4">
      <c r="A7" s="176"/>
      <c r="B7" s="177"/>
      <c r="C7" s="177"/>
      <c r="D7" s="177"/>
      <c r="E7" s="177"/>
      <c r="F7" s="183"/>
      <c r="G7" s="186"/>
    </row>
    <row r="8" spans="1:7" ht="13.5" customHeight="1" x14ac:dyDescent="0.4">
      <c r="A8" s="176"/>
      <c r="B8" s="177"/>
      <c r="C8" s="177"/>
      <c r="D8" s="181" t="s">
        <v>63</v>
      </c>
      <c r="E8" s="177" t="s">
        <v>61</v>
      </c>
      <c r="F8" s="183"/>
      <c r="G8" s="186"/>
    </row>
    <row r="9" spans="1:7" ht="13.5" customHeight="1" x14ac:dyDescent="0.4">
      <c r="A9" s="176"/>
      <c r="B9" s="177"/>
      <c r="C9" s="177"/>
      <c r="D9" s="181"/>
      <c r="E9" s="177"/>
      <c r="F9" s="183"/>
      <c r="G9" s="186"/>
    </row>
    <row r="10" spans="1:7" ht="31.95" customHeight="1" x14ac:dyDescent="0.4">
      <c r="A10" s="176"/>
      <c r="B10" s="177"/>
      <c r="C10" s="177"/>
      <c r="D10" s="181"/>
      <c r="E10" s="177"/>
      <c r="F10" s="184"/>
      <c r="G10" s="187"/>
    </row>
    <row r="11" spans="1:7" x14ac:dyDescent="0.4">
      <c r="A11" s="65">
        <v>1</v>
      </c>
      <c r="B11" s="66">
        <v>2</v>
      </c>
      <c r="C11" s="66">
        <v>3</v>
      </c>
      <c r="D11" s="66">
        <v>4</v>
      </c>
      <c r="E11" s="66">
        <v>5</v>
      </c>
      <c r="F11" s="126">
        <v>6</v>
      </c>
      <c r="G11" s="66">
        <v>7</v>
      </c>
    </row>
    <row r="12" spans="1:7" s="26" customFormat="1" ht="39.6" customHeight="1" x14ac:dyDescent="0.35">
      <c r="A12" s="157" t="s">
        <v>145</v>
      </c>
      <c r="B12" s="158"/>
      <c r="C12" s="158"/>
      <c r="D12" s="158"/>
      <c r="E12" s="158"/>
      <c r="F12" s="158"/>
      <c r="G12" s="159"/>
    </row>
    <row r="13" spans="1:7" ht="17.399999999999999" customHeight="1" x14ac:dyDescent="0.4">
      <c r="A13" s="176">
        <v>1</v>
      </c>
      <c r="B13" s="127" t="s">
        <v>106</v>
      </c>
      <c r="C13" s="128" t="s">
        <v>11</v>
      </c>
      <c r="D13" s="129"/>
      <c r="E13" s="130">
        <f>10*2*0.4</f>
        <v>8</v>
      </c>
      <c r="F13" s="131"/>
      <c r="G13" s="131"/>
    </row>
    <row r="14" spans="1:7" x14ac:dyDescent="0.4">
      <c r="A14" s="176"/>
      <c r="B14" s="70" t="s">
        <v>25</v>
      </c>
      <c r="C14" s="68" t="s">
        <v>24</v>
      </c>
      <c r="D14" s="68">
        <v>5.9</v>
      </c>
      <c r="E14" s="68">
        <f>E13*D14</f>
        <v>47.2</v>
      </c>
      <c r="F14" s="69"/>
      <c r="G14" s="69"/>
    </row>
    <row r="15" spans="1:7" x14ac:dyDescent="0.4">
      <c r="A15" s="176"/>
      <c r="B15" s="70" t="s">
        <v>6</v>
      </c>
      <c r="C15" s="68" t="s">
        <v>60</v>
      </c>
      <c r="D15" s="68">
        <v>1.8</v>
      </c>
      <c r="E15" s="68">
        <f>E13*D15</f>
        <v>14.4</v>
      </c>
      <c r="F15" s="69"/>
      <c r="G15" s="69"/>
    </row>
    <row r="16" spans="1:7" s="26" customFormat="1" ht="41.4" customHeight="1" x14ac:dyDescent="0.35">
      <c r="A16" s="157" t="s">
        <v>139</v>
      </c>
      <c r="B16" s="158"/>
      <c r="C16" s="158"/>
      <c r="D16" s="158"/>
      <c r="E16" s="158"/>
      <c r="F16" s="158"/>
      <c r="G16" s="159"/>
    </row>
    <row r="17" spans="1:7" ht="17.25" customHeight="1" x14ac:dyDescent="0.4">
      <c r="A17" s="176">
        <v>2</v>
      </c>
      <c r="B17" s="127" t="s">
        <v>105</v>
      </c>
      <c r="C17" s="128" t="s">
        <v>58</v>
      </c>
      <c r="D17" s="129"/>
      <c r="E17" s="130">
        <f>E26*100</f>
        <v>28.6</v>
      </c>
      <c r="F17" s="131"/>
      <c r="G17" s="131"/>
    </row>
    <row r="18" spans="1:7" x14ac:dyDescent="0.4">
      <c r="A18" s="176"/>
      <c r="B18" s="71" t="s">
        <v>25</v>
      </c>
      <c r="C18" s="68" t="s">
        <v>24</v>
      </c>
      <c r="D18" s="68">
        <v>2.06</v>
      </c>
      <c r="E18" s="69">
        <f>E17*D18</f>
        <v>58.916000000000004</v>
      </c>
      <c r="F18" s="69"/>
      <c r="G18" s="69"/>
    </row>
    <row r="19" spans="1:7" ht="45.6" customHeight="1" x14ac:dyDescent="0.4">
      <c r="A19" s="176">
        <v>3</v>
      </c>
      <c r="B19" s="127" t="s">
        <v>104</v>
      </c>
      <c r="C19" s="128" t="s">
        <v>11</v>
      </c>
      <c r="D19" s="129"/>
      <c r="E19" s="130">
        <f>E17</f>
        <v>28.6</v>
      </c>
      <c r="F19" s="131"/>
      <c r="G19" s="131"/>
    </row>
    <row r="20" spans="1:7" x14ac:dyDescent="0.4">
      <c r="A20" s="176"/>
      <c r="B20" s="71" t="s">
        <v>25</v>
      </c>
      <c r="C20" s="68" t="s">
        <v>24</v>
      </c>
      <c r="D20" s="68">
        <v>1.21</v>
      </c>
      <c r="E20" s="68">
        <f>E19*D20</f>
        <v>34.606000000000002</v>
      </c>
      <c r="F20" s="69"/>
      <c r="G20" s="69"/>
    </row>
    <row r="21" spans="1:7" ht="18" customHeight="1" x14ac:dyDescent="0.4">
      <c r="A21" s="176">
        <v>4</v>
      </c>
      <c r="B21" s="127" t="s">
        <v>103</v>
      </c>
      <c r="C21" s="128" t="s">
        <v>11</v>
      </c>
      <c r="D21" s="129"/>
      <c r="E21" s="130">
        <f>26*1.1*0.1</f>
        <v>2.8600000000000003</v>
      </c>
      <c r="F21" s="131"/>
      <c r="G21" s="131"/>
    </row>
    <row r="22" spans="1:7" x14ac:dyDescent="0.4">
      <c r="A22" s="176"/>
      <c r="B22" s="70" t="s">
        <v>25</v>
      </c>
      <c r="C22" s="68" t="s">
        <v>24</v>
      </c>
      <c r="D22" s="68">
        <v>2.12</v>
      </c>
      <c r="E22" s="69">
        <f>E21*D22</f>
        <v>6.063200000000001</v>
      </c>
      <c r="F22" s="69"/>
      <c r="G22" s="69"/>
    </row>
    <row r="23" spans="1:7" x14ac:dyDescent="0.4">
      <c r="A23" s="176"/>
      <c r="B23" s="70" t="s">
        <v>56</v>
      </c>
      <c r="C23" s="68" t="s">
        <v>11</v>
      </c>
      <c r="D23" s="68">
        <v>1.1000000000000001</v>
      </c>
      <c r="E23" s="69">
        <f>E21*D23</f>
        <v>3.1460000000000008</v>
      </c>
      <c r="F23" s="69"/>
      <c r="G23" s="69"/>
    </row>
    <row r="24" spans="1:7" x14ac:dyDescent="0.4">
      <c r="A24" s="176"/>
      <c r="B24" s="70" t="s">
        <v>55</v>
      </c>
      <c r="C24" s="68" t="s">
        <v>13</v>
      </c>
      <c r="D24" s="68"/>
      <c r="E24" s="69">
        <f>E23*1.55</f>
        <v>4.8763000000000014</v>
      </c>
      <c r="F24" s="69"/>
      <c r="G24" s="69"/>
    </row>
    <row r="25" spans="1:7" x14ac:dyDescent="0.4">
      <c r="A25" s="176"/>
      <c r="B25" s="70" t="s">
        <v>6</v>
      </c>
      <c r="C25" s="68" t="s">
        <v>5</v>
      </c>
      <c r="D25" s="72">
        <v>0.10100000000000001</v>
      </c>
      <c r="E25" s="69">
        <f>D25*E21</f>
        <v>0.28886000000000006</v>
      </c>
      <c r="F25" s="69"/>
      <c r="G25" s="69"/>
    </row>
    <row r="26" spans="1:7" ht="16.95" customHeight="1" x14ac:dyDescent="0.4">
      <c r="A26" s="176">
        <v>5</v>
      </c>
      <c r="B26" s="132" t="s">
        <v>119</v>
      </c>
      <c r="C26" s="128" t="s">
        <v>120</v>
      </c>
      <c r="D26" s="129"/>
      <c r="E26" s="130">
        <f>26*1.1*1/100</f>
        <v>0.28600000000000003</v>
      </c>
      <c r="F26" s="131"/>
      <c r="G26" s="131"/>
    </row>
    <row r="27" spans="1:7" x14ac:dyDescent="0.4">
      <c r="A27" s="176"/>
      <c r="B27" s="70" t="s">
        <v>17</v>
      </c>
      <c r="C27" s="68" t="s">
        <v>16</v>
      </c>
      <c r="D27" s="68">
        <v>286</v>
      </c>
      <c r="E27" s="69">
        <f>E26*D27</f>
        <v>81.796000000000006</v>
      </c>
      <c r="F27" s="69"/>
      <c r="G27" s="69"/>
    </row>
    <row r="28" spans="1:7" x14ac:dyDescent="0.4">
      <c r="A28" s="176"/>
      <c r="B28" s="70" t="s">
        <v>6</v>
      </c>
      <c r="C28" s="68" t="s">
        <v>5</v>
      </c>
      <c r="D28" s="68">
        <v>76</v>
      </c>
      <c r="E28" s="69">
        <f>E26*D28</f>
        <v>21.736000000000004</v>
      </c>
      <c r="F28" s="69"/>
      <c r="G28" s="69"/>
    </row>
    <row r="29" spans="1:7" x14ac:dyDescent="0.4">
      <c r="A29" s="176"/>
      <c r="B29" s="71" t="s">
        <v>80</v>
      </c>
      <c r="C29" s="68" t="s">
        <v>11</v>
      </c>
      <c r="D29" s="68">
        <v>102</v>
      </c>
      <c r="E29" s="69">
        <f>E26*D29</f>
        <v>29.172000000000004</v>
      </c>
      <c r="F29" s="69"/>
      <c r="G29" s="69"/>
    </row>
    <row r="30" spans="1:7" x14ac:dyDescent="0.4">
      <c r="A30" s="176"/>
      <c r="B30" s="70" t="s">
        <v>79</v>
      </c>
      <c r="C30" s="68" t="s">
        <v>78</v>
      </c>
      <c r="D30" s="68">
        <v>80.3</v>
      </c>
      <c r="E30" s="69">
        <f>E26*D30</f>
        <v>22.965800000000002</v>
      </c>
      <c r="F30" s="69"/>
      <c r="G30" s="69"/>
    </row>
    <row r="31" spans="1:7" x14ac:dyDescent="0.4">
      <c r="A31" s="176"/>
      <c r="B31" s="70" t="s">
        <v>77</v>
      </c>
      <c r="C31" s="68" t="s">
        <v>76</v>
      </c>
      <c r="D31" s="68">
        <v>0.39</v>
      </c>
      <c r="E31" s="69">
        <f>E26*D31</f>
        <v>0.11154000000000001</v>
      </c>
      <c r="F31" s="69"/>
      <c r="G31" s="69"/>
    </row>
    <row r="32" spans="1:7" x14ac:dyDescent="0.4">
      <c r="A32" s="176"/>
      <c r="B32" s="70" t="s">
        <v>75</v>
      </c>
      <c r="C32" s="68" t="s">
        <v>5</v>
      </c>
      <c r="D32" s="68">
        <v>13</v>
      </c>
      <c r="E32" s="69">
        <f>E26*D32</f>
        <v>3.7180000000000004</v>
      </c>
      <c r="F32" s="69"/>
      <c r="G32" s="69"/>
    </row>
    <row r="33" spans="1:7" x14ac:dyDescent="0.4">
      <c r="A33" s="176"/>
      <c r="B33" s="70" t="s">
        <v>74</v>
      </c>
      <c r="C33" s="68" t="s">
        <v>13</v>
      </c>
      <c r="D33" s="68"/>
      <c r="E33" s="69">
        <f>E29*2.4</f>
        <v>70.012800000000013</v>
      </c>
      <c r="F33" s="69"/>
      <c r="G33" s="69"/>
    </row>
    <row r="34" spans="1:7" ht="15.6" customHeight="1" x14ac:dyDescent="0.4">
      <c r="A34" s="176">
        <v>6</v>
      </c>
      <c r="B34" s="127" t="s">
        <v>101</v>
      </c>
      <c r="C34" s="128" t="s">
        <v>11</v>
      </c>
      <c r="D34" s="128"/>
      <c r="E34" s="130">
        <f>0.6*0.6*2.5*3</f>
        <v>2.6999999999999997</v>
      </c>
      <c r="F34" s="131"/>
      <c r="G34" s="133"/>
    </row>
    <row r="35" spans="1:7" x14ac:dyDescent="0.4">
      <c r="A35" s="176"/>
      <c r="B35" s="70" t="s">
        <v>10</v>
      </c>
      <c r="C35" s="68" t="s">
        <v>9</v>
      </c>
      <c r="D35" s="68">
        <v>7.08</v>
      </c>
      <c r="E35" s="72">
        <f>D35*E34</f>
        <v>19.116</v>
      </c>
      <c r="F35" s="69"/>
      <c r="G35" s="74"/>
    </row>
    <row r="36" spans="1:7" x14ac:dyDescent="0.4">
      <c r="A36" s="176"/>
      <c r="B36" s="70" t="s">
        <v>54</v>
      </c>
      <c r="C36" s="68" t="s">
        <v>5</v>
      </c>
      <c r="D36" s="68">
        <v>1.7</v>
      </c>
      <c r="E36" s="72">
        <f>D36*E34</f>
        <v>4.59</v>
      </c>
      <c r="F36" s="69"/>
      <c r="G36" s="74"/>
    </row>
    <row r="37" spans="1:7" x14ac:dyDescent="0.4">
      <c r="A37" s="176"/>
      <c r="B37" s="70" t="s">
        <v>79</v>
      </c>
      <c r="C37" s="68" t="s">
        <v>42</v>
      </c>
      <c r="D37" s="68">
        <f>89/100</f>
        <v>0.89</v>
      </c>
      <c r="E37" s="72">
        <f>D37*E34</f>
        <v>2.4029999999999996</v>
      </c>
      <c r="F37" s="69"/>
      <c r="G37" s="74"/>
    </row>
    <row r="38" spans="1:7" x14ac:dyDescent="0.4">
      <c r="A38" s="176"/>
      <c r="B38" s="70" t="s">
        <v>86</v>
      </c>
      <c r="C38" s="68" t="s">
        <v>11</v>
      </c>
      <c r="D38" s="68">
        <f>1.69/100</f>
        <v>1.6899999999999998E-2</v>
      </c>
      <c r="E38" s="72">
        <f>D38*E34</f>
        <v>4.562999999999999E-2</v>
      </c>
      <c r="F38" s="69"/>
      <c r="G38" s="74"/>
    </row>
    <row r="39" spans="1:7" x14ac:dyDescent="0.4">
      <c r="A39" s="176"/>
      <c r="B39" s="71" t="s">
        <v>80</v>
      </c>
      <c r="C39" s="68" t="s">
        <v>11</v>
      </c>
      <c r="D39" s="68">
        <v>1.0149999999999999</v>
      </c>
      <c r="E39" s="72">
        <f>D39*E34</f>
        <v>2.7404999999999995</v>
      </c>
      <c r="F39" s="69"/>
      <c r="G39" s="74"/>
    </row>
    <row r="40" spans="1:7" x14ac:dyDescent="0.4">
      <c r="A40" s="176"/>
      <c r="B40" s="70" t="s">
        <v>100</v>
      </c>
      <c r="C40" s="68" t="s">
        <v>32</v>
      </c>
      <c r="D40" s="68" t="s">
        <v>85</v>
      </c>
      <c r="E40" s="72">
        <v>96</v>
      </c>
      <c r="F40" s="69"/>
      <c r="G40" s="74"/>
    </row>
    <row r="41" spans="1:7" x14ac:dyDescent="0.4">
      <c r="A41" s="176"/>
      <c r="B41" s="70" t="s">
        <v>99</v>
      </c>
      <c r="C41" s="68" t="str">
        <f>C40</f>
        <v>grZ/m</v>
      </c>
      <c r="D41" s="68" t="s">
        <v>85</v>
      </c>
      <c r="E41" s="72">
        <v>141</v>
      </c>
      <c r="F41" s="69"/>
      <c r="G41" s="74"/>
    </row>
    <row r="42" spans="1:7" x14ac:dyDescent="0.4">
      <c r="A42" s="176"/>
      <c r="B42" s="70" t="s">
        <v>34</v>
      </c>
      <c r="C42" s="68" t="s">
        <v>13</v>
      </c>
      <c r="D42" s="68"/>
      <c r="E42" s="72">
        <f>E39*2.4</f>
        <v>6.5771999999999986</v>
      </c>
      <c r="F42" s="69"/>
      <c r="G42" s="69"/>
    </row>
    <row r="43" spans="1:7" x14ac:dyDescent="0.4">
      <c r="A43" s="176"/>
      <c r="B43" s="70" t="s">
        <v>28</v>
      </c>
      <c r="C43" s="68" t="s">
        <v>5</v>
      </c>
      <c r="D43" s="68">
        <v>0.21</v>
      </c>
      <c r="E43" s="72">
        <f>D43*E34</f>
        <v>0.56699999999999995</v>
      </c>
      <c r="F43" s="69"/>
      <c r="G43" s="74"/>
    </row>
    <row r="44" spans="1:7" ht="22.95" customHeight="1" x14ac:dyDescent="0.4">
      <c r="A44" s="188">
        <v>7</v>
      </c>
      <c r="B44" s="127" t="s">
        <v>98</v>
      </c>
      <c r="C44" s="128" t="s">
        <v>11</v>
      </c>
      <c r="D44" s="129"/>
      <c r="E44" s="130">
        <f>24.2*2.3*0.6</f>
        <v>33.395999999999994</v>
      </c>
      <c r="F44" s="131"/>
      <c r="G44" s="131"/>
    </row>
    <row r="45" spans="1:7" x14ac:dyDescent="0.4">
      <c r="A45" s="188"/>
      <c r="B45" s="70" t="s">
        <v>45</v>
      </c>
      <c r="C45" s="73" t="s">
        <v>9</v>
      </c>
      <c r="D45" s="73">
        <f>3.16*1.6</f>
        <v>5.0560000000000009</v>
      </c>
      <c r="E45" s="75">
        <f>D45*E44</f>
        <v>168.850176</v>
      </c>
      <c r="F45" s="76"/>
      <c r="G45" s="76"/>
    </row>
    <row r="46" spans="1:7" x14ac:dyDescent="0.4">
      <c r="A46" s="188"/>
      <c r="B46" s="70" t="s">
        <v>97</v>
      </c>
      <c r="C46" s="73" t="s">
        <v>11</v>
      </c>
      <c r="D46" s="73">
        <v>0.2</v>
      </c>
      <c r="E46" s="75">
        <f>D46*E44</f>
        <v>6.6791999999999989</v>
      </c>
      <c r="F46" s="76"/>
      <c r="G46" s="76"/>
    </row>
    <row r="47" spans="1:7" x14ac:dyDescent="0.4">
      <c r="A47" s="188"/>
      <c r="B47" s="70" t="s">
        <v>6</v>
      </c>
      <c r="C47" s="73" t="s">
        <v>5</v>
      </c>
      <c r="D47" s="73">
        <v>0.88</v>
      </c>
      <c r="E47" s="75">
        <f>E44*D47</f>
        <v>29.388479999999994</v>
      </c>
      <c r="F47" s="76"/>
      <c r="G47" s="76"/>
    </row>
    <row r="48" spans="1:7" x14ac:dyDescent="0.4">
      <c r="A48" s="188"/>
      <c r="B48" s="70" t="s">
        <v>96</v>
      </c>
      <c r="C48" s="73" t="s">
        <v>11</v>
      </c>
      <c r="D48" s="73" t="s">
        <v>95</v>
      </c>
      <c r="E48" s="75">
        <f>E44</f>
        <v>33.395999999999994</v>
      </c>
      <c r="F48" s="76"/>
      <c r="G48" s="76"/>
    </row>
    <row r="49" spans="1:7" ht="19.5" customHeight="1" x14ac:dyDescent="0.4">
      <c r="A49" s="188"/>
      <c r="B49" s="70" t="s">
        <v>94</v>
      </c>
      <c r="C49" s="73" t="s">
        <v>92</v>
      </c>
      <c r="D49" s="73">
        <v>2</v>
      </c>
      <c r="E49" s="75">
        <f>D49*E48</f>
        <v>66.791999999999987</v>
      </c>
      <c r="F49" s="76"/>
      <c r="G49" s="76"/>
    </row>
    <row r="50" spans="1:7" ht="15.75" customHeight="1" x14ac:dyDescent="0.4">
      <c r="A50" s="188"/>
      <c r="B50" s="70" t="s">
        <v>93</v>
      </c>
      <c r="C50" s="73" t="s">
        <v>92</v>
      </c>
      <c r="D50" s="73">
        <v>2.2000000000000002</v>
      </c>
      <c r="E50" s="75">
        <f>D50*E46</f>
        <v>14.694239999999999</v>
      </c>
      <c r="F50" s="76"/>
      <c r="G50" s="76"/>
    </row>
    <row r="51" spans="1:7" x14ac:dyDescent="0.4">
      <c r="A51" s="188"/>
      <c r="B51" s="70" t="s">
        <v>28</v>
      </c>
      <c r="C51" s="73" t="s">
        <v>5</v>
      </c>
      <c r="D51" s="73">
        <v>0.12</v>
      </c>
      <c r="E51" s="75">
        <f>E44*D51</f>
        <v>4.0075199999999995</v>
      </c>
      <c r="F51" s="76"/>
      <c r="G51" s="76"/>
    </row>
    <row r="52" spans="1:7" ht="31.2" customHeight="1" x14ac:dyDescent="0.4">
      <c r="A52" s="188">
        <v>8</v>
      </c>
      <c r="B52" s="134" t="s">
        <v>33</v>
      </c>
      <c r="C52" s="135" t="s">
        <v>32</v>
      </c>
      <c r="D52" s="136"/>
      <c r="E52" s="136">
        <f>34*0.6</f>
        <v>20.399999999999999</v>
      </c>
      <c r="F52" s="136"/>
      <c r="G52" s="136"/>
    </row>
    <row r="53" spans="1:7" x14ac:dyDescent="0.4">
      <c r="A53" s="188"/>
      <c r="B53" s="81" t="s">
        <v>10</v>
      </c>
      <c r="C53" s="82" t="s">
        <v>9</v>
      </c>
      <c r="D53" s="83">
        <v>0.33100000000000002</v>
      </c>
      <c r="E53" s="83">
        <f>D53*E52</f>
        <v>6.7523999999999997</v>
      </c>
      <c r="F53" s="83"/>
      <c r="G53" s="83"/>
    </row>
    <row r="54" spans="1:7" x14ac:dyDescent="0.4">
      <c r="A54" s="188"/>
      <c r="B54" s="81" t="s">
        <v>31</v>
      </c>
      <c r="C54" s="82" t="s">
        <v>5</v>
      </c>
      <c r="D54" s="83">
        <v>4.7000000000000002E-3</v>
      </c>
      <c r="E54" s="83">
        <f>D54*E52</f>
        <v>9.5879999999999993E-2</v>
      </c>
      <c r="F54" s="83"/>
      <c r="G54" s="83"/>
    </row>
    <row r="55" spans="1:7" x14ac:dyDescent="0.4">
      <c r="A55" s="188"/>
      <c r="B55" s="70" t="s">
        <v>91</v>
      </c>
      <c r="C55" s="68" t="s">
        <v>29</v>
      </c>
      <c r="D55" s="69"/>
      <c r="E55" s="69">
        <f>E52</f>
        <v>20.399999999999999</v>
      </c>
      <c r="F55" s="69"/>
      <c r="G55" s="69"/>
    </row>
    <row r="56" spans="1:7" x14ac:dyDescent="0.4">
      <c r="A56" s="188"/>
      <c r="B56" s="81" t="s">
        <v>28</v>
      </c>
      <c r="C56" s="82" t="s">
        <v>5</v>
      </c>
      <c r="D56" s="83">
        <v>0.109</v>
      </c>
      <c r="E56" s="83">
        <f>D56*E52</f>
        <v>2.2235999999999998</v>
      </c>
      <c r="F56" s="83"/>
      <c r="G56" s="83"/>
    </row>
    <row r="57" spans="1:7" ht="23.4" customHeight="1" x14ac:dyDescent="0.4">
      <c r="A57" s="176">
        <v>9</v>
      </c>
      <c r="B57" s="127" t="s">
        <v>90</v>
      </c>
      <c r="C57" s="128" t="s">
        <v>121</v>
      </c>
      <c r="D57" s="129"/>
      <c r="E57" s="130">
        <f>26*2*0.2</f>
        <v>10.4</v>
      </c>
      <c r="F57" s="131"/>
      <c r="G57" s="131"/>
    </row>
    <row r="58" spans="1:7" x14ac:dyDescent="0.4">
      <c r="A58" s="176"/>
      <c r="B58" s="70" t="s">
        <v>17</v>
      </c>
      <c r="C58" s="68" t="s">
        <v>16</v>
      </c>
      <c r="D58" s="68">
        <v>1.71</v>
      </c>
      <c r="E58" s="68">
        <f>E57*D58</f>
        <v>17.783999999999999</v>
      </c>
      <c r="F58" s="69"/>
      <c r="G58" s="69"/>
    </row>
    <row r="59" spans="1:7" x14ac:dyDescent="0.4">
      <c r="A59" s="176"/>
      <c r="B59" s="70" t="s">
        <v>56</v>
      </c>
      <c r="C59" s="68" t="s">
        <v>11</v>
      </c>
      <c r="D59" s="68">
        <v>1.03</v>
      </c>
      <c r="E59" s="68">
        <f>D59*E57</f>
        <v>10.712000000000002</v>
      </c>
      <c r="F59" s="69"/>
      <c r="G59" s="69"/>
    </row>
    <row r="60" spans="1:7" x14ac:dyDescent="0.4">
      <c r="A60" s="176"/>
      <c r="B60" s="70" t="s">
        <v>88</v>
      </c>
      <c r="C60" s="68" t="s">
        <v>13</v>
      </c>
      <c r="D60" s="68">
        <v>1.55</v>
      </c>
      <c r="E60" s="68">
        <f>D60*E59</f>
        <v>16.603600000000004</v>
      </c>
      <c r="F60" s="69"/>
      <c r="G60" s="69"/>
    </row>
    <row r="61" spans="1:7" ht="21" customHeight="1" x14ac:dyDescent="0.4">
      <c r="A61" s="176">
        <v>10</v>
      </c>
      <c r="B61" s="127" t="s">
        <v>87</v>
      </c>
      <c r="C61" s="128" t="s">
        <v>11</v>
      </c>
      <c r="D61" s="128"/>
      <c r="E61" s="128">
        <f>26*0.2*0.6</f>
        <v>3.12</v>
      </c>
      <c r="F61" s="131"/>
      <c r="G61" s="133"/>
    </row>
    <row r="62" spans="1:7" x14ac:dyDescent="0.4">
      <c r="A62" s="176"/>
      <c r="B62" s="70" t="s">
        <v>10</v>
      </c>
      <c r="C62" s="68" t="s">
        <v>9</v>
      </c>
      <c r="D62" s="68">
        <v>8.5399999999999991</v>
      </c>
      <c r="E62" s="69">
        <f>D62*E61</f>
        <v>26.644799999999996</v>
      </c>
      <c r="F62" s="69"/>
      <c r="G62" s="74"/>
    </row>
    <row r="63" spans="1:7" x14ac:dyDescent="0.4">
      <c r="A63" s="176"/>
      <c r="B63" s="70" t="s">
        <v>54</v>
      </c>
      <c r="C63" s="68" t="s">
        <v>5</v>
      </c>
      <c r="D63" s="68">
        <v>1.06</v>
      </c>
      <c r="E63" s="69">
        <f>D63*E61</f>
        <v>3.3072000000000004</v>
      </c>
      <c r="F63" s="69"/>
      <c r="G63" s="74"/>
    </row>
    <row r="64" spans="1:7" x14ac:dyDescent="0.4">
      <c r="A64" s="176"/>
      <c r="B64" s="70" t="s">
        <v>79</v>
      </c>
      <c r="C64" s="68" t="s">
        <v>42</v>
      </c>
      <c r="D64" s="68">
        <v>1.4</v>
      </c>
      <c r="E64" s="69">
        <f>D64*E61</f>
        <v>4.3679999999999994</v>
      </c>
      <c r="F64" s="69"/>
      <c r="G64" s="74"/>
    </row>
    <row r="65" spans="1:7" x14ac:dyDescent="0.4">
      <c r="A65" s="176"/>
      <c r="B65" s="70" t="s">
        <v>86</v>
      </c>
      <c r="C65" s="68" t="s">
        <v>11</v>
      </c>
      <c r="D65" s="68">
        <f>1.45/100</f>
        <v>1.4499999999999999E-2</v>
      </c>
      <c r="E65" s="69">
        <f>D65*E61</f>
        <v>4.5239999999999995E-2</v>
      </c>
      <c r="F65" s="69"/>
      <c r="G65" s="74"/>
    </row>
    <row r="66" spans="1:7" x14ac:dyDescent="0.4">
      <c r="A66" s="176"/>
      <c r="B66" s="71" t="s">
        <v>80</v>
      </c>
      <c r="C66" s="68" t="s">
        <v>11</v>
      </c>
      <c r="D66" s="68">
        <v>1.0149999999999999</v>
      </c>
      <c r="E66" s="69">
        <f>D66*E61</f>
        <v>3.1667999999999998</v>
      </c>
      <c r="F66" s="69"/>
      <c r="G66" s="74"/>
    </row>
    <row r="67" spans="1:7" x14ac:dyDescent="0.4">
      <c r="A67" s="176"/>
      <c r="B67" s="70" t="s">
        <v>83</v>
      </c>
      <c r="C67" s="68" t="s">
        <v>32</v>
      </c>
      <c r="D67" s="68" t="s">
        <v>85</v>
      </c>
      <c r="E67" s="69">
        <f>26.5*4</f>
        <v>106</v>
      </c>
      <c r="F67" s="69"/>
      <c r="G67" s="74"/>
    </row>
    <row r="68" spans="1:7" x14ac:dyDescent="0.4">
      <c r="A68" s="176"/>
      <c r="B68" s="70" t="s">
        <v>71</v>
      </c>
      <c r="C68" s="68" t="str">
        <f>C67</f>
        <v>grZ/m</v>
      </c>
      <c r="D68" s="68" t="s">
        <v>85</v>
      </c>
      <c r="E68" s="69">
        <f>131*1.8</f>
        <v>235.8</v>
      </c>
      <c r="F68" s="69"/>
      <c r="G68" s="74"/>
    </row>
    <row r="69" spans="1:7" x14ac:dyDescent="0.4">
      <c r="A69" s="176"/>
      <c r="B69" s="70" t="s">
        <v>34</v>
      </c>
      <c r="C69" s="68" t="s">
        <v>13</v>
      </c>
      <c r="D69" s="68"/>
      <c r="E69" s="69">
        <f>E66*2.4</f>
        <v>7.6003199999999991</v>
      </c>
      <c r="F69" s="69"/>
      <c r="G69" s="69"/>
    </row>
    <row r="70" spans="1:7" x14ac:dyDescent="0.4">
      <c r="A70" s="176"/>
      <c r="B70" s="70" t="s">
        <v>28</v>
      </c>
      <c r="C70" s="68" t="s">
        <v>5</v>
      </c>
      <c r="D70" s="68">
        <v>0.74</v>
      </c>
      <c r="E70" s="69">
        <f>D70*E61</f>
        <v>2.3088000000000002</v>
      </c>
      <c r="F70" s="69"/>
      <c r="G70" s="74"/>
    </row>
    <row r="71" spans="1:7" s="86" customFormat="1" x14ac:dyDescent="0.4">
      <c r="A71" s="65"/>
      <c r="B71" s="66" t="s">
        <v>0</v>
      </c>
      <c r="C71" s="66"/>
      <c r="D71" s="66"/>
      <c r="E71" s="66"/>
      <c r="F71" s="67"/>
      <c r="G71" s="84"/>
    </row>
    <row r="72" spans="1:7" x14ac:dyDescent="0.4">
      <c r="A72" s="65"/>
      <c r="B72" s="66" t="s">
        <v>4</v>
      </c>
      <c r="C72" s="87" t="s">
        <v>124</v>
      </c>
      <c r="D72" s="68"/>
      <c r="E72" s="68"/>
      <c r="F72" s="69"/>
      <c r="G72" s="68"/>
    </row>
    <row r="73" spans="1:7" x14ac:dyDescent="0.4">
      <c r="A73" s="65"/>
      <c r="B73" s="66" t="s">
        <v>0</v>
      </c>
      <c r="C73" s="66"/>
      <c r="D73" s="68"/>
      <c r="E73" s="68"/>
      <c r="F73" s="69"/>
      <c r="G73" s="68"/>
    </row>
    <row r="74" spans="1:7" x14ac:dyDescent="0.4">
      <c r="A74" s="65"/>
      <c r="B74" s="66" t="s">
        <v>3</v>
      </c>
      <c r="C74" s="87" t="s">
        <v>124</v>
      </c>
      <c r="D74" s="68"/>
      <c r="E74" s="68"/>
      <c r="F74" s="69"/>
      <c r="G74" s="68"/>
    </row>
    <row r="75" spans="1:7" x14ac:dyDescent="0.4">
      <c r="A75" s="65"/>
      <c r="B75" s="66" t="s">
        <v>0</v>
      </c>
      <c r="C75" s="66"/>
      <c r="D75" s="68"/>
      <c r="E75" s="68"/>
      <c r="F75" s="69"/>
      <c r="G75" s="68"/>
    </row>
    <row r="76" spans="1:7" x14ac:dyDescent="0.4">
      <c r="A76" s="65"/>
      <c r="B76" s="66" t="s">
        <v>2</v>
      </c>
      <c r="C76" s="87">
        <v>0.03</v>
      </c>
      <c r="D76" s="68"/>
      <c r="E76" s="68"/>
      <c r="F76" s="69"/>
      <c r="G76" s="68"/>
    </row>
    <row r="77" spans="1:7" x14ac:dyDescent="0.4">
      <c r="A77" s="65"/>
      <c r="B77" s="66" t="s">
        <v>0</v>
      </c>
      <c r="C77" s="66"/>
      <c r="D77" s="68"/>
      <c r="E77" s="68"/>
      <c r="F77" s="69"/>
      <c r="G77" s="68"/>
    </row>
    <row r="78" spans="1:7" x14ac:dyDescent="0.4">
      <c r="A78" s="65"/>
      <c r="B78" s="66" t="s">
        <v>1</v>
      </c>
      <c r="C78" s="87">
        <v>0.18</v>
      </c>
      <c r="D78" s="68"/>
      <c r="E78" s="68"/>
      <c r="F78" s="69"/>
      <c r="G78" s="68"/>
    </row>
    <row r="79" spans="1:7" ht="16.8" thickBot="1" x14ac:dyDescent="0.45">
      <c r="A79" s="88"/>
      <c r="B79" s="89" t="s">
        <v>0</v>
      </c>
      <c r="C79" s="90"/>
      <c r="D79" s="90"/>
      <c r="E79" s="90"/>
      <c r="F79" s="91"/>
      <c r="G79" s="90"/>
    </row>
    <row r="80" spans="1:7" x14ac:dyDescent="0.4">
      <c r="A80" s="60"/>
      <c r="B80" s="60"/>
      <c r="C80" s="92"/>
      <c r="D80" s="92"/>
      <c r="E80" s="92"/>
      <c r="F80" s="93"/>
      <c r="G80" s="92"/>
    </row>
    <row r="81" spans="1:11" s="26" customFormat="1" ht="48" customHeight="1" x14ac:dyDescent="0.35">
      <c r="A81" s="168" t="s">
        <v>133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</row>
    <row r="82" spans="1:11" s="26" customFormat="1" ht="48" customHeight="1" x14ac:dyDescent="0.35">
      <c r="A82" s="156" t="s">
        <v>134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</row>
    <row r="83" spans="1:11" s="26" customFormat="1" ht="48" customHeight="1" x14ac:dyDescent="0.35">
      <c r="A83" s="156" t="s">
        <v>135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</row>
    <row r="84" spans="1:11" s="26" customFormat="1" ht="48" customHeight="1" x14ac:dyDescent="0.35">
      <c r="A84" s="156" t="s">
        <v>136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</row>
    <row r="85" spans="1:11" x14ac:dyDescent="0.4">
      <c r="A85" s="60"/>
      <c r="B85" s="92"/>
      <c r="C85" s="92"/>
      <c r="D85" s="92"/>
      <c r="E85" s="92"/>
      <c r="F85" s="93"/>
      <c r="G85" s="92"/>
    </row>
    <row r="86" spans="1:11" x14ac:dyDescent="0.4">
      <c r="A86" s="60"/>
      <c r="B86" s="92"/>
      <c r="C86" s="92"/>
      <c r="D86" s="92"/>
      <c r="E86" s="92"/>
      <c r="F86" s="93"/>
      <c r="G86" s="92"/>
    </row>
    <row r="87" spans="1:11" x14ac:dyDescent="0.4">
      <c r="A87" s="60"/>
      <c r="B87" s="92"/>
      <c r="C87" s="92"/>
      <c r="D87" s="92"/>
      <c r="E87" s="92"/>
      <c r="F87" s="93"/>
      <c r="G87" s="92"/>
    </row>
    <row r="88" spans="1:11" x14ac:dyDescent="0.4">
      <c r="A88" s="60"/>
      <c r="B88" s="92"/>
      <c r="C88" s="92"/>
      <c r="D88" s="92"/>
      <c r="E88" s="92"/>
      <c r="F88" s="93"/>
      <c r="G88" s="92"/>
    </row>
    <row r="89" spans="1:11" x14ac:dyDescent="0.4">
      <c r="A89" s="60"/>
      <c r="B89" s="92"/>
      <c r="C89" s="92"/>
      <c r="D89" s="92"/>
      <c r="E89" s="92"/>
      <c r="F89" s="93"/>
      <c r="G89" s="92"/>
    </row>
    <row r="90" spans="1:11" x14ac:dyDescent="0.4">
      <c r="A90" s="60"/>
      <c r="B90" s="92"/>
      <c r="C90" s="92"/>
      <c r="D90" s="92"/>
      <c r="E90" s="92"/>
      <c r="F90" s="93"/>
      <c r="G90" s="92"/>
    </row>
    <row r="91" spans="1:11" x14ac:dyDescent="0.4">
      <c r="A91" s="60"/>
      <c r="B91" s="92"/>
      <c r="C91" s="92"/>
      <c r="D91" s="92"/>
      <c r="E91" s="92"/>
      <c r="F91" s="93"/>
      <c r="G91" s="92"/>
    </row>
    <row r="92" spans="1:11" x14ac:dyDescent="0.4">
      <c r="A92" s="60"/>
      <c r="B92" s="92"/>
      <c r="C92" s="92"/>
      <c r="D92" s="92"/>
      <c r="E92" s="92"/>
      <c r="F92" s="93"/>
      <c r="G92" s="92"/>
    </row>
    <row r="93" spans="1:11" x14ac:dyDescent="0.4">
      <c r="A93" s="60"/>
      <c r="B93" s="92"/>
      <c r="C93" s="92"/>
      <c r="D93" s="92"/>
      <c r="E93" s="92"/>
      <c r="F93" s="93"/>
      <c r="G93" s="92"/>
    </row>
    <row r="94" spans="1:11" x14ac:dyDescent="0.4">
      <c r="A94" s="60"/>
      <c r="B94" s="92"/>
      <c r="C94" s="92"/>
      <c r="D94" s="92"/>
      <c r="E94" s="92"/>
      <c r="F94" s="93"/>
      <c r="G94" s="92"/>
    </row>
    <row r="95" spans="1:11" x14ac:dyDescent="0.4">
      <c r="A95" s="60"/>
      <c r="B95" s="92"/>
      <c r="C95" s="92"/>
      <c r="D95" s="92"/>
      <c r="E95" s="92"/>
      <c r="F95" s="93"/>
      <c r="G95" s="92"/>
    </row>
    <row r="96" spans="1:11" x14ac:dyDescent="0.4">
      <c r="A96" s="60"/>
      <c r="B96" s="92"/>
      <c r="C96" s="92"/>
      <c r="D96" s="92"/>
      <c r="E96" s="92"/>
      <c r="F96" s="93"/>
      <c r="G96" s="92"/>
    </row>
    <row r="97" spans="1:7" x14ac:dyDescent="0.4">
      <c r="A97" s="60"/>
      <c r="B97" s="92"/>
      <c r="C97" s="92"/>
      <c r="D97" s="92"/>
      <c r="E97" s="92"/>
      <c r="F97" s="93"/>
      <c r="G97" s="92"/>
    </row>
    <row r="98" spans="1:7" x14ac:dyDescent="0.4">
      <c r="A98" s="60"/>
      <c r="B98" s="92"/>
      <c r="C98" s="92"/>
      <c r="D98" s="92"/>
      <c r="E98" s="92"/>
      <c r="F98" s="93"/>
      <c r="G98" s="92"/>
    </row>
    <row r="99" spans="1:7" x14ac:dyDescent="0.4">
      <c r="A99" s="60"/>
      <c r="B99" s="92"/>
      <c r="C99" s="92"/>
      <c r="D99" s="92"/>
      <c r="E99" s="92"/>
      <c r="F99" s="93"/>
      <c r="G99" s="92"/>
    </row>
    <row r="100" spans="1:7" x14ac:dyDescent="0.4">
      <c r="A100" s="60"/>
      <c r="B100" s="92"/>
      <c r="C100" s="92"/>
      <c r="D100" s="92"/>
      <c r="E100" s="92"/>
      <c r="F100" s="93"/>
      <c r="G100" s="92"/>
    </row>
    <row r="101" spans="1:7" x14ac:dyDescent="0.4">
      <c r="A101" s="60"/>
      <c r="B101" s="92"/>
      <c r="C101" s="92"/>
      <c r="D101" s="92"/>
      <c r="E101" s="92"/>
      <c r="F101" s="93"/>
      <c r="G101" s="92"/>
    </row>
    <row r="102" spans="1:7" x14ac:dyDescent="0.4">
      <c r="A102" s="60"/>
      <c r="B102" s="92"/>
      <c r="C102" s="92"/>
      <c r="D102" s="92"/>
      <c r="E102" s="92"/>
      <c r="F102" s="93"/>
      <c r="G102" s="92"/>
    </row>
    <row r="103" spans="1:7" x14ac:dyDescent="0.4">
      <c r="A103" s="60"/>
      <c r="B103" s="92"/>
      <c r="C103" s="92"/>
      <c r="D103" s="92"/>
      <c r="E103" s="92"/>
      <c r="F103" s="93"/>
      <c r="G103" s="92"/>
    </row>
    <row r="104" spans="1:7" x14ac:dyDescent="0.4">
      <c r="A104" s="60"/>
      <c r="B104" s="92"/>
      <c r="C104" s="92"/>
      <c r="D104" s="92"/>
      <c r="E104" s="92"/>
      <c r="F104" s="93"/>
      <c r="G104" s="92"/>
    </row>
    <row r="105" spans="1:7" x14ac:dyDescent="0.4">
      <c r="A105" s="60"/>
      <c r="B105" s="92"/>
      <c r="C105" s="92"/>
      <c r="D105" s="92"/>
      <c r="E105" s="92"/>
      <c r="F105" s="93"/>
      <c r="G105" s="92"/>
    </row>
    <row r="106" spans="1:7" x14ac:dyDescent="0.4">
      <c r="A106" s="60"/>
      <c r="B106" s="92"/>
      <c r="C106" s="92"/>
      <c r="D106" s="92"/>
      <c r="E106" s="92"/>
      <c r="F106" s="93"/>
      <c r="G106" s="92"/>
    </row>
    <row r="107" spans="1:7" x14ac:dyDescent="0.4">
      <c r="A107" s="60"/>
      <c r="B107" s="92"/>
      <c r="C107" s="92"/>
      <c r="D107" s="92"/>
      <c r="E107" s="92"/>
      <c r="F107" s="93"/>
      <c r="G107" s="92"/>
    </row>
    <row r="108" spans="1:7" x14ac:dyDescent="0.4">
      <c r="A108" s="60"/>
      <c r="B108" s="92"/>
      <c r="C108" s="92"/>
      <c r="D108" s="92"/>
      <c r="E108" s="92"/>
      <c r="F108" s="93"/>
      <c r="G108" s="92"/>
    </row>
    <row r="109" spans="1:7" x14ac:dyDescent="0.4">
      <c r="A109" s="60"/>
      <c r="B109" s="92"/>
      <c r="C109" s="92"/>
      <c r="D109" s="92"/>
      <c r="E109" s="92"/>
      <c r="F109" s="93"/>
      <c r="G109" s="92"/>
    </row>
    <row r="110" spans="1:7" x14ac:dyDescent="0.4">
      <c r="A110" s="60"/>
      <c r="B110" s="92"/>
      <c r="C110" s="92"/>
      <c r="D110" s="92"/>
      <c r="E110" s="92"/>
      <c r="F110" s="93"/>
      <c r="G110" s="92"/>
    </row>
    <row r="111" spans="1:7" x14ac:dyDescent="0.4">
      <c r="A111" s="60"/>
      <c r="B111" s="92"/>
      <c r="C111" s="92"/>
      <c r="D111" s="92"/>
      <c r="E111" s="92"/>
      <c r="F111" s="93"/>
      <c r="G111" s="92"/>
    </row>
    <row r="112" spans="1:7" x14ac:dyDescent="0.4">
      <c r="A112" s="60"/>
      <c r="B112" s="92"/>
      <c r="C112" s="92"/>
      <c r="D112" s="92"/>
      <c r="E112" s="92"/>
      <c r="F112" s="93"/>
      <c r="G112" s="92"/>
    </row>
    <row r="113" spans="1:7" x14ac:dyDescent="0.4">
      <c r="A113" s="60"/>
      <c r="B113" s="92"/>
      <c r="C113" s="92"/>
      <c r="D113" s="92"/>
      <c r="E113" s="92"/>
      <c r="F113" s="93"/>
      <c r="G113" s="92"/>
    </row>
    <row r="114" spans="1:7" x14ac:dyDescent="0.4">
      <c r="A114" s="60"/>
      <c r="B114" s="92"/>
      <c r="C114" s="92"/>
      <c r="D114" s="92"/>
      <c r="E114" s="92"/>
      <c r="F114" s="93"/>
      <c r="G114" s="92"/>
    </row>
    <row r="115" spans="1:7" x14ac:dyDescent="0.4">
      <c r="A115" s="60"/>
      <c r="B115" s="92"/>
      <c r="C115" s="92"/>
      <c r="D115" s="92"/>
      <c r="E115" s="92"/>
      <c r="F115" s="93"/>
      <c r="G115" s="92"/>
    </row>
    <row r="116" spans="1:7" x14ac:dyDescent="0.4">
      <c r="A116" s="60"/>
      <c r="B116" s="92"/>
      <c r="C116" s="92"/>
      <c r="D116" s="92"/>
      <c r="E116" s="92"/>
      <c r="F116" s="93"/>
      <c r="G116" s="92"/>
    </row>
    <row r="117" spans="1:7" x14ac:dyDescent="0.4">
      <c r="A117" s="60"/>
      <c r="B117" s="92"/>
      <c r="C117" s="92"/>
      <c r="D117" s="92"/>
      <c r="E117" s="92"/>
      <c r="F117" s="93"/>
      <c r="G117" s="92"/>
    </row>
    <row r="118" spans="1:7" x14ac:dyDescent="0.4">
      <c r="A118" s="60"/>
      <c r="B118" s="92"/>
      <c r="C118" s="92"/>
      <c r="D118" s="92"/>
      <c r="E118" s="92"/>
      <c r="F118" s="93"/>
      <c r="G118" s="92"/>
    </row>
    <row r="119" spans="1:7" x14ac:dyDescent="0.4">
      <c r="A119" s="60"/>
      <c r="B119" s="92"/>
      <c r="C119" s="92"/>
      <c r="D119" s="92"/>
      <c r="E119" s="92"/>
      <c r="F119" s="93"/>
      <c r="G119" s="92"/>
    </row>
    <row r="120" spans="1:7" x14ac:dyDescent="0.4">
      <c r="A120" s="60"/>
      <c r="B120" s="92"/>
      <c r="C120" s="92"/>
      <c r="D120" s="92"/>
      <c r="E120" s="92"/>
      <c r="F120" s="93"/>
      <c r="G120" s="92"/>
    </row>
    <row r="121" spans="1:7" x14ac:dyDescent="0.4">
      <c r="A121" s="60"/>
      <c r="B121" s="92"/>
      <c r="C121" s="92"/>
      <c r="D121" s="92"/>
      <c r="E121" s="92"/>
      <c r="F121" s="93"/>
      <c r="G121" s="92"/>
    </row>
    <row r="122" spans="1:7" x14ac:dyDescent="0.4">
      <c r="A122" s="60"/>
      <c r="B122" s="92"/>
      <c r="C122" s="92"/>
      <c r="D122" s="92"/>
      <c r="E122" s="92"/>
      <c r="F122" s="93"/>
      <c r="G122" s="92"/>
    </row>
    <row r="123" spans="1:7" x14ac:dyDescent="0.4">
      <c r="A123" s="60"/>
      <c r="B123" s="92"/>
      <c r="C123" s="92"/>
      <c r="D123" s="92"/>
      <c r="E123" s="92"/>
      <c r="F123" s="93"/>
      <c r="G123" s="92"/>
    </row>
    <row r="124" spans="1:7" x14ac:dyDescent="0.4">
      <c r="A124" s="60"/>
      <c r="B124" s="92"/>
      <c r="C124" s="92"/>
      <c r="D124" s="92"/>
      <c r="E124" s="92"/>
      <c r="F124" s="93"/>
      <c r="G124" s="92"/>
    </row>
    <row r="125" spans="1:7" x14ac:dyDescent="0.4">
      <c r="A125" s="60"/>
      <c r="B125" s="92"/>
      <c r="C125" s="92"/>
      <c r="D125" s="92"/>
      <c r="E125" s="92"/>
      <c r="F125" s="93"/>
      <c r="G125" s="92"/>
    </row>
    <row r="126" spans="1:7" x14ac:dyDescent="0.4">
      <c r="A126" s="60"/>
      <c r="B126" s="92"/>
      <c r="C126" s="92"/>
      <c r="D126" s="92"/>
      <c r="E126" s="92"/>
      <c r="F126" s="93"/>
      <c r="G126" s="92"/>
    </row>
    <row r="127" spans="1:7" x14ac:dyDescent="0.4">
      <c r="A127" s="60"/>
      <c r="B127" s="92"/>
      <c r="C127" s="92"/>
      <c r="D127" s="92"/>
      <c r="E127" s="92"/>
      <c r="F127" s="93"/>
      <c r="G127" s="92"/>
    </row>
    <row r="128" spans="1:7" x14ac:dyDescent="0.4">
      <c r="A128" s="60"/>
      <c r="B128" s="92"/>
      <c r="C128" s="92"/>
      <c r="D128" s="92"/>
      <c r="E128" s="92"/>
      <c r="F128" s="93"/>
      <c r="G128" s="92"/>
    </row>
    <row r="129" spans="1:7" x14ac:dyDescent="0.4">
      <c r="A129" s="60"/>
      <c r="B129" s="92"/>
      <c r="C129" s="92"/>
      <c r="D129" s="92"/>
      <c r="E129" s="92"/>
      <c r="F129" s="93"/>
      <c r="G129" s="92"/>
    </row>
    <row r="130" spans="1:7" x14ac:dyDescent="0.4">
      <c r="A130" s="60"/>
      <c r="B130" s="92"/>
      <c r="C130" s="92"/>
      <c r="D130" s="92"/>
      <c r="E130" s="92"/>
      <c r="F130" s="93"/>
      <c r="G130" s="92"/>
    </row>
    <row r="131" spans="1:7" x14ac:dyDescent="0.4">
      <c r="A131" s="60"/>
      <c r="B131" s="92"/>
      <c r="C131" s="92"/>
      <c r="D131" s="92"/>
      <c r="E131" s="92"/>
      <c r="F131" s="93"/>
      <c r="G131" s="92"/>
    </row>
    <row r="132" spans="1:7" x14ac:dyDescent="0.4">
      <c r="A132" s="60"/>
      <c r="B132" s="92"/>
      <c r="C132" s="92"/>
      <c r="D132" s="92"/>
      <c r="E132" s="92"/>
      <c r="F132" s="93"/>
      <c r="G132" s="92"/>
    </row>
    <row r="133" spans="1:7" x14ac:dyDescent="0.4">
      <c r="A133" s="60"/>
      <c r="B133" s="92"/>
      <c r="C133" s="92"/>
      <c r="D133" s="92"/>
      <c r="E133" s="92"/>
      <c r="F133" s="93"/>
      <c r="G133" s="92"/>
    </row>
    <row r="134" spans="1:7" x14ac:dyDescent="0.4">
      <c r="A134" s="60"/>
      <c r="B134" s="92"/>
      <c r="C134" s="92"/>
      <c r="D134" s="92"/>
      <c r="E134" s="92"/>
      <c r="F134" s="93"/>
      <c r="G134" s="92"/>
    </row>
    <row r="135" spans="1:7" x14ac:dyDescent="0.4">
      <c r="A135" s="60"/>
      <c r="B135" s="92"/>
      <c r="C135" s="92"/>
      <c r="D135" s="92"/>
      <c r="E135" s="92"/>
      <c r="F135" s="93"/>
      <c r="G135" s="92"/>
    </row>
    <row r="136" spans="1:7" x14ac:dyDescent="0.4">
      <c r="A136" s="60"/>
      <c r="B136" s="92"/>
      <c r="C136" s="92"/>
      <c r="D136" s="92"/>
      <c r="E136" s="92"/>
      <c r="F136" s="93"/>
      <c r="G136" s="92"/>
    </row>
    <row r="137" spans="1:7" x14ac:dyDescent="0.4">
      <c r="A137" s="60"/>
      <c r="B137" s="92"/>
      <c r="C137" s="92"/>
      <c r="D137" s="92"/>
      <c r="E137" s="92"/>
      <c r="F137" s="93"/>
      <c r="G137" s="92"/>
    </row>
    <row r="138" spans="1:7" x14ac:dyDescent="0.4">
      <c r="A138" s="60"/>
      <c r="B138" s="92"/>
      <c r="C138" s="92"/>
      <c r="D138" s="92"/>
      <c r="E138" s="92"/>
      <c r="F138" s="93"/>
      <c r="G138" s="92"/>
    </row>
    <row r="139" spans="1:7" x14ac:dyDescent="0.4">
      <c r="A139" s="60"/>
      <c r="B139" s="92"/>
      <c r="C139" s="92"/>
      <c r="D139" s="92"/>
      <c r="E139" s="92"/>
      <c r="F139" s="93"/>
      <c r="G139" s="92"/>
    </row>
    <row r="140" spans="1:7" x14ac:dyDescent="0.4">
      <c r="A140" s="60"/>
      <c r="B140" s="92"/>
      <c r="C140" s="92"/>
      <c r="D140" s="92"/>
      <c r="E140" s="92"/>
      <c r="F140" s="93"/>
      <c r="G140" s="92"/>
    </row>
    <row r="141" spans="1:7" x14ac:dyDescent="0.4">
      <c r="A141" s="60"/>
      <c r="B141" s="92"/>
      <c r="C141" s="92"/>
      <c r="D141" s="92"/>
      <c r="E141" s="92"/>
      <c r="F141" s="93"/>
      <c r="G141" s="92"/>
    </row>
    <row r="142" spans="1:7" x14ac:dyDescent="0.4">
      <c r="A142" s="60"/>
      <c r="B142" s="92"/>
      <c r="C142" s="92"/>
      <c r="D142" s="92"/>
      <c r="E142" s="92"/>
      <c r="F142" s="93"/>
      <c r="G142" s="92"/>
    </row>
    <row r="143" spans="1:7" x14ac:dyDescent="0.4">
      <c r="A143" s="60"/>
      <c r="B143" s="92"/>
      <c r="C143" s="92"/>
      <c r="D143" s="92"/>
      <c r="E143" s="92"/>
      <c r="F143" s="93"/>
      <c r="G143" s="92"/>
    </row>
    <row r="144" spans="1:7" x14ac:dyDescent="0.4">
      <c r="A144" s="60"/>
      <c r="B144" s="92"/>
      <c r="C144" s="92"/>
      <c r="D144" s="92"/>
      <c r="E144" s="92"/>
      <c r="F144" s="93"/>
      <c r="G144" s="92"/>
    </row>
    <row r="145" spans="1:7" x14ac:dyDescent="0.4">
      <c r="A145" s="60"/>
      <c r="B145" s="92"/>
      <c r="C145" s="92"/>
      <c r="D145" s="92"/>
      <c r="E145" s="92"/>
      <c r="F145" s="93"/>
      <c r="G145" s="92"/>
    </row>
    <row r="146" spans="1:7" x14ac:dyDescent="0.4">
      <c r="A146" s="60"/>
      <c r="B146" s="92"/>
      <c r="C146" s="92"/>
      <c r="D146" s="92"/>
      <c r="E146" s="92"/>
      <c r="F146" s="93"/>
      <c r="G146" s="92"/>
    </row>
    <row r="147" spans="1:7" x14ac:dyDescent="0.4">
      <c r="A147" s="60"/>
      <c r="B147" s="92"/>
      <c r="C147" s="92"/>
      <c r="D147" s="92"/>
      <c r="E147" s="92"/>
      <c r="F147" s="93"/>
      <c r="G147" s="92"/>
    </row>
    <row r="148" spans="1:7" x14ac:dyDescent="0.4">
      <c r="A148" s="60"/>
      <c r="B148" s="92"/>
      <c r="C148" s="92"/>
      <c r="D148" s="92"/>
      <c r="E148" s="92"/>
      <c r="F148" s="93"/>
      <c r="G148" s="92"/>
    </row>
    <row r="149" spans="1:7" x14ac:dyDescent="0.4">
      <c r="A149" s="60"/>
      <c r="B149" s="92"/>
      <c r="C149" s="92"/>
      <c r="D149" s="92"/>
      <c r="E149" s="92"/>
      <c r="F149" s="93"/>
      <c r="G149" s="92"/>
    </row>
    <row r="150" spans="1:7" x14ac:dyDescent="0.4">
      <c r="A150" s="60"/>
      <c r="B150" s="92"/>
      <c r="C150" s="92"/>
      <c r="D150" s="92"/>
      <c r="E150" s="92"/>
      <c r="F150" s="93"/>
      <c r="G150" s="92"/>
    </row>
    <row r="151" spans="1:7" x14ac:dyDescent="0.4">
      <c r="A151" s="60"/>
      <c r="B151" s="92"/>
      <c r="C151" s="92"/>
      <c r="D151" s="92"/>
      <c r="E151" s="92"/>
      <c r="F151" s="93"/>
      <c r="G151" s="92"/>
    </row>
    <row r="152" spans="1:7" x14ac:dyDescent="0.4">
      <c r="A152" s="60"/>
      <c r="B152" s="92"/>
      <c r="C152" s="92"/>
      <c r="D152" s="92"/>
      <c r="E152" s="92"/>
      <c r="F152" s="93"/>
      <c r="G152" s="92"/>
    </row>
    <row r="153" spans="1:7" x14ac:dyDescent="0.4">
      <c r="A153" s="60"/>
      <c r="B153" s="92"/>
      <c r="C153" s="92"/>
      <c r="D153" s="92"/>
      <c r="E153" s="92"/>
      <c r="F153" s="93"/>
      <c r="G153" s="92"/>
    </row>
    <row r="154" spans="1:7" x14ac:dyDescent="0.4">
      <c r="A154" s="60"/>
      <c r="B154" s="92"/>
      <c r="C154" s="92"/>
      <c r="D154" s="92"/>
      <c r="E154" s="92"/>
      <c r="F154" s="93"/>
      <c r="G154" s="92"/>
    </row>
    <row r="155" spans="1:7" x14ac:dyDescent="0.4">
      <c r="A155" s="60"/>
      <c r="B155" s="92"/>
      <c r="C155" s="92"/>
      <c r="D155" s="92"/>
      <c r="E155" s="92"/>
      <c r="F155" s="93"/>
      <c r="G155" s="92"/>
    </row>
    <row r="156" spans="1:7" x14ac:dyDescent="0.4">
      <c r="A156" s="60"/>
      <c r="B156" s="92"/>
      <c r="C156" s="92"/>
      <c r="D156" s="92"/>
      <c r="E156" s="92"/>
      <c r="F156" s="93"/>
      <c r="G156" s="92"/>
    </row>
    <row r="157" spans="1:7" x14ac:dyDescent="0.4">
      <c r="A157" s="60"/>
      <c r="B157" s="92"/>
      <c r="C157" s="92"/>
      <c r="D157" s="92"/>
      <c r="E157" s="92"/>
      <c r="F157" s="93"/>
      <c r="G157" s="92"/>
    </row>
    <row r="158" spans="1:7" x14ac:dyDescent="0.4">
      <c r="A158" s="60"/>
      <c r="B158" s="92"/>
      <c r="C158" s="92"/>
      <c r="D158" s="92"/>
      <c r="E158" s="92"/>
      <c r="F158" s="93"/>
      <c r="G158" s="92"/>
    </row>
    <row r="159" spans="1:7" x14ac:dyDescent="0.4">
      <c r="A159" s="60"/>
      <c r="B159" s="92"/>
      <c r="C159" s="92"/>
      <c r="D159" s="92"/>
      <c r="E159" s="92"/>
      <c r="F159" s="93"/>
      <c r="G159" s="92"/>
    </row>
    <row r="160" spans="1:7" x14ac:dyDescent="0.4">
      <c r="A160" s="60"/>
      <c r="B160" s="92"/>
      <c r="C160" s="92"/>
      <c r="D160" s="92"/>
      <c r="E160" s="92"/>
      <c r="F160" s="93"/>
      <c r="G160" s="92"/>
    </row>
    <row r="161" spans="1:7" x14ac:dyDescent="0.4">
      <c r="A161" s="60"/>
      <c r="B161" s="92"/>
      <c r="C161" s="92"/>
      <c r="D161" s="92"/>
      <c r="E161" s="92"/>
      <c r="F161" s="93"/>
      <c r="G161" s="92"/>
    </row>
    <row r="162" spans="1:7" x14ac:dyDescent="0.4">
      <c r="A162" s="60"/>
      <c r="B162" s="92"/>
      <c r="C162" s="92"/>
      <c r="D162" s="92"/>
      <c r="E162" s="92"/>
      <c r="F162" s="93"/>
      <c r="G162" s="92"/>
    </row>
    <row r="163" spans="1:7" x14ac:dyDescent="0.4">
      <c r="A163" s="60"/>
      <c r="B163" s="92"/>
      <c r="C163" s="92"/>
      <c r="D163" s="92"/>
      <c r="E163" s="92"/>
      <c r="F163" s="93"/>
      <c r="G163" s="92"/>
    </row>
    <row r="164" spans="1:7" x14ac:dyDescent="0.4">
      <c r="A164" s="60"/>
      <c r="B164" s="92"/>
      <c r="C164" s="92"/>
      <c r="D164" s="92"/>
      <c r="E164" s="92"/>
      <c r="F164" s="93"/>
      <c r="G164" s="92"/>
    </row>
    <row r="165" spans="1:7" x14ac:dyDescent="0.4">
      <c r="A165" s="60"/>
      <c r="B165" s="92"/>
      <c r="C165" s="92"/>
      <c r="D165" s="92"/>
      <c r="E165" s="92"/>
      <c r="F165" s="93"/>
      <c r="G165" s="92"/>
    </row>
    <row r="166" spans="1:7" x14ac:dyDescent="0.4">
      <c r="A166" s="60"/>
      <c r="B166" s="92"/>
      <c r="C166" s="92"/>
      <c r="D166" s="92"/>
      <c r="E166" s="92"/>
      <c r="F166" s="93"/>
      <c r="G166" s="92"/>
    </row>
    <row r="167" spans="1:7" x14ac:dyDescent="0.4">
      <c r="A167" s="60"/>
      <c r="B167" s="92"/>
      <c r="C167" s="92"/>
      <c r="D167" s="92"/>
      <c r="E167" s="92"/>
      <c r="F167" s="93"/>
      <c r="G167" s="92"/>
    </row>
    <row r="168" spans="1:7" x14ac:dyDescent="0.4">
      <c r="A168" s="60"/>
      <c r="B168" s="92"/>
      <c r="C168" s="92"/>
      <c r="D168" s="92"/>
      <c r="E168" s="92"/>
      <c r="F168" s="93"/>
      <c r="G168" s="92"/>
    </row>
    <row r="169" spans="1:7" x14ac:dyDescent="0.4">
      <c r="A169" s="60"/>
      <c r="B169" s="92"/>
      <c r="C169" s="92"/>
      <c r="D169" s="92"/>
      <c r="E169" s="92"/>
      <c r="F169" s="93"/>
      <c r="G169" s="92"/>
    </row>
    <row r="170" spans="1:7" x14ac:dyDescent="0.4">
      <c r="A170" s="60"/>
      <c r="B170" s="92"/>
      <c r="C170" s="92"/>
      <c r="D170" s="92"/>
      <c r="E170" s="92"/>
      <c r="F170" s="93"/>
      <c r="G170" s="92"/>
    </row>
    <row r="171" spans="1:7" x14ac:dyDescent="0.4">
      <c r="A171" s="60"/>
      <c r="B171" s="92"/>
      <c r="C171" s="92"/>
      <c r="D171" s="92"/>
      <c r="E171" s="92"/>
      <c r="F171" s="93"/>
      <c r="G171" s="92"/>
    </row>
    <row r="172" spans="1:7" x14ac:dyDescent="0.4">
      <c r="A172" s="60"/>
      <c r="B172" s="92"/>
      <c r="C172" s="92"/>
      <c r="D172" s="92"/>
      <c r="E172" s="92"/>
      <c r="F172" s="93"/>
      <c r="G172" s="92"/>
    </row>
    <row r="173" spans="1:7" x14ac:dyDescent="0.4">
      <c r="A173" s="60"/>
      <c r="B173" s="92"/>
      <c r="C173" s="92"/>
      <c r="D173" s="92"/>
      <c r="E173" s="92"/>
      <c r="F173" s="93"/>
      <c r="G173" s="92"/>
    </row>
    <row r="174" spans="1:7" x14ac:dyDescent="0.4">
      <c r="A174" s="60"/>
      <c r="B174" s="92"/>
      <c r="C174" s="92"/>
      <c r="D174" s="92"/>
      <c r="E174" s="92"/>
      <c r="F174" s="93"/>
      <c r="G174" s="92"/>
    </row>
    <row r="175" spans="1:7" x14ac:dyDescent="0.4">
      <c r="A175" s="60"/>
      <c r="B175" s="92"/>
      <c r="C175" s="92"/>
      <c r="D175" s="92"/>
      <c r="E175" s="92"/>
      <c r="F175" s="93"/>
      <c r="G175" s="92"/>
    </row>
    <row r="176" spans="1:7" x14ac:dyDescent="0.4">
      <c r="A176" s="60"/>
      <c r="B176" s="92"/>
      <c r="C176" s="92"/>
      <c r="D176" s="92"/>
      <c r="E176" s="92"/>
      <c r="F176" s="93"/>
      <c r="G176" s="92"/>
    </row>
    <row r="177" spans="1:7" x14ac:dyDescent="0.4">
      <c r="A177" s="60"/>
      <c r="B177" s="92"/>
      <c r="C177" s="92"/>
      <c r="D177" s="92"/>
      <c r="E177" s="92"/>
      <c r="F177" s="93"/>
      <c r="G177" s="92"/>
    </row>
    <row r="178" spans="1:7" x14ac:dyDescent="0.4">
      <c r="A178" s="60"/>
      <c r="B178" s="92"/>
      <c r="C178" s="92"/>
      <c r="D178" s="92"/>
      <c r="E178" s="92"/>
      <c r="F178" s="93"/>
      <c r="G178" s="92"/>
    </row>
    <row r="179" spans="1:7" x14ac:dyDescent="0.4">
      <c r="A179" s="60"/>
      <c r="B179" s="92"/>
      <c r="C179" s="92"/>
      <c r="D179" s="92"/>
      <c r="E179" s="92"/>
      <c r="F179" s="93"/>
      <c r="G179" s="92"/>
    </row>
    <row r="180" spans="1:7" x14ac:dyDescent="0.4">
      <c r="A180" s="60"/>
      <c r="B180" s="92"/>
      <c r="C180" s="92"/>
      <c r="D180" s="92"/>
      <c r="E180" s="92"/>
      <c r="F180" s="93"/>
      <c r="G180" s="92"/>
    </row>
    <row r="181" spans="1:7" x14ac:dyDescent="0.4">
      <c r="A181" s="60"/>
      <c r="B181" s="92"/>
      <c r="C181" s="92"/>
      <c r="D181" s="92"/>
      <c r="E181" s="92"/>
      <c r="F181" s="93"/>
      <c r="G181" s="92"/>
    </row>
    <row r="182" spans="1:7" x14ac:dyDescent="0.4">
      <c r="A182" s="60"/>
      <c r="B182" s="92"/>
      <c r="C182" s="92"/>
      <c r="D182" s="92"/>
      <c r="E182" s="92"/>
      <c r="F182" s="93"/>
      <c r="G182" s="92"/>
    </row>
    <row r="183" spans="1:7" x14ac:dyDescent="0.4">
      <c r="A183" s="60"/>
      <c r="B183" s="92"/>
      <c r="C183" s="92"/>
      <c r="D183" s="92"/>
      <c r="E183" s="92"/>
      <c r="F183" s="93"/>
      <c r="G183" s="92"/>
    </row>
    <row r="184" spans="1:7" x14ac:dyDescent="0.4">
      <c r="A184" s="60"/>
      <c r="B184" s="92"/>
      <c r="C184" s="92"/>
      <c r="D184" s="92"/>
      <c r="E184" s="92"/>
      <c r="F184" s="93"/>
      <c r="G184" s="92"/>
    </row>
    <row r="185" spans="1:7" x14ac:dyDescent="0.4">
      <c r="A185" s="60"/>
      <c r="B185" s="92"/>
      <c r="C185" s="92"/>
      <c r="D185" s="92"/>
      <c r="E185" s="92"/>
      <c r="F185" s="93"/>
      <c r="G185" s="92"/>
    </row>
    <row r="186" spans="1:7" x14ac:dyDescent="0.4">
      <c r="A186" s="60"/>
      <c r="B186" s="92"/>
      <c r="C186" s="92"/>
      <c r="D186" s="92"/>
      <c r="E186" s="92"/>
      <c r="F186" s="93"/>
      <c r="G186" s="92"/>
    </row>
    <row r="187" spans="1:7" x14ac:dyDescent="0.4">
      <c r="A187" s="60"/>
      <c r="B187" s="92"/>
      <c r="C187" s="92"/>
      <c r="D187" s="92"/>
      <c r="E187" s="92"/>
      <c r="F187" s="93"/>
      <c r="G187" s="92"/>
    </row>
    <row r="188" spans="1:7" x14ac:dyDescent="0.4">
      <c r="A188" s="60"/>
      <c r="B188" s="92"/>
      <c r="C188" s="92"/>
      <c r="D188" s="92"/>
      <c r="E188" s="92"/>
      <c r="F188" s="93"/>
      <c r="G188" s="92"/>
    </row>
    <row r="189" spans="1:7" x14ac:dyDescent="0.4">
      <c r="A189" s="60"/>
      <c r="B189" s="92"/>
      <c r="C189" s="92"/>
      <c r="D189" s="92"/>
      <c r="E189" s="92"/>
      <c r="F189" s="93"/>
      <c r="G189" s="92"/>
    </row>
    <row r="190" spans="1:7" x14ac:dyDescent="0.4">
      <c r="A190" s="60"/>
      <c r="B190" s="92"/>
      <c r="C190" s="92"/>
      <c r="D190" s="92"/>
      <c r="E190" s="92"/>
      <c r="F190" s="93"/>
      <c r="G190" s="92"/>
    </row>
    <row r="191" spans="1:7" x14ac:dyDescent="0.4">
      <c r="A191" s="60"/>
      <c r="B191" s="92"/>
      <c r="C191" s="92"/>
      <c r="D191" s="92"/>
      <c r="E191" s="92"/>
      <c r="F191" s="93"/>
      <c r="G191" s="92"/>
    </row>
    <row r="192" spans="1:7" x14ac:dyDescent="0.4">
      <c r="A192" s="60"/>
      <c r="B192" s="92"/>
      <c r="C192" s="92"/>
      <c r="D192" s="92"/>
      <c r="E192" s="92"/>
      <c r="F192" s="93"/>
      <c r="G192" s="92"/>
    </row>
    <row r="193" spans="1:7" x14ac:dyDescent="0.4">
      <c r="A193" s="60"/>
      <c r="B193" s="92"/>
      <c r="C193" s="92"/>
      <c r="D193" s="92"/>
      <c r="E193" s="92"/>
      <c r="F193" s="93"/>
      <c r="G193" s="92"/>
    </row>
    <row r="194" spans="1:7" x14ac:dyDescent="0.4">
      <c r="A194" s="60"/>
      <c r="B194" s="92"/>
      <c r="C194" s="92"/>
      <c r="D194" s="92"/>
      <c r="E194" s="92"/>
      <c r="F194" s="93"/>
      <c r="G194" s="92"/>
    </row>
    <row r="195" spans="1:7" x14ac:dyDescent="0.4">
      <c r="A195" s="60"/>
      <c r="B195" s="92"/>
      <c r="C195" s="92"/>
      <c r="D195" s="92"/>
      <c r="E195" s="92"/>
      <c r="F195" s="93"/>
      <c r="G195" s="92"/>
    </row>
    <row r="196" spans="1:7" x14ac:dyDescent="0.4">
      <c r="A196" s="60"/>
      <c r="B196" s="92"/>
      <c r="C196" s="92"/>
      <c r="D196" s="92"/>
      <c r="E196" s="92"/>
      <c r="F196" s="93"/>
      <c r="G196" s="92"/>
    </row>
    <row r="197" spans="1:7" x14ac:dyDescent="0.4">
      <c r="A197" s="60"/>
      <c r="B197" s="92"/>
      <c r="C197" s="92"/>
      <c r="D197" s="92"/>
      <c r="E197" s="92"/>
      <c r="F197" s="93"/>
      <c r="G197" s="92"/>
    </row>
    <row r="198" spans="1:7" x14ac:dyDescent="0.4">
      <c r="A198" s="60"/>
      <c r="B198" s="92"/>
      <c r="C198" s="92"/>
      <c r="D198" s="92"/>
      <c r="E198" s="92"/>
      <c r="F198" s="93"/>
      <c r="G198" s="92"/>
    </row>
    <row r="199" spans="1:7" x14ac:dyDescent="0.4">
      <c r="A199" s="60"/>
      <c r="B199" s="92"/>
      <c r="C199" s="92"/>
      <c r="D199" s="92"/>
      <c r="E199" s="92"/>
      <c r="F199" s="93"/>
      <c r="G199" s="92"/>
    </row>
    <row r="200" spans="1:7" x14ac:dyDescent="0.4">
      <c r="A200" s="60"/>
      <c r="B200" s="92"/>
      <c r="C200" s="92"/>
      <c r="D200" s="92"/>
      <c r="E200" s="92"/>
      <c r="F200" s="93"/>
      <c r="G200" s="92"/>
    </row>
    <row r="201" spans="1:7" x14ac:dyDescent="0.4">
      <c r="A201" s="60"/>
      <c r="B201" s="92"/>
      <c r="C201" s="92"/>
      <c r="D201" s="92"/>
      <c r="E201" s="92"/>
      <c r="F201" s="93"/>
      <c r="G201" s="92"/>
    </row>
    <row r="202" spans="1:7" x14ac:dyDescent="0.4">
      <c r="A202" s="60"/>
      <c r="B202" s="92"/>
      <c r="C202" s="92"/>
      <c r="D202" s="92"/>
      <c r="E202" s="92"/>
      <c r="F202" s="93"/>
      <c r="G202" s="92"/>
    </row>
    <row r="203" spans="1:7" x14ac:dyDescent="0.4">
      <c r="A203" s="60"/>
      <c r="B203" s="92"/>
      <c r="C203" s="92"/>
      <c r="D203" s="92"/>
      <c r="E203" s="92"/>
      <c r="F203" s="93"/>
      <c r="G203" s="92"/>
    </row>
    <row r="204" spans="1:7" x14ac:dyDescent="0.4">
      <c r="A204" s="60"/>
      <c r="B204" s="92"/>
      <c r="C204" s="92"/>
      <c r="D204" s="92"/>
      <c r="E204" s="92"/>
      <c r="F204" s="93"/>
      <c r="G204" s="92"/>
    </row>
    <row r="205" spans="1:7" x14ac:dyDescent="0.4">
      <c r="A205" s="60"/>
      <c r="B205" s="92"/>
      <c r="C205" s="92"/>
      <c r="D205" s="92"/>
      <c r="E205" s="92"/>
      <c r="F205" s="93"/>
      <c r="G205" s="92"/>
    </row>
    <row r="206" spans="1:7" x14ac:dyDescent="0.4">
      <c r="A206" s="60"/>
      <c r="B206" s="92"/>
      <c r="C206" s="92"/>
      <c r="D206" s="92"/>
      <c r="E206" s="92"/>
      <c r="F206" s="93"/>
      <c r="G206" s="92"/>
    </row>
    <row r="207" spans="1:7" x14ac:dyDescent="0.4">
      <c r="A207" s="60"/>
      <c r="B207" s="92"/>
      <c r="C207" s="92"/>
      <c r="D207" s="92"/>
      <c r="E207" s="92"/>
      <c r="F207" s="93"/>
      <c r="G207" s="92"/>
    </row>
    <row r="208" spans="1:7" x14ac:dyDescent="0.4">
      <c r="A208" s="60"/>
      <c r="B208" s="92"/>
      <c r="C208" s="92"/>
      <c r="D208" s="92"/>
      <c r="E208" s="92"/>
      <c r="F208" s="93"/>
      <c r="G208" s="92"/>
    </row>
    <row r="209" spans="1:7" x14ac:dyDescent="0.4">
      <c r="A209" s="60"/>
      <c r="B209" s="92"/>
      <c r="C209" s="92"/>
      <c r="D209" s="92"/>
      <c r="E209" s="92"/>
      <c r="F209" s="93"/>
      <c r="G209" s="92"/>
    </row>
    <row r="210" spans="1:7" x14ac:dyDescent="0.4">
      <c r="A210" s="60"/>
      <c r="B210" s="92"/>
      <c r="C210" s="92"/>
      <c r="D210" s="92"/>
      <c r="E210" s="92"/>
      <c r="F210" s="93"/>
      <c r="G210" s="92"/>
    </row>
    <row r="211" spans="1:7" x14ac:dyDescent="0.4">
      <c r="A211" s="60"/>
      <c r="B211" s="92"/>
      <c r="C211" s="92"/>
      <c r="D211" s="92"/>
      <c r="E211" s="92"/>
      <c r="F211" s="93"/>
      <c r="G211" s="92"/>
    </row>
    <row r="212" spans="1:7" x14ac:dyDescent="0.4">
      <c r="A212" s="60"/>
      <c r="B212" s="92"/>
      <c r="C212" s="92"/>
      <c r="D212" s="92"/>
      <c r="E212" s="92"/>
      <c r="F212" s="93"/>
      <c r="G212" s="92"/>
    </row>
    <row r="213" spans="1:7" x14ac:dyDescent="0.4">
      <c r="A213" s="60"/>
      <c r="B213" s="92"/>
      <c r="C213" s="92"/>
      <c r="D213" s="92"/>
      <c r="E213" s="92"/>
      <c r="F213" s="93"/>
      <c r="G213" s="92"/>
    </row>
    <row r="214" spans="1:7" x14ac:dyDescent="0.4">
      <c r="A214" s="60"/>
      <c r="B214" s="92"/>
      <c r="C214" s="92"/>
      <c r="D214" s="92"/>
      <c r="E214" s="92"/>
      <c r="F214" s="93"/>
      <c r="G214" s="92"/>
    </row>
    <row r="215" spans="1:7" x14ac:dyDescent="0.4">
      <c r="A215" s="60"/>
      <c r="B215" s="92"/>
      <c r="C215" s="92"/>
      <c r="D215" s="92"/>
      <c r="E215" s="92"/>
      <c r="F215" s="93"/>
      <c r="G215" s="92"/>
    </row>
    <row r="216" spans="1:7" x14ac:dyDescent="0.4">
      <c r="A216" s="60"/>
      <c r="B216" s="92"/>
      <c r="C216" s="92"/>
      <c r="D216" s="92"/>
      <c r="E216" s="92"/>
      <c r="F216" s="93"/>
      <c r="G216" s="92"/>
    </row>
    <row r="217" spans="1:7" x14ac:dyDescent="0.4">
      <c r="A217" s="60"/>
      <c r="B217" s="92"/>
      <c r="C217" s="92"/>
      <c r="D217" s="92"/>
      <c r="E217" s="92"/>
      <c r="F217" s="93"/>
      <c r="G217" s="92"/>
    </row>
    <row r="218" spans="1:7" x14ac:dyDescent="0.4">
      <c r="A218" s="60"/>
      <c r="B218" s="92"/>
      <c r="C218" s="92"/>
      <c r="D218" s="92"/>
      <c r="E218" s="92"/>
      <c r="F218" s="93"/>
      <c r="G218" s="92"/>
    </row>
    <row r="219" spans="1:7" x14ac:dyDescent="0.4">
      <c r="A219" s="60"/>
      <c r="B219" s="92"/>
      <c r="C219" s="92"/>
      <c r="D219" s="92"/>
      <c r="E219" s="92"/>
      <c r="F219" s="93"/>
      <c r="G219" s="92"/>
    </row>
    <row r="220" spans="1:7" x14ac:dyDescent="0.4">
      <c r="A220" s="60"/>
      <c r="B220" s="92"/>
      <c r="C220" s="92"/>
      <c r="D220" s="92"/>
      <c r="E220" s="92"/>
      <c r="F220" s="93"/>
      <c r="G220" s="92"/>
    </row>
    <row r="221" spans="1:7" x14ac:dyDescent="0.4">
      <c r="A221" s="60"/>
      <c r="B221" s="92"/>
      <c r="C221" s="92"/>
      <c r="D221" s="92"/>
      <c r="E221" s="92"/>
      <c r="F221" s="93"/>
      <c r="G221" s="92"/>
    </row>
    <row r="222" spans="1:7" x14ac:dyDescent="0.4">
      <c r="A222" s="60"/>
      <c r="B222" s="92"/>
      <c r="C222" s="92"/>
      <c r="D222" s="92"/>
      <c r="E222" s="92"/>
      <c r="F222" s="93"/>
      <c r="G222" s="92"/>
    </row>
    <row r="223" spans="1:7" x14ac:dyDescent="0.4">
      <c r="A223" s="60"/>
      <c r="B223" s="92"/>
      <c r="C223" s="92"/>
      <c r="D223" s="92"/>
      <c r="E223" s="92"/>
      <c r="F223" s="93"/>
      <c r="G223" s="92"/>
    </row>
    <row r="224" spans="1:7" x14ac:dyDescent="0.4">
      <c r="A224" s="60"/>
      <c r="B224" s="92"/>
      <c r="C224" s="92"/>
      <c r="D224" s="92"/>
      <c r="E224" s="92"/>
      <c r="F224" s="93"/>
      <c r="G224" s="92"/>
    </row>
    <row r="225" spans="1:7" x14ac:dyDescent="0.4">
      <c r="A225" s="60"/>
      <c r="B225" s="92"/>
      <c r="C225" s="92"/>
      <c r="D225" s="92"/>
      <c r="E225" s="92"/>
      <c r="F225" s="93"/>
      <c r="G225" s="92"/>
    </row>
    <row r="226" spans="1:7" x14ac:dyDescent="0.4">
      <c r="A226" s="60"/>
      <c r="B226" s="92"/>
      <c r="C226" s="92"/>
      <c r="D226" s="92"/>
      <c r="E226" s="92"/>
      <c r="F226" s="93"/>
      <c r="G226" s="92"/>
    </row>
    <row r="227" spans="1:7" x14ac:dyDescent="0.4">
      <c r="A227" s="60"/>
      <c r="B227" s="92"/>
      <c r="C227" s="92"/>
      <c r="D227" s="92"/>
      <c r="E227" s="92"/>
      <c r="F227" s="93"/>
      <c r="G227" s="92"/>
    </row>
    <row r="228" spans="1:7" x14ac:dyDescent="0.4">
      <c r="A228" s="60"/>
      <c r="B228" s="92"/>
      <c r="C228" s="92"/>
      <c r="D228" s="92"/>
      <c r="E228" s="92"/>
      <c r="F228" s="93"/>
      <c r="G228" s="92"/>
    </row>
    <row r="229" spans="1:7" x14ac:dyDescent="0.4">
      <c r="A229" s="60"/>
      <c r="B229" s="92"/>
      <c r="C229" s="92"/>
      <c r="D229" s="92"/>
      <c r="E229" s="92"/>
      <c r="F229" s="93"/>
      <c r="G229" s="92"/>
    </row>
    <row r="230" spans="1:7" x14ac:dyDescent="0.4">
      <c r="A230" s="60"/>
      <c r="B230" s="92"/>
      <c r="C230" s="92"/>
      <c r="D230" s="92"/>
      <c r="E230" s="92"/>
      <c r="F230" s="93"/>
      <c r="G230" s="92"/>
    </row>
    <row r="231" spans="1:7" x14ac:dyDescent="0.4">
      <c r="A231" s="60"/>
      <c r="B231" s="92"/>
      <c r="C231" s="92"/>
      <c r="D231" s="92"/>
      <c r="E231" s="92"/>
      <c r="F231" s="93"/>
      <c r="G231" s="92"/>
    </row>
    <row r="232" spans="1:7" x14ac:dyDescent="0.4">
      <c r="A232" s="60"/>
      <c r="B232" s="92"/>
      <c r="C232" s="92"/>
      <c r="D232" s="92"/>
      <c r="E232" s="92"/>
      <c r="F232" s="93"/>
      <c r="G232" s="92"/>
    </row>
    <row r="233" spans="1:7" x14ac:dyDescent="0.4">
      <c r="A233" s="60"/>
      <c r="B233" s="92"/>
      <c r="C233" s="92"/>
      <c r="D233" s="92"/>
      <c r="E233" s="92"/>
      <c r="F233" s="93"/>
      <c r="G233" s="92"/>
    </row>
    <row r="234" spans="1:7" x14ac:dyDescent="0.4">
      <c r="A234" s="60"/>
      <c r="B234" s="92"/>
      <c r="C234" s="92"/>
      <c r="D234" s="92"/>
      <c r="E234" s="92"/>
      <c r="F234" s="93"/>
      <c r="G234" s="92"/>
    </row>
    <row r="235" spans="1:7" x14ac:dyDescent="0.4">
      <c r="A235" s="60"/>
      <c r="B235" s="92"/>
      <c r="C235" s="92"/>
      <c r="D235" s="92"/>
      <c r="E235" s="92"/>
      <c r="F235" s="93"/>
      <c r="G235" s="92"/>
    </row>
    <row r="236" spans="1:7" x14ac:dyDescent="0.4">
      <c r="A236" s="60"/>
      <c r="B236" s="92"/>
      <c r="C236" s="92"/>
      <c r="D236" s="92"/>
      <c r="E236" s="92"/>
      <c r="F236" s="93"/>
      <c r="G236" s="92"/>
    </row>
    <row r="237" spans="1:7" x14ac:dyDescent="0.4">
      <c r="A237" s="60"/>
      <c r="B237" s="92"/>
      <c r="C237" s="92"/>
      <c r="D237" s="92"/>
      <c r="E237" s="92"/>
      <c r="F237" s="93"/>
      <c r="G237" s="92"/>
    </row>
    <row r="238" spans="1:7" x14ac:dyDescent="0.4">
      <c r="A238" s="60"/>
      <c r="B238" s="92"/>
      <c r="C238" s="92"/>
      <c r="D238" s="92"/>
      <c r="E238" s="92"/>
      <c r="F238" s="93"/>
      <c r="G238" s="92"/>
    </row>
    <row r="239" spans="1:7" x14ac:dyDescent="0.4">
      <c r="A239" s="60"/>
      <c r="B239" s="92"/>
      <c r="C239" s="92"/>
      <c r="D239" s="92"/>
      <c r="E239" s="92"/>
      <c r="F239" s="93"/>
      <c r="G239" s="92"/>
    </row>
    <row r="240" spans="1:7" x14ac:dyDescent="0.4">
      <c r="A240" s="60"/>
      <c r="B240" s="92"/>
      <c r="C240" s="92"/>
      <c r="D240" s="92"/>
      <c r="E240" s="92"/>
      <c r="F240" s="93"/>
      <c r="G240" s="92"/>
    </row>
    <row r="241" spans="1:7" x14ac:dyDescent="0.4">
      <c r="A241" s="60"/>
      <c r="B241" s="92"/>
      <c r="C241" s="92"/>
      <c r="D241" s="92"/>
      <c r="E241" s="92"/>
      <c r="F241" s="93"/>
      <c r="G241" s="92"/>
    </row>
    <row r="242" spans="1:7" x14ac:dyDescent="0.4">
      <c r="A242" s="60"/>
      <c r="B242" s="92"/>
      <c r="C242" s="92"/>
      <c r="D242" s="92"/>
      <c r="E242" s="92"/>
      <c r="F242" s="93"/>
      <c r="G242" s="92"/>
    </row>
    <row r="243" spans="1:7" x14ac:dyDescent="0.4">
      <c r="A243" s="60"/>
      <c r="B243" s="92"/>
      <c r="C243" s="92"/>
      <c r="D243" s="92"/>
      <c r="E243" s="92"/>
      <c r="F243" s="93"/>
      <c r="G243" s="92"/>
    </row>
    <row r="244" spans="1:7" x14ac:dyDescent="0.4">
      <c r="A244" s="60"/>
      <c r="B244" s="92"/>
      <c r="C244" s="92"/>
      <c r="D244" s="92"/>
      <c r="E244" s="92"/>
      <c r="F244" s="93"/>
      <c r="G244" s="92"/>
    </row>
    <row r="245" spans="1:7" x14ac:dyDescent="0.4">
      <c r="A245" s="60"/>
      <c r="B245" s="92"/>
      <c r="C245" s="92"/>
      <c r="D245" s="92"/>
      <c r="E245" s="92"/>
      <c r="F245" s="93"/>
      <c r="G245" s="92"/>
    </row>
    <row r="246" spans="1:7" x14ac:dyDescent="0.4">
      <c r="A246" s="60"/>
      <c r="B246" s="92"/>
      <c r="C246" s="92"/>
      <c r="D246" s="92"/>
      <c r="E246" s="92"/>
      <c r="F246" s="93"/>
      <c r="G246" s="92"/>
    </row>
    <row r="247" spans="1:7" x14ac:dyDescent="0.4">
      <c r="A247" s="60"/>
      <c r="B247" s="92"/>
      <c r="C247" s="92"/>
      <c r="D247" s="92"/>
      <c r="E247" s="92"/>
      <c r="F247" s="93"/>
      <c r="G247" s="92"/>
    </row>
    <row r="248" spans="1:7" x14ac:dyDescent="0.4">
      <c r="A248" s="60"/>
      <c r="B248" s="92"/>
      <c r="C248" s="92"/>
      <c r="D248" s="92"/>
      <c r="E248" s="92"/>
      <c r="F248" s="93"/>
      <c r="G248" s="92"/>
    </row>
    <row r="249" spans="1:7" x14ac:dyDescent="0.4">
      <c r="A249" s="60"/>
      <c r="B249" s="92"/>
      <c r="C249" s="92"/>
      <c r="D249" s="92"/>
      <c r="E249" s="92"/>
      <c r="F249" s="93"/>
      <c r="G249" s="92"/>
    </row>
    <row r="250" spans="1:7" x14ac:dyDescent="0.4">
      <c r="A250" s="60"/>
      <c r="B250" s="92"/>
      <c r="C250" s="92"/>
      <c r="D250" s="92"/>
      <c r="E250" s="92"/>
      <c r="F250" s="93"/>
      <c r="G250" s="92"/>
    </row>
    <row r="251" spans="1:7" x14ac:dyDescent="0.4">
      <c r="A251" s="60"/>
      <c r="B251" s="92"/>
      <c r="C251" s="92"/>
      <c r="D251" s="92"/>
      <c r="E251" s="92"/>
      <c r="F251" s="93"/>
      <c r="G251" s="92"/>
    </row>
    <row r="252" spans="1:7" x14ac:dyDescent="0.4">
      <c r="A252" s="60"/>
      <c r="B252" s="92"/>
      <c r="C252" s="92"/>
      <c r="D252" s="92"/>
      <c r="E252" s="92"/>
      <c r="F252" s="93"/>
      <c r="G252" s="92"/>
    </row>
    <row r="253" spans="1:7" x14ac:dyDescent="0.4">
      <c r="A253" s="60"/>
      <c r="B253" s="92"/>
      <c r="C253" s="92"/>
      <c r="D253" s="92"/>
      <c r="E253" s="92"/>
      <c r="F253" s="93"/>
      <c r="G253" s="92"/>
    </row>
    <row r="254" spans="1:7" x14ac:dyDescent="0.4">
      <c r="A254" s="60"/>
      <c r="B254" s="92"/>
      <c r="C254" s="92"/>
      <c r="D254" s="92"/>
      <c r="E254" s="92"/>
      <c r="F254" s="93"/>
      <c r="G254" s="92"/>
    </row>
    <row r="255" spans="1:7" x14ac:dyDescent="0.4">
      <c r="A255" s="60"/>
      <c r="B255" s="92"/>
      <c r="C255" s="92"/>
      <c r="D255" s="92"/>
      <c r="E255" s="92"/>
      <c r="F255" s="93"/>
      <c r="G255" s="92"/>
    </row>
    <row r="256" spans="1:7" x14ac:dyDescent="0.4">
      <c r="A256" s="60"/>
      <c r="B256" s="92"/>
      <c r="C256" s="92"/>
      <c r="D256" s="92"/>
      <c r="E256" s="92"/>
      <c r="F256" s="93"/>
      <c r="G256" s="92"/>
    </row>
    <row r="257" spans="1:7" x14ac:dyDescent="0.4">
      <c r="A257" s="60"/>
      <c r="B257" s="92"/>
      <c r="C257" s="92"/>
      <c r="D257" s="92"/>
      <c r="E257" s="92"/>
      <c r="F257" s="93"/>
      <c r="G257" s="92"/>
    </row>
    <row r="258" spans="1:7" x14ac:dyDescent="0.4">
      <c r="A258" s="60"/>
      <c r="B258" s="92"/>
      <c r="C258" s="92"/>
      <c r="D258" s="92"/>
      <c r="E258" s="92"/>
      <c r="F258" s="93"/>
      <c r="G258" s="92"/>
    </row>
    <row r="259" spans="1:7" x14ac:dyDescent="0.4">
      <c r="A259" s="60"/>
      <c r="B259" s="92"/>
      <c r="C259" s="92"/>
      <c r="D259" s="92"/>
      <c r="E259" s="92"/>
      <c r="F259" s="93"/>
      <c r="G259" s="92"/>
    </row>
    <row r="260" spans="1:7" x14ac:dyDescent="0.4">
      <c r="A260" s="60"/>
      <c r="B260" s="92"/>
      <c r="C260" s="92"/>
      <c r="D260" s="92"/>
      <c r="E260" s="92"/>
      <c r="F260" s="93"/>
      <c r="G260" s="92"/>
    </row>
    <row r="261" spans="1:7" x14ac:dyDescent="0.4">
      <c r="A261" s="60"/>
      <c r="B261" s="92"/>
      <c r="C261" s="92"/>
      <c r="D261" s="92"/>
      <c r="E261" s="92"/>
      <c r="F261" s="93"/>
      <c r="G261" s="92"/>
    </row>
    <row r="262" spans="1:7" x14ac:dyDescent="0.4">
      <c r="A262" s="60"/>
      <c r="B262" s="92"/>
      <c r="C262" s="92"/>
      <c r="D262" s="92"/>
      <c r="E262" s="92"/>
      <c r="F262" s="93"/>
      <c r="G262" s="92"/>
    </row>
    <row r="263" spans="1:7" x14ac:dyDescent="0.4">
      <c r="A263" s="60"/>
      <c r="B263" s="92"/>
      <c r="C263" s="92"/>
      <c r="D263" s="92"/>
      <c r="E263" s="92"/>
      <c r="F263" s="93"/>
      <c r="G263" s="92"/>
    </row>
    <row r="264" spans="1:7" x14ac:dyDescent="0.4">
      <c r="A264" s="60"/>
      <c r="B264" s="92"/>
      <c r="C264" s="92"/>
      <c r="D264" s="92"/>
      <c r="E264" s="92"/>
      <c r="F264" s="93"/>
      <c r="G264" s="92"/>
    </row>
    <row r="265" spans="1:7" x14ac:dyDescent="0.4">
      <c r="A265" s="60"/>
      <c r="B265" s="92"/>
      <c r="C265" s="92"/>
      <c r="D265" s="92"/>
      <c r="E265" s="92"/>
      <c r="F265" s="93"/>
      <c r="G265" s="92"/>
    </row>
    <row r="266" spans="1:7" x14ac:dyDescent="0.4">
      <c r="A266" s="60"/>
      <c r="B266" s="92"/>
      <c r="C266" s="92"/>
      <c r="D266" s="92"/>
      <c r="E266" s="92"/>
      <c r="F266" s="93"/>
      <c r="G266" s="92"/>
    </row>
    <row r="267" spans="1:7" x14ac:dyDescent="0.4">
      <c r="A267" s="60"/>
      <c r="B267" s="92"/>
      <c r="C267" s="92"/>
      <c r="D267" s="92"/>
      <c r="E267" s="92"/>
      <c r="F267" s="93"/>
      <c r="G267" s="92"/>
    </row>
    <row r="268" spans="1:7" x14ac:dyDescent="0.4">
      <c r="A268" s="60"/>
      <c r="B268" s="92"/>
      <c r="C268" s="92"/>
      <c r="D268" s="92"/>
      <c r="E268" s="92"/>
      <c r="F268" s="93"/>
      <c r="G268" s="92"/>
    </row>
    <row r="269" spans="1:7" x14ac:dyDescent="0.4">
      <c r="A269" s="60"/>
      <c r="B269" s="92"/>
      <c r="C269" s="92"/>
      <c r="D269" s="92"/>
      <c r="E269" s="92"/>
      <c r="F269" s="93"/>
      <c r="G269" s="92"/>
    </row>
    <row r="270" spans="1:7" x14ac:dyDescent="0.4">
      <c r="A270" s="60"/>
      <c r="B270" s="92"/>
      <c r="C270" s="92"/>
      <c r="D270" s="92"/>
      <c r="E270" s="92"/>
      <c r="F270" s="93"/>
      <c r="G270" s="92"/>
    </row>
    <row r="271" spans="1:7" x14ac:dyDescent="0.4">
      <c r="A271" s="60"/>
      <c r="B271" s="92"/>
      <c r="C271" s="92"/>
      <c r="D271" s="92"/>
      <c r="E271" s="92"/>
      <c r="F271" s="93"/>
      <c r="G271" s="92"/>
    </row>
    <row r="272" spans="1:7" x14ac:dyDescent="0.4">
      <c r="A272" s="60"/>
      <c r="B272" s="92"/>
      <c r="C272" s="92"/>
      <c r="D272" s="92"/>
      <c r="E272" s="92"/>
      <c r="F272" s="93"/>
      <c r="G272" s="92"/>
    </row>
    <row r="273" spans="1:7" x14ac:dyDescent="0.4">
      <c r="A273" s="60"/>
      <c r="B273" s="92"/>
      <c r="C273" s="92"/>
      <c r="D273" s="92"/>
      <c r="E273" s="92"/>
      <c r="F273" s="93"/>
      <c r="G273" s="92"/>
    </row>
    <row r="274" spans="1:7" x14ac:dyDescent="0.4">
      <c r="A274" s="60"/>
      <c r="B274" s="92"/>
      <c r="C274" s="92"/>
      <c r="D274" s="92"/>
      <c r="E274" s="92"/>
      <c r="F274" s="93"/>
      <c r="G274" s="92"/>
    </row>
    <row r="275" spans="1:7" x14ac:dyDescent="0.4">
      <c r="A275" s="60"/>
      <c r="B275" s="92"/>
      <c r="C275" s="92"/>
      <c r="D275" s="92"/>
      <c r="E275" s="92"/>
      <c r="F275" s="93"/>
      <c r="G275" s="92"/>
    </row>
    <row r="276" spans="1:7" x14ac:dyDescent="0.4">
      <c r="A276" s="60"/>
      <c r="B276" s="92"/>
      <c r="C276" s="92"/>
      <c r="D276" s="92"/>
      <c r="E276" s="92"/>
      <c r="F276" s="93"/>
      <c r="G276" s="92"/>
    </row>
    <row r="277" spans="1:7" x14ac:dyDescent="0.4">
      <c r="A277" s="60"/>
      <c r="B277" s="92"/>
      <c r="C277" s="92"/>
      <c r="D277" s="92"/>
      <c r="E277" s="92"/>
      <c r="F277" s="93"/>
      <c r="G277" s="92"/>
    </row>
    <row r="278" spans="1:7" x14ac:dyDescent="0.4">
      <c r="A278" s="60"/>
      <c r="B278" s="92"/>
      <c r="C278" s="92"/>
      <c r="D278" s="92"/>
      <c r="E278" s="92"/>
      <c r="F278" s="93"/>
      <c r="G278" s="92"/>
    </row>
    <row r="279" spans="1:7" x14ac:dyDescent="0.4">
      <c r="A279" s="60"/>
      <c r="B279" s="92"/>
      <c r="C279" s="92"/>
      <c r="D279" s="92"/>
      <c r="E279" s="92"/>
      <c r="F279" s="93"/>
      <c r="G279" s="92"/>
    </row>
    <row r="280" spans="1:7" x14ac:dyDescent="0.4">
      <c r="A280" s="60"/>
      <c r="B280" s="92"/>
      <c r="C280" s="92"/>
      <c r="D280" s="92"/>
      <c r="E280" s="92"/>
      <c r="F280" s="93"/>
      <c r="G280" s="92"/>
    </row>
    <row r="281" spans="1:7" x14ac:dyDescent="0.4">
      <c r="A281" s="60"/>
      <c r="B281" s="92"/>
      <c r="C281" s="92"/>
      <c r="D281" s="92"/>
      <c r="E281" s="92"/>
      <c r="F281" s="93"/>
      <c r="G281" s="92"/>
    </row>
    <row r="282" spans="1:7" x14ac:dyDescent="0.4">
      <c r="A282" s="60"/>
      <c r="B282" s="92"/>
      <c r="C282" s="92"/>
      <c r="D282" s="92"/>
      <c r="E282" s="92"/>
      <c r="F282" s="93"/>
      <c r="G282" s="92"/>
    </row>
    <row r="283" spans="1:7" x14ac:dyDescent="0.4">
      <c r="A283" s="60"/>
      <c r="B283" s="92"/>
      <c r="C283" s="92"/>
      <c r="D283" s="92"/>
      <c r="E283" s="92"/>
      <c r="F283" s="93"/>
      <c r="G283" s="92"/>
    </row>
    <row r="284" spans="1:7" x14ac:dyDescent="0.4">
      <c r="A284" s="60"/>
      <c r="B284" s="92"/>
      <c r="C284" s="92"/>
      <c r="D284" s="92"/>
      <c r="E284" s="92"/>
      <c r="F284" s="93"/>
      <c r="G284" s="92"/>
    </row>
    <row r="285" spans="1:7" x14ac:dyDescent="0.4">
      <c r="A285" s="60"/>
      <c r="B285" s="92"/>
      <c r="C285" s="92"/>
      <c r="D285" s="92"/>
      <c r="E285" s="92"/>
      <c r="F285" s="93"/>
      <c r="G285" s="92"/>
    </row>
    <row r="286" spans="1:7" x14ac:dyDescent="0.4">
      <c r="A286" s="60"/>
      <c r="B286" s="92"/>
      <c r="C286" s="92"/>
      <c r="D286" s="92"/>
      <c r="E286" s="92"/>
      <c r="F286" s="93"/>
      <c r="G286" s="92"/>
    </row>
    <row r="287" spans="1:7" x14ac:dyDescent="0.4">
      <c r="A287" s="60"/>
      <c r="B287" s="92"/>
      <c r="C287" s="92"/>
      <c r="D287" s="92"/>
      <c r="E287" s="92"/>
      <c r="F287" s="93"/>
      <c r="G287" s="92"/>
    </row>
    <row r="288" spans="1:7" x14ac:dyDescent="0.4">
      <c r="A288" s="60"/>
      <c r="B288" s="92"/>
      <c r="C288" s="92"/>
      <c r="D288" s="92"/>
      <c r="E288" s="92"/>
      <c r="F288" s="93"/>
      <c r="G288" s="92"/>
    </row>
    <row r="289" spans="1:7" x14ac:dyDescent="0.4">
      <c r="A289" s="60"/>
      <c r="B289" s="92"/>
      <c r="C289" s="92"/>
      <c r="D289" s="92"/>
      <c r="E289" s="92"/>
      <c r="F289" s="93"/>
      <c r="G289" s="92"/>
    </row>
    <row r="290" spans="1:7" x14ac:dyDescent="0.4">
      <c r="A290" s="60"/>
      <c r="B290" s="92"/>
      <c r="C290" s="92"/>
      <c r="D290" s="92"/>
      <c r="E290" s="92"/>
      <c r="F290" s="93"/>
      <c r="G290" s="92"/>
    </row>
    <row r="291" spans="1:7" x14ac:dyDescent="0.4">
      <c r="A291" s="60"/>
      <c r="B291" s="92"/>
      <c r="C291" s="92"/>
      <c r="D291" s="92"/>
      <c r="E291" s="92"/>
      <c r="F291" s="93"/>
      <c r="G291" s="92"/>
    </row>
    <row r="292" spans="1:7" x14ac:dyDescent="0.4">
      <c r="A292" s="60"/>
      <c r="B292" s="92"/>
      <c r="C292" s="92"/>
      <c r="D292" s="92"/>
      <c r="E292" s="92"/>
      <c r="F292" s="93"/>
      <c r="G292" s="92"/>
    </row>
    <row r="293" spans="1:7" x14ac:dyDescent="0.4">
      <c r="A293" s="60"/>
      <c r="B293" s="92"/>
      <c r="C293" s="92"/>
      <c r="D293" s="92"/>
      <c r="E293" s="92"/>
      <c r="F293" s="93"/>
      <c r="G293" s="92"/>
    </row>
    <row r="294" spans="1:7" x14ac:dyDescent="0.4">
      <c r="A294" s="60"/>
      <c r="B294" s="92"/>
      <c r="C294" s="92"/>
      <c r="D294" s="92"/>
      <c r="E294" s="92"/>
      <c r="F294" s="93"/>
      <c r="G294" s="92"/>
    </row>
    <row r="295" spans="1:7" x14ac:dyDescent="0.4">
      <c r="A295" s="60"/>
      <c r="B295" s="92"/>
      <c r="C295" s="92"/>
      <c r="D295" s="92"/>
      <c r="E295" s="92"/>
      <c r="F295" s="93"/>
      <c r="G295" s="92"/>
    </row>
    <row r="296" spans="1:7" x14ac:dyDescent="0.4">
      <c r="A296" s="60"/>
      <c r="B296" s="92"/>
      <c r="C296" s="92"/>
      <c r="D296" s="92"/>
      <c r="E296" s="92"/>
      <c r="F296" s="93"/>
      <c r="G296" s="92"/>
    </row>
    <row r="297" spans="1:7" x14ac:dyDescent="0.4">
      <c r="A297" s="60"/>
      <c r="B297" s="92"/>
      <c r="C297" s="92"/>
      <c r="D297" s="92"/>
      <c r="E297" s="92"/>
      <c r="F297" s="93"/>
      <c r="G297" s="92"/>
    </row>
    <row r="298" spans="1:7" x14ac:dyDescent="0.4">
      <c r="A298" s="60"/>
      <c r="B298" s="92"/>
      <c r="C298" s="92"/>
      <c r="D298" s="92"/>
      <c r="E298" s="92"/>
      <c r="F298" s="93"/>
      <c r="G298" s="92"/>
    </row>
    <row r="299" spans="1:7" x14ac:dyDescent="0.4">
      <c r="A299" s="60"/>
      <c r="B299" s="92"/>
      <c r="C299" s="92"/>
      <c r="D299" s="92"/>
      <c r="E299" s="92"/>
      <c r="F299" s="93"/>
      <c r="G299" s="92"/>
    </row>
    <row r="300" spans="1:7" x14ac:dyDescent="0.4">
      <c r="A300" s="60"/>
      <c r="B300" s="92"/>
      <c r="C300" s="92"/>
      <c r="D300" s="92"/>
      <c r="E300" s="92"/>
      <c r="F300" s="93"/>
      <c r="G300" s="92"/>
    </row>
    <row r="301" spans="1:7" x14ac:dyDescent="0.4">
      <c r="A301" s="60"/>
      <c r="B301" s="92"/>
      <c r="C301" s="92"/>
      <c r="D301" s="92"/>
      <c r="E301" s="92"/>
      <c r="F301" s="93"/>
      <c r="G301" s="92"/>
    </row>
    <row r="302" spans="1:7" x14ac:dyDescent="0.4">
      <c r="A302" s="60"/>
      <c r="B302" s="92"/>
      <c r="C302" s="92"/>
      <c r="D302" s="92"/>
      <c r="E302" s="92"/>
      <c r="F302" s="93"/>
      <c r="G302" s="92"/>
    </row>
    <row r="303" spans="1:7" x14ac:dyDescent="0.4">
      <c r="A303" s="60"/>
      <c r="B303" s="92"/>
      <c r="C303" s="92"/>
      <c r="D303" s="92"/>
      <c r="E303" s="92"/>
      <c r="F303" s="93"/>
      <c r="G303" s="92"/>
    </row>
    <row r="304" spans="1:7" x14ac:dyDescent="0.4">
      <c r="A304" s="60"/>
      <c r="B304" s="92"/>
      <c r="C304" s="92"/>
      <c r="D304" s="92"/>
      <c r="E304" s="92"/>
      <c r="F304" s="93"/>
      <c r="G304" s="92"/>
    </row>
    <row r="305" spans="1:7" x14ac:dyDescent="0.4">
      <c r="A305" s="60"/>
      <c r="B305" s="92"/>
      <c r="C305" s="92"/>
      <c r="D305" s="92"/>
      <c r="E305" s="92"/>
      <c r="F305" s="93"/>
      <c r="G305" s="92"/>
    </row>
    <row r="306" spans="1:7" x14ac:dyDescent="0.4">
      <c r="A306" s="60"/>
      <c r="B306" s="92"/>
      <c r="C306" s="92"/>
      <c r="D306" s="92"/>
      <c r="E306" s="92"/>
      <c r="F306" s="93"/>
      <c r="G306" s="92"/>
    </row>
    <row r="307" spans="1:7" x14ac:dyDescent="0.4">
      <c r="A307" s="60"/>
      <c r="B307" s="92"/>
      <c r="C307" s="92"/>
      <c r="D307" s="92"/>
      <c r="E307" s="92"/>
      <c r="F307" s="93"/>
      <c r="G307" s="92"/>
    </row>
    <row r="308" spans="1:7" x14ac:dyDescent="0.4">
      <c r="A308" s="60"/>
      <c r="B308" s="92"/>
      <c r="C308" s="92"/>
      <c r="D308" s="92"/>
      <c r="E308" s="92"/>
      <c r="F308" s="93"/>
      <c r="G308" s="92"/>
    </row>
    <row r="309" spans="1:7" x14ac:dyDescent="0.4">
      <c r="A309" s="60"/>
      <c r="B309" s="92"/>
      <c r="C309" s="92"/>
      <c r="D309" s="92"/>
      <c r="E309" s="92"/>
      <c r="F309" s="93"/>
      <c r="G309" s="92"/>
    </row>
    <row r="310" spans="1:7" x14ac:dyDescent="0.4">
      <c r="A310" s="60"/>
      <c r="B310" s="92"/>
      <c r="C310" s="92"/>
      <c r="D310" s="92"/>
      <c r="E310" s="92"/>
      <c r="F310" s="93"/>
      <c r="G310" s="92"/>
    </row>
    <row r="311" spans="1:7" x14ac:dyDescent="0.4">
      <c r="A311" s="60"/>
      <c r="B311" s="92"/>
      <c r="C311" s="92"/>
      <c r="D311" s="92"/>
      <c r="E311" s="92"/>
      <c r="F311" s="93"/>
      <c r="G311" s="92"/>
    </row>
    <row r="312" spans="1:7" x14ac:dyDescent="0.4">
      <c r="A312" s="60"/>
      <c r="B312" s="92"/>
      <c r="C312" s="92"/>
      <c r="D312" s="92"/>
      <c r="E312" s="92"/>
      <c r="F312" s="93"/>
      <c r="G312" s="92"/>
    </row>
    <row r="313" spans="1:7" x14ac:dyDescent="0.4">
      <c r="A313" s="60"/>
      <c r="B313" s="92"/>
      <c r="C313" s="92"/>
      <c r="D313" s="92"/>
      <c r="E313" s="92"/>
      <c r="F313" s="93"/>
      <c r="G313" s="92"/>
    </row>
    <row r="314" spans="1:7" x14ac:dyDescent="0.4">
      <c r="A314" s="60"/>
      <c r="B314" s="92"/>
      <c r="C314" s="92"/>
      <c r="D314" s="92"/>
      <c r="E314" s="92"/>
      <c r="F314" s="93"/>
      <c r="G314" s="92"/>
    </row>
    <row r="315" spans="1:7" x14ac:dyDescent="0.4">
      <c r="A315" s="60"/>
      <c r="B315" s="92"/>
      <c r="C315" s="92"/>
      <c r="D315" s="92"/>
      <c r="E315" s="92"/>
      <c r="F315" s="93"/>
      <c r="G315" s="92"/>
    </row>
    <row r="316" spans="1:7" x14ac:dyDescent="0.4">
      <c r="A316" s="60"/>
      <c r="B316" s="92"/>
      <c r="C316" s="92"/>
      <c r="D316" s="92"/>
      <c r="E316" s="92"/>
      <c r="F316" s="93"/>
      <c r="G316" s="92"/>
    </row>
    <row r="317" spans="1:7" x14ac:dyDescent="0.4">
      <c r="A317" s="60"/>
      <c r="B317" s="92"/>
      <c r="C317" s="92"/>
      <c r="D317" s="92"/>
      <c r="E317" s="92"/>
      <c r="F317" s="93"/>
      <c r="G317" s="92"/>
    </row>
    <row r="318" spans="1:7" x14ac:dyDescent="0.4">
      <c r="A318" s="60"/>
      <c r="B318" s="92"/>
      <c r="C318" s="92"/>
      <c r="D318" s="92"/>
      <c r="E318" s="92"/>
      <c r="F318" s="93"/>
      <c r="G318" s="92"/>
    </row>
    <row r="319" spans="1:7" x14ac:dyDescent="0.4">
      <c r="A319" s="60"/>
      <c r="B319" s="92"/>
      <c r="C319" s="92"/>
      <c r="D319" s="92"/>
      <c r="E319" s="92"/>
      <c r="F319" s="93"/>
      <c r="G319" s="92"/>
    </row>
    <row r="320" spans="1:7" x14ac:dyDescent="0.4">
      <c r="A320" s="60"/>
      <c r="B320" s="92"/>
      <c r="C320" s="92"/>
      <c r="D320" s="92"/>
      <c r="E320" s="92"/>
      <c r="F320" s="93"/>
      <c r="G320" s="92"/>
    </row>
    <row r="321" spans="1:7" x14ac:dyDescent="0.4">
      <c r="A321" s="60"/>
      <c r="B321" s="92"/>
      <c r="C321" s="92"/>
      <c r="D321" s="92"/>
      <c r="E321" s="92"/>
      <c r="F321" s="93"/>
      <c r="G321" s="92"/>
    </row>
    <row r="322" spans="1:7" x14ac:dyDescent="0.4">
      <c r="A322" s="60"/>
      <c r="B322" s="92"/>
      <c r="C322" s="92"/>
      <c r="D322" s="92"/>
      <c r="E322" s="92"/>
      <c r="F322" s="93"/>
      <c r="G322" s="92"/>
    </row>
    <row r="323" spans="1:7" x14ac:dyDescent="0.4">
      <c r="A323" s="60"/>
      <c r="B323" s="92"/>
      <c r="C323" s="92"/>
      <c r="D323" s="92"/>
      <c r="E323" s="92"/>
      <c r="F323" s="93"/>
      <c r="G323" s="92"/>
    </row>
    <row r="324" spans="1:7" x14ac:dyDescent="0.4">
      <c r="A324" s="60"/>
      <c r="B324" s="92"/>
      <c r="C324" s="92"/>
      <c r="D324" s="92"/>
      <c r="E324" s="92"/>
      <c r="F324" s="93"/>
      <c r="G324" s="92"/>
    </row>
    <row r="325" spans="1:7" x14ac:dyDescent="0.4">
      <c r="A325" s="60"/>
      <c r="B325" s="92"/>
      <c r="C325" s="92"/>
      <c r="D325" s="92"/>
      <c r="E325" s="92"/>
      <c r="F325" s="93"/>
      <c r="G325" s="92"/>
    </row>
    <row r="326" spans="1:7" x14ac:dyDescent="0.4">
      <c r="A326" s="60"/>
      <c r="B326" s="92"/>
      <c r="C326" s="92"/>
      <c r="D326" s="92"/>
      <c r="E326" s="92"/>
      <c r="F326" s="93"/>
      <c r="G326" s="92"/>
    </row>
    <row r="327" spans="1:7" x14ac:dyDescent="0.4">
      <c r="A327" s="60"/>
      <c r="B327" s="92"/>
      <c r="C327" s="92"/>
      <c r="D327" s="92"/>
      <c r="E327" s="92"/>
      <c r="F327" s="93"/>
      <c r="G327" s="92"/>
    </row>
    <row r="328" spans="1:7" x14ac:dyDescent="0.4">
      <c r="A328" s="60"/>
      <c r="B328" s="92"/>
      <c r="C328" s="92"/>
      <c r="D328" s="92"/>
      <c r="E328" s="92"/>
      <c r="F328" s="93"/>
      <c r="G328" s="92"/>
    </row>
    <row r="329" spans="1:7" x14ac:dyDescent="0.4">
      <c r="A329" s="60"/>
      <c r="B329" s="92"/>
      <c r="C329" s="92"/>
      <c r="D329" s="92"/>
      <c r="E329" s="92"/>
      <c r="F329" s="93"/>
      <c r="G329" s="92"/>
    </row>
    <row r="330" spans="1:7" x14ac:dyDescent="0.4">
      <c r="A330" s="60"/>
      <c r="B330" s="92"/>
      <c r="C330" s="92"/>
      <c r="D330" s="92"/>
      <c r="E330" s="92"/>
      <c r="F330" s="93"/>
      <c r="G330" s="92"/>
    </row>
    <row r="331" spans="1:7" x14ac:dyDescent="0.4">
      <c r="A331" s="60"/>
      <c r="B331" s="92"/>
      <c r="C331" s="92"/>
      <c r="D331" s="92"/>
      <c r="E331" s="92"/>
      <c r="F331" s="93"/>
      <c r="G331" s="92"/>
    </row>
    <row r="332" spans="1:7" x14ac:dyDescent="0.4">
      <c r="A332" s="60"/>
      <c r="B332" s="92"/>
      <c r="C332" s="92"/>
      <c r="D332" s="92"/>
      <c r="E332" s="92"/>
      <c r="F332" s="93"/>
      <c r="G332" s="92"/>
    </row>
    <row r="333" spans="1:7" x14ac:dyDescent="0.4">
      <c r="A333" s="60"/>
      <c r="B333" s="92"/>
      <c r="C333" s="92"/>
      <c r="D333" s="92"/>
      <c r="E333" s="92"/>
      <c r="F333" s="93"/>
      <c r="G333" s="92"/>
    </row>
    <row r="334" spans="1:7" x14ac:dyDescent="0.4">
      <c r="A334" s="60"/>
      <c r="B334" s="92"/>
      <c r="C334" s="92"/>
      <c r="D334" s="92"/>
      <c r="E334" s="92"/>
      <c r="F334" s="93"/>
      <c r="G334" s="92"/>
    </row>
    <row r="335" spans="1:7" x14ac:dyDescent="0.4">
      <c r="A335" s="60"/>
      <c r="B335" s="92"/>
      <c r="C335" s="92"/>
      <c r="D335" s="92"/>
      <c r="E335" s="92"/>
      <c r="F335" s="93"/>
      <c r="G335" s="92"/>
    </row>
    <row r="336" spans="1:7" x14ac:dyDescent="0.4">
      <c r="A336" s="60"/>
      <c r="B336" s="92"/>
      <c r="C336" s="92"/>
      <c r="D336" s="92"/>
      <c r="E336" s="92"/>
      <c r="F336" s="93"/>
      <c r="G336" s="92"/>
    </row>
    <row r="337" spans="1:7" x14ac:dyDescent="0.4">
      <c r="A337" s="60"/>
      <c r="B337" s="92"/>
      <c r="C337" s="92"/>
      <c r="D337" s="92"/>
      <c r="E337" s="92"/>
      <c r="F337" s="93"/>
      <c r="G337" s="92"/>
    </row>
    <row r="338" spans="1:7" x14ac:dyDescent="0.4">
      <c r="A338" s="60"/>
      <c r="B338" s="92"/>
      <c r="C338" s="92"/>
      <c r="D338" s="92"/>
      <c r="E338" s="92"/>
      <c r="F338" s="93"/>
      <c r="G338" s="92"/>
    </row>
    <row r="339" spans="1:7" x14ac:dyDescent="0.4">
      <c r="A339" s="60"/>
      <c r="B339" s="92"/>
      <c r="C339" s="92"/>
      <c r="D339" s="92"/>
      <c r="E339" s="92"/>
      <c r="F339" s="93"/>
      <c r="G339" s="92"/>
    </row>
    <row r="340" spans="1:7" x14ac:dyDescent="0.4">
      <c r="A340" s="60"/>
      <c r="B340" s="92"/>
      <c r="C340" s="92"/>
      <c r="D340" s="92"/>
      <c r="E340" s="92"/>
      <c r="F340" s="93"/>
      <c r="G340" s="92"/>
    </row>
    <row r="341" spans="1:7" x14ac:dyDescent="0.4">
      <c r="A341" s="60"/>
      <c r="B341" s="92"/>
      <c r="C341" s="92"/>
      <c r="D341" s="92"/>
      <c r="E341" s="92"/>
      <c r="F341" s="93"/>
      <c r="G341" s="92"/>
    </row>
    <row r="342" spans="1:7" x14ac:dyDescent="0.4">
      <c r="A342" s="60"/>
      <c r="B342" s="92"/>
      <c r="C342" s="92"/>
      <c r="D342" s="92"/>
      <c r="E342" s="92"/>
      <c r="F342" s="93"/>
      <c r="G342" s="92"/>
    </row>
    <row r="343" spans="1:7" x14ac:dyDescent="0.4">
      <c r="A343" s="60"/>
      <c r="B343" s="92"/>
      <c r="C343" s="92"/>
      <c r="D343" s="92"/>
      <c r="E343" s="92"/>
      <c r="F343" s="93"/>
      <c r="G343" s="92"/>
    </row>
    <row r="344" spans="1:7" x14ac:dyDescent="0.4">
      <c r="A344" s="60"/>
      <c r="B344" s="92"/>
      <c r="C344" s="92"/>
      <c r="D344" s="92"/>
      <c r="E344" s="92"/>
      <c r="F344" s="93"/>
      <c r="G344" s="92"/>
    </row>
    <row r="345" spans="1:7" x14ac:dyDescent="0.4">
      <c r="A345" s="60"/>
      <c r="B345" s="92"/>
      <c r="C345" s="92"/>
      <c r="D345" s="92"/>
      <c r="E345" s="92"/>
      <c r="F345" s="93"/>
      <c r="G345" s="92"/>
    </row>
    <row r="346" spans="1:7" x14ac:dyDescent="0.4">
      <c r="A346" s="60"/>
      <c r="B346" s="92"/>
      <c r="C346" s="92"/>
      <c r="D346" s="92"/>
      <c r="E346" s="92"/>
      <c r="F346" s="93"/>
      <c r="G346" s="92"/>
    </row>
    <row r="347" spans="1:7" x14ac:dyDescent="0.4">
      <c r="A347" s="60"/>
      <c r="B347" s="92"/>
      <c r="C347" s="92"/>
      <c r="D347" s="92"/>
      <c r="E347" s="92"/>
      <c r="F347" s="93"/>
      <c r="G347" s="92"/>
    </row>
    <row r="348" spans="1:7" x14ac:dyDescent="0.4">
      <c r="A348" s="60"/>
      <c r="B348" s="92"/>
      <c r="C348" s="92"/>
      <c r="D348" s="92"/>
      <c r="E348" s="92"/>
      <c r="F348" s="93"/>
      <c r="G348" s="92"/>
    </row>
    <row r="349" spans="1:7" x14ac:dyDescent="0.4">
      <c r="A349" s="60"/>
      <c r="B349" s="92"/>
      <c r="C349" s="92"/>
      <c r="D349" s="92"/>
      <c r="E349" s="92"/>
      <c r="F349" s="93"/>
      <c r="G349" s="92"/>
    </row>
    <row r="350" spans="1:7" x14ac:dyDescent="0.4">
      <c r="A350" s="60"/>
      <c r="B350" s="92"/>
      <c r="C350" s="92"/>
      <c r="D350" s="92"/>
      <c r="E350" s="92"/>
      <c r="F350" s="93"/>
      <c r="G350" s="92"/>
    </row>
    <row r="351" spans="1:7" x14ac:dyDescent="0.4">
      <c r="A351" s="60"/>
      <c r="B351" s="92"/>
      <c r="C351" s="92"/>
      <c r="D351" s="92"/>
      <c r="E351" s="92"/>
      <c r="F351" s="93"/>
      <c r="G351" s="92"/>
    </row>
    <row r="352" spans="1:7" x14ac:dyDescent="0.4">
      <c r="A352" s="60"/>
      <c r="B352" s="92"/>
      <c r="C352" s="92"/>
      <c r="D352" s="92"/>
      <c r="E352" s="92"/>
      <c r="F352" s="93"/>
      <c r="G352" s="92"/>
    </row>
    <row r="353" spans="1:7" x14ac:dyDescent="0.4">
      <c r="A353" s="60"/>
      <c r="B353" s="92"/>
      <c r="C353" s="92"/>
      <c r="D353" s="92"/>
      <c r="E353" s="92"/>
      <c r="F353" s="93"/>
      <c r="G353" s="92"/>
    </row>
    <row r="354" spans="1:7" x14ac:dyDescent="0.4">
      <c r="A354" s="60"/>
      <c r="B354" s="92"/>
      <c r="C354" s="92"/>
      <c r="D354" s="92"/>
      <c r="E354" s="92"/>
      <c r="F354" s="93"/>
      <c r="G354" s="92"/>
    </row>
    <row r="355" spans="1:7" x14ac:dyDescent="0.4">
      <c r="A355" s="60"/>
      <c r="B355" s="92"/>
      <c r="C355" s="92"/>
      <c r="D355" s="92"/>
      <c r="E355" s="92"/>
      <c r="F355" s="93"/>
      <c r="G355" s="92"/>
    </row>
    <row r="356" spans="1:7" x14ac:dyDescent="0.4">
      <c r="A356" s="60"/>
      <c r="B356" s="92"/>
      <c r="C356" s="92"/>
      <c r="D356" s="92"/>
      <c r="E356" s="92"/>
      <c r="F356" s="93"/>
      <c r="G356" s="92"/>
    </row>
    <row r="357" spans="1:7" x14ac:dyDescent="0.4">
      <c r="A357" s="60"/>
      <c r="B357" s="92"/>
      <c r="C357" s="92"/>
      <c r="D357" s="92"/>
      <c r="E357" s="92"/>
      <c r="F357" s="93"/>
      <c r="G357" s="92"/>
    </row>
    <row r="358" spans="1:7" x14ac:dyDescent="0.4">
      <c r="A358" s="60"/>
      <c r="B358" s="92"/>
      <c r="C358" s="92"/>
      <c r="D358" s="92"/>
      <c r="E358" s="92"/>
      <c r="F358" s="93"/>
      <c r="G358" s="92"/>
    </row>
    <row r="359" spans="1:7" x14ac:dyDescent="0.4">
      <c r="A359" s="60"/>
      <c r="B359" s="92"/>
      <c r="C359" s="92"/>
      <c r="D359" s="92"/>
      <c r="E359" s="92"/>
      <c r="F359" s="93"/>
      <c r="G359" s="92"/>
    </row>
    <row r="360" spans="1:7" x14ac:dyDescent="0.4">
      <c r="A360" s="60"/>
      <c r="B360" s="92"/>
      <c r="C360" s="92"/>
      <c r="D360" s="92"/>
      <c r="E360" s="92"/>
      <c r="F360" s="93"/>
      <c r="G360" s="92"/>
    </row>
    <row r="361" spans="1:7" x14ac:dyDescent="0.4">
      <c r="A361" s="60"/>
      <c r="B361" s="92"/>
      <c r="C361" s="92"/>
      <c r="D361" s="92"/>
      <c r="E361" s="92"/>
      <c r="F361" s="93"/>
      <c r="G361" s="92"/>
    </row>
    <row r="362" spans="1:7" x14ac:dyDescent="0.4">
      <c r="A362" s="60"/>
      <c r="B362" s="92"/>
      <c r="C362" s="92"/>
      <c r="D362" s="92"/>
      <c r="E362" s="92"/>
      <c r="F362" s="93"/>
      <c r="G362" s="92"/>
    </row>
    <row r="363" spans="1:7" x14ac:dyDescent="0.4">
      <c r="A363" s="60"/>
      <c r="B363" s="92"/>
      <c r="C363" s="92"/>
      <c r="D363" s="92"/>
      <c r="E363" s="92"/>
      <c r="F363" s="93"/>
      <c r="G363" s="92"/>
    </row>
    <row r="364" spans="1:7" x14ac:dyDescent="0.4">
      <c r="A364" s="60"/>
      <c r="B364" s="92"/>
      <c r="C364" s="92"/>
      <c r="D364" s="92"/>
      <c r="E364" s="92"/>
      <c r="F364" s="93"/>
      <c r="G364" s="92"/>
    </row>
    <row r="365" spans="1:7" x14ac:dyDescent="0.4">
      <c r="A365" s="60"/>
      <c r="B365" s="92"/>
      <c r="C365" s="92"/>
      <c r="D365" s="92"/>
      <c r="E365" s="92"/>
      <c r="F365" s="93"/>
      <c r="G365" s="92"/>
    </row>
    <row r="366" spans="1:7" x14ac:dyDescent="0.4">
      <c r="A366" s="60"/>
      <c r="B366" s="92"/>
      <c r="C366" s="92"/>
      <c r="D366" s="92"/>
      <c r="E366" s="92"/>
      <c r="F366" s="93"/>
      <c r="G366" s="92"/>
    </row>
    <row r="367" spans="1:7" x14ac:dyDescent="0.4">
      <c r="A367" s="60"/>
      <c r="B367" s="92"/>
      <c r="C367" s="92"/>
      <c r="D367" s="92"/>
      <c r="E367" s="92"/>
      <c r="F367" s="93"/>
      <c r="G367" s="92"/>
    </row>
    <row r="368" spans="1:7" x14ac:dyDescent="0.4">
      <c r="A368" s="60"/>
      <c r="B368" s="92"/>
      <c r="C368" s="92"/>
      <c r="D368" s="92"/>
      <c r="E368" s="92"/>
      <c r="F368" s="93"/>
      <c r="G368" s="92"/>
    </row>
    <row r="369" spans="1:7" x14ac:dyDescent="0.4">
      <c r="A369" s="60"/>
      <c r="B369" s="92"/>
      <c r="C369" s="92"/>
      <c r="D369" s="92"/>
      <c r="E369" s="92"/>
      <c r="F369" s="93"/>
      <c r="G369" s="92"/>
    </row>
    <row r="370" spans="1:7" x14ac:dyDescent="0.4">
      <c r="A370" s="60"/>
      <c r="B370" s="92"/>
      <c r="C370" s="92"/>
      <c r="D370" s="92"/>
      <c r="E370" s="92"/>
      <c r="F370" s="93"/>
      <c r="G370" s="92"/>
    </row>
    <row r="371" spans="1:7" x14ac:dyDescent="0.4">
      <c r="A371" s="60"/>
      <c r="B371" s="92"/>
      <c r="C371" s="92"/>
      <c r="D371" s="92"/>
      <c r="E371" s="92"/>
      <c r="F371" s="93"/>
      <c r="G371" s="92"/>
    </row>
    <row r="372" spans="1:7" x14ac:dyDescent="0.4">
      <c r="A372" s="60"/>
      <c r="B372" s="92"/>
      <c r="C372" s="92"/>
      <c r="D372" s="92"/>
      <c r="E372" s="92"/>
      <c r="F372" s="93"/>
      <c r="G372" s="92"/>
    </row>
    <row r="373" spans="1:7" x14ac:dyDescent="0.4">
      <c r="A373" s="60"/>
      <c r="B373" s="92"/>
      <c r="C373" s="92"/>
      <c r="D373" s="92"/>
      <c r="E373" s="92"/>
      <c r="F373" s="93"/>
      <c r="G373" s="92"/>
    </row>
    <row r="374" spans="1:7" x14ac:dyDescent="0.4">
      <c r="A374" s="60"/>
      <c r="B374" s="92"/>
      <c r="C374" s="92"/>
      <c r="D374" s="92"/>
      <c r="E374" s="92"/>
      <c r="F374" s="93"/>
      <c r="G374" s="92"/>
    </row>
    <row r="375" spans="1:7" x14ac:dyDescent="0.4">
      <c r="A375" s="60"/>
      <c r="B375" s="92"/>
      <c r="C375" s="92"/>
      <c r="D375" s="92"/>
      <c r="E375" s="92"/>
      <c r="F375" s="93"/>
      <c r="G375" s="92"/>
    </row>
    <row r="376" spans="1:7" x14ac:dyDescent="0.4">
      <c r="A376" s="60"/>
      <c r="B376" s="92"/>
      <c r="C376" s="92"/>
      <c r="D376" s="92"/>
      <c r="E376" s="92"/>
      <c r="F376" s="93"/>
      <c r="G376" s="92"/>
    </row>
    <row r="377" spans="1:7" x14ac:dyDescent="0.4">
      <c r="A377" s="60"/>
      <c r="B377" s="92"/>
      <c r="C377" s="92"/>
      <c r="D377" s="92"/>
      <c r="E377" s="92"/>
      <c r="F377" s="93"/>
      <c r="G377" s="92"/>
    </row>
    <row r="378" spans="1:7" x14ac:dyDescent="0.4">
      <c r="A378" s="60"/>
      <c r="B378" s="92"/>
      <c r="C378" s="92"/>
      <c r="D378" s="92"/>
      <c r="E378" s="92"/>
      <c r="F378" s="93"/>
      <c r="G378" s="92"/>
    </row>
    <row r="379" spans="1:7" x14ac:dyDescent="0.4">
      <c r="A379" s="60"/>
      <c r="B379" s="92"/>
      <c r="C379" s="92"/>
      <c r="D379" s="92"/>
      <c r="E379" s="92"/>
      <c r="F379" s="93"/>
      <c r="G379" s="92"/>
    </row>
    <row r="380" spans="1:7" x14ac:dyDescent="0.4">
      <c r="A380" s="60"/>
      <c r="B380" s="92"/>
      <c r="C380" s="92"/>
      <c r="D380" s="92"/>
      <c r="E380" s="92"/>
      <c r="F380" s="93"/>
      <c r="G380" s="92"/>
    </row>
    <row r="381" spans="1:7" x14ac:dyDescent="0.4">
      <c r="A381" s="60"/>
      <c r="B381" s="92"/>
      <c r="C381" s="92"/>
      <c r="D381" s="92"/>
      <c r="E381" s="92"/>
      <c r="F381" s="93"/>
      <c r="G381" s="92"/>
    </row>
    <row r="382" spans="1:7" x14ac:dyDescent="0.4">
      <c r="A382" s="60"/>
      <c r="B382" s="92"/>
      <c r="C382" s="92"/>
      <c r="D382" s="92"/>
      <c r="E382" s="92"/>
      <c r="F382" s="93"/>
      <c r="G382" s="92"/>
    </row>
    <row r="383" spans="1:7" x14ac:dyDescent="0.4">
      <c r="A383" s="60"/>
      <c r="B383" s="92"/>
      <c r="C383" s="92"/>
      <c r="D383" s="92"/>
      <c r="E383" s="92"/>
      <c r="F383" s="93"/>
      <c r="G383" s="92"/>
    </row>
    <row r="384" spans="1:7" x14ac:dyDescent="0.4">
      <c r="A384" s="60"/>
      <c r="B384" s="92"/>
      <c r="C384" s="92"/>
      <c r="D384" s="92"/>
      <c r="E384" s="92"/>
      <c r="F384" s="93"/>
      <c r="G384" s="92"/>
    </row>
    <row r="385" spans="1:7" x14ac:dyDescent="0.4">
      <c r="A385" s="60"/>
      <c r="B385" s="92"/>
      <c r="C385" s="92"/>
      <c r="D385" s="92"/>
      <c r="E385" s="92"/>
      <c r="F385" s="93"/>
      <c r="G385" s="92"/>
    </row>
    <row r="386" spans="1:7" x14ac:dyDescent="0.4">
      <c r="A386" s="60"/>
      <c r="B386" s="92"/>
      <c r="C386" s="92"/>
      <c r="D386" s="92"/>
      <c r="E386" s="92"/>
      <c r="F386" s="93"/>
      <c r="G386" s="92"/>
    </row>
    <row r="387" spans="1:7" x14ac:dyDescent="0.4">
      <c r="A387" s="60"/>
      <c r="B387" s="92"/>
      <c r="C387" s="92"/>
      <c r="D387" s="92"/>
      <c r="E387" s="92"/>
      <c r="F387" s="93"/>
      <c r="G387" s="92"/>
    </row>
    <row r="388" spans="1:7" x14ac:dyDescent="0.4">
      <c r="A388" s="60"/>
      <c r="B388" s="92"/>
      <c r="C388" s="92"/>
      <c r="D388" s="92"/>
      <c r="E388" s="92"/>
      <c r="F388" s="93"/>
      <c r="G388" s="92"/>
    </row>
    <row r="389" spans="1:7" x14ac:dyDescent="0.4">
      <c r="A389" s="60"/>
      <c r="B389" s="92"/>
      <c r="C389" s="92"/>
      <c r="D389" s="92"/>
      <c r="E389" s="92"/>
      <c r="F389" s="93"/>
      <c r="G389" s="92"/>
    </row>
    <row r="390" spans="1:7" x14ac:dyDescent="0.4">
      <c r="A390" s="60"/>
      <c r="B390" s="92"/>
      <c r="C390" s="92"/>
      <c r="D390" s="92"/>
      <c r="E390" s="92"/>
      <c r="F390" s="93"/>
      <c r="G390" s="92"/>
    </row>
    <row r="391" spans="1:7" x14ac:dyDescent="0.4">
      <c r="A391" s="60"/>
      <c r="B391" s="92"/>
      <c r="C391" s="92"/>
      <c r="D391" s="92"/>
      <c r="E391" s="92"/>
      <c r="F391" s="93"/>
      <c r="G391" s="92"/>
    </row>
    <row r="392" spans="1:7" x14ac:dyDescent="0.4">
      <c r="A392" s="60"/>
      <c r="B392" s="92"/>
      <c r="C392" s="92"/>
      <c r="D392" s="92"/>
      <c r="E392" s="92"/>
      <c r="F392" s="93"/>
      <c r="G392" s="92"/>
    </row>
    <row r="393" spans="1:7" x14ac:dyDescent="0.4">
      <c r="A393" s="60"/>
      <c r="B393" s="92"/>
      <c r="C393" s="92"/>
      <c r="D393" s="92"/>
      <c r="E393" s="92"/>
      <c r="F393" s="93"/>
      <c r="G393" s="92"/>
    </row>
    <row r="394" spans="1:7" x14ac:dyDescent="0.4">
      <c r="A394" s="60"/>
      <c r="B394" s="92"/>
      <c r="C394" s="92"/>
      <c r="D394" s="92"/>
      <c r="E394" s="92"/>
      <c r="F394" s="93"/>
      <c r="G394" s="92"/>
    </row>
    <row r="395" spans="1:7" x14ac:dyDescent="0.4">
      <c r="A395" s="60"/>
      <c r="B395" s="92"/>
      <c r="C395" s="92"/>
      <c r="D395" s="92"/>
      <c r="E395" s="92"/>
      <c r="F395" s="93"/>
      <c r="G395" s="92"/>
    </row>
    <row r="396" spans="1:7" x14ac:dyDescent="0.4">
      <c r="A396" s="60"/>
      <c r="B396" s="92"/>
      <c r="C396" s="92"/>
      <c r="D396" s="92"/>
      <c r="E396" s="92"/>
      <c r="F396" s="93"/>
      <c r="G396" s="92"/>
    </row>
    <row r="397" spans="1:7" x14ac:dyDescent="0.4">
      <c r="A397" s="60"/>
      <c r="B397" s="92"/>
      <c r="C397" s="92"/>
      <c r="D397" s="92"/>
      <c r="E397" s="92"/>
      <c r="F397" s="93"/>
      <c r="G397" s="92"/>
    </row>
    <row r="398" spans="1:7" x14ac:dyDescent="0.4">
      <c r="A398" s="60"/>
      <c r="B398" s="92"/>
      <c r="C398" s="92"/>
      <c r="D398" s="92"/>
      <c r="E398" s="92"/>
      <c r="F398" s="93"/>
      <c r="G398" s="92"/>
    </row>
    <row r="399" spans="1:7" x14ac:dyDescent="0.4">
      <c r="A399" s="60"/>
      <c r="B399" s="92"/>
      <c r="C399" s="92"/>
      <c r="D399" s="92"/>
      <c r="E399" s="92"/>
      <c r="F399" s="93"/>
      <c r="G399" s="92"/>
    </row>
    <row r="400" spans="1:7" x14ac:dyDescent="0.4">
      <c r="A400" s="60"/>
      <c r="B400" s="92"/>
      <c r="C400" s="92"/>
      <c r="D400" s="92"/>
      <c r="E400" s="92"/>
      <c r="F400" s="93"/>
      <c r="G400" s="92"/>
    </row>
    <row r="401" spans="1:7" x14ac:dyDescent="0.4">
      <c r="A401" s="60"/>
      <c r="B401" s="92"/>
      <c r="C401" s="92"/>
      <c r="D401" s="92"/>
      <c r="E401" s="92"/>
      <c r="F401" s="93"/>
      <c r="G401" s="92"/>
    </row>
    <row r="402" spans="1:7" x14ac:dyDescent="0.4">
      <c r="A402" s="60"/>
      <c r="B402" s="92"/>
      <c r="C402" s="92"/>
      <c r="D402" s="92"/>
      <c r="E402" s="92"/>
      <c r="F402" s="93"/>
      <c r="G402" s="92"/>
    </row>
    <row r="403" spans="1:7" x14ac:dyDescent="0.4">
      <c r="A403" s="60"/>
      <c r="B403" s="92"/>
      <c r="C403" s="92"/>
      <c r="D403" s="92"/>
      <c r="E403" s="92"/>
      <c r="F403" s="93"/>
      <c r="G403" s="92"/>
    </row>
    <row r="404" spans="1:7" x14ac:dyDescent="0.4">
      <c r="A404" s="60"/>
      <c r="B404" s="92"/>
      <c r="C404" s="92"/>
      <c r="D404" s="92"/>
      <c r="E404" s="92"/>
      <c r="F404" s="93"/>
      <c r="G404" s="92"/>
    </row>
    <row r="405" spans="1:7" x14ac:dyDescent="0.4">
      <c r="A405" s="60"/>
      <c r="B405" s="92"/>
      <c r="C405" s="92"/>
      <c r="D405" s="92"/>
      <c r="E405" s="92"/>
      <c r="F405" s="93"/>
      <c r="G405" s="92"/>
    </row>
    <row r="406" spans="1:7" x14ac:dyDescent="0.4">
      <c r="A406" s="60"/>
      <c r="B406" s="92"/>
      <c r="C406" s="92"/>
      <c r="D406" s="92"/>
      <c r="E406" s="92"/>
      <c r="F406" s="93"/>
      <c r="G406" s="92"/>
    </row>
    <row r="407" spans="1:7" x14ac:dyDescent="0.4">
      <c r="A407" s="60"/>
      <c r="B407" s="92"/>
      <c r="C407" s="92"/>
      <c r="D407" s="92"/>
      <c r="E407" s="92"/>
      <c r="F407" s="93"/>
      <c r="G407" s="92"/>
    </row>
    <row r="408" spans="1:7" x14ac:dyDescent="0.4">
      <c r="A408" s="60"/>
      <c r="B408" s="92"/>
      <c r="C408" s="92"/>
      <c r="D408" s="92"/>
      <c r="E408" s="92"/>
      <c r="F408" s="93"/>
      <c r="G408" s="92"/>
    </row>
    <row r="409" spans="1:7" x14ac:dyDescent="0.4">
      <c r="A409" s="60"/>
      <c r="B409" s="92"/>
      <c r="C409" s="92"/>
      <c r="D409" s="92"/>
      <c r="E409" s="92"/>
      <c r="F409" s="93"/>
      <c r="G409" s="92"/>
    </row>
    <row r="410" spans="1:7" x14ac:dyDescent="0.4">
      <c r="A410" s="60"/>
      <c r="B410" s="92"/>
      <c r="C410" s="92"/>
      <c r="D410" s="92"/>
      <c r="E410" s="92"/>
      <c r="F410" s="93"/>
      <c r="G410" s="92"/>
    </row>
    <row r="411" spans="1:7" x14ac:dyDescent="0.4">
      <c r="A411" s="60"/>
      <c r="B411" s="92"/>
      <c r="C411" s="92"/>
      <c r="D411" s="92"/>
      <c r="E411" s="92"/>
      <c r="F411" s="93"/>
      <c r="G411" s="92"/>
    </row>
    <row r="412" spans="1:7" x14ac:dyDescent="0.4">
      <c r="A412" s="60"/>
      <c r="B412" s="92"/>
      <c r="C412" s="92"/>
      <c r="D412" s="92"/>
      <c r="E412" s="92"/>
      <c r="F412" s="93"/>
      <c r="G412" s="92"/>
    </row>
    <row r="413" spans="1:7" x14ac:dyDescent="0.4">
      <c r="A413" s="60"/>
      <c r="B413" s="92"/>
      <c r="C413" s="92"/>
      <c r="D413" s="92"/>
      <c r="E413" s="92"/>
      <c r="F413" s="93"/>
      <c r="G413" s="92"/>
    </row>
    <row r="414" spans="1:7" x14ac:dyDescent="0.4">
      <c r="A414" s="60"/>
      <c r="B414" s="92"/>
      <c r="C414" s="92"/>
      <c r="D414" s="92"/>
      <c r="E414" s="92"/>
      <c r="F414" s="93"/>
      <c r="G414" s="92"/>
    </row>
    <row r="415" spans="1:7" x14ac:dyDescent="0.4">
      <c r="A415" s="60"/>
      <c r="B415" s="92"/>
      <c r="C415" s="92"/>
      <c r="D415" s="92"/>
      <c r="E415" s="92"/>
      <c r="F415" s="93"/>
      <c r="G415" s="92"/>
    </row>
    <row r="416" spans="1:7" x14ac:dyDescent="0.4">
      <c r="A416" s="60"/>
      <c r="B416" s="92"/>
      <c r="C416" s="92"/>
      <c r="D416" s="92"/>
      <c r="E416" s="92"/>
      <c r="F416" s="93"/>
      <c r="G416" s="92"/>
    </row>
    <row r="417" spans="1:7" x14ac:dyDescent="0.4">
      <c r="A417" s="60"/>
      <c r="B417" s="92"/>
      <c r="C417" s="92"/>
      <c r="D417" s="92"/>
      <c r="E417" s="92"/>
      <c r="F417" s="93"/>
      <c r="G417" s="92"/>
    </row>
    <row r="418" spans="1:7" x14ac:dyDescent="0.4">
      <c r="A418" s="60"/>
      <c r="B418" s="92"/>
      <c r="C418" s="92"/>
      <c r="D418" s="92"/>
      <c r="E418" s="92"/>
      <c r="F418" s="93"/>
      <c r="G418" s="92"/>
    </row>
    <row r="419" spans="1:7" x14ac:dyDescent="0.4">
      <c r="A419" s="60"/>
      <c r="B419" s="92"/>
      <c r="C419" s="92"/>
      <c r="D419" s="92"/>
      <c r="E419" s="92"/>
      <c r="F419" s="93"/>
      <c r="G419" s="92"/>
    </row>
    <row r="420" spans="1:7" x14ac:dyDescent="0.4">
      <c r="A420" s="60"/>
      <c r="B420" s="92"/>
      <c r="C420" s="92"/>
      <c r="D420" s="92"/>
      <c r="E420" s="92"/>
      <c r="F420" s="93"/>
      <c r="G420" s="92"/>
    </row>
    <row r="421" spans="1:7" x14ac:dyDescent="0.4">
      <c r="A421" s="60"/>
      <c r="B421" s="92"/>
      <c r="C421" s="92"/>
      <c r="D421" s="92"/>
      <c r="E421" s="92"/>
      <c r="F421" s="93"/>
      <c r="G421" s="92"/>
    </row>
    <row r="422" spans="1:7" x14ac:dyDescent="0.4">
      <c r="A422" s="60"/>
      <c r="B422" s="92"/>
      <c r="C422" s="92"/>
      <c r="D422" s="92"/>
      <c r="E422" s="92"/>
      <c r="F422" s="93"/>
      <c r="G422" s="92"/>
    </row>
    <row r="423" spans="1:7" x14ac:dyDescent="0.4">
      <c r="A423" s="60"/>
      <c r="B423" s="92"/>
      <c r="C423" s="92"/>
      <c r="D423" s="92"/>
      <c r="E423" s="92"/>
      <c r="F423" s="93"/>
      <c r="G423" s="92"/>
    </row>
    <row r="424" spans="1:7" x14ac:dyDescent="0.4">
      <c r="A424" s="60"/>
      <c r="B424" s="92"/>
      <c r="C424" s="92"/>
      <c r="D424" s="92"/>
      <c r="E424" s="92"/>
      <c r="F424" s="93"/>
      <c r="G424" s="92"/>
    </row>
    <row r="425" spans="1:7" x14ac:dyDescent="0.4">
      <c r="A425" s="60"/>
      <c r="B425" s="92"/>
      <c r="C425" s="92"/>
      <c r="D425" s="92"/>
      <c r="E425" s="92"/>
      <c r="F425" s="93"/>
      <c r="G425" s="92"/>
    </row>
    <row r="426" spans="1:7" x14ac:dyDescent="0.4">
      <c r="A426" s="60"/>
      <c r="B426" s="92"/>
      <c r="C426" s="92"/>
      <c r="D426" s="92"/>
      <c r="E426" s="92"/>
      <c r="F426" s="93"/>
      <c r="G426" s="92"/>
    </row>
    <row r="427" spans="1:7" x14ac:dyDescent="0.4">
      <c r="A427" s="60"/>
      <c r="B427" s="92"/>
      <c r="C427" s="92"/>
      <c r="D427" s="92"/>
      <c r="E427" s="92"/>
      <c r="F427" s="93"/>
      <c r="G427" s="92"/>
    </row>
    <row r="428" spans="1:7" x14ac:dyDescent="0.4">
      <c r="A428" s="60"/>
      <c r="B428" s="92"/>
      <c r="C428" s="92"/>
      <c r="D428" s="92"/>
      <c r="E428" s="92"/>
      <c r="F428" s="93"/>
      <c r="G428" s="92"/>
    </row>
    <row r="429" spans="1:7" x14ac:dyDescent="0.4">
      <c r="A429" s="60"/>
      <c r="B429" s="92"/>
      <c r="C429" s="92"/>
      <c r="D429" s="92"/>
      <c r="E429" s="92"/>
      <c r="F429" s="93"/>
      <c r="G429" s="92"/>
    </row>
    <row r="430" spans="1:7" x14ac:dyDescent="0.4">
      <c r="A430" s="60"/>
      <c r="B430" s="92"/>
      <c r="C430" s="92"/>
      <c r="D430" s="92"/>
      <c r="E430" s="92"/>
      <c r="F430" s="93"/>
      <c r="G430" s="92"/>
    </row>
    <row r="431" spans="1:7" x14ac:dyDescent="0.4">
      <c r="A431" s="60"/>
      <c r="B431" s="92"/>
      <c r="C431" s="92"/>
      <c r="D431" s="92"/>
      <c r="E431" s="92"/>
      <c r="F431" s="93"/>
      <c r="G431" s="92"/>
    </row>
    <row r="432" spans="1:7" x14ac:dyDescent="0.4">
      <c r="A432" s="60"/>
      <c r="B432" s="92"/>
      <c r="C432" s="92"/>
      <c r="D432" s="92"/>
      <c r="E432" s="92"/>
      <c r="F432" s="93"/>
      <c r="G432" s="92"/>
    </row>
    <row r="433" spans="1:7" x14ac:dyDescent="0.4">
      <c r="A433" s="60"/>
      <c r="B433" s="92"/>
      <c r="C433" s="92"/>
      <c r="D433" s="92"/>
      <c r="E433" s="92"/>
      <c r="F433" s="93"/>
      <c r="G433" s="92"/>
    </row>
    <row r="434" spans="1:7" x14ac:dyDescent="0.4">
      <c r="A434" s="60"/>
      <c r="B434" s="92"/>
      <c r="C434" s="92"/>
      <c r="D434" s="92"/>
      <c r="E434" s="92"/>
      <c r="F434" s="93"/>
      <c r="G434" s="92"/>
    </row>
    <row r="435" spans="1:7" x14ac:dyDescent="0.4">
      <c r="A435" s="60"/>
      <c r="B435" s="92"/>
      <c r="C435" s="92"/>
      <c r="D435" s="92"/>
      <c r="E435" s="92"/>
      <c r="F435" s="93"/>
      <c r="G435" s="92"/>
    </row>
    <row r="436" spans="1:7" x14ac:dyDescent="0.4">
      <c r="A436" s="60"/>
      <c r="B436" s="92"/>
      <c r="C436" s="92"/>
      <c r="D436" s="92"/>
      <c r="E436" s="92"/>
      <c r="F436" s="93"/>
      <c r="G436" s="92"/>
    </row>
    <row r="437" spans="1:7" x14ac:dyDescent="0.4">
      <c r="A437" s="60"/>
      <c r="B437" s="92"/>
      <c r="C437" s="92"/>
      <c r="D437" s="92"/>
      <c r="E437" s="92"/>
      <c r="F437" s="93"/>
      <c r="G437" s="92"/>
    </row>
    <row r="438" spans="1:7" x14ac:dyDescent="0.4">
      <c r="A438" s="60"/>
      <c r="B438" s="92"/>
      <c r="C438" s="92"/>
      <c r="D438" s="92"/>
      <c r="E438" s="92"/>
      <c r="F438" s="93"/>
      <c r="G438" s="92"/>
    </row>
    <row r="439" spans="1:7" x14ac:dyDescent="0.4">
      <c r="A439" s="60"/>
      <c r="B439" s="92"/>
      <c r="C439" s="92"/>
      <c r="D439" s="92"/>
      <c r="E439" s="92"/>
      <c r="F439" s="93"/>
      <c r="G439" s="92"/>
    </row>
    <row r="440" spans="1:7" x14ac:dyDescent="0.4">
      <c r="A440" s="60"/>
      <c r="B440" s="92"/>
      <c r="C440" s="92"/>
      <c r="D440" s="92"/>
      <c r="E440" s="92"/>
      <c r="F440" s="93"/>
      <c r="G440" s="92"/>
    </row>
    <row r="441" spans="1:7" x14ac:dyDescent="0.4">
      <c r="A441" s="60"/>
      <c r="B441" s="92"/>
      <c r="C441" s="92"/>
      <c r="D441" s="92"/>
      <c r="E441" s="92"/>
      <c r="F441" s="93"/>
      <c r="G441" s="92"/>
    </row>
    <row r="442" spans="1:7" x14ac:dyDescent="0.4">
      <c r="A442" s="60"/>
      <c r="B442" s="92"/>
      <c r="C442" s="92"/>
      <c r="D442" s="92"/>
      <c r="E442" s="92"/>
      <c r="F442" s="93"/>
      <c r="G442" s="92"/>
    </row>
    <row r="443" spans="1:7" x14ac:dyDescent="0.4">
      <c r="A443" s="60"/>
      <c r="B443" s="92"/>
      <c r="C443" s="92"/>
      <c r="D443" s="92"/>
      <c r="E443" s="92"/>
      <c r="F443" s="93"/>
      <c r="G443" s="92"/>
    </row>
    <row r="444" spans="1:7" x14ac:dyDescent="0.4">
      <c r="A444" s="60"/>
      <c r="B444" s="92"/>
      <c r="C444" s="92"/>
      <c r="D444" s="92"/>
      <c r="E444" s="92"/>
      <c r="F444" s="93"/>
      <c r="G444" s="92"/>
    </row>
    <row r="445" spans="1:7" x14ac:dyDescent="0.4">
      <c r="A445" s="60"/>
      <c r="B445" s="92"/>
      <c r="C445" s="92"/>
      <c r="D445" s="92"/>
      <c r="E445" s="92"/>
      <c r="F445" s="93"/>
      <c r="G445" s="92"/>
    </row>
    <row r="446" spans="1:7" x14ac:dyDescent="0.4">
      <c r="A446" s="60"/>
      <c r="B446" s="92"/>
      <c r="C446" s="92"/>
      <c r="D446" s="92"/>
      <c r="E446" s="92"/>
      <c r="F446" s="93"/>
      <c r="G446" s="92"/>
    </row>
    <row r="447" spans="1:7" x14ac:dyDescent="0.4">
      <c r="A447" s="60"/>
      <c r="B447" s="92"/>
      <c r="C447" s="92"/>
      <c r="D447" s="92"/>
      <c r="E447" s="92"/>
      <c r="F447" s="93"/>
      <c r="G447" s="92"/>
    </row>
    <row r="448" spans="1:7" x14ac:dyDescent="0.4">
      <c r="A448" s="60"/>
      <c r="B448" s="92"/>
      <c r="C448" s="92"/>
      <c r="D448" s="92"/>
      <c r="E448" s="92"/>
      <c r="F448" s="93"/>
      <c r="G448" s="92"/>
    </row>
    <row r="449" spans="1:7" x14ac:dyDescent="0.4">
      <c r="A449" s="60"/>
      <c r="B449" s="92"/>
      <c r="C449" s="92"/>
      <c r="D449" s="92"/>
      <c r="E449" s="92"/>
      <c r="F449" s="93"/>
      <c r="G449" s="92"/>
    </row>
    <row r="450" spans="1:7" x14ac:dyDescent="0.4">
      <c r="A450" s="60"/>
      <c r="B450" s="92"/>
      <c r="C450" s="92"/>
      <c r="D450" s="92"/>
      <c r="E450" s="92"/>
      <c r="F450" s="93"/>
      <c r="G450" s="92"/>
    </row>
    <row r="451" spans="1:7" x14ac:dyDescent="0.4">
      <c r="A451" s="60"/>
      <c r="B451" s="92"/>
      <c r="C451" s="92"/>
      <c r="D451" s="92"/>
      <c r="E451" s="92"/>
      <c r="F451" s="93"/>
      <c r="G451" s="92"/>
    </row>
    <row r="452" spans="1:7" x14ac:dyDescent="0.4">
      <c r="A452" s="60"/>
      <c r="B452" s="92"/>
      <c r="C452" s="92"/>
      <c r="D452" s="92"/>
      <c r="E452" s="92"/>
      <c r="F452" s="93"/>
      <c r="G452" s="92"/>
    </row>
    <row r="453" spans="1:7" x14ac:dyDescent="0.4">
      <c r="A453" s="60"/>
      <c r="B453" s="92"/>
      <c r="C453" s="92"/>
      <c r="D453" s="92"/>
      <c r="E453" s="92"/>
      <c r="F453" s="93"/>
      <c r="G453" s="92"/>
    </row>
    <row r="454" spans="1:7" x14ac:dyDescent="0.4">
      <c r="A454" s="60"/>
      <c r="B454" s="92"/>
      <c r="C454" s="92"/>
      <c r="D454" s="92"/>
      <c r="E454" s="92"/>
      <c r="F454" s="93"/>
      <c r="G454" s="92"/>
    </row>
    <row r="455" spans="1:7" x14ac:dyDescent="0.4">
      <c r="A455" s="60"/>
      <c r="B455" s="92"/>
      <c r="C455" s="92"/>
      <c r="D455" s="92"/>
      <c r="E455" s="92"/>
      <c r="F455" s="93"/>
      <c r="G455" s="92"/>
    </row>
    <row r="456" spans="1:7" x14ac:dyDescent="0.4">
      <c r="A456" s="60"/>
      <c r="B456" s="92"/>
      <c r="C456" s="92"/>
      <c r="D456" s="92"/>
      <c r="E456" s="92"/>
      <c r="F456" s="93"/>
      <c r="G456" s="92"/>
    </row>
    <row r="457" spans="1:7" x14ac:dyDescent="0.4">
      <c r="A457" s="60"/>
      <c r="B457" s="92"/>
      <c r="C457" s="92"/>
      <c r="D457" s="92"/>
      <c r="E457" s="92"/>
      <c r="F457" s="93"/>
      <c r="G457" s="92"/>
    </row>
    <row r="458" spans="1:7" x14ac:dyDescent="0.4">
      <c r="A458" s="60"/>
      <c r="B458" s="92"/>
      <c r="C458" s="92"/>
      <c r="D458" s="92"/>
      <c r="E458" s="92"/>
      <c r="F458" s="93"/>
      <c r="G458" s="92"/>
    </row>
    <row r="459" spans="1:7" x14ac:dyDescent="0.4">
      <c r="A459" s="60"/>
      <c r="B459" s="92"/>
      <c r="C459" s="92"/>
      <c r="D459" s="92"/>
      <c r="E459" s="92"/>
      <c r="F459" s="93"/>
      <c r="G459" s="92"/>
    </row>
    <row r="460" spans="1:7" x14ac:dyDescent="0.4">
      <c r="A460" s="60"/>
      <c r="B460" s="92"/>
      <c r="C460" s="92"/>
      <c r="D460" s="92"/>
      <c r="E460" s="92"/>
      <c r="F460" s="93"/>
      <c r="G460" s="92"/>
    </row>
    <row r="461" spans="1:7" x14ac:dyDescent="0.4">
      <c r="A461" s="60"/>
      <c r="B461" s="92"/>
      <c r="C461" s="92"/>
      <c r="D461" s="92"/>
      <c r="E461" s="92"/>
      <c r="F461" s="93"/>
      <c r="G461" s="92"/>
    </row>
    <row r="462" spans="1:7" x14ac:dyDescent="0.4">
      <c r="A462" s="60"/>
      <c r="B462" s="92"/>
      <c r="C462" s="92"/>
      <c r="D462" s="92"/>
      <c r="E462" s="92"/>
      <c r="F462" s="93"/>
      <c r="G462" s="92"/>
    </row>
    <row r="463" spans="1:7" x14ac:dyDescent="0.4">
      <c r="A463" s="60"/>
      <c r="B463" s="92"/>
      <c r="C463" s="92"/>
      <c r="D463" s="92"/>
      <c r="E463" s="92"/>
      <c r="F463" s="93"/>
      <c r="G463" s="92"/>
    </row>
    <row r="464" spans="1:7" x14ac:dyDescent="0.4">
      <c r="A464" s="60"/>
      <c r="B464" s="92"/>
      <c r="C464" s="92"/>
      <c r="D464" s="92"/>
      <c r="E464" s="92"/>
      <c r="F464" s="93"/>
      <c r="G464" s="92"/>
    </row>
    <row r="465" spans="1:7" x14ac:dyDescent="0.4">
      <c r="A465" s="60"/>
      <c r="B465" s="92"/>
      <c r="C465" s="92"/>
      <c r="D465" s="92"/>
      <c r="E465" s="92"/>
      <c r="F465" s="93"/>
      <c r="G465" s="92"/>
    </row>
    <row r="466" spans="1:7" x14ac:dyDescent="0.4">
      <c r="A466" s="60"/>
      <c r="B466" s="92"/>
      <c r="C466" s="92"/>
      <c r="D466" s="92"/>
      <c r="E466" s="92"/>
      <c r="F466" s="93"/>
      <c r="G466" s="92"/>
    </row>
    <row r="467" spans="1:7" x14ac:dyDescent="0.4">
      <c r="A467" s="60"/>
      <c r="B467" s="92"/>
      <c r="C467" s="92"/>
      <c r="D467" s="92"/>
      <c r="E467" s="92"/>
      <c r="F467" s="93"/>
      <c r="G467" s="92"/>
    </row>
    <row r="468" spans="1:7" x14ac:dyDescent="0.4">
      <c r="A468" s="60"/>
      <c r="B468" s="92"/>
      <c r="C468" s="92"/>
      <c r="D468" s="92"/>
      <c r="E468" s="92"/>
      <c r="F468" s="93"/>
      <c r="G468" s="92"/>
    </row>
    <row r="469" spans="1:7" x14ac:dyDescent="0.4">
      <c r="A469" s="60"/>
      <c r="B469" s="92"/>
      <c r="C469" s="92"/>
      <c r="D469" s="92"/>
      <c r="E469" s="92"/>
      <c r="F469" s="93"/>
      <c r="G469" s="92"/>
    </row>
    <row r="470" spans="1:7" x14ac:dyDescent="0.4">
      <c r="A470" s="60"/>
      <c r="B470" s="92"/>
      <c r="C470" s="92"/>
      <c r="D470" s="92"/>
      <c r="E470" s="92"/>
      <c r="F470" s="93"/>
      <c r="G470" s="92"/>
    </row>
    <row r="471" spans="1:7" x14ac:dyDescent="0.4">
      <c r="A471" s="60"/>
      <c r="B471" s="92"/>
      <c r="C471" s="92"/>
      <c r="D471" s="92"/>
      <c r="E471" s="92"/>
      <c r="F471" s="93"/>
      <c r="G471" s="92"/>
    </row>
    <row r="472" spans="1:7" x14ac:dyDescent="0.4">
      <c r="A472" s="60"/>
      <c r="B472" s="92"/>
      <c r="C472" s="92"/>
      <c r="D472" s="92"/>
      <c r="E472" s="92"/>
      <c r="F472" s="93"/>
      <c r="G472" s="92"/>
    </row>
    <row r="473" spans="1:7" x14ac:dyDescent="0.4">
      <c r="A473" s="60"/>
      <c r="B473" s="92"/>
      <c r="C473" s="92"/>
      <c r="D473" s="92"/>
      <c r="E473" s="92"/>
      <c r="F473" s="93"/>
      <c r="G473" s="92"/>
    </row>
    <row r="474" spans="1:7" x14ac:dyDescent="0.4">
      <c r="A474" s="60"/>
      <c r="B474" s="92"/>
      <c r="C474" s="92"/>
      <c r="D474" s="92"/>
      <c r="E474" s="92"/>
      <c r="F474" s="93"/>
      <c r="G474" s="92"/>
    </row>
    <row r="475" spans="1:7" x14ac:dyDescent="0.4">
      <c r="A475" s="60"/>
      <c r="B475" s="92"/>
      <c r="C475" s="92"/>
      <c r="D475" s="92"/>
      <c r="E475" s="92"/>
      <c r="F475" s="93"/>
      <c r="G475" s="92"/>
    </row>
    <row r="476" spans="1:7" x14ac:dyDescent="0.4">
      <c r="A476" s="60"/>
      <c r="B476" s="92"/>
      <c r="C476" s="92"/>
      <c r="D476" s="92"/>
      <c r="E476" s="92"/>
      <c r="F476" s="93"/>
      <c r="G476" s="92"/>
    </row>
    <row r="477" spans="1:7" x14ac:dyDescent="0.4">
      <c r="A477" s="60"/>
      <c r="B477" s="92"/>
      <c r="C477" s="92"/>
      <c r="D477" s="92"/>
      <c r="E477" s="92"/>
      <c r="F477" s="93"/>
      <c r="G477" s="92"/>
    </row>
    <row r="478" spans="1:7" x14ac:dyDescent="0.4">
      <c r="A478" s="60"/>
      <c r="B478" s="92"/>
      <c r="C478" s="92"/>
      <c r="D478" s="92"/>
      <c r="E478" s="92"/>
      <c r="F478" s="93"/>
      <c r="G478" s="92"/>
    </row>
    <row r="479" spans="1:7" x14ac:dyDescent="0.4">
      <c r="A479" s="60"/>
      <c r="B479" s="92"/>
      <c r="C479" s="92"/>
      <c r="D479" s="92"/>
      <c r="E479" s="92"/>
      <c r="F479" s="93"/>
      <c r="G479" s="92"/>
    </row>
    <row r="480" spans="1:7" x14ac:dyDescent="0.4">
      <c r="A480" s="60"/>
      <c r="B480" s="92"/>
      <c r="C480" s="92"/>
      <c r="D480" s="92"/>
      <c r="E480" s="92"/>
      <c r="F480" s="93"/>
      <c r="G480" s="92"/>
    </row>
    <row r="481" spans="1:7" x14ac:dyDescent="0.4">
      <c r="A481" s="60"/>
      <c r="B481" s="92"/>
      <c r="C481" s="92"/>
      <c r="D481" s="92"/>
      <c r="E481" s="92"/>
      <c r="F481" s="93"/>
      <c r="G481" s="92"/>
    </row>
    <row r="482" spans="1:7" x14ac:dyDescent="0.4">
      <c r="A482" s="60"/>
      <c r="B482" s="92"/>
      <c r="C482" s="92"/>
      <c r="D482" s="92"/>
      <c r="E482" s="92"/>
      <c r="F482" s="93"/>
      <c r="G482" s="92"/>
    </row>
    <row r="483" spans="1:7" x14ac:dyDescent="0.4">
      <c r="A483" s="60"/>
      <c r="B483" s="92"/>
      <c r="C483" s="92"/>
      <c r="D483" s="92"/>
      <c r="E483" s="92"/>
      <c r="F483" s="93"/>
      <c r="G483" s="92"/>
    </row>
    <row r="484" spans="1:7" x14ac:dyDescent="0.4">
      <c r="A484" s="60"/>
      <c r="B484" s="92"/>
      <c r="C484" s="92"/>
      <c r="D484" s="92"/>
      <c r="E484" s="92"/>
      <c r="F484" s="93"/>
      <c r="G484" s="92"/>
    </row>
    <row r="485" spans="1:7" x14ac:dyDescent="0.4">
      <c r="A485" s="60"/>
      <c r="B485" s="92"/>
      <c r="C485" s="92"/>
      <c r="D485" s="92"/>
      <c r="E485" s="92"/>
      <c r="F485" s="93"/>
      <c r="G485" s="92"/>
    </row>
    <row r="486" spans="1:7" x14ac:dyDescent="0.4">
      <c r="A486" s="60"/>
      <c r="B486" s="92"/>
      <c r="C486" s="92"/>
      <c r="D486" s="92"/>
      <c r="E486" s="92"/>
      <c r="F486" s="93"/>
      <c r="G486" s="92"/>
    </row>
    <row r="487" spans="1:7" x14ac:dyDescent="0.4">
      <c r="A487" s="60"/>
      <c r="B487" s="92"/>
      <c r="C487" s="92"/>
      <c r="D487" s="92"/>
      <c r="E487" s="92"/>
      <c r="F487" s="93"/>
      <c r="G487" s="92"/>
    </row>
    <row r="488" spans="1:7" x14ac:dyDescent="0.4">
      <c r="A488" s="60"/>
      <c r="B488" s="92"/>
      <c r="C488" s="92"/>
      <c r="D488" s="92"/>
      <c r="E488" s="92"/>
      <c r="F488" s="93"/>
      <c r="G488" s="92"/>
    </row>
    <row r="489" spans="1:7" x14ac:dyDescent="0.4">
      <c r="A489" s="60"/>
      <c r="B489" s="92"/>
      <c r="C489" s="92"/>
      <c r="D489" s="92"/>
      <c r="E489" s="92"/>
      <c r="F489" s="93"/>
      <c r="G489" s="92"/>
    </row>
    <row r="490" spans="1:7" x14ac:dyDescent="0.4">
      <c r="A490" s="60"/>
      <c r="B490" s="92"/>
      <c r="C490" s="92"/>
      <c r="D490" s="92"/>
      <c r="E490" s="92"/>
      <c r="F490" s="93"/>
      <c r="G490" s="92"/>
    </row>
    <row r="491" spans="1:7" x14ac:dyDescent="0.4">
      <c r="A491" s="60"/>
      <c r="B491" s="92"/>
      <c r="C491" s="92"/>
      <c r="D491" s="92"/>
      <c r="E491" s="92"/>
      <c r="F491" s="93"/>
      <c r="G491" s="92"/>
    </row>
    <row r="492" spans="1:7" x14ac:dyDescent="0.4">
      <c r="A492" s="60"/>
      <c r="B492" s="92"/>
      <c r="C492" s="92"/>
      <c r="D492" s="92"/>
      <c r="E492" s="92"/>
      <c r="F492" s="93"/>
      <c r="G492" s="92"/>
    </row>
    <row r="493" spans="1:7" x14ac:dyDescent="0.4">
      <c r="A493" s="60"/>
      <c r="B493" s="92"/>
      <c r="C493" s="92"/>
      <c r="D493" s="92"/>
      <c r="E493" s="92"/>
      <c r="F493" s="93"/>
      <c r="G493" s="92"/>
    </row>
    <row r="494" spans="1:7" x14ac:dyDescent="0.4">
      <c r="A494" s="60"/>
      <c r="B494" s="92"/>
      <c r="C494" s="92"/>
      <c r="D494" s="92"/>
      <c r="E494" s="92"/>
      <c r="F494" s="93"/>
      <c r="G494" s="92"/>
    </row>
    <row r="495" spans="1:7" x14ac:dyDescent="0.4">
      <c r="A495" s="60"/>
      <c r="B495" s="92"/>
      <c r="C495" s="92"/>
      <c r="D495" s="92"/>
      <c r="E495" s="92"/>
      <c r="F495" s="93"/>
      <c r="G495" s="92"/>
    </row>
    <row r="496" spans="1:7" x14ac:dyDescent="0.4">
      <c r="A496" s="60"/>
      <c r="B496" s="92"/>
      <c r="C496" s="92"/>
      <c r="D496" s="92"/>
      <c r="E496" s="92"/>
      <c r="F496" s="93"/>
      <c r="G496" s="92"/>
    </row>
    <row r="497" spans="1:7" x14ac:dyDescent="0.4">
      <c r="A497" s="60"/>
      <c r="B497" s="92"/>
      <c r="C497" s="92"/>
      <c r="D497" s="92"/>
      <c r="E497" s="92"/>
      <c r="F497" s="93"/>
      <c r="G497" s="92"/>
    </row>
    <row r="498" spans="1:7" x14ac:dyDescent="0.4">
      <c r="A498" s="60"/>
      <c r="B498" s="92"/>
      <c r="C498" s="92"/>
      <c r="D498" s="92"/>
      <c r="E498" s="92"/>
      <c r="F498" s="93"/>
      <c r="G498" s="92"/>
    </row>
    <row r="499" spans="1:7" x14ac:dyDescent="0.4">
      <c r="A499" s="60"/>
      <c r="B499" s="92"/>
      <c r="C499" s="92"/>
      <c r="D499" s="92"/>
      <c r="E499" s="92"/>
      <c r="F499" s="93"/>
      <c r="G499" s="92"/>
    </row>
    <row r="500" spans="1:7" x14ac:dyDescent="0.4">
      <c r="A500" s="60"/>
      <c r="B500" s="92"/>
      <c r="C500" s="92"/>
      <c r="D500" s="92"/>
      <c r="E500" s="92"/>
      <c r="F500" s="93"/>
      <c r="G500" s="92"/>
    </row>
    <row r="501" spans="1:7" x14ac:dyDescent="0.4">
      <c r="A501" s="60"/>
      <c r="B501" s="92"/>
      <c r="C501" s="92"/>
      <c r="D501" s="92"/>
      <c r="E501" s="92"/>
      <c r="F501" s="93"/>
      <c r="G501" s="92"/>
    </row>
    <row r="502" spans="1:7" x14ac:dyDescent="0.4">
      <c r="A502" s="60"/>
      <c r="B502" s="92"/>
      <c r="C502" s="92"/>
      <c r="D502" s="92"/>
      <c r="E502" s="92"/>
      <c r="F502" s="93"/>
      <c r="G502" s="92"/>
    </row>
    <row r="503" spans="1:7" x14ac:dyDescent="0.4">
      <c r="A503" s="60"/>
      <c r="B503" s="92"/>
      <c r="C503" s="92"/>
      <c r="D503" s="92"/>
      <c r="E503" s="92"/>
      <c r="F503" s="93"/>
      <c r="G503" s="92"/>
    </row>
    <row r="504" spans="1:7" x14ac:dyDescent="0.4">
      <c r="A504" s="60"/>
      <c r="B504" s="92"/>
      <c r="C504" s="92"/>
      <c r="D504" s="92"/>
      <c r="E504" s="92"/>
      <c r="F504" s="93"/>
      <c r="G504" s="92"/>
    </row>
    <row r="505" spans="1:7" x14ac:dyDescent="0.4">
      <c r="A505" s="60"/>
      <c r="B505" s="92"/>
      <c r="C505" s="92"/>
      <c r="D505" s="92"/>
      <c r="E505" s="92"/>
      <c r="F505" s="93"/>
      <c r="G505" s="92"/>
    </row>
    <row r="506" spans="1:7" x14ac:dyDescent="0.4">
      <c r="A506" s="60"/>
      <c r="B506" s="92"/>
      <c r="C506" s="92"/>
      <c r="D506" s="92"/>
      <c r="E506" s="92"/>
      <c r="F506" s="93"/>
      <c r="G506" s="92"/>
    </row>
    <row r="507" spans="1:7" x14ac:dyDescent="0.4">
      <c r="A507" s="60"/>
      <c r="B507" s="92"/>
      <c r="C507" s="92"/>
      <c r="D507" s="92"/>
      <c r="E507" s="92"/>
      <c r="F507" s="93"/>
      <c r="G507" s="92"/>
    </row>
    <row r="508" spans="1:7" x14ac:dyDescent="0.4">
      <c r="A508" s="60"/>
      <c r="B508" s="92"/>
      <c r="C508" s="92"/>
      <c r="D508" s="92"/>
      <c r="E508" s="92"/>
      <c r="F508" s="93"/>
      <c r="G508" s="92"/>
    </row>
    <row r="509" spans="1:7" x14ac:dyDescent="0.4">
      <c r="A509" s="60"/>
      <c r="B509" s="92"/>
      <c r="C509" s="92"/>
      <c r="D509" s="92"/>
      <c r="E509" s="92"/>
      <c r="F509" s="93"/>
      <c r="G509" s="92"/>
    </row>
    <row r="510" spans="1:7" x14ac:dyDescent="0.4">
      <c r="A510" s="60"/>
      <c r="B510" s="92"/>
      <c r="C510" s="92"/>
      <c r="D510" s="92"/>
      <c r="E510" s="92"/>
      <c r="F510" s="93"/>
      <c r="G510" s="92"/>
    </row>
    <row r="511" spans="1:7" x14ac:dyDescent="0.4">
      <c r="A511" s="60"/>
      <c r="B511" s="92"/>
      <c r="C511" s="92"/>
      <c r="D511" s="92"/>
      <c r="E511" s="92"/>
      <c r="F511" s="93"/>
      <c r="G511" s="92"/>
    </row>
    <row r="512" spans="1:7" x14ac:dyDescent="0.4">
      <c r="A512" s="60"/>
      <c r="B512" s="92"/>
      <c r="C512" s="92"/>
      <c r="D512" s="92"/>
      <c r="E512" s="92"/>
      <c r="F512" s="93"/>
      <c r="G512" s="92"/>
    </row>
    <row r="513" spans="1:7" x14ac:dyDescent="0.4">
      <c r="A513" s="60"/>
      <c r="B513" s="92"/>
      <c r="C513" s="92"/>
      <c r="D513" s="92"/>
      <c r="E513" s="92"/>
      <c r="F513" s="93"/>
      <c r="G513" s="92"/>
    </row>
    <row r="514" spans="1:7" x14ac:dyDescent="0.4">
      <c r="A514" s="60"/>
      <c r="B514" s="92"/>
      <c r="C514" s="92"/>
      <c r="D514" s="92"/>
      <c r="E514" s="92"/>
      <c r="F514" s="93"/>
      <c r="G514" s="92"/>
    </row>
    <row r="515" spans="1:7" x14ac:dyDescent="0.4">
      <c r="A515" s="60"/>
      <c r="B515" s="92"/>
      <c r="C515" s="92"/>
      <c r="D515" s="92"/>
      <c r="E515" s="92"/>
      <c r="F515" s="93"/>
      <c r="G515" s="92"/>
    </row>
    <row r="516" spans="1:7" x14ac:dyDescent="0.4">
      <c r="A516" s="60"/>
      <c r="B516" s="92"/>
      <c r="C516" s="92"/>
      <c r="D516" s="92"/>
      <c r="E516" s="92"/>
      <c r="F516" s="93"/>
      <c r="G516" s="92"/>
    </row>
    <row r="517" spans="1:7" x14ac:dyDescent="0.4">
      <c r="A517" s="60"/>
      <c r="B517" s="92"/>
      <c r="C517" s="92"/>
      <c r="D517" s="92"/>
      <c r="E517" s="92"/>
      <c r="F517" s="93"/>
      <c r="G517" s="92"/>
    </row>
    <row r="518" spans="1:7" x14ac:dyDescent="0.4">
      <c r="A518" s="60"/>
      <c r="B518" s="92"/>
      <c r="C518" s="92"/>
      <c r="D518" s="92"/>
      <c r="E518" s="92"/>
      <c r="F518" s="93"/>
      <c r="G518" s="92"/>
    </row>
    <row r="519" spans="1:7" x14ac:dyDescent="0.4">
      <c r="A519" s="60"/>
      <c r="B519" s="92"/>
      <c r="C519" s="92"/>
      <c r="D519" s="92"/>
      <c r="E519" s="92"/>
      <c r="F519" s="93"/>
      <c r="G519" s="92"/>
    </row>
    <row r="520" spans="1:7" x14ac:dyDescent="0.4">
      <c r="A520" s="60"/>
      <c r="B520" s="92"/>
      <c r="C520" s="92"/>
      <c r="D520" s="92"/>
      <c r="E520" s="92"/>
      <c r="F520" s="93"/>
      <c r="G520" s="92"/>
    </row>
    <row r="521" spans="1:7" x14ac:dyDescent="0.4">
      <c r="A521" s="60"/>
      <c r="B521" s="92"/>
      <c r="C521" s="92"/>
      <c r="D521" s="92"/>
      <c r="E521" s="92"/>
      <c r="F521" s="93"/>
      <c r="G521" s="92"/>
    </row>
    <row r="522" spans="1:7" x14ac:dyDescent="0.4">
      <c r="A522" s="60"/>
      <c r="B522" s="92"/>
      <c r="C522" s="92"/>
      <c r="D522" s="92"/>
      <c r="E522" s="92"/>
      <c r="F522" s="93"/>
      <c r="G522" s="92"/>
    </row>
    <row r="523" spans="1:7" x14ac:dyDescent="0.4">
      <c r="A523" s="60"/>
      <c r="B523" s="92"/>
      <c r="C523" s="92"/>
      <c r="D523" s="92"/>
      <c r="E523" s="92"/>
      <c r="F523" s="93"/>
      <c r="G523" s="92"/>
    </row>
    <row r="524" spans="1:7" x14ac:dyDescent="0.4">
      <c r="A524" s="60"/>
      <c r="B524" s="92"/>
      <c r="C524" s="92"/>
      <c r="D524" s="92"/>
      <c r="E524" s="92"/>
      <c r="F524" s="93"/>
      <c r="G524" s="92"/>
    </row>
    <row r="525" spans="1:7" x14ac:dyDescent="0.4">
      <c r="A525" s="60"/>
      <c r="B525" s="92"/>
      <c r="C525" s="92"/>
      <c r="D525" s="92"/>
      <c r="E525" s="92"/>
      <c r="F525" s="93"/>
      <c r="G525" s="92"/>
    </row>
    <row r="526" spans="1:7" x14ac:dyDescent="0.4">
      <c r="A526" s="60"/>
      <c r="B526" s="92"/>
      <c r="C526" s="92"/>
      <c r="D526" s="92"/>
      <c r="E526" s="92"/>
      <c r="F526" s="93"/>
      <c r="G526" s="92"/>
    </row>
    <row r="527" spans="1:7" x14ac:dyDescent="0.4">
      <c r="A527" s="60"/>
      <c r="B527" s="92"/>
      <c r="C527" s="92"/>
      <c r="D527" s="92"/>
      <c r="E527" s="92"/>
      <c r="F527" s="93"/>
      <c r="G527" s="92"/>
    </row>
    <row r="528" spans="1:7" x14ac:dyDescent="0.4">
      <c r="A528" s="60"/>
      <c r="B528" s="92"/>
      <c r="C528" s="92"/>
      <c r="D528" s="92"/>
      <c r="E528" s="92"/>
      <c r="F528" s="93"/>
      <c r="G528" s="92"/>
    </row>
    <row r="529" spans="1:7" x14ac:dyDescent="0.4">
      <c r="A529" s="60"/>
      <c r="B529" s="92"/>
      <c r="C529" s="92"/>
      <c r="D529" s="92"/>
      <c r="E529" s="92"/>
      <c r="F529" s="93"/>
      <c r="G529" s="92"/>
    </row>
    <row r="530" spans="1:7" x14ac:dyDescent="0.4">
      <c r="A530" s="60"/>
      <c r="B530" s="92"/>
      <c r="C530" s="92"/>
      <c r="D530" s="92"/>
      <c r="E530" s="92"/>
      <c r="F530" s="93"/>
      <c r="G530" s="92"/>
    </row>
    <row r="531" spans="1:7" x14ac:dyDescent="0.4">
      <c r="A531" s="60"/>
      <c r="B531" s="92"/>
      <c r="C531" s="92"/>
      <c r="D531" s="92"/>
      <c r="E531" s="92"/>
      <c r="F531" s="93"/>
      <c r="G531" s="92"/>
    </row>
    <row r="532" spans="1:7" x14ac:dyDescent="0.4">
      <c r="A532" s="60"/>
      <c r="B532" s="92"/>
      <c r="C532" s="92"/>
      <c r="D532" s="92"/>
      <c r="E532" s="92"/>
      <c r="F532" s="93"/>
      <c r="G532" s="92"/>
    </row>
    <row r="533" spans="1:7" x14ac:dyDescent="0.4">
      <c r="A533" s="60"/>
      <c r="B533" s="92"/>
      <c r="C533" s="92"/>
      <c r="D533" s="92"/>
      <c r="E533" s="92"/>
      <c r="F533" s="93"/>
      <c r="G533" s="92"/>
    </row>
    <row r="534" spans="1:7" x14ac:dyDescent="0.4">
      <c r="A534" s="60"/>
      <c r="B534" s="92"/>
      <c r="C534" s="92"/>
      <c r="D534" s="92"/>
      <c r="E534" s="92"/>
      <c r="F534" s="93"/>
      <c r="G534" s="92"/>
    </row>
    <row r="535" spans="1:7" x14ac:dyDescent="0.4">
      <c r="A535" s="60"/>
      <c r="B535" s="92"/>
      <c r="C535" s="92"/>
      <c r="D535" s="92"/>
      <c r="E535" s="92"/>
      <c r="F535" s="93"/>
      <c r="G535" s="92"/>
    </row>
    <row r="536" spans="1:7" x14ac:dyDescent="0.4">
      <c r="A536" s="60"/>
      <c r="B536" s="92"/>
      <c r="C536" s="92"/>
      <c r="D536" s="92"/>
      <c r="E536" s="92"/>
      <c r="F536" s="93"/>
      <c r="G536" s="92"/>
    </row>
    <row r="537" spans="1:7" x14ac:dyDescent="0.4">
      <c r="A537" s="60"/>
      <c r="B537" s="92"/>
      <c r="C537" s="92"/>
      <c r="D537" s="92"/>
      <c r="E537" s="92"/>
      <c r="F537" s="93"/>
      <c r="G537" s="92"/>
    </row>
    <row r="538" spans="1:7" x14ac:dyDescent="0.4">
      <c r="A538" s="60"/>
      <c r="B538" s="92"/>
      <c r="C538" s="92"/>
      <c r="D538" s="92"/>
      <c r="E538" s="92"/>
      <c r="F538" s="93"/>
      <c r="G538" s="92"/>
    </row>
    <row r="539" spans="1:7" x14ac:dyDescent="0.4">
      <c r="A539" s="60"/>
      <c r="B539" s="92"/>
      <c r="C539" s="92"/>
      <c r="D539" s="92"/>
      <c r="E539" s="92"/>
      <c r="F539" s="93"/>
      <c r="G539" s="92"/>
    </row>
    <row r="540" spans="1:7" x14ac:dyDescent="0.4">
      <c r="A540" s="60"/>
      <c r="B540" s="92"/>
      <c r="C540" s="92"/>
      <c r="D540" s="92"/>
      <c r="E540" s="92"/>
      <c r="F540" s="93"/>
      <c r="G540" s="92"/>
    </row>
    <row r="541" spans="1:7" x14ac:dyDescent="0.4">
      <c r="A541" s="60"/>
      <c r="B541" s="92"/>
      <c r="C541" s="92"/>
      <c r="D541" s="92"/>
      <c r="E541" s="92"/>
      <c r="F541" s="93"/>
      <c r="G541" s="92"/>
    </row>
    <row r="542" spans="1:7" x14ac:dyDescent="0.4">
      <c r="A542" s="60"/>
      <c r="B542" s="92"/>
      <c r="C542" s="92"/>
      <c r="D542" s="92"/>
      <c r="E542" s="92"/>
      <c r="F542" s="93"/>
      <c r="G542" s="92"/>
    </row>
    <row r="543" spans="1:7" x14ac:dyDescent="0.4">
      <c r="A543" s="60"/>
      <c r="B543" s="92"/>
      <c r="C543" s="92"/>
      <c r="D543" s="92"/>
      <c r="E543" s="92"/>
      <c r="F543" s="93"/>
      <c r="G543" s="92"/>
    </row>
    <row r="544" spans="1:7" x14ac:dyDescent="0.4">
      <c r="A544" s="60"/>
      <c r="B544" s="92"/>
      <c r="C544" s="92"/>
      <c r="D544" s="92"/>
      <c r="E544" s="92"/>
      <c r="F544" s="93"/>
      <c r="G544" s="92"/>
    </row>
    <row r="545" spans="1:7" x14ac:dyDescent="0.4">
      <c r="A545" s="60"/>
      <c r="B545" s="92"/>
      <c r="C545" s="92"/>
      <c r="D545" s="92"/>
      <c r="E545" s="92"/>
      <c r="F545" s="93"/>
      <c r="G545" s="92"/>
    </row>
    <row r="546" spans="1:7" x14ac:dyDescent="0.4">
      <c r="A546" s="60"/>
      <c r="B546" s="92"/>
      <c r="C546" s="92"/>
      <c r="D546" s="92"/>
      <c r="E546" s="92"/>
      <c r="F546" s="93"/>
      <c r="G546" s="92"/>
    </row>
    <row r="547" spans="1:7" x14ac:dyDescent="0.4">
      <c r="A547" s="60"/>
      <c r="B547" s="92"/>
      <c r="C547" s="92"/>
      <c r="D547" s="92"/>
      <c r="E547" s="92"/>
      <c r="F547" s="93"/>
      <c r="G547" s="92"/>
    </row>
    <row r="548" spans="1:7" x14ac:dyDescent="0.4">
      <c r="A548" s="60"/>
      <c r="B548" s="92"/>
      <c r="C548" s="92"/>
      <c r="D548" s="92"/>
      <c r="E548" s="92"/>
      <c r="F548" s="93"/>
      <c r="G548" s="92"/>
    </row>
    <row r="549" spans="1:7" x14ac:dyDescent="0.4">
      <c r="A549" s="60"/>
      <c r="B549" s="92"/>
      <c r="C549" s="92"/>
      <c r="D549" s="92"/>
      <c r="E549" s="92"/>
      <c r="F549" s="93"/>
      <c r="G549" s="92"/>
    </row>
    <row r="550" spans="1:7" x14ac:dyDescent="0.4">
      <c r="A550" s="60"/>
      <c r="B550" s="92"/>
      <c r="C550" s="92"/>
      <c r="D550" s="92"/>
      <c r="E550" s="92"/>
      <c r="F550" s="93"/>
      <c r="G550" s="92"/>
    </row>
    <row r="551" spans="1:7" x14ac:dyDescent="0.4">
      <c r="A551" s="60"/>
      <c r="B551" s="92"/>
      <c r="C551" s="92"/>
      <c r="D551" s="92"/>
      <c r="E551" s="92"/>
      <c r="F551" s="93"/>
      <c r="G551" s="92"/>
    </row>
    <row r="552" spans="1:7" x14ac:dyDescent="0.4">
      <c r="A552" s="60"/>
      <c r="B552" s="92"/>
      <c r="C552" s="92"/>
      <c r="D552" s="92"/>
      <c r="E552" s="92"/>
      <c r="F552" s="93"/>
      <c r="G552" s="92"/>
    </row>
    <row r="553" spans="1:7" x14ac:dyDescent="0.4">
      <c r="A553" s="60"/>
      <c r="B553" s="92"/>
      <c r="C553" s="92"/>
      <c r="D553" s="92"/>
      <c r="E553" s="92"/>
      <c r="F553" s="93"/>
      <c r="G553" s="92"/>
    </row>
    <row r="554" spans="1:7" x14ac:dyDescent="0.4">
      <c r="A554" s="60"/>
      <c r="B554" s="92"/>
      <c r="C554" s="92"/>
      <c r="D554" s="92"/>
      <c r="E554" s="92"/>
      <c r="F554" s="93"/>
      <c r="G554" s="92"/>
    </row>
    <row r="555" spans="1:7" x14ac:dyDescent="0.4">
      <c r="A555" s="60"/>
      <c r="B555" s="92"/>
      <c r="C555" s="92"/>
      <c r="D555" s="92"/>
      <c r="E555" s="92"/>
      <c r="F555" s="93"/>
      <c r="G555" s="92"/>
    </row>
    <row r="556" spans="1:7" x14ac:dyDescent="0.4">
      <c r="A556" s="60"/>
      <c r="B556" s="92"/>
      <c r="C556" s="92"/>
      <c r="D556" s="92"/>
      <c r="E556" s="92"/>
      <c r="F556" s="93"/>
      <c r="G556" s="92"/>
    </row>
    <row r="557" spans="1:7" x14ac:dyDescent="0.4">
      <c r="A557" s="60"/>
      <c r="B557" s="92"/>
      <c r="C557" s="92"/>
      <c r="D557" s="92"/>
      <c r="E557" s="92"/>
      <c r="F557" s="93"/>
      <c r="G557" s="92"/>
    </row>
    <row r="558" spans="1:7" x14ac:dyDescent="0.4">
      <c r="A558" s="60"/>
      <c r="B558" s="92"/>
      <c r="C558" s="92"/>
      <c r="D558" s="92"/>
      <c r="E558" s="92"/>
      <c r="F558" s="93"/>
      <c r="G558" s="92"/>
    </row>
    <row r="559" spans="1:7" x14ac:dyDescent="0.4">
      <c r="A559" s="60"/>
      <c r="B559" s="92"/>
      <c r="C559" s="92"/>
      <c r="D559" s="92"/>
      <c r="E559" s="92"/>
      <c r="F559" s="93"/>
      <c r="G559" s="92"/>
    </row>
    <row r="560" spans="1:7" x14ac:dyDescent="0.4">
      <c r="A560" s="60"/>
      <c r="B560" s="92"/>
      <c r="C560" s="92"/>
      <c r="D560" s="92"/>
      <c r="E560" s="92"/>
      <c r="F560" s="93"/>
      <c r="G560" s="92"/>
    </row>
    <row r="561" spans="1:7" x14ac:dyDescent="0.4">
      <c r="A561" s="60"/>
      <c r="B561" s="92"/>
      <c r="C561" s="92"/>
      <c r="D561" s="92"/>
      <c r="E561" s="92"/>
      <c r="F561" s="93"/>
      <c r="G561" s="92"/>
    </row>
    <row r="562" spans="1:7" x14ac:dyDescent="0.4">
      <c r="A562" s="60"/>
      <c r="B562" s="92"/>
      <c r="C562" s="92"/>
      <c r="D562" s="92"/>
      <c r="E562" s="92"/>
      <c r="F562" s="93"/>
      <c r="G562" s="92"/>
    </row>
    <row r="563" spans="1:7" x14ac:dyDescent="0.4">
      <c r="A563" s="60"/>
      <c r="B563" s="92"/>
      <c r="C563" s="92"/>
      <c r="D563" s="92"/>
      <c r="E563" s="92"/>
      <c r="F563" s="93"/>
      <c r="G563" s="92"/>
    </row>
    <row r="564" spans="1:7" x14ac:dyDescent="0.4">
      <c r="A564" s="60"/>
      <c r="B564" s="92"/>
      <c r="C564" s="92"/>
      <c r="D564" s="92"/>
      <c r="E564" s="92"/>
      <c r="F564" s="93"/>
      <c r="G564" s="92"/>
    </row>
    <row r="565" spans="1:7" x14ac:dyDescent="0.4">
      <c r="A565" s="60"/>
      <c r="B565" s="92"/>
      <c r="C565" s="92"/>
      <c r="D565" s="92"/>
      <c r="E565" s="92"/>
      <c r="F565" s="93"/>
      <c r="G565" s="92"/>
    </row>
    <row r="566" spans="1:7" x14ac:dyDescent="0.4">
      <c r="A566" s="60"/>
      <c r="B566" s="92"/>
      <c r="C566" s="92"/>
      <c r="D566" s="92"/>
      <c r="E566" s="92"/>
      <c r="F566" s="93"/>
      <c r="G566" s="92"/>
    </row>
    <row r="567" spans="1:7" x14ac:dyDescent="0.4">
      <c r="A567" s="60"/>
      <c r="B567" s="92"/>
      <c r="C567" s="92"/>
      <c r="D567" s="92"/>
      <c r="E567" s="92"/>
      <c r="F567" s="93"/>
      <c r="G567" s="92"/>
    </row>
    <row r="568" spans="1:7" x14ac:dyDescent="0.4">
      <c r="A568" s="60"/>
      <c r="B568" s="92"/>
      <c r="C568" s="92"/>
      <c r="D568" s="92"/>
      <c r="E568" s="92"/>
      <c r="F568" s="93"/>
      <c r="G568" s="92"/>
    </row>
    <row r="569" spans="1:7" x14ac:dyDescent="0.4">
      <c r="A569" s="60"/>
      <c r="B569" s="92"/>
      <c r="C569" s="92"/>
      <c r="D569" s="92"/>
      <c r="E569" s="92"/>
      <c r="F569" s="93"/>
      <c r="G569" s="92"/>
    </row>
    <row r="570" spans="1:7" x14ac:dyDescent="0.4">
      <c r="A570" s="60"/>
      <c r="B570" s="92"/>
      <c r="C570" s="92"/>
      <c r="D570" s="92"/>
      <c r="E570" s="92"/>
      <c r="F570" s="93"/>
      <c r="G570" s="92"/>
    </row>
    <row r="571" spans="1:7" x14ac:dyDescent="0.4">
      <c r="A571" s="60"/>
      <c r="B571" s="92"/>
      <c r="C571" s="92"/>
      <c r="D571" s="92"/>
      <c r="E571" s="92"/>
      <c r="F571" s="93"/>
      <c r="G571" s="92"/>
    </row>
    <row r="572" spans="1:7" x14ac:dyDescent="0.4">
      <c r="A572" s="60"/>
      <c r="B572" s="92"/>
      <c r="C572" s="92"/>
      <c r="D572" s="92"/>
      <c r="E572" s="92"/>
      <c r="F572" s="93"/>
      <c r="G572" s="92"/>
    </row>
    <row r="573" spans="1:7" x14ac:dyDescent="0.4">
      <c r="A573" s="60"/>
      <c r="B573" s="92"/>
      <c r="C573" s="92"/>
      <c r="D573" s="92"/>
      <c r="E573" s="92"/>
      <c r="F573" s="93"/>
      <c r="G573" s="92"/>
    </row>
    <row r="574" spans="1:7" x14ac:dyDescent="0.4">
      <c r="A574" s="60"/>
      <c r="B574" s="92"/>
      <c r="C574" s="92"/>
      <c r="D574" s="92"/>
      <c r="E574" s="92"/>
      <c r="F574" s="93"/>
      <c r="G574" s="92"/>
    </row>
    <row r="575" spans="1:7" x14ac:dyDescent="0.4">
      <c r="A575" s="60"/>
      <c r="B575" s="92"/>
      <c r="C575" s="92"/>
      <c r="D575" s="92"/>
      <c r="E575" s="92"/>
      <c r="F575" s="93"/>
      <c r="G575" s="92"/>
    </row>
    <row r="576" spans="1:7" x14ac:dyDescent="0.4">
      <c r="A576" s="60"/>
      <c r="B576" s="92"/>
      <c r="C576" s="92"/>
      <c r="D576" s="92"/>
      <c r="E576" s="92"/>
      <c r="F576" s="93"/>
      <c r="G576" s="92"/>
    </row>
    <row r="577" spans="1:7" x14ac:dyDescent="0.4">
      <c r="A577" s="60"/>
      <c r="B577" s="92"/>
      <c r="C577" s="92"/>
      <c r="D577" s="92"/>
      <c r="E577" s="92"/>
      <c r="F577" s="93"/>
      <c r="G577" s="92"/>
    </row>
    <row r="578" spans="1:7" x14ac:dyDescent="0.4">
      <c r="A578" s="60"/>
      <c r="B578" s="92"/>
      <c r="C578" s="92"/>
      <c r="D578" s="92"/>
      <c r="E578" s="92"/>
      <c r="F578" s="93"/>
      <c r="G578" s="92"/>
    </row>
    <row r="579" spans="1:7" x14ac:dyDescent="0.4">
      <c r="A579" s="60"/>
      <c r="B579" s="92"/>
      <c r="C579" s="92"/>
      <c r="D579" s="92"/>
      <c r="E579" s="92"/>
      <c r="F579" s="93"/>
      <c r="G579" s="92"/>
    </row>
    <row r="580" spans="1:7" x14ac:dyDescent="0.4">
      <c r="A580" s="60"/>
      <c r="B580" s="92"/>
      <c r="C580" s="92"/>
      <c r="D580" s="92"/>
      <c r="E580" s="92"/>
      <c r="F580" s="93"/>
      <c r="G580" s="92"/>
    </row>
    <row r="581" spans="1:7" x14ac:dyDescent="0.4">
      <c r="A581" s="60"/>
      <c r="B581" s="92"/>
      <c r="C581" s="92"/>
      <c r="D581" s="92"/>
      <c r="E581" s="92"/>
      <c r="F581" s="93"/>
      <c r="G581" s="92"/>
    </row>
    <row r="582" spans="1:7" x14ac:dyDescent="0.4">
      <c r="A582" s="60"/>
      <c r="B582" s="92"/>
      <c r="C582" s="92"/>
      <c r="D582" s="92"/>
      <c r="E582" s="92"/>
      <c r="F582" s="93"/>
      <c r="G582" s="92"/>
    </row>
    <row r="583" spans="1:7" x14ac:dyDescent="0.4">
      <c r="A583" s="60"/>
      <c r="B583" s="92"/>
      <c r="C583" s="92"/>
      <c r="D583" s="92"/>
      <c r="E583" s="92"/>
      <c r="F583" s="93"/>
      <c r="G583" s="92"/>
    </row>
    <row r="584" spans="1:7" x14ac:dyDescent="0.4">
      <c r="A584" s="60"/>
      <c r="B584" s="92"/>
      <c r="C584" s="92"/>
      <c r="D584" s="92"/>
      <c r="E584" s="92"/>
      <c r="F584" s="93"/>
      <c r="G584" s="92"/>
    </row>
    <row r="585" spans="1:7" x14ac:dyDescent="0.4">
      <c r="A585" s="60"/>
      <c r="B585" s="92"/>
      <c r="C585" s="92"/>
      <c r="D585" s="92"/>
      <c r="E585" s="92"/>
      <c r="F585" s="93"/>
      <c r="G585" s="92"/>
    </row>
    <row r="586" spans="1:7" x14ac:dyDescent="0.4">
      <c r="A586" s="60"/>
      <c r="B586" s="92"/>
      <c r="C586" s="92"/>
      <c r="D586" s="92"/>
      <c r="E586" s="92"/>
      <c r="F586" s="93"/>
      <c r="G586" s="92"/>
    </row>
    <row r="587" spans="1:7" x14ac:dyDescent="0.4">
      <c r="A587" s="60"/>
      <c r="B587" s="92"/>
      <c r="C587" s="92"/>
      <c r="D587" s="92"/>
      <c r="E587" s="92"/>
      <c r="F587" s="93"/>
      <c r="G587" s="92"/>
    </row>
    <row r="588" spans="1:7" x14ac:dyDescent="0.4">
      <c r="A588" s="60"/>
      <c r="B588" s="92"/>
      <c r="C588" s="92"/>
      <c r="D588" s="92"/>
      <c r="E588" s="92"/>
      <c r="F588" s="93"/>
      <c r="G588" s="92"/>
    </row>
    <row r="589" spans="1:7" x14ac:dyDescent="0.4">
      <c r="A589" s="60"/>
      <c r="B589" s="92"/>
      <c r="C589" s="92"/>
      <c r="D589" s="92"/>
      <c r="E589" s="92"/>
      <c r="F589" s="93"/>
      <c r="G589" s="92"/>
    </row>
    <row r="590" spans="1:7" x14ac:dyDescent="0.4">
      <c r="A590" s="60"/>
      <c r="B590" s="92"/>
      <c r="C590" s="92"/>
      <c r="D590" s="92"/>
      <c r="E590" s="92"/>
      <c r="F590" s="93"/>
      <c r="G590" s="92"/>
    </row>
    <row r="591" spans="1:7" x14ac:dyDescent="0.4">
      <c r="A591" s="60"/>
      <c r="B591" s="92"/>
      <c r="C591" s="92"/>
      <c r="D591" s="92"/>
      <c r="E591" s="92"/>
      <c r="F591" s="93"/>
      <c r="G591" s="92"/>
    </row>
    <row r="592" spans="1:7" x14ac:dyDescent="0.4">
      <c r="A592" s="60"/>
      <c r="B592" s="92"/>
      <c r="C592" s="92"/>
      <c r="D592" s="92"/>
      <c r="E592" s="92"/>
      <c r="F592" s="93"/>
      <c r="G592" s="92"/>
    </row>
    <row r="593" spans="1:7" x14ac:dyDescent="0.4">
      <c r="A593" s="60"/>
      <c r="B593" s="92"/>
      <c r="C593" s="92"/>
      <c r="D593" s="92"/>
      <c r="E593" s="92"/>
      <c r="F593" s="93"/>
      <c r="G593" s="92"/>
    </row>
    <row r="594" spans="1:7" x14ac:dyDescent="0.4">
      <c r="A594" s="60"/>
      <c r="B594" s="92"/>
      <c r="C594" s="92"/>
      <c r="D594" s="92"/>
      <c r="E594" s="92"/>
      <c r="F594" s="93"/>
      <c r="G594" s="92"/>
    </row>
    <row r="595" spans="1:7" x14ac:dyDescent="0.4">
      <c r="A595" s="60"/>
      <c r="B595" s="92"/>
      <c r="C595" s="92"/>
      <c r="D595" s="92"/>
      <c r="E595" s="92"/>
      <c r="F595" s="93"/>
      <c r="G595" s="92"/>
    </row>
    <row r="596" spans="1:7" x14ac:dyDescent="0.4">
      <c r="A596" s="60"/>
      <c r="B596" s="92"/>
      <c r="C596" s="92"/>
      <c r="D596" s="92"/>
      <c r="E596" s="92"/>
      <c r="F596" s="93"/>
      <c r="G596" s="92"/>
    </row>
    <row r="597" spans="1:7" x14ac:dyDescent="0.4">
      <c r="A597" s="60"/>
      <c r="B597" s="92"/>
      <c r="C597" s="92"/>
      <c r="D597" s="92"/>
      <c r="E597" s="92"/>
      <c r="F597" s="93"/>
      <c r="G597" s="92"/>
    </row>
    <row r="598" spans="1:7" x14ac:dyDescent="0.4">
      <c r="A598" s="60"/>
      <c r="B598" s="92"/>
      <c r="C598" s="92"/>
      <c r="D598" s="92"/>
      <c r="E598" s="92"/>
      <c r="F598" s="93"/>
      <c r="G598" s="92"/>
    </row>
    <row r="599" spans="1:7" x14ac:dyDescent="0.4">
      <c r="A599" s="60"/>
      <c r="B599" s="92"/>
      <c r="C599" s="92"/>
      <c r="D599" s="92"/>
      <c r="E599" s="92"/>
      <c r="F599" s="93"/>
      <c r="G599" s="92"/>
    </row>
    <row r="600" spans="1:7" x14ac:dyDescent="0.4">
      <c r="A600" s="60"/>
      <c r="B600" s="92"/>
      <c r="C600" s="92"/>
      <c r="D600" s="92"/>
      <c r="E600" s="92"/>
      <c r="F600" s="93"/>
      <c r="G600" s="92"/>
    </row>
    <row r="601" spans="1:7" x14ac:dyDescent="0.4">
      <c r="A601" s="60"/>
      <c r="B601" s="92"/>
      <c r="C601" s="92"/>
      <c r="D601" s="92"/>
      <c r="E601" s="92"/>
      <c r="F601" s="93"/>
      <c r="G601" s="92"/>
    </row>
    <row r="602" spans="1:7" x14ac:dyDescent="0.4">
      <c r="A602" s="60"/>
      <c r="B602" s="92"/>
      <c r="C602" s="92"/>
      <c r="D602" s="92"/>
      <c r="E602" s="92"/>
      <c r="F602" s="93"/>
      <c r="G602" s="92"/>
    </row>
    <row r="603" spans="1:7" x14ac:dyDescent="0.4">
      <c r="A603" s="60"/>
      <c r="B603" s="92"/>
      <c r="C603" s="92"/>
      <c r="D603" s="92"/>
      <c r="E603" s="92"/>
      <c r="F603" s="93"/>
      <c r="G603" s="92"/>
    </row>
    <row r="604" spans="1:7" x14ac:dyDescent="0.4">
      <c r="A604" s="60"/>
      <c r="B604" s="92"/>
      <c r="C604" s="92"/>
      <c r="D604" s="92"/>
      <c r="E604" s="92"/>
      <c r="F604" s="93"/>
      <c r="G604" s="92"/>
    </row>
    <row r="605" spans="1:7" x14ac:dyDescent="0.4">
      <c r="A605" s="60"/>
      <c r="B605" s="92"/>
      <c r="C605" s="92"/>
      <c r="D605" s="92"/>
      <c r="E605" s="92"/>
      <c r="F605" s="93"/>
      <c r="G605" s="92"/>
    </row>
    <row r="606" spans="1:7" x14ac:dyDescent="0.4">
      <c r="A606" s="60"/>
      <c r="B606" s="92"/>
      <c r="C606" s="92"/>
      <c r="D606" s="92"/>
      <c r="E606" s="92"/>
      <c r="F606" s="93"/>
      <c r="G606" s="92"/>
    </row>
    <row r="607" spans="1:7" x14ac:dyDescent="0.4">
      <c r="A607" s="60"/>
      <c r="B607" s="92"/>
      <c r="C607" s="92"/>
      <c r="D607" s="92"/>
      <c r="E607" s="92"/>
      <c r="F607" s="93"/>
      <c r="G607" s="92"/>
    </row>
    <row r="608" spans="1:7" x14ac:dyDescent="0.4">
      <c r="A608" s="60"/>
      <c r="B608" s="92"/>
      <c r="C608" s="92"/>
      <c r="D608" s="92"/>
      <c r="E608" s="92"/>
      <c r="F608" s="93"/>
      <c r="G608" s="92"/>
    </row>
    <row r="609" spans="1:7" x14ac:dyDescent="0.4">
      <c r="A609" s="60"/>
      <c r="B609" s="92"/>
      <c r="C609" s="92"/>
      <c r="D609" s="92"/>
      <c r="E609" s="92"/>
      <c r="F609" s="93"/>
      <c r="G609" s="92"/>
    </row>
    <row r="610" spans="1:7" x14ac:dyDescent="0.4">
      <c r="A610" s="60"/>
      <c r="B610" s="92"/>
      <c r="C610" s="92"/>
      <c r="D610" s="92"/>
      <c r="E610" s="92"/>
      <c r="F610" s="93"/>
      <c r="G610" s="92"/>
    </row>
    <row r="611" spans="1:7" x14ac:dyDescent="0.4">
      <c r="A611" s="60"/>
      <c r="B611" s="92"/>
      <c r="C611" s="92"/>
      <c r="D611" s="92"/>
      <c r="E611" s="92"/>
      <c r="F611" s="93"/>
      <c r="G611" s="92"/>
    </row>
    <row r="612" spans="1:7" x14ac:dyDescent="0.4">
      <c r="A612" s="60"/>
      <c r="B612" s="92"/>
      <c r="C612" s="92"/>
      <c r="D612" s="92"/>
      <c r="E612" s="92"/>
      <c r="F612" s="93"/>
      <c r="G612" s="92"/>
    </row>
    <row r="613" spans="1:7" x14ac:dyDescent="0.4">
      <c r="A613" s="60"/>
      <c r="B613" s="92"/>
      <c r="C613" s="92"/>
      <c r="D613" s="92"/>
      <c r="E613" s="92"/>
      <c r="F613" s="93"/>
      <c r="G613" s="92"/>
    </row>
    <row r="614" spans="1:7" x14ac:dyDescent="0.4">
      <c r="A614" s="60"/>
      <c r="B614" s="92"/>
      <c r="C614" s="92"/>
      <c r="D614" s="92"/>
      <c r="E614" s="92"/>
      <c r="F614" s="93"/>
      <c r="G614" s="92"/>
    </row>
    <row r="615" spans="1:7" x14ac:dyDescent="0.4">
      <c r="A615" s="60"/>
      <c r="B615" s="92"/>
      <c r="C615" s="92"/>
      <c r="D615" s="92"/>
      <c r="E615" s="92"/>
      <c r="F615" s="93"/>
      <c r="G615" s="92"/>
    </row>
    <row r="616" spans="1:7" x14ac:dyDescent="0.4">
      <c r="A616" s="60"/>
      <c r="B616" s="92"/>
      <c r="C616" s="92"/>
      <c r="D616" s="92"/>
      <c r="E616" s="92"/>
      <c r="F616" s="93"/>
      <c r="G616" s="92"/>
    </row>
    <row r="617" spans="1:7" x14ac:dyDescent="0.4">
      <c r="A617" s="60"/>
      <c r="B617" s="92"/>
      <c r="C617" s="92"/>
      <c r="D617" s="92"/>
      <c r="E617" s="92"/>
      <c r="F617" s="93"/>
      <c r="G617" s="92"/>
    </row>
    <row r="618" spans="1:7" x14ac:dyDescent="0.4">
      <c r="A618" s="60"/>
      <c r="B618" s="92"/>
      <c r="C618" s="92"/>
      <c r="D618" s="92"/>
      <c r="E618" s="92"/>
      <c r="F618" s="93"/>
      <c r="G618" s="92"/>
    </row>
    <row r="619" spans="1:7" x14ac:dyDescent="0.4">
      <c r="A619" s="60"/>
      <c r="B619" s="92"/>
      <c r="C619" s="92"/>
      <c r="D619" s="92"/>
      <c r="E619" s="92"/>
      <c r="F619" s="93"/>
      <c r="G619" s="92"/>
    </row>
    <row r="620" spans="1:7" x14ac:dyDescent="0.4">
      <c r="A620" s="60"/>
      <c r="B620" s="92"/>
      <c r="C620" s="92"/>
      <c r="D620" s="92"/>
      <c r="E620" s="92"/>
      <c r="F620" s="93"/>
      <c r="G620" s="92"/>
    </row>
    <row r="621" spans="1:7" x14ac:dyDescent="0.4">
      <c r="A621" s="60"/>
      <c r="B621" s="92"/>
      <c r="C621" s="92"/>
      <c r="D621" s="92"/>
      <c r="E621" s="92"/>
      <c r="F621" s="93"/>
      <c r="G621" s="92"/>
    </row>
    <row r="622" spans="1:7" x14ac:dyDescent="0.4">
      <c r="A622" s="60"/>
      <c r="B622" s="92"/>
      <c r="C622" s="92"/>
      <c r="D622" s="92"/>
      <c r="E622" s="92"/>
      <c r="F622" s="93"/>
      <c r="G622" s="92"/>
    </row>
    <row r="623" spans="1:7" x14ac:dyDescent="0.4">
      <c r="A623" s="60"/>
      <c r="B623" s="92"/>
      <c r="C623" s="92"/>
      <c r="D623" s="92"/>
      <c r="E623" s="92"/>
      <c r="F623" s="93"/>
      <c r="G623" s="92"/>
    </row>
    <row r="624" spans="1:7" x14ac:dyDescent="0.4">
      <c r="A624" s="60"/>
      <c r="B624" s="92"/>
      <c r="C624" s="92"/>
      <c r="D624" s="92"/>
      <c r="E624" s="92"/>
      <c r="F624" s="93"/>
      <c r="G624" s="92"/>
    </row>
    <row r="625" spans="1:7" x14ac:dyDescent="0.4">
      <c r="A625" s="60"/>
      <c r="B625" s="92"/>
      <c r="C625" s="92"/>
      <c r="D625" s="92"/>
      <c r="E625" s="92"/>
      <c r="F625" s="93"/>
      <c r="G625" s="92"/>
    </row>
    <row r="626" spans="1:7" x14ac:dyDescent="0.4">
      <c r="A626" s="60"/>
      <c r="B626" s="92"/>
      <c r="C626" s="92"/>
      <c r="D626" s="92"/>
      <c r="E626" s="92"/>
      <c r="F626" s="93"/>
      <c r="G626" s="92"/>
    </row>
    <row r="627" spans="1:7" x14ac:dyDescent="0.4">
      <c r="A627" s="60"/>
      <c r="B627" s="92"/>
      <c r="C627" s="92"/>
      <c r="D627" s="92"/>
      <c r="E627" s="92"/>
      <c r="F627" s="93"/>
      <c r="G627" s="92"/>
    </row>
    <row r="628" spans="1:7" x14ac:dyDescent="0.4">
      <c r="A628" s="60"/>
      <c r="B628" s="92"/>
      <c r="C628" s="92"/>
      <c r="D628" s="92"/>
      <c r="E628" s="92"/>
      <c r="F628" s="93"/>
      <c r="G628" s="92"/>
    </row>
    <row r="629" spans="1:7" x14ac:dyDescent="0.4">
      <c r="A629" s="60"/>
      <c r="B629" s="92"/>
      <c r="C629" s="92"/>
      <c r="D629" s="92"/>
      <c r="E629" s="92"/>
      <c r="F629" s="93"/>
      <c r="G629" s="92"/>
    </row>
    <row r="630" spans="1:7" x14ac:dyDescent="0.4">
      <c r="A630" s="60"/>
      <c r="B630" s="92"/>
      <c r="C630" s="92"/>
      <c r="D630" s="92"/>
      <c r="E630" s="92"/>
      <c r="F630" s="93"/>
      <c r="G630" s="92"/>
    </row>
    <row r="631" spans="1:7" x14ac:dyDescent="0.4">
      <c r="A631" s="60"/>
      <c r="B631" s="92"/>
      <c r="C631" s="92"/>
      <c r="D631" s="92"/>
      <c r="E631" s="92"/>
      <c r="F631" s="93"/>
      <c r="G631" s="92"/>
    </row>
    <row r="632" spans="1:7" x14ac:dyDescent="0.4">
      <c r="A632" s="60"/>
      <c r="B632" s="92"/>
      <c r="C632" s="92"/>
      <c r="D632" s="92"/>
      <c r="E632" s="92"/>
      <c r="F632" s="93"/>
      <c r="G632" s="92"/>
    </row>
    <row r="633" spans="1:7" x14ac:dyDescent="0.4">
      <c r="A633" s="60"/>
      <c r="B633" s="92"/>
      <c r="C633" s="92"/>
      <c r="D633" s="92"/>
      <c r="E633" s="92"/>
      <c r="F633" s="93"/>
      <c r="G633" s="92"/>
    </row>
    <row r="634" spans="1:7" x14ac:dyDescent="0.4">
      <c r="A634" s="60"/>
      <c r="B634" s="92"/>
      <c r="C634" s="92"/>
      <c r="D634" s="92"/>
      <c r="E634" s="92"/>
      <c r="F634" s="93"/>
      <c r="G634" s="92"/>
    </row>
    <row r="635" spans="1:7" x14ac:dyDescent="0.4">
      <c r="A635" s="60"/>
      <c r="B635" s="92"/>
      <c r="C635" s="92"/>
      <c r="D635" s="92"/>
      <c r="E635" s="92"/>
      <c r="F635" s="93"/>
      <c r="G635" s="92"/>
    </row>
    <row r="636" spans="1:7" x14ac:dyDescent="0.4">
      <c r="A636" s="60"/>
      <c r="B636" s="92"/>
      <c r="C636" s="92"/>
      <c r="D636" s="92"/>
      <c r="E636" s="92"/>
      <c r="F636" s="93"/>
      <c r="G636" s="92"/>
    </row>
    <row r="637" spans="1:7" x14ac:dyDescent="0.4">
      <c r="A637" s="60"/>
      <c r="B637" s="92"/>
      <c r="C637" s="92"/>
      <c r="D637" s="92"/>
      <c r="E637" s="92"/>
      <c r="F637" s="93"/>
      <c r="G637" s="92"/>
    </row>
    <row r="638" spans="1:7" x14ac:dyDescent="0.4">
      <c r="A638" s="60"/>
      <c r="B638" s="92"/>
      <c r="C638" s="92"/>
      <c r="D638" s="92"/>
      <c r="E638" s="92"/>
      <c r="F638" s="93"/>
      <c r="G638" s="92"/>
    </row>
    <row r="639" spans="1:7" x14ac:dyDescent="0.4">
      <c r="A639" s="60"/>
      <c r="B639" s="92"/>
      <c r="C639" s="92"/>
      <c r="D639" s="92"/>
      <c r="E639" s="92"/>
      <c r="F639" s="93"/>
      <c r="G639" s="92"/>
    </row>
    <row r="640" spans="1:7" x14ac:dyDescent="0.4">
      <c r="A640" s="60"/>
      <c r="B640" s="92"/>
      <c r="C640" s="92"/>
      <c r="D640" s="92"/>
      <c r="E640" s="92"/>
      <c r="F640" s="93"/>
      <c r="G640" s="92"/>
    </row>
    <row r="641" spans="1:7" x14ac:dyDescent="0.4">
      <c r="A641" s="60"/>
      <c r="B641" s="92"/>
      <c r="C641" s="92"/>
      <c r="D641" s="92"/>
      <c r="E641" s="92"/>
      <c r="F641" s="93"/>
      <c r="G641" s="92"/>
    </row>
    <row r="642" spans="1:7" x14ac:dyDescent="0.4">
      <c r="A642" s="60"/>
      <c r="B642" s="92"/>
      <c r="C642" s="92"/>
      <c r="D642" s="92"/>
      <c r="E642" s="92"/>
      <c r="F642" s="93"/>
      <c r="G642" s="92"/>
    </row>
    <row r="643" spans="1:7" x14ac:dyDescent="0.4">
      <c r="A643" s="60"/>
      <c r="B643" s="92"/>
      <c r="C643" s="92"/>
      <c r="D643" s="92"/>
      <c r="E643" s="92"/>
      <c r="F643" s="93"/>
      <c r="G643" s="92"/>
    </row>
    <row r="644" spans="1:7" x14ac:dyDescent="0.4">
      <c r="A644" s="60"/>
      <c r="B644" s="92"/>
      <c r="C644" s="92"/>
      <c r="D644" s="92"/>
      <c r="E644" s="92"/>
      <c r="F644" s="93"/>
      <c r="G644" s="92"/>
    </row>
    <row r="645" spans="1:7" x14ac:dyDescent="0.4">
      <c r="A645" s="60"/>
      <c r="B645" s="92"/>
      <c r="C645" s="92"/>
      <c r="D645" s="92"/>
      <c r="E645" s="92"/>
      <c r="F645" s="93"/>
      <c r="G645" s="92"/>
    </row>
    <row r="646" spans="1:7" x14ac:dyDescent="0.4">
      <c r="A646" s="60"/>
      <c r="B646" s="92"/>
      <c r="C646" s="92"/>
      <c r="D646" s="92"/>
      <c r="E646" s="92"/>
      <c r="F646" s="93"/>
      <c r="G646" s="92"/>
    </row>
    <row r="647" spans="1:7" x14ac:dyDescent="0.4">
      <c r="A647" s="60"/>
      <c r="B647" s="92"/>
      <c r="C647" s="92"/>
      <c r="D647" s="92"/>
      <c r="E647" s="92"/>
      <c r="F647" s="93"/>
      <c r="G647" s="92"/>
    </row>
    <row r="648" spans="1:7" x14ac:dyDescent="0.4">
      <c r="A648" s="60"/>
      <c r="B648" s="92"/>
      <c r="C648" s="92"/>
      <c r="D648" s="92"/>
      <c r="E648" s="92"/>
      <c r="F648" s="93"/>
      <c r="G648" s="92"/>
    </row>
    <row r="649" spans="1:7" x14ac:dyDescent="0.4">
      <c r="A649" s="60"/>
      <c r="B649" s="92"/>
      <c r="C649" s="92"/>
      <c r="D649" s="92"/>
      <c r="E649" s="92"/>
      <c r="F649" s="93"/>
      <c r="G649" s="92"/>
    </row>
    <row r="650" spans="1:7" x14ac:dyDescent="0.4">
      <c r="A650" s="60"/>
      <c r="B650" s="92"/>
      <c r="C650" s="92"/>
      <c r="D650" s="92"/>
      <c r="E650" s="92"/>
      <c r="F650" s="93"/>
      <c r="G650" s="92"/>
    </row>
    <row r="651" spans="1:7" x14ac:dyDescent="0.4">
      <c r="A651" s="60"/>
      <c r="B651" s="92"/>
      <c r="C651" s="92"/>
      <c r="D651" s="92"/>
      <c r="E651" s="92"/>
      <c r="F651" s="93"/>
      <c r="G651" s="92"/>
    </row>
    <row r="652" spans="1:7" x14ac:dyDescent="0.4">
      <c r="A652" s="60"/>
      <c r="B652" s="92"/>
      <c r="C652" s="92"/>
      <c r="D652" s="92"/>
      <c r="E652" s="92"/>
      <c r="F652" s="93"/>
      <c r="G652" s="92"/>
    </row>
    <row r="653" spans="1:7" x14ac:dyDescent="0.4">
      <c r="A653" s="60"/>
      <c r="B653" s="92"/>
      <c r="C653" s="92"/>
      <c r="D653" s="92"/>
      <c r="E653" s="92"/>
      <c r="F653" s="93"/>
      <c r="G653" s="92"/>
    </row>
    <row r="654" spans="1:7" x14ac:dyDescent="0.4">
      <c r="A654" s="60"/>
      <c r="B654" s="92"/>
      <c r="C654" s="92"/>
      <c r="D654" s="92"/>
      <c r="E654" s="92"/>
      <c r="F654" s="93"/>
      <c r="G654" s="92"/>
    </row>
    <row r="655" spans="1:7" x14ac:dyDescent="0.4">
      <c r="A655" s="60"/>
      <c r="B655" s="92"/>
      <c r="C655" s="92"/>
      <c r="D655" s="92"/>
      <c r="E655" s="92"/>
      <c r="F655" s="93"/>
      <c r="G655" s="92"/>
    </row>
    <row r="656" spans="1:7" x14ac:dyDescent="0.4">
      <c r="A656" s="60"/>
      <c r="B656" s="92"/>
      <c r="C656" s="92"/>
      <c r="D656" s="92"/>
      <c r="E656" s="92"/>
      <c r="F656" s="93"/>
      <c r="G656" s="92"/>
    </row>
    <row r="657" spans="1:7" x14ac:dyDescent="0.4">
      <c r="A657" s="60"/>
      <c r="B657" s="92"/>
      <c r="C657" s="92"/>
      <c r="D657" s="92"/>
      <c r="E657" s="92"/>
      <c r="F657" s="93"/>
      <c r="G657" s="92"/>
    </row>
    <row r="658" spans="1:7" x14ac:dyDescent="0.4">
      <c r="A658" s="60"/>
      <c r="B658" s="92"/>
      <c r="C658" s="92"/>
      <c r="D658" s="92"/>
      <c r="E658" s="92"/>
      <c r="F658" s="93"/>
      <c r="G658" s="92"/>
    </row>
    <row r="659" spans="1:7" x14ac:dyDescent="0.4">
      <c r="A659" s="60"/>
      <c r="B659" s="92"/>
      <c r="C659" s="92"/>
      <c r="D659" s="92"/>
      <c r="E659" s="92"/>
      <c r="F659" s="93"/>
      <c r="G659" s="92"/>
    </row>
    <row r="660" spans="1:7" x14ac:dyDescent="0.4">
      <c r="A660" s="60"/>
      <c r="B660" s="92"/>
      <c r="C660" s="92"/>
      <c r="D660" s="92"/>
      <c r="E660" s="92"/>
      <c r="F660" s="93"/>
      <c r="G660" s="92"/>
    </row>
    <row r="661" spans="1:7" x14ac:dyDescent="0.4">
      <c r="A661" s="60"/>
      <c r="B661" s="92"/>
      <c r="C661" s="92"/>
      <c r="D661" s="92"/>
      <c r="E661" s="92"/>
      <c r="F661" s="93"/>
      <c r="G661" s="92"/>
    </row>
    <row r="662" spans="1:7" x14ac:dyDescent="0.4">
      <c r="A662" s="60"/>
      <c r="B662" s="92"/>
      <c r="C662" s="92"/>
      <c r="D662" s="92"/>
      <c r="E662" s="92"/>
      <c r="F662" s="93"/>
      <c r="G662" s="92"/>
    </row>
    <row r="663" spans="1:7" x14ac:dyDescent="0.4">
      <c r="A663" s="60"/>
      <c r="B663" s="92"/>
      <c r="C663" s="92"/>
      <c r="D663" s="92"/>
      <c r="E663" s="92"/>
      <c r="F663" s="93"/>
      <c r="G663" s="92"/>
    </row>
    <row r="664" spans="1:7" x14ac:dyDescent="0.4">
      <c r="A664" s="60"/>
      <c r="B664" s="92"/>
      <c r="C664" s="92"/>
      <c r="D664" s="92"/>
      <c r="E664" s="92"/>
      <c r="F664" s="93"/>
      <c r="G664" s="92"/>
    </row>
    <row r="665" spans="1:7" x14ac:dyDescent="0.4">
      <c r="A665" s="60"/>
      <c r="B665" s="92"/>
      <c r="C665" s="92"/>
      <c r="D665" s="92"/>
      <c r="E665" s="92"/>
      <c r="F665" s="93"/>
      <c r="G665" s="92"/>
    </row>
    <row r="666" spans="1:7" x14ac:dyDescent="0.4">
      <c r="A666" s="60"/>
      <c r="B666" s="92"/>
      <c r="C666" s="92"/>
      <c r="D666" s="92"/>
      <c r="E666" s="92"/>
      <c r="F666" s="93"/>
      <c r="G666" s="92"/>
    </row>
    <row r="667" spans="1:7" x14ac:dyDescent="0.4">
      <c r="A667" s="60"/>
      <c r="B667" s="92"/>
      <c r="C667" s="92"/>
      <c r="D667" s="92"/>
      <c r="E667" s="92"/>
      <c r="F667" s="93"/>
      <c r="G667" s="92"/>
    </row>
    <row r="668" spans="1:7" x14ac:dyDescent="0.4">
      <c r="A668" s="60"/>
      <c r="B668" s="92"/>
      <c r="C668" s="92"/>
      <c r="D668" s="92"/>
      <c r="E668" s="92"/>
      <c r="F668" s="93"/>
      <c r="G668" s="92"/>
    </row>
    <row r="669" spans="1:7" x14ac:dyDescent="0.4">
      <c r="A669" s="60"/>
      <c r="B669" s="92"/>
      <c r="C669" s="92"/>
      <c r="D669" s="92"/>
      <c r="E669" s="92"/>
      <c r="F669" s="93"/>
      <c r="G669" s="92"/>
    </row>
    <row r="670" spans="1:7" x14ac:dyDescent="0.4">
      <c r="A670" s="60"/>
      <c r="B670" s="92"/>
      <c r="C670" s="92"/>
      <c r="D670" s="92"/>
      <c r="E670" s="92"/>
      <c r="F670" s="93"/>
      <c r="G670" s="92"/>
    </row>
    <row r="671" spans="1:7" x14ac:dyDescent="0.4">
      <c r="A671" s="60"/>
      <c r="B671" s="92"/>
      <c r="C671" s="92"/>
      <c r="D671" s="92"/>
      <c r="E671" s="92"/>
      <c r="F671" s="93"/>
      <c r="G671" s="92"/>
    </row>
    <row r="672" spans="1:7" x14ac:dyDescent="0.4">
      <c r="A672" s="60"/>
      <c r="B672" s="92"/>
      <c r="C672" s="92"/>
      <c r="D672" s="92"/>
      <c r="E672" s="92"/>
      <c r="F672" s="93"/>
      <c r="G672" s="92"/>
    </row>
    <row r="673" spans="1:7" x14ac:dyDescent="0.4">
      <c r="A673" s="60"/>
      <c r="B673" s="92"/>
      <c r="C673" s="92"/>
      <c r="D673" s="92"/>
      <c r="E673" s="92"/>
      <c r="F673" s="93"/>
      <c r="G673" s="92"/>
    </row>
    <row r="674" spans="1:7" x14ac:dyDescent="0.4">
      <c r="A674" s="60"/>
      <c r="B674" s="92"/>
      <c r="C674" s="92"/>
      <c r="D674" s="92"/>
      <c r="E674" s="92"/>
      <c r="F674" s="93"/>
      <c r="G674" s="92"/>
    </row>
    <row r="675" spans="1:7" x14ac:dyDescent="0.4">
      <c r="A675" s="60"/>
      <c r="B675" s="92"/>
      <c r="C675" s="92"/>
      <c r="D675" s="92"/>
      <c r="E675" s="92"/>
      <c r="F675" s="93"/>
      <c r="G675" s="92"/>
    </row>
    <row r="676" spans="1:7" x14ac:dyDescent="0.4">
      <c r="A676" s="60"/>
      <c r="B676" s="92"/>
      <c r="C676" s="92"/>
      <c r="D676" s="92"/>
      <c r="E676" s="92"/>
      <c r="F676" s="93"/>
      <c r="G676" s="92"/>
    </row>
    <row r="677" spans="1:7" x14ac:dyDescent="0.4">
      <c r="A677" s="60"/>
      <c r="B677" s="92"/>
      <c r="C677" s="92"/>
      <c r="D677" s="92"/>
      <c r="E677" s="92"/>
      <c r="F677" s="93"/>
      <c r="G677" s="92"/>
    </row>
    <row r="678" spans="1:7" x14ac:dyDescent="0.4">
      <c r="A678" s="60"/>
      <c r="B678" s="92"/>
      <c r="C678" s="92"/>
      <c r="D678" s="92"/>
      <c r="E678" s="92"/>
      <c r="F678" s="93"/>
      <c r="G678" s="92"/>
    </row>
    <row r="679" spans="1:7" x14ac:dyDescent="0.4">
      <c r="A679" s="60"/>
      <c r="B679" s="92"/>
      <c r="C679" s="92"/>
      <c r="D679" s="92"/>
      <c r="E679" s="92"/>
      <c r="F679" s="93"/>
      <c r="G679" s="92"/>
    </row>
    <row r="680" spans="1:7" x14ac:dyDescent="0.4">
      <c r="A680" s="60"/>
      <c r="B680" s="92"/>
      <c r="C680" s="92"/>
      <c r="D680" s="92"/>
      <c r="E680" s="92"/>
      <c r="F680" s="93"/>
      <c r="G680" s="92"/>
    </row>
    <row r="681" spans="1:7" x14ac:dyDescent="0.4">
      <c r="A681" s="60"/>
      <c r="B681" s="92"/>
      <c r="C681" s="92"/>
      <c r="D681" s="92"/>
      <c r="E681" s="92"/>
      <c r="F681" s="93"/>
      <c r="G681" s="92"/>
    </row>
    <row r="682" spans="1:7" x14ac:dyDescent="0.4">
      <c r="A682" s="60"/>
      <c r="B682" s="92"/>
      <c r="C682" s="92"/>
      <c r="D682" s="92"/>
      <c r="E682" s="92"/>
      <c r="F682" s="93"/>
      <c r="G682" s="92"/>
    </row>
    <row r="683" spans="1:7" x14ac:dyDescent="0.4">
      <c r="A683" s="60"/>
      <c r="B683" s="92"/>
      <c r="C683" s="92"/>
      <c r="D683" s="92"/>
      <c r="E683" s="92"/>
      <c r="F683" s="93"/>
      <c r="G683" s="92"/>
    </row>
    <row r="684" spans="1:7" x14ac:dyDescent="0.4">
      <c r="A684" s="60"/>
      <c r="B684" s="92"/>
      <c r="C684" s="92"/>
      <c r="D684" s="92"/>
      <c r="E684" s="92"/>
      <c r="F684" s="93"/>
      <c r="G684" s="92"/>
    </row>
    <row r="685" spans="1:7" x14ac:dyDescent="0.4">
      <c r="A685" s="60"/>
      <c r="B685" s="92"/>
      <c r="C685" s="92"/>
      <c r="D685" s="92"/>
      <c r="E685" s="92"/>
      <c r="F685" s="93"/>
      <c r="G685" s="92"/>
    </row>
    <row r="686" spans="1:7" x14ac:dyDescent="0.4">
      <c r="A686" s="60"/>
      <c r="B686" s="92"/>
      <c r="C686" s="92"/>
      <c r="D686" s="92"/>
      <c r="E686" s="92"/>
      <c r="F686" s="93"/>
      <c r="G686" s="92"/>
    </row>
    <row r="687" spans="1:7" x14ac:dyDescent="0.4">
      <c r="A687" s="60"/>
      <c r="B687" s="92"/>
      <c r="C687" s="92"/>
      <c r="D687" s="92"/>
      <c r="E687" s="92"/>
      <c r="F687" s="93"/>
      <c r="G687" s="92"/>
    </row>
    <row r="688" spans="1:7" x14ac:dyDescent="0.4">
      <c r="A688" s="60"/>
      <c r="B688" s="92"/>
      <c r="C688" s="92"/>
      <c r="D688" s="92"/>
      <c r="E688" s="92"/>
      <c r="F688" s="93"/>
      <c r="G688" s="92"/>
    </row>
    <row r="689" spans="1:7" x14ac:dyDescent="0.4">
      <c r="A689" s="60"/>
      <c r="B689" s="92"/>
      <c r="C689" s="92"/>
      <c r="D689" s="92"/>
      <c r="E689" s="92"/>
      <c r="F689" s="93"/>
      <c r="G689" s="92"/>
    </row>
    <row r="690" spans="1:7" x14ac:dyDescent="0.4">
      <c r="A690" s="60"/>
      <c r="B690" s="92"/>
      <c r="C690" s="92"/>
      <c r="D690" s="92"/>
      <c r="E690" s="92"/>
      <c r="F690" s="93"/>
      <c r="G690" s="92"/>
    </row>
    <row r="691" spans="1:7" x14ac:dyDescent="0.4">
      <c r="A691" s="60"/>
      <c r="B691" s="92"/>
      <c r="C691" s="92"/>
      <c r="D691" s="92"/>
      <c r="E691" s="92"/>
      <c r="F691" s="93"/>
      <c r="G691" s="92"/>
    </row>
    <row r="692" spans="1:7" x14ac:dyDescent="0.4">
      <c r="A692" s="60"/>
      <c r="B692" s="92"/>
      <c r="C692" s="92"/>
      <c r="D692" s="92"/>
      <c r="E692" s="92"/>
      <c r="F692" s="93"/>
      <c r="G692" s="92"/>
    </row>
    <row r="693" spans="1:7" x14ac:dyDescent="0.4">
      <c r="A693" s="60"/>
      <c r="B693" s="92"/>
      <c r="C693" s="92"/>
      <c r="D693" s="92"/>
      <c r="E693" s="92"/>
      <c r="F693" s="93"/>
      <c r="G693" s="92"/>
    </row>
    <row r="694" spans="1:7" x14ac:dyDescent="0.4">
      <c r="A694" s="60"/>
      <c r="B694" s="92"/>
      <c r="C694" s="92"/>
      <c r="D694" s="92"/>
      <c r="E694" s="92"/>
      <c r="F694" s="93"/>
      <c r="G694" s="92"/>
    </row>
    <row r="695" spans="1:7" x14ac:dyDescent="0.4">
      <c r="A695" s="60"/>
      <c r="B695" s="92"/>
      <c r="C695" s="92"/>
      <c r="D695" s="92"/>
      <c r="E695" s="92"/>
      <c r="F695" s="93"/>
      <c r="G695" s="92"/>
    </row>
    <row r="696" spans="1:7" x14ac:dyDescent="0.4">
      <c r="A696" s="60"/>
      <c r="B696" s="92"/>
      <c r="C696" s="92"/>
      <c r="D696" s="92"/>
      <c r="E696" s="92"/>
      <c r="F696" s="93"/>
      <c r="G696" s="92"/>
    </row>
    <row r="697" spans="1:7" x14ac:dyDescent="0.4">
      <c r="A697" s="60"/>
      <c r="B697" s="92"/>
      <c r="C697" s="92"/>
      <c r="D697" s="92"/>
      <c r="E697" s="92"/>
      <c r="F697" s="93"/>
      <c r="G697" s="92"/>
    </row>
    <row r="698" spans="1:7" x14ac:dyDescent="0.4">
      <c r="A698" s="60"/>
      <c r="B698" s="92"/>
      <c r="C698" s="92"/>
      <c r="D698" s="92"/>
      <c r="E698" s="92"/>
      <c r="F698" s="93"/>
      <c r="G698" s="92"/>
    </row>
    <row r="699" spans="1:7" x14ac:dyDescent="0.4">
      <c r="A699" s="60"/>
      <c r="B699" s="92"/>
      <c r="C699" s="92"/>
      <c r="D699" s="92"/>
      <c r="E699" s="92"/>
      <c r="F699" s="93"/>
      <c r="G699" s="92"/>
    </row>
    <row r="700" spans="1:7" x14ac:dyDescent="0.4">
      <c r="A700" s="60"/>
      <c r="B700" s="92"/>
      <c r="C700" s="92"/>
      <c r="D700" s="92"/>
      <c r="E700" s="92"/>
      <c r="F700" s="93"/>
      <c r="G700" s="92"/>
    </row>
    <row r="701" spans="1:7" x14ac:dyDescent="0.4">
      <c r="A701" s="60"/>
      <c r="B701" s="92"/>
      <c r="C701" s="92"/>
      <c r="D701" s="92"/>
      <c r="E701" s="92"/>
      <c r="F701" s="93"/>
      <c r="G701" s="92"/>
    </row>
    <row r="702" spans="1:7" x14ac:dyDescent="0.4">
      <c r="A702" s="60"/>
      <c r="B702" s="92"/>
      <c r="C702" s="92"/>
      <c r="D702" s="92"/>
      <c r="E702" s="92"/>
      <c r="F702" s="93"/>
      <c r="G702" s="92"/>
    </row>
    <row r="703" spans="1:7" x14ac:dyDescent="0.4">
      <c r="A703" s="60"/>
      <c r="B703" s="92"/>
      <c r="C703" s="92"/>
      <c r="D703" s="92"/>
      <c r="E703" s="92"/>
      <c r="F703" s="93"/>
      <c r="G703" s="92"/>
    </row>
    <row r="704" spans="1:7" x14ac:dyDescent="0.4">
      <c r="A704" s="60"/>
      <c r="B704" s="92"/>
      <c r="C704" s="92"/>
      <c r="D704" s="92"/>
      <c r="E704" s="92"/>
      <c r="F704" s="93"/>
      <c r="G704" s="92"/>
    </row>
    <row r="705" spans="1:7" x14ac:dyDescent="0.4">
      <c r="A705" s="60"/>
      <c r="B705" s="92"/>
      <c r="C705" s="92"/>
      <c r="D705" s="92"/>
      <c r="E705" s="92"/>
      <c r="F705" s="93"/>
      <c r="G705" s="92"/>
    </row>
    <row r="706" spans="1:7" x14ac:dyDescent="0.4">
      <c r="A706" s="60"/>
      <c r="B706" s="92"/>
      <c r="C706" s="92"/>
      <c r="D706" s="92"/>
      <c r="E706" s="92"/>
      <c r="F706" s="93"/>
      <c r="G706" s="92"/>
    </row>
    <row r="707" spans="1:7" x14ac:dyDescent="0.4">
      <c r="A707" s="60"/>
      <c r="B707" s="92"/>
      <c r="C707" s="92"/>
      <c r="D707" s="92"/>
      <c r="E707" s="92"/>
      <c r="F707" s="93"/>
      <c r="G707" s="92"/>
    </row>
    <row r="708" spans="1:7" x14ac:dyDescent="0.4">
      <c r="A708" s="60"/>
      <c r="B708" s="92"/>
      <c r="C708" s="92"/>
      <c r="D708" s="92"/>
      <c r="E708" s="92"/>
      <c r="F708" s="93"/>
      <c r="G708" s="92"/>
    </row>
    <row r="709" spans="1:7" x14ac:dyDescent="0.4">
      <c r="A709" s="60"/>
      <c r="B709" s="92"/>
      <c r="C709" s="92"/>
      <c r="D709" s="92"/>
      <c r="E709" s="92"/>
      <c r="F709" s="93"/>
      <c r="G709" s="92"/>
    </row>
    <row r="710" spans="1:7" x14ac:dyDescent="0.4">
      <c r="A710" s="60"/>
      <c r="B710" s="92"/>
      <c r="C710" s="92"/>
      <c r="D710" s="92"/>
      <c r="E710" s="92"/>
      <c r="F710" s="93"/>
      <c r="G710" s="92"/>
    </row>
    <row r="711" spans="1:7" x14ac:dyDescent="0.4">
      <c r="A711" s="60"/>
      <c r="B711" s="92"/>
      <c r="C711" s="92"/>
      <c r="D711" s="92"/>
      <c r="E711" s="92"/>
      <c r="F711" s="93"/>
      <c r="G711" s="92"/>
    </row>
    <row r="712" spans="1:7" x14ac:dyDescent="0.4">
      <c r="A712" s="60"/>
      <c r="B712" s="92"/>
      <c r="C712" s="92"/>
      <c r="D712" s="92"/>
      <c r="E712" s="92"/>
      <c r="F712" s="93"/>
      <c r="G712" s="92"/>
    </row>
    <row r="713" spans="1:7" x14ac:dyDescent="0.4">
      <c r="A713" s="60"/>
      <c r="B713" s="92"/>
      <c r="C713" s="92"/>
      <c r="D713" s="92"/>
      <c r="E713" s="92"/>
      <c r="F713" s="93"/>
      <c r="G713" s="92"/>
    </row>
    <row r="714" spans="1:7" x14ac:dyDescent="0.4">
      <c r="A714" s="60"/>
      <c r="B714" s="92"/>
      <c r="C714" s="92"/>
      <c r="D714" s="92"/>
      <c r="E714" s="92"/>
      <c r="F714" s="93"/>
      <c r="G714" s="92"/>
    </row>
    <row r="715" spans="1:7" x14ac:dyDescent="0.4">
      <c r="A715" s="60"/>
      <c r="B715" s="92"/>
      <c r="C715" s="92"/>
      <c r="D715" s="92"/>
      <c r="E715" s="92"/>
      <c r="F715" s="93"/>
      <c r="G715" s="92"/>
    </row>
    <row r="716" spans="1:7" x14ac:dyDescent="0.4">
      <c r="A716" s="60"/>
      <c r="B716" s="92"/>
      <c r="C716" s="92"/>
      <c r="D716" s="92"/>
      <c r="E716" s="92"/>
      <c r="F716" s="93"/>
      <c r="G716" s="92"/>
    </row>
    <row r="717" spans="1:7" x14ac:dyDescent="0.4">
      <c r="A717" s="60"/>
      <c r="B717" s="92"/>
      <c r="C717" s="92"/>
      <c r="D717" s="92"/>
      <c r="E717" s="92"/>
      <c r="F717" s="93"/>
      <c r="G717" s="92"/>
    </row>
    <row r="718" spans="1:7" x14ac:dyDescent="0.4">
      <c r="A718" s="60"/>
      <c r="B718" s="92"/>
      <c r="C718" s="92"/>
      <c r="D718" s="92"/>
      <c r="E718" s="92"/>
      <c r="F718" s="93"/>
      <c r="G718" s="92"/>
    </row>
    <row r="719" spans="1:7" x14ac:dyDescent="0.4">
      <c r="A719" s="60"/>
      <c r="B719" s="92"/>
      <c r="C719" s="92"/>
      <c r="D719" s="92"/>
      <c r="E719" s="92"/>
      <c r="F719" s="93"/>
      <c r="G719" s="92"/>
    </row>
    <row r="720" spans="1:7" x14ac:dyDescent="0.4">
      <c r="A720" s="60"/>
      <c r="B720" s="92"/>
      <c r="C720" s="92"/>
      <c r="D720" s="92"/>
      <c r="E720" s="92"/>
      <c r="F720" s="93"/>
      <c r="G720" s="92"/>
    </row>
    <row r="721" spans="1:7" x14ac:dyDescent="0.4">
      <c r="A721" s="60"/>
      <c r="B721" s="92"/>
      <c r="C721" s="92"/>
      <c r="D721" s="92"/>
      <c r="E721" s="92"/>
      <c r="F721" s="93"/>
      <c r="G721" s="92"/>
    </row>
    <row r="722" spans="1:7" x14ac:dyDescent="0.4">
      <c r="A722" s="60"/>
      <c r="B722" s="92"/>
      <c r="C722" s="92"/>
      <c r="D722" s="92"/>
      <c r="E722" s="92"/>
      <c r="F722" s="93"/>
      <c r="G722" s="92"/>
    </row>
    <row r="723" spans="1:7" x14ac:dyDescent="0.4">
      <c r="A723" s="60"/>
      <c r="B723" s="92"/>
      <c r="C723" s="92"/>
      <c r="D723" s="92"/>
      <c r="E723" s="92"/>
      <c r="F723" s="93"/>
      <c r="G723" s="92"/>
    </row>
    <row r="724" spans="1:7" x14ac:dyDescent="0.4">
      <c r="A724" s="60"/>
      <c r="B724" s="92"/>
      <c r="C724" s="92"/>
      <c r="D724" s="92"/>
      <c r="E724" s="92"/>
      <c r="F724" s="93"/>
      <c r="G724" s="92"/>
    </row>
    <row r="725" spans="1:7" x14ac:dyDescent="0.4">
      <c r="A725" s="60"/>
      <c r="B725" s="92"/>
      <c r="C725" s="92"/>
      <c r="D725" s="92"/>
      <c r="E725" s="92"/>
      <c r="F725" s="93"/>
      <c r="G725" s="92"/>
    </row>
    <row r="726" spans="1:7" x14ac:dyDescent="0.4">
      <c r="A726" s="60"/>
      <c r="B726" s="92"/>
      <c r="C726" s="92"/>
      <c r="D726" s="92"/>
      <c r="E726" s="92"/>
      <c r="F726" s="93"/>
      <c r="G726" s="92"/>
    </row>
    <row r="727" spans="1:7" x14ac:dyDescent="0.4">
      <c r="A727" s="60"/>
      <c r="B727" s="92"/>
      <c r="C727" s="92"/>
      <c r="D727" s="92"/>
      <c r="E727" s="92"/>
      <c r="F727" s="93"/>
      <c r="G727" s="92"/>
    </row>
    <row r="728" spans="1:7" x14ac:dyDescent="0.4">
      <c r="A728" s="60"/>
      <c r="B728" s="92"/>
      <c r="C728" s="92"/>
      <c r="D728" s="92"/>
      <c r="E728" s="92"/>
      <c r="F728" s="93"/>
      <c r="G728" s="92"/>
    </row>
    <row r="729" spans="1:7" x14ac:dyDescent="0.4">
      <c r="A729" s="60"/>
      <c r="B729" s="92"/>
      <c r="C729" s="92"/>
      <c r="D729" s="92"/>
      <c r="E729" s="92"/>
      <c r="F729" s="93"/>
      <c r="G729" s="92"/>
    </row>
    <row r="730" spans="1:7" x14ac:dyDescent="0.4">
      <c r="A730" s="60"/>
      <c r="B730" s="92"/>
      <c r="C730" s="92"/>
      <c r="D730" s="92"/>
      <c r="E730" s="92"/>
      <c r="F730" s="93"/>
      <c r="G730" s="92"/>
    </row>
    <row r="731" spans="1:7" x14ac:dyDescent="0.4">
      <c r="A731" s="60"/>
      <c r="B731" s="92"/>
      <c r="C731" s="92"/>
      <c r="D731" s="92"/>
      <c r="E731" s="92"/>
      <c r="F731" s="93"/>
      <c r="G731" s="92"/>
    </row>
    <row r="732" spans="1:7" x14ac:dyDescent="0.4">
      <c r="A732" s="60"/>
      <c r="B732" s="92"/>
      <c r="C732" s="92"/>
      <c r="D732" s="92"/>
      <c r="E732" s="92"/>
      <c r="F732" s="93"/>
      <c r="G732" s="92"/>
    </row>
    <row r="733" spans="1:7" x14ac:dyDescent="0.4">
      <c r="A733" s="60"/>
      <c r="B733" s="92"/>
      <c r="C733" s="92"/>
      <c r="D733" s="92"/>
      <c r="E733" s="92"/>
      <c r="F733" s="93"/>
      <c r="G733" s="92"/>
    </row>
    <row r="734" spans="1:7" x14ac:dyDescent="0.4">
      <c r="A734" s="60"/>
      <c r="B734" s="92"/>
      <c r="C734" s="92"/>
      <c r="D734" s="92"/>
      <c r="E734" s="92"/>
      <c r="F734" s="93"/>
      <c r="G734" s="92"/>
    </row>
    <row r="735" spans="1:7" x14ac:dyDescent="0.4">
      <c r="A735" s="60"/>
      <c r="B735" s="92"/>
      <c r="C735" s="92"/>
      <c r="D735" s="92"/>
      <c r="E735" s="92"/>
      <c r="F735" s="93"/>
      <c r="G735" s="92"/>
    </row>
    <row r="736" spans="1:7" x14ac:dyDescent="0.4">
      <c r="A736" s="60"/>
      <c r="B736" s="92"/>
      <c r="C736" s="92"/>
      <c r="D736" s="92"/>
      <c r="E736" s="92"/>
      <c r="F736" s="93"/>
      <c r="G736" s="92"/>
    </row>
    <row r="737" spans="1:7" x14ac:dyDescent="0.4">
      <c r="A737" s="60"/>
      <c r="B737" s="92"/>
      <c r="C737" s="92"/>
      <c r="D737" s="92"/>
      <c r="E737" s="92"/>
      <c r="F737" s="93"/>
      <c r="G737" s="92"/>
    </row>
    <row r="738" spans="1:7" x14ac:dyDescent="0.4">
      <c r="A738" s="60"/>
      <c r="B738" s="92"/>
      <c r="C738" s="92"/>
      <c r="D738" s="92"/>
      <c r="E738" s="92"/>
      <c r="F738" s="93"/>
      <c r="G738" s="92"/>
    </row>
    <row r="739" spans="1:7" x14ac:dyDescent="0.4">
      <c r="A739" s="60"/>
      <c r="B739" s="92"/>
      <c r="C739" s="92"/>
      <c r="D739" s="92"/>
      <c r="E739" s="92"/>
      <c r="F739" s="93"/>
      <c r="G739" s="92"/>
    </row>
    <row r="740" spans="1:7" x14ac:dyDescent="0.4">
      <c r="A740" s="60"/>
      <c r="B740" s="92"/>
      <c r="C740" s="92"/>
      <c r="D740" s="92"/>
      <c r="E740" s="92"/>
      <c r="F740" s="93"/>
      <c r="G740" s="92"/>
    </row>
    <row r="741" spans="1:7" x14ac:dyDescent="0.4">
      <c r="A741" s="60"/>
      <c r="B741" s="92"/>
      <c r="C741" s="92"/>
      <c r="D741" s="92"/>
      <c r="E741" s="92"/>
      <c r="F741" s="93"/>
      <c r="G741" s="92"/>
    </row>
    <row r="742" spans="1:7" x14ac:dyDescent="0.4">
      <c r="A742" s="60"/>
      <c r="B742" s="92"/>
      <c r="C742" s="92"/>
      <c r="D742" s="92"/>
      <c r="E742" s="92"/>
      <c r="F742" s="93"/>
      <c r="G742" s="92"/>
    </row>
    <row r="743" spans="1:7" x14ac:dyDescent="0.4">
      <c r="A743" s="60"/>
      <c r="B743" s="92"/>
      <c r="C743" s="92"/>
      <c r="D743" s="92"/>
      <c r="E743" s="92"/>
      <c r="F743" s="93"/>
      <c r="G743" s="92"/>
    </row>
    <row r="744" spans="1:7" x14ac:dyDescent="0.4">
      <c r="A744" s="60"/>
      <c r="B744" s="92"/>
      <c r="C744" s="92"/>
      <c r="D744" s="92"/>
      <c r="E744" s="92"/>
      <c r="F744" s="93"/>
      <c r="G744" s="92"/>
    </row>
    <row r="745" spans="1:7" x14ac:dyDescent="0.4">
      <c r="A745" s="60"/>
      <c r="B745" s="92"/>
      <c r="C745" s="92"/>
      <c r="D745" s="92"/>
      <c r="E745" s="92"/>
      <c r="F745" s="93"/>
      <c r="G745" s="92"/>
    </row>
    <row r="746" spans="1:7" x14ac:dyDescent="0.4">
      <c r="A746" s="60"/>
      <c r="B746" s="92"/>
      <c r="C746" s="92"/>
      <c r="D746" s="92"/>
      <c r="E746" s="92"/>
      <c r="F746" s="93"/>
      <c r="G746" s="92"/>
    </row>
    <row r="747" spans="1:7" x14ac:dyDescent="0.4">
      <c r="A747" s="60"/>
      <c r="B747" s="92"/>
      <c r="C747" s="92"/>
      <c r="D747" s="92"/>
      <c r="E747" s="92"/>
      <c r="F747" s="93"/>
      <c r="G747" s="92"/>
    </row>
    <row r="748" spans="1:7" x14ac:dyDescent="0.4">
      <c r="A748" s="60"/>
      <c r="B748" s="92"/>
      <c r="C748" s="92"/>
      <c r="D748" s="92"/>
      <c r="E748" s="92"/>
      <c r="F748" s="93"/>
      <c r="G748" s="92"/>
    </row>
    <row r="749" spans="1:7" x14ac:dyDescent="0.4">
      <c r="A749" s="60"/>
      <c r="B749" s="92"/>
      <c r="C749" s="92"/>
      <c r="D749" s="92"/>
      <c r="E749" s="92"/>
      <c r="F749" s="93"/>
      <c r="G749" s="92"/>
    </row>
    <row r="750" spans="1:7" x14ac:dyDescent="0.4">
      <c r="A750" s="60"/>
      <c r="B750" s="92"/>
      <c r="C750" s="92"/>
      <c r="D750" s="92"/>
      <c r="E750" s="92"/>
      <c r="F750" s="93"/>
      <c r="G750" s="92"/>
    </row>
    <row r="751" spans="1:7" x14ac:dyDescent="0.4">
      <c r="A751" s="60"/>
      <c r="B751" s="92"/>
      <c r="C751" s="92"/>
      <c r="D751" s="92"/>
      <c r="E751" s="92"/>
      <c r="F751" s="93"/>
      <c r="G751" s="92"/>
    </row>
    <row r="752" spans="1:7" x14ac:dyDescent="0.4">
      <c r="A752" s="60"/>
      <c r="B752" s="92"/>
      <c r="C752" s="92"/>
      <c r="D752" s="92"/>
      <c r="E752" s="92"/>
      <c r="F752" s="93"/>
      <c r="G752" s="92"/>
    </row>
    <row r="753" spans="1:7" x14ac:dyDescent="0.4">
      <c r="A753" s="60"/>
      <c r="B753" s="92"/>
      <c r="C753" s="92"/>
      <c r="D753" s="92"/>
      <c r="E753" s="92"/>
      <c r="F753" s="93"/>
      <c r="G753" s="92"/>
    </row>
    <row r="754" spans="1:7" x14ac:dyDescent="0.4">
      <c r="A754" s="60"/>
      <c r="B754" s="92"/>
      <c r="C754" s="92"/>
      <c r="D754" s="92"/>
      <c r="E754" s="92"/>
      <c r="F754" s="93"/>
      <c r="G754" s="92"/>
    </row>
    <row r="755" spans="1:7" x14ac:dyDescent="0.4">
      <c r="A755" s="60"/>
      <c r="B755" s="92"/>
      <c r="C755" s="92"/>
      <c r="D755" s="92"/>
      <c r="E755" s="92"/>
      <c r="F755" s="93"/>
      <c r="G755" s="92"/>
    </row>
    <row r="756" spans="1:7" x14ac:dyDescent="0.4">
      <c r="A756" s="60"/>
      <c r="B756" s="92"/>
      <c r="C756" s="92"/>
      <c r="D756" s="92"/>
      <c r="E756" s="92"/>
      <c r="F756" s="93"/>
      <c r="G756" s="92"/>
    </row>
    <row r="757" spans="1:7" x14ac:dyDescent="0.4">
      <c r="A757" s="60"/>
      <c r="B757" s="92"/>
      <c r="C757" s="92"/>
      <c r="D757" s="92"/>
      <c r="E757" s="92"/>
      <c r="F757" s="93"/>
      <c r="G757" s="92"/>
    </row>
    <row r="758" spans="1:7" x14ac:dyDescent="0.4">
      <c r="A758" s="60"/>
      <c r="B758" s="92"/>
      <c r="C758" s="92"/>
      <c r="D758" s="92"/>
      <c r="E758" s="92"/>
      <c r="F758" s="93"/>
      <c r="G758" s="92"/>
    </row>
    <row r="759" spans="1:7" x14ac:dyDescent="0.4">
      <c r="A759" s="60"/>
      <c r="B759" s="92"/>
      <c r="C759" s="92"/>
      <c r="D759" s="92"/>
      <c r="E759" s="92"/>
      <c r="F759" s="93"/>
      <c r="G759" s="92"/>
    </row>
    <row r="760" spans="1:7" x14ac:dyDescent="0.4">
      <c r="A760" s="60"/>
      <c r="B760" s="92"/>
      <c r="C760" s="92"/>
      <c r="D760" s="92"/>
      <c r="E760" s="92"/>
      <c r="F760" s="93"/>
      <c r="G760" s="92"/>
    </row>
    <row r="761" spans="1:7" x14ac:dyDescent="0.4">
      <c r="A761" s="60"/>
      <c r="B761" s="92"/>
      <c r="C761" s="92"/>
      <c r="D761" s="92"/>
      <c r="E761" s="92"/>
      <c r="F761" s="93"/>
      <c r="G761" s="92"/>
    </row>
    <row r="762" spans="1:7" x14ac:dyDescent="0.4">
      <c r="A762" s="60"/>
      <c r="B762" s="92"/>
      <c r="C762" s="92"/>
      <c r="D762" s="92"/>
      <c r="E762" s="92"/>
      <c r="F762" s="93"/>
      <c r="G762" s="92"/>
    </row>
    <row r="763" spans="1:7" x14ac:dyDescent="0.4">
      <c r="A763" s="60"/>
      <c r="B763" s="92"/>
      <c r="C763" s="92"/>
      <c r="D763" s="92"/>
      <c r="E763" s="92"/>
      <c r="F763" s="93"/>
      <c r="G763" s="92"/>
    </row>
    <row r="764" spans="1:7" x14ac:dyDescent="0.4">
      <c r="A764" s="60"/>
      <c r="B764" s="92"/>
      <c r="C764" s="92"/>
      <c r="D764" s="92"/>
      <c r="E764" s="92"/>
      <c r="F764" s="93"/>
      <c r="G764" s="92"/>
    </row>
    <row r="765" spans="1:7" x14ac:dyDescent="0.4">
      <c r="A765" s="60"/>
      <c r="B765" s="92"/>
      <c r="C765" s="92"/>
      <c r="D765" s="92"/>
      <c r="E765" s="92"/>
      <c r="F765" s="93"/>
      <c r="G765" s="92"/>
    </row>
    <row r="766" spans="1:7" x14ac:dyDescent="0.4">
      <c r="A766" s="60"/>
      <c r="B766" s="92"/>
      <c r="C766" s="92"/>
      <c r="D766" s="92"/>
      <c r="E766" s="92"/>
      <c r="F766" s="93"/>
      <c r="G766" s="92"/>
    </row>
    <row r="767" spans="1:7" x14ac:dyDescent="0.4">
      <c r="A767" s="60"/>
      <c r="B767" s="92"/>
      <c r="C767" s="92"/>
      <c r="D767" s="92"/>
      <c r="E767" s="92"/>
      <c r="F767" s="93"/>
      <c r="G767" s="92"/>
    </row>
    <row r="768" spans="1:7" x14ac:dyDescent="0.4">
      <c r="A768" s="60"/>
      <c r="B768" s="92"/>
      <c r="C768" s="92"/>
      <c r="D768" s="92"/>
      <c r="E768" s="92"/>
      <c r="F768" s="93"/>
      <c r="G768" s="92"/>
    </row>
    <row r="769" spans="1:7" x14ac:dyDescent="0.4">
      <c r="A769" s="60"/>
      <c r="B769" s="92"/>
      <c r="C769" s="92"/>
      <c r="D769" s="92"/>
      <c r="E769" s="92"/>
      <c r="F769" s="93"/>
      <c r="G769" s="92"/>
    </row>
    <row r="770" spans="1:7" x14ac:dyDescent="0.4">
      <c r="A770" s="60"/>
      <c r="B770" s="92"/>
      <c r="C770" s="92"/>
      <c r="D770" s="92"/>
      <c r="E770" s="92"/>
      <c r="F770" s="93"/>
      <c r="G770" s="92"/>
    </row>
    <row r="771" spans="1:7" x14ac:dyDescent="0.4">
      <c r="A771" s="60"/>
      <c r="B771" s="92"/>
      <c r="C771" s="92"/>
      <c r="D771" s="92"/>
      <c r="E771" s="92"/>
      <c r="F771" s="93"/>
      <c r="G771" s="92"/>
    </row>
    <row r="772" spans="1:7" x14ac:dyDescent="0.4">
      <c r="A772" s="60"/>
      <c r="B772" s="92"/>
      <c r="C772" s="92"/>
      <c r="D772" s="92"/>
      <c r="E772" s="92"/>
      <c r="F772" s="93"/>
      <c r="G772" s="92"/>
    </row>
    <row r="773" spans="1:7" x14ac:dyDescent="0.4">
      <c r="A773" s="60"/>
      <c r="B773" s="92"/>
      <c r="C773" s="92"/>
      <c r="D773" s="92"/>
      <c r="E773" s="92"/>
      <c r="F773" s="93"/>
      <c r="G773" s="92"/>
    </row>
    <row r="774" spans="1:7" x14ac:dyDescent="0.4">
      <c r="A774" s="60"/>
      <c r="B774" s="92"/>
      <c r="C774" s="92"/>
      <c r="D774" s="92"/>
      <c r="E774" s="92"/>
      <c r="F774" s="93"/>
      <c r="G774" s="92"/>
    </row>
    <row r="775" spans="1:7" x14ac:dyDescent="0.4">
      <c r="A775" s="60"/>
      <c r="B775" s="92"/>
      <c r="C775" s="92"/>
      <c r="D775" s="92"/>
      <c r="E775" s="92"/>
      <c r="F775" s="93"/>
      <c r="G775" s="92"/>
    </row>
    <row r="776" spans="1:7" x14ac:dyDescent="0.4">
      <c r="A776" s="60"/>
      <c r="B776" s="92"/>
      <c r="C776" s="92"/>
      <c r="D776" s="92"/>
      <c r="E776" s="92"/>
      <c r="F776" s="93"/>
      <c r="G776" s="92"/>
    </row>
    <row r="777" spans="1:7" x14ac:dyDescent="0.4">
      <c r="A777" s="60"/>
      <c r="B777" s="92"/>
      <c r="C777" s="92"/>
      <c r="D777" s="92"/>
      <c r="E777" s="92"/>
      <c r="F777" s="93"/>
      <c r="G777" s="92"/>
    </row>
    <row r="778" spans="1:7" x14ac:dyDescent="0.4">
      <c r="A778" s="60"/>
      <c r="B778" s="92"/>
      <c r="C778" s="92"/>
      <c r="D778" s="92"/>
      <c r="E778" s="92"/>
      <c r="F778" s="93"/>
      <c r="G778" s="92"/>
    </row>
    <row r="779" spans="1:7" x14ac:dyDescent="0.4">
      <c r="A779" s="60"/>
      <c r="B779" s="92"/>
      <c r="C779" s="92"/>
      <c r="D779" s="92"/>
      <c r="E779" s="92"/>
      <c r="F779" s="93"/>
      <c r="G779" s="92"/>
    </row>
    <row r="780" spans="1:7" x14ac:dyDescent="0.4">
      <c r="A780" s="60"/>
      <c r="B780" s="92"/>
      <c r="C780" s="92"/>
      <c r="D780" s="92"/>
      <c r="E780" s="92"/>
      <c r="F780" s="93"/>
      <c r="G780" s="92"/>
    </row>
    <row r="781" spans="1:7" x14ac:dyDescent="0.4">
      <c r="A781" s="60"/>
      <c r="B781" s="92"/>
      <c r="C781" s="92"/>
      <c r="D781" s="92"/>
      <c r="E781" s="92"/>
      <c r="F781" s="93"/>
      <c r="G781" s="92"/>
    </row>
    <row r="782" spans="1:7" x14ac:dyDescent="0.4">
      <c r="A782" s="60"/>
      <c r="B782" s="92"/>
      <c r="C782" s="92"/>
      <c r="D782" s="92"/>
      <c r="E782" s="92"/>
      <c r="F782" s="93"/>
      <c r="G782" s="92"/>
    </row>
    <row r="783" spans="1:7" x14ac:dyDescent="0.4">
      <c r="A783" s="60"/>
      <c r="B783" s="92"/>
      <c r="C783" s="92"/>
      <c r="D783" s="92"/>
      <c r="E783" s="92"/>
      <c r="F783" s="93"/>
      <c r="G783" s="92"/>
    </row>
    <row r="784" spans="1:7" x14ac:dyDescent="0.4">
      <c r="A784" s="60"/>
      <c r="B784" s="92"/>
      <c r="C784" s="92"/>
      <c r="D784" s="92"/>
      <c r="E784" s="92"/>
      <c r="F784" s="93"/>
      <c r="G784" s="92"/>
    </row>
    <row r="785" spans="1:7" x14ac:dyDescent="0.4">
      <c r="A785" s="60"/>
      <c r="B785" s="92"/>
      <c r="C785" s="92"/>
      <c r="D785" s="92"/>
      <c r="E785" s="92"/>
      <c r="F785" s="93"/>
      <c r="G785" s="92"/>
    </row>
    <row r="786" spans="1:7" x14ac:dyDescent="0.4">
      <c r="A786" s="60"/>
      <c r="B786" s="92"/>
      <c r="C786" s="92"/>
      <c r="D786" s="92"/>
      <c r="E786" s="92"/>
      <c r="F786" s="93"/>
      <c r="G786" s="92"/>
    </row>
    <row r="787" spans="1:7" x14ac:dyDescent="0.4">
      <c r="A787" s="60"/>
      <c r="B787" s="92"/>
      <c r="C787" s="92"/>
      <c r="D787" s="92"/>
      <c r="E787" s="92"/>
      <c r="F787" s="93"/>
      <c r="G787" s="92"/>
    </row>
    <row r="788" spans="1:7" x14ac:dyDescent="0.4">
      <c r="A788" s="60"/>
      <c r="B788" s="92"/>
      <c r="C788" s="92"/>
      <c r="D788" s="92"/>
      <c r="E788" s="92"/>
      <c r="F788" s="93"/>
      <c r="G788" s="92"/>
    </row>
    <row r="789" spans="1:7" x14ac:dyDescent="0.4">
      <c r="A789" s="60"/>
      <c r="B789" s="92"/>
      <c r="C789" s="92"/>
      <c r="D789" s="92"/>
      <c r="E789" s="92"/>
      <c r="F789" s="93"/>
      <c r="G789" s="92"/>
    </row>
    <row r="790" spans="1:7" x14ac:dyDescent="0.4">
      <c r="A790" s="60"/>
      <c r="B790" s="92"/>
      <c r="C790" s="92"/>
      <c r="D790" s="92"/>
      <c r="E790" s="92"/>
      <c r="F790" s="93"/>
      <c r="G790" s="92"/>
    </row>
    <row r="791" spans="1:7" x14ac:dyDescent="0.4">
      <c r="A791" s="60"/>
      <c r="B791" s="92"/>
      <c r="C791" s="92"/>
      <c r="D791" s="92"/>
      <c r="E791" s="92"/>
      <c r="F791" s="93"/>
      <c r="G791" s="92"/>
    </row>
    <row r="792" spans="1:7" x14ac:dyDescent="0.4">
      <c r="A792" s="60"/>
      <c r="B792" s="92"/>
      <c r="C792" s="92"/>
      <c r="D792" s="92"/>
      <c r="E792" s="92"/>
      <c r="F792" s="93"/>
      <c r="G792" s="92"/>
    </row>
    <row r="793" spans="1:7" x14ac:dyDescent="0.4">
      <c r="A793" s="60"/>
      <c r="B793" s="92"/>
      <c r="C793" s="92"/>
      <c r="D793" s="92"/>
      <c r="E793" s="92"/>
      <c r="F793" s="93"/>
      <c r="G793" s="92"/>
    </row>
    <row r="794" spans="1:7" x14ac:dyDescent="0.4">
      <c r="A794" s="60"/>
      <c r="B794" s="92"/>
      <c r="C794" s="92"/>
      <c r="D794" s="92"/>
      <c r="E794" s="92"/>
      <c r="F794" s="93"/>
      <c r="G794" s="92"/>
    </row>
    <row r="795" spans="1:7" x14ac:dyDescent="0.4">
      <c r="A795" s="60"/>
      <c r="B795" s="92"/>
      <c r="C795" s="92"/>
      <c r="D795" s="92"/>
      <c r="E795" s="92"/>
      <c r="F795" s="93"/>
      <c r="G795" s="92"/>
    </row>
    <row r="796" spans="1:7" x14ac:dyDescent="0.4">
      <c r="A796" s="60"/>
      <c r="B796" s="92"/>
      <c r="C796" s="92"/>
      <c r="D796" s="92"/>
      <c r="E796" s="92"/>
      <c r="F796" s="93"/>
      <c r="G796" s="92"/>
    </row>
    <row r="797" spans="1:7" x14ac:dyDescent="0.4">
      <c r="A797" s="60"/>
      <c r="B797" s="92"/>
      <c r="C797" s="92"/>
      <c r="D797" s="92"/>
      <c r="E797" s="92"/>
      <c r="F797" s="93"/>
      <c r="G797" s="92"/>
    </row>
    <row r="798" spans="1:7" x14ac:dyDescent="0.4">
      <c r="A798" s="60"/>
      <c r="B798" s="92"/>
      <c r="C798" s="92"/>
      <c r="D798" s="92"/>
      <c r="E798" s="92"/>
      <c r="F798" s="93"/>
      <c r="G798" s="92"/>
    </row>
    <row r="799" spans="1:7" x14ac:dyDescent="0.4">
      <c r="A799" s="60"/>
      <c r="B799" s="92"/>
      <c r="C799" s="92"/>
      <c r="D799" s="92"/>
      <c r="E799" s="92"/>
      <c r="F799" s="93"/>
      <c r="G799" s="92"/>
    </row>
    <row r="800" spans="1:7" x14ac:dyDescent="0.4">
      <c r="A800" s="60"/>
      <c r="B800" s="92"/>
      <c r="C800" s="92"/>
      <c r="D800" s="92"/>
      <c r="E800" s="92"/>
      <c r="F800" s="93"/>
      <c r="G800" s="92"/>
    </row>
    <row r="801" spans="1:7" x14ac:dyDescent="0.4">
      <c r="A801" s="60"/>
      <c r="B801" s="92"/>
      <c r="C801" s="92"/>
      <c r="D801" s="92"/>
      <c r="E801" s="92"/>
      <c r="F801" s="93"/>
      <c r="G801" s="92"/>
    </row>
    <row r="802" spans="1:7" x14ac:dyDescent="0.4">
      <c r="A802" s="60"/>
      <c r="B802" s="92"/>
      <c r="C802" s="92"/>
      <c r="D802" s="92"/>
      <c r="E802" s="92"/>
      <c r="F802" s="93"/>
      <c r="G802" s="92"/>
    </row>
    <row r="803" spans="1:7" x14ac:dyDescent="0.4">
      <c r="A803" s="60"/>
      <c r="B803" s="92"/>
      <c r="C803" s="92"/>
      <c r="D803" s="92"/>
      <c r="E803" s="92"/>
      <c r="F803" s="93"/>
      <c r="G803" s="92"/>
    </row>
    <row r="804" spans="1:7" x14ac:dyDescent="0.4">
      <c r="A804" s="60"/>
      <c r="B804" s="92"/>
      <c r="C804" s="92"/>
      <c r="D804" s="92"/>
      <c r="E804" s="92"/>
      <c r="F804" s="93"/>
      <c r="G804" s="92"/>
    </row>
    <row r="805" spans="1:7" x14ac:dyDescent="0.4">
      <c r="A805" s="60"/>
      <c r="B805" s="92"/>
      <c r="C805" s="92"/>
      <c r="D805" s="92"/>
      <c r="E805" s="92"/>
      <c r="F805" s="93"/>
      <c r="G805" s="92"/>
    </row>
    <row r="806" spans="1:7" x14ac:dyDescent="0.4">
      <c r="A806" s="60"/>
      <c r="B806" s="92"/>
      <c r="C806" s="92"/>
      <c r="D806" s="92"/>
      <c r="E806" s="92"/>
      <c r="F806" s="93"/>
      <c r="G806" s="92"/>
    </row>
    <row r="807" spans="1:7" x14ac:dyDescent="0.4">
      <c r="A807" s="60"/>
      <c r="B807" s="92"/>
      <c r="C807" s="92"/>
      <c r="D807" s="92"/>
      <c r="E807" s="92"/>
      <c r="F807" s="93"/>
      <c r="G807" s="92"/>
    </row>
    <row r="808" spans="1:7" x14ac:dyDescent="0.4">
      <c r="A808" s="60"/>
      <c r="B808" s="92"/>
      <c r="C808" s="92"/>
      <c r="D808" s="92"/>
      <c r="E808" s="92"/>
      <c r="F808" s="93"/>
      <c r="G808" s="92"/>
    </row>
    <row r="809" spans="1:7" x14ac:dyDescent="0.4">
      <c r="A809" s="60"/>
      <c r="B809" s="92"/>
      <c r="C809" s="92"/>
      <c r="D809" s="92"/>
      <c r="E809" s="92"/>
      <c r="F809" s="93"/>
      <c r="G809" s="92"/>
    </row>
    <row r="810" spans="1:7" x14ac:dyDescent="0.4">
      <c r="A810" s="60"/>
      <c r="B810" s="92"/>
      <c r="C810" s="92"/>
      <c r="D810" s="92"/>
      <c r="E810" s="92"/>
      <c r="F810" s="93"/>
      <c r="G810" s="92"/>
    </row>
    <row r="811" spans="1:7" x14ac:dyDescent="0.4">
      <c r="A811" s="60"/>
      <c r="B811" s="92"/>
      <c r="C811" s="92"/>
      <c r="D811" s="92"/>
      <c r="E811" s="92"/>
      <c r="F811" s="93"/>
      <c r="G811" s="92"/>
    </row>
    <row r="812" spans="1:7" x14ac:dyDescent="0.4">
      <c r="A812" s="60"/>
      <c r="B812" s="92"/>
      <c r="C812" s="92"/>
      <c r="D812" s="92"/>
      <c r="E812" s="92"/>
      <c r="F812" s="93"/>
      <c r="G812" s="92"/>
    </row>
    <row r="813" spans="1:7" x14ac:dyDescent="0.4">
      <c r="A813" s="60"/>
      <c r="B813" s="92"/>
      <c r="C813" s="92"/>
      <c r="D813" s="92"/>
      <c r="E813" s="92"/>
      <c r="F813" s="93"/>
      <c r="G813" s="92"/>
    </row>
    <row r="814" spans="1:7" x14ac:dyDescent="0.4">
      <c r="A814" s="60"/>
      <c r="B814" s="92"/>
      <c r="C814" s="92"/>
      <c r="D814" s="92"/>
      <c r="E814" s="92"/>
      <c r="F814" s="93"/>
      <c r="G814" s="92"/>
    </row>
    <row r="815" spans="1:7" x14ac:dyDescent="0.4">
      <c r="A815" s="60"/>
      <c r="B815" s="92"/>
      <c r="C815" s="92"/>
      <c r="D815" s="92"/>
      <c r="E815" s="92"/>
      <c r="F815" s="93"/>
      <c r="G815" s="92"/>
    </row>
    <row r="816" spans="1:7" x14ac:dyDescent="0.4">
      <c r="A816" s="60"/>
      <c r="B816" s="92"/>
      <c r="C816" s="92"/>
      <c r="D816" s="92"/>
      <c r="E816" s="92"/>
      <c r="F816" s="93"/>
      <c r="G816" s="92"/>
    </row>
    <row r="817" spans="1:7" x14ac:dyDescent="0.4">
      <c r="A817" s="60"/>
      <c r="B817" s="92"/>
      <c r="C817" s="92"/>
      <c r="D817" s="92"/>
      <c r="E817" s="92"/>
      <c r="F817" s="93"/>
      <c r="G817" s="92"/>
    </row>
    <row r="818" spans="1:7" x14ac:dyDescent="0.4">
      <c r="A818" s="60"/>
      <c r="B818" s="92"/>
      <c r="C818" s="92"/>
      <c r="D818" s="92"/>
      <c r="E818" s="92"/>
      <c r="F818" s="93"/>
      <c r="G818" s="92"/>
    </row>
    <row r="819" spans="1:7" x14ac:dyDescent="0.4">
      <c r="A819" s="60"/>
      <c r="B819" s="92"/>
      <c r="C819" s="92"/>
      <c r="D819" s="92"/>
      <c r="E819" s="92"/>
      <c r="F819" s="93"/>
      <c r="G819" s="92"/>
    </row>
    <row r="820" spans="1:7" x14ac:dyDescent="0.4">
      <c r="A820" s="60"/>
      <c r="B820" s="92"/>
      <c r="C820" s="92"/>
      <c r="D820" s="92"/>
      <c r="E820" s="92"/>
      <c r="F820" s="93"/>
      <c r="G820" s="92"/>
    </row>
    <row r="821" spans="1:7" x14ac:dyDescent="0.4">
      <c r="A821" s="60"/>
      <c r="B821" s="92"/>
      <c r="C821" s="92"/>
      <c r="D821" s="92"/>
      <c r="E821" s="92"/>
      <c r="F821" s="93"/>
      <c r="G821" s="92"/>
    </row>
    <row r="822" spans="1:7" x14ac:dyDescent="0.4">
      <c r="A822" s="60"/>
      <c r="B822" s="92"/>
      <c r="C822" s="92"/>
      <c r="D822" s="92"/>
      <c r="E822" s="92"/>
      <c r="F822" s="93"/>
      <c r="G822" s="92"/>
    </row>
    <row r="823" spans="1:7" x14ac:dyDescent="0.4">
      <c r="A823" s="60"/>
      <c r="B823" s="92"/>
      <c r="C823" s="92"/>
      <c r="D823" s="92"/>
      <c r="E823" s="92"/>
      <c r="F823" s="93"/>
      <c r="G823" s="92"/>
    </row>
    <row r="824" spans="1:7" x14ac:dyDescent="0.4">
      <c r="A824" s="60"/>
      <c r="B824" s="92"/>
      <c r="C824" s="92"/>
      <c r="D824" s="92"/>
      <c r="E824" s="92"/>
      <c r="F824" s="93"/>
      <c r="G824" s="92"/>
    </row>
    <row r="825" spans="1:7" x14ac:dyDescent="0.4">
      <c r="A825" s="60"/>
      <c r="B825" s="92"/>
      <c r="C825" s="92"/>
      <c r="D825" s="92"/>
      <c r="E825" s="92"/>
      <c r="F825" s="93"/>
      <c r="G825" s="92"/>
    </row>
    <row r="826" spans="1:7" x14ac:dyDescent="0.4">
      <c r="A826" s="60"/>
      <c r="B826" s="92"/>
      <c r="C826" s="92"/>
      <c r="D826" s="92"/>
      <c r="E826" s="92"/>
      <c r="F826" s="93"/>
      <c r="G826" s="92"/>
    </row>
    <row r="827" spans="1:7" x14ac:dyDescent="0.4">
      <c r="A827" s="60"/>
      <c r="B827" s="92"/>
      <c r="C827" s="92"/>
      <c r="D827" s="92"/>
      <c r="E827" s="92"/>
      <c r="F827" s="93"/>
      <c r="G827" s="92"/>
    </row>
    <row r="828" spans="1:7" x14ac:dyDescent="0.4">
      <c r="A828" s="60"/>
      <c r="B828" s="92"/>
      <c r="C828" s="92"/>
      <c r="D828" s="92"/>
      <c r="E828" s="92"/>
      <c r="F828" s="93"/>
      <c r="G828" s="92"/>
    </row>
    <row r="829" spans="1:7" x14ac:dyDescent="0.4">
      <c r="A829" s="60"/>
      <c r="B829" s="92"/>
      <c r="C829" s="92"/>
      <c r="D829" s="92"/>
      <c r="E829" s="92"/>
      <c r="F829" s="93"/>
      <c r="G829" s="92"/>
    </row>
    <row r="830" spans="1:7" x14ac:dyDescent="0.4">
      <c r="A830" s="60"/>
      <c r="B830" s="92"/>
      <c r="C830" s="92"/>
      <c r="D830" s="92"/>
      <c r="E830" s="92"/>
      <c r="F830" s="93"/>
      <c r="G830" s="92"/>
    </row>
    <row r="831" spans="1:7" x14ac:dyDescent="0.4">
      <c r="A831" s="60"/>
      <c r="B831" s="92"/>
      <c r="C831" s="92"/>
      <c r="D831" s="92"/>
      <c r="E831" s="92"/>
      <c r="F831" s="93"/>
      <c r="G831" s="92"/>
    </row>
    <row r="832" spans="1:7" x14ac:dyDescent="0.4">
      <c r="A832" s="60"/>
      <c r="B832" s="92"/>
      <c r="C832" s="92"/>
      <c r="D832" s="92"/>
      <c r="E832" s="92"/>
      <c r="F832" s="93"/>
      <c r="G832" s="92"/>
    </row>
    <row r="833" spans="1:7" x14ac:dyDescent="0.4">
      <c r="A833" s="60"/>
      <c r="B833" s="92"/>
      <c r="C833" s="92"/>
      <c r="D833" s="92"/>
      <c r="E833" s="92"/>
      <c r="F833" s="93"/>
      <c r="G833" s="92"/>
    </row>
    <row r="834" spans="1:7" x14ac:dyDescent="0.4">
      <c r="A834" s="60"/>
      <c r="B834" s="92"/>
      <c r="C834" s="92"/>
      <c r="D834" s="92"/>
      <c r="E834" s="92"/>
      <c r="F834" s="93"/>
      <c r="G834" s="92"/>
    </row>
    <row r="835" spans="1:7" x14ac:dyDescent="0.4">
      <c r="A835" s="60"/>
      <c r="B835" s="92"/>
      <c r="C835" s="92"/>
      <c r="D835" s="92"/>
      <c r="E835" s="92"/>
      <c r="F835" s="93"/>
      <c r="G835" s="92"/>
    </row>
    <row r="836" spans="1:7" x14ac:dyDescent="0.4">
      <c r="A836" s="60"/>
      <c r="B836" s="92"/>
      <c r="C836" s="92"/>
      <c r="D836" s="92"/>
      <c r="E836" s="92"/>
      <c r="F836" s="93"/>
      <c r="G836" s="92"/>
    </row>
    <row r="837" spans="1:7" x14ac:dyDescent="0.4">
      <c r="A837" s="60"/>
      <c r="B837" s="92"/>
      <c r="C837" s="92"/>
      <c r="D837" s="92"/>
      <c r="E837" s="92"/>
      <c r="F837" s="93"/>
      <c r="G837" s="92"/>
    </row>
    <row r="838" spans="1:7" x14ac:dyDescent="0.4">
      <c r="A838" s="60"/>
      <c r="B838" s="92"/>
      <c r="C838" s="92"/>
      <c r="D838" s="92"/>
      <c r="E838" s="92"/>
      <c r="F838" s="93"/>
      <c r="G838" s="92"/>
    </row>
    <row r="839" spans="1:7" x14ac:dyDescent="0.4">
      <c r="A839" s="60"/>
      <c r="B839" s="92"/>
      <c r="C839" s="92"/>
      <c r="D839" s="92"/>
      <c r="E839" s="92"/>
      <c r="F839" s="93"/>
      <c r="G839" s="92"/>
    </row>
    <row r="840" spans="1:7" x14ac:dyDescent="0.4">
      <c r="A840" s="60"/>
      <c r="B840" s="92"/>
      <c r="C840" s="92"/>
      <c r="D840" s="92"/>
      <c r="E840" s="92"/>
      <c r="F840" s="93"/>
      <c r="G840" s="92"/>
    </row>
    <row r="841" spans="1:7" x14ac:dyDescent="0.4">
      <c r="A841" s="60"/>
      <c r="B841" s="92"/>
      <c r="C841" s="92"/>
      <c r="D841" s="92"/>
      <c r="E841" s="92"/>
      <c r="F841" s="93"/>
      <c r="G841" s="92"/>
    </row>
    <row r="842" spans="1:7" x14ac:dyDescent="0.4">
      <c r="A842" s="60"/>
      <c r="B842" s="92"/>
      <c r="C842" s="92"/>
      <c r="D842" s="92"/>
      <c r="E842" s="92"/>
      <c r="F842" s="93"/>
      <c r="G842" s="92"/>
    </row>
    <row r="843" spans="1:7" x14ac:dyDescent="0.4">
      <c r="A843" s="60"/>
      <c r="B843" s="92"/>
      <c r="C843" s="92"/>
      <c r="D843" s="92"/>
      <c r="E843" s="92"/>
      <c r="F843" s="93"/>
      <c r="G843" s="92"/>
    </row>
    <row r="844" spans="1:7" x14ac:dyDescent="0.4">
      <c r="A844" s="60"/>
      <c r="B844" s="92"/>
      <c r="C844" s="92"/>
      <c r="D844" s="92"/>
      <c r="E844" s="92"/>
      <c r="F844" s="93"/>
      <c r="G844" s="92"/>
    </row>
    <row r="845" spans="1:7" x14ac:dyDescent="0.4">
      <c r="A845" s="60"/>
      <c r="B845" s="92"/>
      <c r="C845" s="92"/>
      <c r="D845" s="92"/>
      <c r="E845" s="92"/>
      <c r="F845" s="93"/>
      <c r="G845" s="92"/>
    </row>
    <row r="846" spans="1:7" x14ac:dyDescent="0.4">
      <c r="A846" s="60"/>
      <c r="B846" s="92"/>
      <c r="C846" s="92"/>
      <c r="D846" s="92"/>
      <c r="E846" s="92"/>
      <c r="F846" s="93"/>
      <c r="G846" s="92"/>
    </row>
    <row r="847" spans="1:7" x14ac:dyDescent="0.4">
      <c r="A847" s="60"/>
      <c r="B847" s="92"/>
      <c r="C847" s="92"/>
      <c r="D847" s="92"/>
      <c r="E847" s="92"/>
      <c r="F847" s="93"/>
      <c r="G847" s="92"/>
    </row>
    <row r="848" spans="1:7" x14ac:dyDescent="0.4">
      <c r="A848" s="60"/>
      <c r="B848" s="92"/>
      <c r="C848" s="92"/>
      <c r="D848" s="92"/>
      <c r="E848" s="92"/>
      <c r="F848" s="93"/>
      <c r="G848" s="92"/>
    </row>
    <row r="849" spans="1:7" x14ac:dyDescent="0.4">
      <c r="A849" s="60"/>
      <c r="B849" s="92"/>
      <c r="C849" s="92"/>
      <c r="D849" s="92"/>
      <c r="E849" s="92"/>
      <c r="F849" s="93"/>
      <c r="G849" s="92"/>
    </row>
    <row r="850" spans="1:7" x14ac:dyDescent="0.4">
      <c r="A850" s="60"/>
      <c r="B850" s="92"/>
      <c r="C850" s="92"/>
      <c r="D850" s="92"/>
      <c r="E850" s="92"/>
      <c r="F850" s="93"/>
      <c r="G850" s="92"/>
    </row>
    <row r="851" spans="1:7" x14ac:dyDescent="0.4">
      <c r="A851" s="60"/>
      <c r="B851" s="92"/>
      <c r="C851" s="92"/>
      <c r="D851" s="92"/>
      <c r="E851" s="92"/>
      <c r="F851" s="93"/>
      <c r="G851" s="92"/>
    </row>
    <row r="852" spans="1:7" x14ac:dyDescent="0.4">
      <c r="A852" s="60"/>
      <c r="B852" s="92"/>
      <c r="C852" s="92"/>
      <c r="D852" s="92"/>
      <c r="E852" s="92"/>
      <c r="F852" s="93"/>
      <c r="G852" s="92"/>
    </row>
    <row r="853" spans="1:7" x14ac:dyDescent="0.4">
      <c r="A853" s="60"/>
      <c r="B853" s="92"/>
      <c r="C853" s="92"/>
      <c r="D853" s="92"/>
      <c r="E853" s="92"/>
      <c r="F853" s="93"/>
      <c r="G853" s="92"/>
    </row>
    <row r="854" spans="1:7" x14ac:dyDescent="0.4">
      <c r="A854" s="60"/>
      <c r="B854" s="92"/>
      <c r="C854" s="92"/>
      <c r="D854" s="92"/>
      <c r="E854" s="92"/>
      <c r="F854" s="93"/>
      <c r="G854" s="92"/>
    </row>
    <row r="855" spans="1:7" x14ac:dyDescent="0.4">
      <c r="A855" s="60"/>
      <c r="B855" s="92"/>
      <c r="C855" s="92"/>
      <c r="D855" s="92"/>
      <c r="E855" s="92"/>
      <c r="F855" s="93"/>
      <c r="G855" s="92"/>
    </row>
    <row r="856" spans="1:7" x14ac:dyDescent="0.4">
      <c r="A856" s="60"/>
      <c r="B856" s="92"/>
      <c r="C856" s="92"/>
      <c r="D856" s="92"/>
      <c r="E856" s="92"/>
      <c r="F856" s="93"/>
      <c r="G856" s="92"/>
    </row>
    <row r="857" spans="1:7" x14ac:dyDescent="0.4">
      <c r="A857" s="60"/>
      <c r="B857" s="92"/>
      <c r="C857" s="92"/>
      <c r="D857" s="92"/>
      <c r="E857" s="92"/>
      <c r="F857" s="93"/>
      <c r="G857" s="92"/>
    </row>
    <row r="858" spans="1:7" x14ac:dyDescent="0.4">
      <c r="A858" s="60"/>
      <c r="B858" s="92"/>
      <c r="C858" s="92"/>
      <c r="D858" s="92"/>
      <c r="E858" s="92"/>
      <c r="F858" s="93"/>
      <c r="G858" s="92"/>
    </row>
    <row r="859" spans="1:7" x14ac:dyDescent="0.4">
      <c r="A859" s="60"/>
      <c r="B859" s="92"/>
      <c r="C859" s="92"/>
      <c r="D859" s="92"/>
      <c r="E859" s="92"/>
      <c r="F859" s="93"/>
      <c r="G859" s="92"/>
    </row>
    <row r="860" spans="1:7" x14ac:dyDescent="0.4">
      <c r="A860" s="60"/>
      <c r="B860" s="92"/>
      <c r="C860" s="92"/>
      <c r="D860" s="92"/>
      <c r="E860" s="92"/>
      <c r="F860" s="93"/>
      <c r="G860" s="92"/>
    </row>
    <row r="861" spans="1:7" x14ac:dyDescent="0.4">
      <c r="A861" s="60"/>
      <c r="B861" s="92"/>
      <c r="C861" s="92"/>
      <c r="D861" s="92"/>
      <c r="E861" s="92"/>
      <c r="F861" s="93"/>
      <c r="G861" s="92"/>
    </row>
    <row r="862" spans="1:7" x14ac:dyDescent="0.4">
      <c r="A862" s="60"/>
      <c r="B862" s="92"/>
      <c r="C862" s="92"/>
      <c r="D862" s="92"/>
      <c r="E862" s="92"/>
      <c r="F862" s="93"/>
      <c r="G862" s="92"/>
    </row>
    <row r="863" spans="1:7" x14ac:dyDescent="0.4">
      <c r="A863" s="60"/>
      <c r="B863" s="92"/>
      <c r="C863" s="92"/>
      <c r="D863" s="92"/>
      <c r="E863" s="92"/>
      <c r="F863" s="93"/>
      <c r="G863" s="92"/>
    </row>
    <row r="864" spans="1:7" x14ac:dyDescent="0.4">
      <c r="A864" s="60"/>
      <c r="B864" s="92"/>
      <c r="C864" s="92"/>
      <c r="D864" s="92"/>
      <c r="E864" s="92"/>
      <c r="F864" s="93"/>
      <c r="G864" s="92"/>
    </row>
    <row r="865" spans="1:7" x14ac:dyDescent="0.4">
      <c r="A865" s="60"/>
      <c r="B865" s="92"/>
      <c r="C865" s="92"/>
      <c r="D865" s="92"/>
      <c r="E865" s="92"/>
      <c r="F865" s="93"/>
      <c r="G865" s="92"/>
    </row>
    <row r="866" spans="1:7" x14ac:dyDescent="0.4">
      <c r="A866" s="60"/>
      <c r="B866" s="92"/>
      <c r="C866" s="92"/>
      <c r="D866" s="92"/>
      <c r="E866" s="92"/>
      <c r="F866" s="93"/>
      <c r="G866" s="92"/>
    </row>
    <row r="867" spans="1:7" x14ac:dyDescent="0.4">
      <c r="A867" s="60"/>
      <c r="B867" s="92"/>
      <c r="C867" s="92"/>
      <c r="D867" s="92"/>
      <c r="E867" s="92"/>
      <c r="F867" s="93"/>
      <c r="G867" s="92"/>
    </row>
    <row r="868" spans="1:7" x14ac:dyDescent="0.4">
      <c r="A868" s="60"/>
      <c r="B868" s="92"/>
      <c r="C868" s="92"/>
      <c r="D868" s="92"/>
      <c r="E868" s="92"/>
      <c r="F868" s="93"/>
      <c r="G868" s="92"/>
    </row>
    <row r="869" spans="1:7" x14ac:dyDescent="0.4">
      <c r="A869" s="60"/>
      <c r="B869" s="92"/>
      <c r="C869" s="92"/>
      <c r="D869" s="92"/>
      <c r="E869" s="92"/>
      <c r="F869" s="93"/>
      <c r="G869" s="92"/>
    </row>
    <row r="870" spans="1:7" x14ac:dyDescent="0.4">
      <c r="A870" s="60"/>
      <c r="B870" s="92"/>
      <c r="C870" s="92"/>
      <c r="D870" s="92"/>
      <c r="E870" s="92"/>
      <c r="F870" s="93"/>
      <c r="G870" s="92"/>
    </row>
    <row r="871" spans="1:7" x14ac:dyDescent="0.4">
      <c r="A871" s="60"/>
      <c r="B871" s="92"/>
      <c r="C871" s="92"/>
      <c r="D871" s="92"/>
      <c r="E871" s="92"/>
      <c r="F871" s="93"/>
      <c r="G871" s="92"/>
    </row>
    <row r="872" spans="1:7" x14ac:dyDescent="0.4">
      <c r="A872" s="60"/>
      <c r="B872" s="92"/>
      <c r="C872" s="92"/>
      <c r="D872" s="92"/>
      <c r="E872" s="92"/>
      <c r="F872" s="93"/>
      <c r="G872" s="92"/>
    </row>
    <row r="873" spans="1:7" x14ac:dyDescent="0.4">
      <c r="A873" s="60"/>
      <c r="B873" s="92"/>
      <c r="C873" s="92"/>
      <c r="D873" s="92"/>
      <c r="E873" s="92"/>
      <c r="F873" s="93"/>
      <c r="G873" s="92"/>
    </row>
    <row r="874" spans="1:7" x14ac:dyDescent="0.4">
      <c r="A874" s="60"/>
      <c r="B874" s="92"/>
      <c r="C874" s="92"/>
      <c r="D874" s="92"/>
      <c r="E874" s="92"/>
      <c r="F874" s="93"/>
      <c r="G874" s="92"/>
    </row>
    <row r="875" spans="1:7" x14ac:dyDescent="0.4">
      <c r="A875" s="60"/>
      <c r="B875" s="92"/>
      <c r="C875" s="92"/>
      <c r="D875" s="92"/>
      <c r="E875" s="92"/>
      <c r="F875" s="93"/>
      <c r="G875" s="92"/>
    </row>
    <row r="876" spans="1:7" x14ac:dyDescent="0.4">
      <c r="A876" s="60"/>
      <c r="B876" s="92"/>
      <c r="C876" s="92"/>
      <c r="D876" s="92"/>
      <c r="E876" s="92"/>
      <c r="F876" s="93"/>
      <c r="G876" s="92"/>
    </row>
    <row r="877" spans="1:7" x14ac:dyDescent="0.4">
      <c r="A877" s="60"/>
      <c r="B877" s="92"/>
      <c r="C877" s="92"/>
      <c r="D877" s="92"/>
      <c r="E877" s="92"/>
      <c r="F877" s="93"/>
      <c r="G877" s="92"/>
    </row>
    <row r="878" spans="1:7" x14ac:dyDescent="0.4">
      <c r="A878" s="60"/>
      <c r="B878" s="92"/>
      <c r="C878" s="92"/>
      <c r="D878" s="92"/>
      <c r="E878" s="92"/>
      <c r="F878" s="93"/>
      <c r="G878" s="92"/>
    </row>
    <row r="879" spans="1:7" x14ac:dyDescent="0.4">
      <c r="A879" s="60"/>
      <c r="B879" s="92"/>
      <c r="C879" s="92"/>
      <c r="D879" s="92"/>
      <c r="E879" s="92"/>
      <c r="F879" s="93"/>
      <c r="G879" s="92"/>
    </row>
    <row r="880" spans="1:7" x14ac:dyDescent="0.4">
      <c r="A880" s="60"/>
      <c r="B880" s="92"/>
      <c r="C880" s="92"/>
      <c r="D880" s="92"/>
      <c r="E880" s="92"/>
      <c r="F880" s="93"/>
      <c r="G880" s="92"/>
    </row>
    <row r="881" spans="1:7" x14ac:dyDescent="0.4">
      <c r="A881" s="60"/>
      <c r="B881" s="92"/>
      <c r="C881" s="92"/>
      <c r="D881" s="92"/>
      <c r="E881" s="92"/>
      <c r="F881" s="93"/>
      <c r="G881" s="92"/>
    </row>
    <row r="882" spans="1:7" x14ac:dyDescent="0.4">
      <c r="A882" s="60"/>
      <c r="B882" s="92"/>
      <c r="C882" s="92"/>
      <c r="D882" s="92"/>
      <c r="E882" s="92"/>
      <c r="F882" s="93"/>
      <c r="G882" s="92"/>
    </row>
    <row r="883" spans="1:7" x14ac:dyDescent="0.4">
      <c r="A883" s="60"/>
      <c r="B883" s="92"/>
      <c r="C883" s="92"/>
      <c r="D883" s="92"/>
      <c r="E883" s="92"/>
      <c r="F883" s="93"/>
      <c r="G883" s="92"/>
    </row>
    <row r="884" spans="1:7" x14ac:dyDescent="0.4">
      <c r="A884" s="60"/>
      <c r="B884" s="92"/>
      <c r="C884" s="92"/>
      <c r="D884" s="92"/>
      <c r="E884" s="92"/>
      <c r="F884" s="93"/>
      <c r="G884" s="92"/>
    </row>
    <row r="885" spans="1:7" x14ac:dyDescent="0.4">
      <c r="A885" s="60"/>
      <c r="B885" s="92"/>
      <c r="C885" s="92"/>
      <c r="D885" s="92"/>
      <c r="E885" s="92"/>
      <c r="F885" s="93"/>
      <c r="G885" s="92"/>
    </row>
    <row r="886" spans="1:7" x14ac:dyDescent="0.4">
      <c r="A886" s="60"/>
      <c r="B886" s="92"/>
      <c r="C886" s="92"/>
      <c r="D886" s="92"/>
      <c r="E886" s="92"/>
      <c r="F886" s="93"/>
      <c r="G886" s="92"/>
    </row>
    <row r="887" spans="1:7" x14ac:dyDescent="0.4">
      <c r="A887" s="60"/>
      <c r="B887" s="92"/>
      <c r="C887" s="92"/>
      <c r="D887" s="92"/>
      <c r="E887" s="92"/>
      <c r="F887" s="93"/>
      <c r="G887" s="92"/>
    </row>
    <row r="888" spans="1:7" x14ac:dyDescent="0.4">
      <c r="A888" s="60"/>
      <c r="B888" s="92"/>
      <c r="C888" s="92"/>
      <c r="D888" s="92"/>
      <c r="E888" s="92"/>
      <c r="F888" s="93"/>
      <c r="G888" s="92"/>
    </row>
    <row r="889" spans="1:7" x14ac:dyDescent="0.4">
      <c r="A889" s="60"/>
      <c r="B889" s="92"/>
      <c r="C889" s="92"/>
      <c r="D889" s="92"/>
      <c r="E889" s="92"/>
      <c r="F889" s="93"/>
      <c r="G889" s="92"/>
    </row>
    <row r="890" spans="1:7" x14ac:dyDescent="0.4">
      <c r="A890" s="60"/>
      <c r="B890" s="92"/>
      <c r="C890" s="92"/>
      <c r="D890" s="92"/>
      <c r="E890" s="92"/>
      <c r="F890" s="93"/>
      <c r="G890" s="92"/>
    </row>
    <row r="891" spans="1:7" x14ac:dyDescent="0.4">
      <c r="A891" s="60"/>
      <c r="B891" s="92"/>
      <c r="C891" s="92"/>
      <c r="D891" s="92"/>
      <c r="E891" s="92"/>
      <c r="F891" s="93"/>
      <c r="G891" s="92"/>
    </row>
    <row r="892" spans="1:7" x14ac:dyDescent="0.4">
      <c r="A892" s="60"/>
      <c r="B892" s="92"/>
      <c r="C892" s="92"/>
      <c r="D892" s="92"/>
      <c r="E892" s="92"/>
      <c r="F892" s="93"/>
      <c r="G892" s="92"/>
    </row>
    <row r="893" spans="1:7" x14ac:dyDescent="0.4">
      <c r="A893" s="60"/>
      <c r="B893" s="92"/>
      <c r="C893" s="92"/>
      <c r="D893" s="92"/>
      <c r="E893" s="92"/>
      <c r="F893" s="93"/>
      <c r="G893" s="92"/>
    </row>
    <row r="894" spans="1:7" x14ac:dyDescent="0.4">
      <c r="A894" s="60"/>
      <c r="B894" s="92"/>
      <c r="C894" s="92"/>
      <c r="D894" s="92"/>
      <c r="E894" s="92"/>
      <c r="F894" s="93"/>
      <c r="G894" s="92"/>
    </row>
    <row r="895" spans="1:7" x14ac:dyDescent="0.4">
      <c r="A895" s="60"/>
      <c r="B895" s="92"/>
      <c r="C895" s="92"/>
      <c r="D895" s="92"/>
      <c r="E895" s="92"/>
      <c r="F895" s="93"/>
      <c r="G895" s="92"/>
    </row>
    <row r="896" spans="1:7" x14ac:dyDescent="0.4">
      <c r="A896" s="60"/>
      <c r="B896" s="92"/>
      <c r="C896" s="92"/>
      <c r="D896" s="92"/>
      <c r="E896" s="92"/>
      <c r="F896" s="93"/>
      <c r="G896" s="92"/>
    </row>
    <row r="897" spans="1:7" x14ac:dyDescent="0.4">
      <c r="A897" s="60"/>
      <c r="B897" s="92"/>
      <c r="C897" s="92"/>
      <c r="D897" s="92"/>
      <c r="E897" s="92"/>
      <c r="F897" s="93"/>
      <c r="G897" s="92"/>
    </row>
    <row r="898" spans="1:7" x14ac:dyDescent="0.4">
      <c r="A898" s="60"/>
      <c r="B898" s="92"/>
      <c r="C898" s="92"/>
      <c r="D898" s="92"/>
      <c r="E898" s="92"/>
      <c r="F898" s="93"/>
      <c r="G898" s="92"/>
    </row>
    <row r="899" spans="1:7" x14ac:dyDescent="0.4">
      <c r="A899" s="60"/>
      <c r="B899" s="92"/>
      <c r="C899" s="92"/>
      <c r="D899" s="92"/>
      <c r="E899" s="92"/>
      <c r="F899" s="93"/>
      <c r="G899" s="92"/>
    </row>
    <row r="900" spans="1:7" x14ac:dyDescent="0.4">
      <c r="A900" s="60"/>
      <c r="B900" s="92"/>
      <c r="C900" s="92"/>
      <c r="D900" s="92"/>
      <c r="E900" s="92"/>
      <c r="F900" s="93"/>
      <c r="G900" s="92"/>
    </row>
    <row r="901" spans="1:7" x14ac:dyDescent="0.4">
      <c r="A901" s="60"/>
      <c r="B901" s="92"/>
      <c r="C901" s="92"/>
      <c r="D901" s="92"/>
      <c r="E901" s="92"/>
      <c r="F901" s="93"/>
      <c r="G901" s="92"/>
    </row>
    <row r="902" spans="1:7" x14ac:dyDescent="0.4">
      <c r="A902" s="60"/>
      <c r="B902" s="92"/>
      <c r="C902" s="92"/>
      <c r="D902" s="92"/>
      <c r="E902" s="92"/>
      <c r="F902" s="93"/>
      <c r="G902" s="92"/>
    </row>
    <row r="903" spans="1:7" x14ac:dyDescent="0.4">
      <c r="A903" s="60"/>
      <c r="B903" s="92"/>
      <c r="C903" s="92"/>
      <c r="D903" s="92"/>
      <c r="E903" s="92"/>
      <c r="F903" s="93"/>
      <c r="G903" s="92"/>
    </row>
    <row r="904" spans="1:7" x14ac:dyDescent="0.4">
      <c r="A904" s="60"/>
      <c r="B904" s="92"/>
      <c r="C904" s="92"/>
      <c r="D904" s="92"/>
      <c r="E904" s="92"/>
      <c r="F904" s="93"/>
      <c r="G904" s="92"/>
    </row>
    <row r="905" spans="1:7" x14ac:dyDescent="0.4">
      <c r="A905" s="60"/>
      <c r="B905" s="92"/>
      <c r="C905" s="92"/>
      <c r="D905" s="92"/>
      <c r="E905" s="92"/>
      <c r="F905" s="93"/>
      <c r="G905" s="92"/>
    </row>
    <row r="906" spans="1:7" x14ac:dyDescent="0.4">
      <c r="A906" s="60"/>
      <c r="B906" s="92"/>
      <c r="C906" s="92"/>
      <c r="D906" s="92"/>
      <c r="E906" s="92"/>
      <c r="F906" s="93"/>
      <c r="G906" s="92"/>
    </row>
    <row r="907" spans="1:7" x14ac:dyDescent="0.4">
      <c r="A907" s="60"/>
      <c r="B907" s="92"/>
      <c r="C907" s="92"/>
      <c r="D907" s="92"/>
      <c r="E907" s="92"/>
      <c r="F907" s="93"/>
      <c r="G907" s="92"/>
    </row>
    <row r="908" spans="1:7" x14ac:dyDescent="0.4">
      <c r="A908" s="60"/>
      <c r="B908" s="92"/>
      <c r="C908" s="92"/>
      <c r="D908" s="92"/>
      <c r="E908" s="92"/>
      <c r="F908" s="93"/>
      <c r="G908" s="92"/>
    </row>
    <row r="909" spans="1:7" x14ac:dyDescent="0.4">
      <c r="A909" s="60"/>
      <c r="B909" s="92"/>
      <c r="C909" s="92"/>
      <c r="D909" s="92"/>
      <c r="E909" s="92"/>
      <c r="F909" s="93"/>
      <c r="G909" s="92"/>
    </row>
    <row r="910" spans="1:7" x14ac:dyDescent="0.4">
      <c r="A910" s="60"/>
      <c r="B910" s="92"/>
      <c r="C910" s="92"/>
      <c r="D910" s="92"/>
      <c r="E910" s="92"/>
      <c r="F910" s="93"/>
      <c r="G910" s="92"/>
    </row>
    <row r="911" spans="1:7" x14ac:dyDescent="0.4">
      <c r="A911" s="60"/>
      <c r="B911" s="92"/>
      <c r="C911" s="92"/>
      <c r="D911" s="92"/>
      <c r="E911" s="92"/>
      <c r="F911" s="93"/>
      <c r="G911" s="92"/>
    </row>
    <row r="912" spans="1:7" x14ac:dyDescent="0.4">
      <c r="A912" s="60"/>
      <c r="B912" s="92"/>
      <c r="C912" s="92"/>
      <c r="D912" s="92"/>
      <c r="E912" s="92"/>
      <c r="F912" s="93"/>
      <c r="G912" s="92"/>
    </row>
    <row r="913" spans="1:7" x14ac:dyDescent="0.4">
      <c r="A913" s="60"/>
      <c r="B913" s="92"/>
      <c r="C913" s="92"/>
      <c r="D913" s="92"/>
      <c r="E913" s="92"/>
      <c r="F913" s="93"/>
      <c r="G913" s="92"/>
    </row>
    <row r="914" spans="1:7" x14ac:dyDescent="0.4">
      <c r="A914" s="60"/>
      <c r="B914" s="92"/>
      <c r="C914" s="92"/>
      <c r="D914" s="92"/>
      <c r="E914" s="92"/>
      <c r="F914" s="93"/>
      <c r="G914" s="92"/>
    </row>
    <row r="915" spans="1:7" x14ac:dyDescent="0.4">
      <c r="A915" s="60"/>
      <c r="B915" s="92"/>
      <c r="C915" s="92"/>
      <c r="D915" s="92"/>
      <c r="E915" s="92"/>
      <c r="F915" s="93"/>
      <c r="G915" s="92"/>
    </row>
    <row r="916" spans="1:7" x14ac:dyDescent="0.4">
      <c r="A916" s="60"/>
      <c r="B916" s="92"/>
      <c r="C916" s="92"/>
      <c r="D916" s="92"/>
      <c r="E916" s="92"/>
      <c r="F916" s="93"/>
      <c r="G916" s="92"/>
    </row>
    <row r="917" spans="1:7" x14ac:dyDescent="0.4">
      <c r="A917" s="60"/>
      <c r="B917" s="92"/>
      <c r="C917" s="92"/>
      <c r="D917" s="92"/>
      <c r="E917" s="92"/>
      <c r="F917" s="93"/>
      <c r="G917" s="92"/>
    </row>
    <row r="918" spans="1:7" x14ac:dyDescent="0.4">
      <c r="A918" s="60"/>
      <c r="B918" s="92"/>
      <c r="C918" s="92"/>
      <c r="D918" s="92"/>
      <c r="E918" s="92"/>
      <c r="F918" s="93"/>
      <c r="G918" s="92"/>
    </row>
    <row r="919" spans="1:7" x14ac:dyDescent="0.4">
      <c r="A919" s="60"/>
      <c r="B919" s="92"/>
      <c r="C919" s="92"/>
      <c r="D919" s="92"/>
      <c r="E919" s="92"/>
      <c r="F919" s="93"/>
      <c r="G919" s="92"/>
    </row>
    <row r="920" spans="1:7" x14ac:dyDescent="0.4">
      <c r="A920" s="60"/>
      <c r="B920" s="92"/>
      <c r="C920" s="92"/>
      <c r="D920" s="92"/>
      <c r="E920" s="92"/>
      <c r="F920" s="93"/>
      <c r="G920" s="92"/>
    </row>
    <row r="921" spans="1:7" x14ac:dyDescent="0.4">
      <c r="A921" s="60"/>
      <c r="B921" s="92"/>
      <c r="C921" s="92"/>
      <c r="D921" s="92"/>
      <c r="E921" s="92"/>
      <c r="F921" s="93"/>
      <c r="G921" s="92"/>
    </row>
    <row r="922" spans="1:7" x14ac:dyDescent="0.4">
      <c r="A922" s="60"/>
      <c r="B922" s="92"/>
      <c r="C922" s="92"/>
      <c r="D922" s="92"/>
      <c r="E922" s="92"/>
      <c r="F922" s="93"/>
      <c r="G922" s="92"/>
    </row>
    <row r="923" spans="1:7" x14ac:dyDescent="0.4">
      <c r="A923" s="60"/>
      <c r="B923" s="92"/>
      <c r="C923" s="92"/>
      <c r="D923" s="92"/>
      <c r="E923" s="92"/>
      <c r="F923" s="93"/>
      <c r="G923" s="92"/>
    </row>
    <row r="924" spans="1:7" x14ac:dyDescent="0.4">
      <c r="A924" s="60"/>
      <c r="B924" s="92"/>
      <c r="C924" s="92"/>
      <c r="D924" s="92"/>
      <c r="E924" s="92"/>
      <c r="F924" s="93"/>
      <c r="G924" s="92"/>
    </row>
    <row r="925" spans="1:7" x14ac:dyDescent="0.4">
      <c r="A925" s="60"/>
      <c r="B925" s="92"/>
      <c r="C925" s="92"/>
      <c r="D925" s="92"/>
      <c r="E925" s="92"/>
      <c r="F925" s="93"/>
      <c r="G925" s="92"/>
    </row>
    <row r="926" spans="1:7" x14ac:dyDescent="0.4">
      <c r="A926" s="60"/>
      <c r="B926" s="92"/>
      <c r="C926" s="92"/>
      <c r="D926" s="92"/>
      <c r="E926" s="92"/>
      <c r="F926" s="93"/>
      <c r="G926" s="92"/>
    </row>
    <row r="927" spans="1:7" x14ac:dyDescent="0.4">
      <c r="A927" s="60"/>
      <c r="B927" s="92"/>
      <c r="C927" s="92"/>
      <c r="D927" s="92"/>
      <c r="E927" s="92"/>
      <c r="F927" s="93"/>
      <c r="G927" s="92"/>
    </row>
    <row r="928" spans="1:7" x14ac:dyDescent="0.4">
      <c r="A928" s="60"/>
      <c r="B928" s="92"/>
      <c r="C928" s="92"/>
      <c r="D928" s="92"/>
      <c r="E928" s="92"/>
      <c r="F928" s="93"/>
      <c r="G928" s="92"/>
    </row>
    <row r="929" spans="1:7" x14ac:dyDescent="0.4">
      <c r="A929" s="60"/>
      <c r="B929" s="92"/>
      <c r="C929" s="92"/>
      <c r="D929" s="92"/>
      <c r="E929" s="92"/>
      <c r="F929" s="93"/>
      <c r="G929" s="92"/>
    </row>
    <row r="930" spans="1:7" x14ac:dyDescent="0.4">
      <c r="A930" s="60"/>
      <c r="B930" s="92"/>
      <c r="C930" s="92"/>
      <c r="D930" s="92"/>
      <c r="E930" s="92"/>
      <c r="F930" s="93"/>
      <c r="G930" s="92"/>
    </row>
    <row r="931" spans="1:7" x14ac:dyDescent="0.4">
      <c r="A931" s="60"/>
      <c r="B931" s="92"/>
      <c r="C931" s="92"/>
      <c r="D931" s="92"/>
      <c r="E931" s="92"/>
      <c r="F931" s="93"/>
      <c r="G931" s="92"/>
    </row>
    <row r="932" spans="1:7" x14ac:dyDescent="0.4">
      <c r="A932" s="60"/>
      <c r="B932" s="92"/>
      <c r="C932" s="92"/>
      <c r="D932" s="92"/>
      <c r="E932" s="92"/>
      <c r="F932" s="93"/>
      <c r="G932" s="92"/>
    </row>
    <row r="933" spans="1:7" x14ac:dyDescent="0.4">
      <c r="A933" s="60"/>
      <c r="B933" s="92"/>
      <c r="C933" s="92"/>
      <c r="D933" s="92"/>
      <c r="E933" s="92"/>
      <c r="F933" s="93"/>
      <c r="G933" s="92"/>
    </row>
    <row r="934" spans="1:7" x14ac:dyDescent="0.4">
      <c r="A934" s="60"/>
      <c r="B934" s="92"/>
      <c r="C934" s="92"/>
      <c r="D934" s="92"/>
      <c r="E934" s="92"/>
      <c r="F934" s="93"/>
      <c r="G934" s="92"/>
    </row>
    <row r="935" spans="1:7" x14ac:dyDescent="0.4">
      <c r="A935" s="60"/>
      <c r="B935" s="92"/>
      <c r="C935" s="92"/>
      <c r="D935" s="92"/>
      <c r="E935" s="92"/>
      <c r="F935" s="93"/>
      <c r="G935" s="92"/>
    </row>
    <row r="936" spans="1:7" x14ac:dyDescent="0.4">
      <c r="A936" s="60"/>
      <c r="B936" s="92"/>
      <c r="C936" s="92"/>
      <c r="D936" s="92"/>
      <c r="E936" s="92"/>
      <c r="F936" s="93"/>
      <c r="G936" s="92"/>
    </row>
    <row r="937" spans="1:7" x14ac:dyDescent="0.4">
      <c r="A937" s="60"/>
      <c r="B937" s="92"/>
      <c r="C937" s="92"/>
      <c r="D937" s="92"/>
      <c r="E937" s="92"/>
      <c r="F937" s="93"/>
      <c r="G937" s="92"/>
    </row>
    <row r="938" spans="1:7" x14ac:dyDescent="0.4">
      <c r="A938" s="60"/>
      <c r="B938" s="92"/>
      <c r="C938" s="92"/>
      <c r="D938" s="92"/>
      <c r="E938" s="92"/>
      <c r="F938" s="93"/>
      <c r="G938" s="92"/>
    </row>
    <row r="939" spans="1:7" x14ac:dyDescent="0.4">
      <c r="A939" s="60"/>
      <c r="B939" s="92"/>
      <c r="C939" s="92"/>
      <c r="D939" s="92"/>
      <c r="E939" s="92"/>
      <c r="F939" s="93"/>
      <c r="G939" s="92"/>
    </row>
    <row r="940" spans="1:7" x14ac:dyDescent="0.4">
      <c r="A940" s="60"/>
      <c r="B940" s="92"/>
      <c r="C940" s="92"/>
      <c r="D940" s="92"/>
      <c r="E940" s="92"/>
      <c r="F940" s="93"/>
      <c r="G940" s="92"/>
    </row>
    <row r="941" spans="1:7" x14ac:dyDescent="0.4">
      <c r="A941" s="60"/>
      <c r="B941" s="92"/>
      <c r="C941" s="92"/>
      <c r="D941" s="92"/>
      <c r="E941" s="92"/>
      <c r="F941" s="93"/>
      <c r="G941" s="92"/>
    </row>
    <row r="942" spans="1:7" x14ac:dyDescent="0.4">
      <c r="A942" s="60"/>
      <c r="B942" s="92"/>
      <c r="C942" s="92"/>
      <c r="D942" s="92"/>
      <c r="E942" s="92"/>
      <c r="F942" s="93"/>
      <c r="G942" s="92"/>
    </row>
    <row r="943" spans="1:7" x14ac:dyDescent="0.4">
      <c r="A943" s="60"/>
      <c r="B943" s="92"/>
      <c r="C943" s="92"/>
      <c r="D943" s="92"/>
      <c r="E943" s="92"/>
      <c r="F943" s="93"/>
      <c r="G943" s="92"/>
    </row>
    <row r="944" spans="1:7" x14ac:dyDescent="0.4">
      <c r="A944" s="60"/>
      <c r="B944" s="92"/>
      <c r="C944" s="92"/>
      <c r="D944" s="92"/>
      <c r="E944" s="92"/>
      <c r="F944" s="93"/>
      <c r="G944" s="92"/>
    </row>
    <row r="945" spans="1:7" x14ac:dyDescent="0.4">
      <c r="A945" s="60"/>
      <c r="B945" s="92"/>
      <c r="C945" s="92"/>
      <c r="D945" s="92"/>
      <c r="E945" s="92"/>
      <c r="F945" s="93"/>
      <c r="G945" s="92"/>
    </row>
    <row r="946" spans="1:7" x14ac:dyDescent="0.4">
      <c r="A946" s="60"/>
      <c r="B946" s="92"/>
      <c r="C946" s="92"/>
      <c r="D946" s="92"/>
      <c r="E946" s="92"/>
      <c r="F946" s="93"/>
      <c r="G946" s="92"/>
    </row>
    <row r="947" spans="1:7" x14ac:dyDescent="0.4">
      <c r="A947" s="60"/>
      <c r="B947" s="92"/>
      <c r="C947" s="92"/>
      <c r="D947" s="92"/>
      <c r="E947" s="92"/>
      <c r="F947" s="93"/>
      <c r="G947" s="92"/>
    </row>
    <row r="948" spans="1:7" x14ac:dyDescent="0.4">
      <c r="A948" s="60"/>
      <c r="B948" s="92"/>
      <c r="C948" s="92"/>
      <c r="D948" s="92"/>
      <c r="E948" s="92"/>
      <c r="F948" s="93"/>
      <c r="G948" s="92"/>
    </row>
    <row r="949" spans="1:7" x14ac:dyDescent="0.4">
      <c r="A949" s="60"/>
      <c r="B949" s="92"/>
      <c r="C949" s="92"/>
      <c r="D949" s="92"/>
      <c r="E949" s="92"/>
      <c r="F949" s="93"/>
      <c r="G949" s="92"/>
    </row>
    <row r="950" spans="1:7" x14ac:dyDescent="0.4">
      <c r="A950" s="60"/>
      <c r="B950" s="92"/>
      <c r="C950" s="92"/>
      <c r="D950" s="92"/>
      <c r="E950" s="92"/>
      <c r="F950" s="93"/>
      <c r="G950" s="92"/>
    </row>
    <row r="951" spans="1:7" x14ac:dyDescent="0.4">
      <c r="A951" s="60"/>
      <c r="B951" s="92"/>
      <c r="C951" s="92"/>
      <c r="D951" s="92"/>
      <c r="E951" s="92"/>
      <c r="F951" s="93"/>
      <c r="G951" s="92"/>
    </row>
    <row r="952" spans="1:7" x14ac:dyDescent="0.4">
      <c r="A952" s="60"/>
      <c r="B952" s="92"/>
      <c r="C952" s="92"/>
      <c r="D952" s="92"/>
      <c r="E952" s="92"/>
      <c r="F952" s="93"/>
      <c r="G952" s="92"/>
    </row>
    <row r="953" spans="1:7" x14ac:dyDescent="0.4">
      <c r="A953" s="60"/>
      <c r="B953" s="92"/>
      <c r="C953" s="92"/>
      <c r="D953" s="92"/>
      <c r="E953" s="92"/>
      <c r="F953" s="93"/>
      <c r="G953" s="92"/>
    </row>
    <row r="954" spans="1:7" x14ac:dyDescent="0.4">
      <c r="A954" s="60"/>
      <c r="B954" s="92"/>
      <c r="C954" s="92"/>
      <c r="D954" s="92"/>
      <c r="E954" s="92"/>
      <c r="F954" s="93"/>
      <c r="G954" s="92"/>
    </row>
    <row r="955" spans="1:7" x14ac:dyDescent="0.4">
      <c r="A955" s="60"/>
      <c r="B955" s="92"/>
      <c r="C955" s="92"/>
      <c r="D955" s="92"/>
      <c r="E955" s="92"/>
      <c r="F955" s="93"/>
      <c r="G955" s="92"/>
    </row>
    <row r="956" spans="1:7" x14ac:dyDescent="0.4">
      <c r="A956" s="60"/>
      <c r="B956" s="92"/>
      <c r="C956" s="92"/>
      <c r="D956" s="92"/>
      <c r="E956" s="92"/>
      <c r="F956" s="93"/>
      <c r="G956" s="92"/>
    </row>
    <row r="957" spans="1:7" x14ac:dyDescent="0.4">
      <c r="A957" s="60"/>
      <c r="B957" s="92"/>
      <c r="C957" s="92"/>
      <c r="D957" s="92"/>
      <c r="E957" s="92"/>
      <c r="F957" s="93"/>
      <c r="G957" s="92"/>
    </row>
    <row r="958" spans="1:7" x14ac:dyDescent="0.4">
      <c r="A958" s="60"/>
      <c r="B958" s="92"/>
      <c r="C958" s="92"/>
      <c r="D958" s="92"/>
      <c r="E958" s="92"/>
      <c r="F958" s="93"/>
      <c r="G958" s="92"/>
    </row>
    <row r="959" spans="1:7" x14ac:dyDescent="0.4">
      <c r="A959" s="60"/>
      <c r="B959" s="92"/>
      <c r="C959" s="92"/>
      <c r="D959" s="92"/>
      <c r="E959" s="92"/>
      <c r="F959" s="93"/>
      <c r="G959" s="92"/>
    </row>
    <row r="960" spans="1:7" x14ac:dyDescent="0.4">
      <c r="A960" s="60"/>
      <c r="B960" s="92"/>
      <c r="C960" s="92"/>
      <c r="D960" s="92"/>
      <c r="E960" s="92"/>
      <c r="F960" s="93"/>
      <c r="G960" s="92"/>
    </row>
    <row r="961" spans="1:7" x14ac:dyDescent="0.4">
      <c r="A961" s="60"/>
      <c r="B961" s="92"/>
      <c r="C961" s="92"/>
      <c r="D961" s="92"/>
      <c r="E961" s="92"/>
      <c r="F961" s="93"/>
      <c r="G961" s="92"/>
    </row>
    <row r="962" spans="1:7" x14ac:dyDescent="0.4">
      <c r="A962" s="60"/>
      <c r="B962" s="92"/>
      <c r="C962" s="92"/>
      <c r="D962" s="92"/>
      <c r="E962" s="92"/>
      <c r="F962" s="93"/>
      <c r="G962" s="92"/>
    </row>
    <row r="963" spans="1:7" x14ac:dyDescent="0.4">
      <c r="A963" s="60"/>
      <c r="B963" s="92"/>
      <c r="C963" s="92"/>
      <c r="D963" s="92"/>
      <c r="E963" s="92"/>
      <c r="F963" s="93"/>
      <c r="G963" s="92"/>
    </row>
    <row r="964" spans="1:7" x14ac:dyDescent="0.4">
      <c r="A964" s="60"/>
      <c r="B964" s="92"/>
      <c r="C964" s="92"/>
      <c r="D964" s="92"/>
      <c r="E964" s="92"/>
      <c r="F964" s="93"/>
      <c r="G964" s="92"/>
    </row>
    <row r="965" spans="1:7" x14ac:dyDescent="0.4">
      <c r="A965" s="60"/>
      <c r="B965" s="92"/>
      <c r="C965" s="92"/>
      <c r="D965" s="92"/>
      <c r="E965" s="92"/>
      <c r="F965" s="93"/>
      <c r="G965" s="92"/>
    </row>
    <row r="966" spans="1:7" x14ac:dyDescent="0.4">
      <c r="A966" s="60"/>
      <c r="B966" s="92"/>
      <c r="C966" s="92"/>
      <c r="D966" s="92"/>
      <c r="E966" s="92"/>
      <c r="F966" s="93"/>
      <c r="G966" s="92"/>
    </row>
    <row r="967" spans="1:7" x14ac:dyDescent="0.4">
      <c r="A967" s="60"/>
      <c r="B967" s="92"/>
      <c r="C967" s="92"/>
      <c r="D967" s="92"/>
      <c r="E967" s="92"/>
      <c r="F967" s="93"/>
      <c r="G967" s="92"/>
    </row>
    <row r="968" spans="1:7" x14ac:dyDescent="0.4">
      <c r="A968" s="60"/>
      <c r="B968" s="92"/>
      <c r="C968" s="92"/>
      <c r="D968" s="92"/>
      <c r="E968" s="92"/>
      <c r="F968" s="93"/>
      <c r="G968" s="92"/>
    </row>
    <row r="969" spans="1:7" x14ac:dyDescent="0.4">
      <c r="A969" s="60"/>
      <c r="B969" s="92"/>
      <c r="C969" s="92"/>
      <c r="D969" s="92"/>
      <c r="E969" s="92"/>
      <c r="F969" s="93"/>
      <c r="G969" s="92"/>
    </row>
    <row r="970" spans="1:7" x14ac:dyDescent="0.4">
      <c r="A970" s="60"/>
      <c r="B970" s="92"/>
      <c r="C970" s="92"/>
      <c r="D970" s="92"/>
      <c r="E970" s="92"/>
      <c r="F970" s="93"/>
      <c r="G970" s="92"/>
    </row>
    <row r="971" spans="1:7" x14ac:dyDescent="0.4">
      <c r="A971" s="60"/>
      <c r="B971" s="92"/>
      <c r="C971" s="92"/>
      <c r="D971" s="92"/>
      <c r="E971" s="92"/>
      <c r="F971" s="93"/>
      <c r="G971" s="92"/>
    </row>
    <row r="972" spans="1:7" x14ac:dyDescent="0.4">
      <c r="A972" s="60"/>
      <c r="B972" s="92"/>
      <c r="C972" s="92"/>
      <c r="D972" s="92"/>
      <c r="E972" s="92"/>
      <c r="F972" s="93"/>
      <c r="G972" s="92"/>
    </row>
    <row r="973" spans="1:7" x14ac:dyDescent="0.4">
      <c r="A973" s="60"/>
      <c r="B973" s="92"/>
      <c r="C973" s="92"/>
      <c r="D973" s="92"/>
      <c r="E973" s="92"/>
      <c r="F973" s="93"/>
      <c r="G973" s="92"/>
    </row>
    <row r="974" spans="1:7" x14ac:dyDescent="0.4">
      <c r="A974" s="60"/>
      <c r="B974" s="92"/>
      <c r="C974" s="92"/>
      <c r="D974" s="92"/>
      <c r="E974" s="92"/>
      <c r="F974" s="93"/>
      <c r="G974" s="92"/>
    </row>
    <row r="975" spans="1:7" x14ac:dyDescent="0.4">
      <c r="A975" s="60"/>
      <c r="B975" s="92"/>
      <c r="C975" s="92"/>
      <c r="D975" s="92"/>
      <c r="E975" s="92"/>
      <c r="F975" s="93"/>
      <c r="G975" s="92"/>
    </row>
    <row r="976" spans="1:7" x14ac:dyDescent="0.4">
      <c r="A976" s="60"/>
      <c r="B976" s="92"/>
      <c r="C976" s="92"/>
      <c r="D976" s="92"/>
      <c r="E976" s="92"/>
      <c r="F976" s="93"/>
      <c r="G976" s="92"/>
    </row>
    <row r="977" spans="1:7" x14ac:dyDescent="0.4">
      <c r="A977" s="60"/>
      <c r="B977" s="92"/>
      <c r="C977" s="92"/>
      <c r="D977" s="92"/>
      <c r="E977" s="92"/>
      <c r="F977" s="93"/>
      <c r="G977" s="92"/>
    </row>
    <row r="978" spans="1:7" x14ac:dyDescent="0.4">
      <c r="A978" s="60"/>
      <c r="B978" s="92"/>
      <c r="C978" s="92"/>
      <c r="D978" s="92"/>
      <c r="E978" s="92"/>
      <c r="F978" s="93"/>
      <c r="G978" s="92"/>
    </row>
    <row r="979" spans="1:7" x14ac:dyDescent="0.4">
      <c r="A979" s="60"/>
      <c r="B979" s="92"/>
      <c r="C979" s="92"/>
      <c r="D979" s="92"/>
      <c r="E979" s="92"/>
      <c r="F979" s="93"/>
      <c r="G979" s="92"/>
    </row>
    <row r="980" spans="1:7" x14ac:dyDescent="0.4">
      <c r="A980" s="60"/>
      <c r="B980" s="92"/>
      <c r="C980" s="92"/>
      <c r="D980" s="92"/>
      <c r="E980" s="92"/>
      <c r="F980" s="93"/>
      <c r="G980" s="92"/>
    </row>
    <row r="981" spans="1:7" x14ac:dyDescent="0.4">
      <c r="A981" s="60"/>
      <c r="B981" s="92"/>
      <c r="C981" s="92"/>
      <c r="D981" s="92"/>
      <c r="E981" s="92"/>
      <c r="F981" s="93"/>
      <c r="G981" s="92"/>
    </row>
    <row r="982" spans="1:7" x14ac:dyDescent="0.4">
      <c r="A982" s="60"/>
      <c r="B982" s="92"/>
      <c r="C982" s="92"/>
      <c r="D982" s="92"/>
      <c r="E982" s="92"/>
      <c r="F982" s="93"/>
      <c r="G982" s="92"/>
    </row>
    <row r="983" spans="1:7" x14ac:dyDescent="0.4">
      <c r="A983" s="60"/>
      <c r="B983" s="92"/>
      <c r="C983" s="92"/>
      <c r="D983" s="92"/>
      <c r="E983" s="92"/>
      <c r="F983" s="93"/>
      <c r="G983" s="92"/>
    </row>
    <row r="984" spans="1:7" x14ac:dyDescent="0.4">
      <c r="A984" s="60"/>
      <c r="B984" s="92"/>
      <c r="C984" s="92"/>
      <c r="D984" s="92"/>
      <c r="E984" s="92"/>
      <c r="F984" s="93"/>
      <c r="G984" s="92"/>
    </row>
    <row r="985" spans="1:7" x14ac:dyDescent="0.4">
      <c r="A985" s="60"/>
      <c r="B985" s="92"/>
      <c r="C985" s="92"/>
      <c r="D985" s="92"/>
      <c r="E985" s="92"/>
      <c r="F985" s="93"/>
      <c r="G985" s="92"/>
    </row>
    <row r="986" spans="1:7" x14ac:dyDescent="0.4">
      <c r="A986" s="60"/>
      <c r="B986" s="92"/>
      <c r="C986" s="92"/>
      <c r="D986" s="92"/>
      <c r="E986" s="92"/>
      <c r="F986" s="93"/>
      <c r="G986" s="92"/>
    </row>
    <row r="987" spans="1:7" x14ac:dyDescent="0.4">
      <c r="A987" s="60"/>
      <c r="B987" s="92"/>
      <c r="C987" s="92"/>
      <c r="D987" s="92"/>
      <c r="E987" s="92"/>
      <c r="F987" s="93"/>
      <c r="G987" s="92"/>
    </row>
    <row r="988" spans="1:7" x14ac:dyDescent="0.4">
      <c r="A988" s="60"/>
      <c r="B988" s="92"/>
      <c r="C988" s="92"/>
      <c r="D988" s="92"/>
      <c r="E988" s="92"/>
      <c r="F988" s="93"/>
      <c r="G988" s="92"/>
    </row>
    <row r="989" spans="1:7" x14ac:dyDescent="0.4">
      <c r="A989" s="60"/>
      <c r="B989" s="92"/>
      <c r="C989" s="92"/>
      <c r="D989" s="92"/>
      <c r="E989" s="92"/>
      <c r="F989" s="93"/>
      <c r="G989" s="92"/>
    </row>
    <row r="990" spans="1:7" x14ac:dyDescent="0.4">
      <c r="A990" s="60"/>
      <c r="B990" s="92"/>
      <c r="C990" s="92"/>
      <c r="D990" s="92"/>
      <c r="E990" s="92"/>
      <c r="F990" s="93"/>
      <c r="G990" s="92"/>
    </row>
    <row r="991" spans="1:7" x14ac:dyDescent="0.4">
      <c r="A991" s="60"/>
      <c r="B991" s="92"/>
      <c r="C991" s="92"/>
      <c r="D991" s="92"/>
      <c r="E991" s="92"/>
      <c r="F991" s="93"/>
      <c r="G991" s="92"/>
    </row>
    <row r="992" spans="1:7" x14ac:dyDescent="0.4">
      <c r="A992" s="60"/>
      <c r="B992" s="92"/>
      <c r="C992" s="92"/>
      <c r="D992" s="92"/>
      <c r="E992" s="92"/>
      <c r="F992" s="93"/>
      <c r="G992" s="92"/>
    </row>
    <row r="993" spans="1:7" x14ac:dyDescent="0.4">
      <c r="A993" s="60"/>
      <c r="B993" s="92"/>
      <c r="C993" s="92"/>
      <c r="D993" s="92"/>
      <c r="E993" s="92"/>
      <c r="F993" s="93"/>
      <c r="G993" s="92"/>
    </row>
    <row r="994" spans="1:7" x14ac:dyDescent="0.4">
      <c r="A994" s="60"/>
      <c r="B994" s="92"/>
      <c r="C994" s="92"/>
      <c r="D994" s="92"/>
      <c r="E994" s="92"/>
      <c r="F994" s="93"/>
      <c r="G994" s="92"/>
    </row>
    <row r="995" spans="1:7" x14ac:dyDescent="0.4">
      <c r="A995" s="60"/>
      <c r="B995" s="92"/>
      <c r="C995" s="92"/>
      <c r="D995" s="92"/>
      <c r="E995" s="92"/>
      <c r="F995" s="93"/>
      <c r="G995" s="92"/>
    </row>
    <row r="996" spans="1:7" x14ac:dyDescent="0.4">
      <c r="A996" s="60"/>
      <c r="B996" s="92"/>
      <c r="C996" s="92"/>
      <c r="D996" s="92"/>
      <c r="E996" s="92"/>
      <c r="F996" s="93"/>
      <c r="G996" s="92"/>
    </row>
    <row r="997" spans="1:7" x14ac:dyDescent="0.4">
      <c r="A997" s="60"/>
      <c r="B997" s="92"/>
      <c r="C997" s="92"/>
      <c r="D997" s="92"/>
      <c r="E997" s="92"/>
      <c r="F997" s="93"/>
      <c r="G997" s="92"/>
    </row>
    <row r="998" spans="1:7" x14ac:dyDescent="0.4">
      <c r="A998" s="60"/>
      <c r="B998" s="92"/>
      <c r="C998" s="92"/>
      <c r="D998" s="92"/>
      <c r="E998" s="92"/>
      <c r="F998" s="93"/>
      <c r="G998" s="92"/>
    </row>
    <row r="999" spans="1:7" x14ac:dyDescent="0.4">
      <c r="A999" s="60"/>
      <c r="B999" s="92"/>
      <c r="C999" s="92"/>
      <c r="D999" s="92"/>
      <c r="E999" s="92"/>
      <c r="F999" s="93"/>
      <c r="G999" s="92"/>
    </row>
    <row r="1000" spans="1:7" x14ac:dyDescent="0.4">
      <c r="A1000" s="60"/>
      <c r="B1000" s="92"/>
      <c r="C1000" s="92"/>
      <c r="D1000" s="92"/>
      <c r="E1000" s="92"/>
      <c r="F1000" s="93"/>
      <c r="G1000" s="92"/>
    </row>
    <row r="1001" spans="1:7" x14ac:dyDescent="0.4">
      <c r="A1001" s="60"/>
      <c r="B1001" s="92"/>
      <c r="C1001" s="92"/>
      <c r="D1001" s="92"/>
      <c r="E1001" s="92"/>
      <c r="F1001" s="93"/>
      <c r="G1001" s="92"/>
    </row>
    <row r="1002" spans="1:7" x14ac:dyDescent="0.4">
      <c r="A1002" s="60"/>
      <c r="B1002" s="92"/>
      <c r="C1002" s="92"/>
      <c r="D1002" s="92"/>
      <c r="E1002" s="92"/>
      <c r="F1002" s="93"/>
      <c r="G1002" s="92"/>
    </row>
    <row r="1003" spans="1:7" x14ac:dyDescent="0.4">
      <c r="A1003" s="60"/>
      <c r="B1003" s="92"/>
      <c r="C1003" s="92"/>
      <c r="D1003" s="92"/>
      <c r="E1003" s="92"/>
      <c r="F1003" s="93"/>
      <c r="G1003" s="92"/>
    </row>
    <row r="1004" spans="1:7" x14ac:dyDescent="0.4">
      <c r="A1004" s="60"/>
      <c r="B1004" s="92"/>
      <c r="C1004" s="92"/>
      <c r="D1004" s="92"/>
      <c r="E1004" s="92"/>
      <c r="F1004" s="93"/>
      <c r="G1004" s="92"/>
    </row>
    <row r="1005" spans="1:7" x14ac:dyDescent="0.4">
      <c r="A1005" s="60"/>
      <c r="B1005" s="92"/>
      <c r="C1005" s="92"/>
      <c r="D1005" s="92"/>
      <c r="E1005" s="92"/>
      <c r="F1005" s="93"/>
      <c r="G1005" s="92"/>
    </row>
    <row r="1006" spans="1:7" x14ac:dyDescent="0.4">
      <c r="A1006" s="60"/>
      <c r="B1006" s="92"/>
      <c r="C1006" s="92"/>
      <c r="D1006" s="92"/>
      <c r="E1006" s="92"/>
      <c r="F1006" s="93"/>
      <c r="G1006" s="92"/>
    </row>
    <row r="1007" spans="1:7" x14ac:dyDescent="0.4">
      <c r="A1007" s="60"/>
      <c r="B1007" s="92"/>
      <c r="C1007" s="92"/>
      <c r="D1007" s="92"/>
      <c r="E1007" s="92"/>
      <c r="F1007" s="93"/>
      <c r="G1007" s="92"/>
    </row>
    <row r="1008" spans="1:7" x14ac:dyDescent="0.4">
      <c r="A1008" s="60"/>
      <c r="B1008" s="92"/>
      <c r="C1008" s="92"/>
      <c r="D1008" s="92"/>
      <c r="E1008" s="92"/>
      <c r="F1008" s="93"/>
      <c r="G1008" s="92"/>
    </row>
    <row r="1009" spans="1:7" x14ac:dyDescent="0.4">
      <c r="A1009" s="60"/>
      <c r="B1009" s="92"/>
      <c r="C1009" s="92"/>
      <c r="D1009" s="92"/>
      <c r="E1009" s="92"/>
      <c r="F1009" s="93"/>
      <c r="G1009" s="92"/>
    </row>
    <row r="1010" spans="1:7" x14ac:dyDescent="0.4">
      <c r="A1010" s="60"/>
      <c r="B1010" s="92"/>
      <c r="C1010" s="92"/>
      <c r="D1010" s="92"/>
      <c r="E1010" s="92"/>
      <c r="F1010" s="93"/>
      <c r="G1010" s="92"/>
    </row>
    <row r="1011" spans="1:7" x14ac:dyDescent="0.4">
      <c r="A1011" s="60"/>
      <c r="B1011" s="92"/>
      <c r="C1011" s="92"/>
      <c r="D1011" s="92"/>
      <c r="E1011" s="92"/>
      <c r="F1011" s="93"/>
      <c r="G1011" s="92"/>
    </row>
    <row r="1012" spans="1:7" x14ac:dyDescent="0.4">
      <c r="A1012" s="60"/>
      <c r="B1012" s="92"/>
      <c r="C1012" s="92"/>
      <c r="D1012" s="92"/>
      <c r="E1012" s="92"/>
      <c r="F1012" s="93"/>
      <c r="G1012" s="92"/>
    </row>
    <row r="1013" spans="1:7" x14ac:dyDescent="0.4">
      <c r="A1013" s="60"/>
      <c r="B1013" s="92"/>
      <c r="C1013" s="92"/>
      <c r="D1013" s="92"/>
      <c r="E1013" s="92"/>
      <c r="F1013" s="93"/>
      <c r="G1013" s="92"/>
    </row>
    <row r="1014" spans="1:7" x14ac:dyDescent="0.4">
      <c r="A1014" s="60"/>
      <c r="B1014" s="92"/>
      <c r="C1014" s="92"/>
      <c r="D1014" s="92"/>
      <c r="E1014" s="92"/>
      <c r="F1014" s="93"/>
      <c r="G1014" s="92"/>
    </row>
    <row r="1015" spans="1:7" x14ac:dyDescent="0.4">
      <c r="A1015" s="60"/>
      <c r="B1015" s="92"/>
      <c r="C1015" s="92"/>
      <c r="D1015" s="92"/>
      <c r="E1015" s="92"/>
      <c r="F1015" s="93"/>
      <c r="G1015" s="92"/>
    </row>
    <row r="1016" spans="1:7" x14ac:dyDescent="0.4">
      <c r="A1016" s="60"/>
      <c r="B1016" s="92"/>
      <c r="C1016" s="92"/>
      <c r="D1016" s="92"/>
      <c r="E1016" s="92"/>
      <c r="F1016" s="93"/>
      <c r="G1016" s="92"/>
    </row>
    <row r="1017" spans="1:7" x14ac:dyDescent="0.4">
      <c r="A1017" s="60"/>
      <c r="B1017" s="92"/>
      <c r="C1017" s="92"/>
      <c r="D1017" s="92"/>
      <c r="E1017" s="92"/>
      <c r="F1017" s="93"/>
      <c r="G1017" s="92"/>
    </row>
    <row r="1018" spans="1:7" x14ac:dyDescent="0.4">
      <c r="A1018" s="60"/>
      <c r="B1018" s="92"/>
      <c r="C1018" s="92"/>
      <c r="D1018" s="92"/>
      <c r="E1018" s="92"/>
      <c r="F1018" s="93"/>
      <c r="G1018" s="92"/>
    </row>
    <row r="1019" spans="1:7" x14ac:dyDescent="0.4">
      <c r="A1019" s="60"/>
      <c r="B1019" s="92"/>
      <c r="C1019" s="92"/>
      <c r="D1019" s="92"/>
      <c r="E1019" s="92"/>
      <c r="F1019" s="93"/>
      <c r="G1019" s="92"/>
    </row>
    <row r="1020" spans="1:7" x14ac:dyDescent="0.4">
      <c r="A1020" s="60"/>
      <c r="B1020" s="92"/>
      <c r="C1020" s="92"/>
      <c r="D1020" s="92"/>
      <c r="E1020" s="92"/>
      <c r="F1020" s="93"/>
      <c r="G1020" s="92"/>
    </row>
    <row r="1021" spans="1:7" x14ac:dyDescent="0.4">
      <c r="A1021" s="60"/>
      <c r="B1021" s="92"/>
      <c r="C1021" s="92"/>
      <c r="D1021" s="92"/>
      <c r="E1021" s="92"/>
      <c r="F1021" s="93"/>
      <c r="G1021" s="92"/>
    </row>
    <row r="1022" spans="1:7" x14ac:dyDescent="0.4">
      <c r="A1022" s="60"/>
      <c r="B1022" s="92"/>
      <c r="C1022" s="92"/>
      <c r="D1022" s="92"/>
      <c r="E1022" s="92"/>
      <c r="F1022" s="93"/>
      <c r="G1022" s="92"/>
    </row>
    <row r="1023" spans="1:7" x14ac:dyDescent="0.4">
      <c r="A1023" s="60"/>
      <c r="B1023" s="92"/>
      <c r="C1023" s="92"/>
      <c r="D1023" s="92"/>
      <c r="E1023" s="92"/>
      <c r="F1023" s="93"/>
      <c r="G1023" s="92"/>
    </row>
    <row r="1024" spans="1:7" x14ac:dyDescent="0.4">
      <c r="A1024" s="60"/>
      <c r="B1024" s="92"/>
      <c r="C1024" s="92"/>
      <c r="D1024" s="92"/>
      <c r="E1024" s="92"/>
      <c r="F1024" s="93"/>
      <c r="G1024" s="92"/>
    </row>
    <row r="1025" spans="1:7" x14ac:dyDescent="0.4">
      <c r="A1025" s="60"/>
      <c r="B1025" s="92"/>
      <c r="C1025" s="92"/>
      <c r="D1025" s="92"/>
      <c r="E1025" s="92"/>
      <c r="F1025" s="93"/>
      <c r="G1025" s="92"/>
    </row>
    <row r="1026" spans="1:7" x14ac:dyDescent="0.4">
      <c r="A1026" s="60"/>
      <c r="B1026" s="92"/>
      <c r="C1026" s="92"/>
      <c r="D1026" s="92"/>
      <c r="E1026" s="92"/>
      <c r="F1026" s="93"/>
      <c r="G1026" s="92"/>
    </row>
    <row r="1027" spans="1:7" x14ac:dyDescent="0.4">
      <c r="A1027" s="60"/>
      <c r="B1027" s="92"/>
      <c r="C1027" s="92"/>
      <c r="D1027" s="92"/>
      <c r="E1027" s="92"/>
      <c r="F1027" s="93"/>
      <c r="G1027" s="92"/>
    </row>
    <row r="1028" spans="1:7" x14ac:dyDescent="0.4">
      <c r="A1028" s="60"/>
      <c r="B1028" s="92"/>
      <c r="C1028" s="92"/>
      <c r="D1028" s="92"/>
      <c r="E1028" s="92"/>
      <c r="F1028" s="93"/>
      <c r="G1028" s="92"/>
    </row>
    <row r="1029" spans="1:7" x14ac:dyDescent="0.4">
      <c r="A1029" s="60"/>
      <c r="B1029" s="92"/>
      <c r="C1029" s="92"/>
      <c r="D1029" s="92"/>
      <c r="E1029" s="92"/>
      <c r="F1029" s="93"/>
      <c r="G1029" s="92"/>
    </row>
    <row r="1030" spans="1:7" x14ac:dyDescent="0.4">
      <c r="A1030" s="60"/>
      <c r="B1030" s="92"/>
      <c r="C1030" s="92"/>
      <c r="D1030" s="92"/>
      <c r="E1030" s="92"/>
      <c r="F1030" s="93"/>
      <c r="G1030" s="92"/>
    </row>
    <row r="1031" spans="1:7" x14ac:dyDescent="0.4">
      <c r="A1031" s="60"/>
      <c r="B1031" s="92"/>
      <c r="C1031" s="92"/>
      <c r="D1031" s="92"/>
      <c r="E1031" s="92"/>
      <c r="F1031" s="93"/>
      <c r="G1031" s="92"/>
    </row>
    <row r="1032" spans="1:7" x14ac:dyDescent="0.4">
      <c r="A1032" s="60"/>
      <c r="B1032" s="92"/>
      <c r="C1032" s="92"/>
      <c r="D1032" s="92"/>
      <c r="E1032" s="92"/>
      <c r="F1032" s="93"/>
      <c r="G1032" s="92"/>
    </row>
    <row r="1033" spans="1:7" x14ac:dyDescent="0.4">
      <c r="A1033" s="60"/>
      <c r="B1033" s="92"/>
      <c r="C1033" s="92"/>
      <c r="D1033" s="92"/>
      <c r="E1033" s="92"/>
      <c r="F1033" s="93"/>
      <c r="G1033" s="92"/>
    </row>
    <row r="1034" spans="1:7" x14ac:dyDescent="0.4">
      <c r="A1034" s="60"/>
      <c r="B1034" s="92"/>
      <c r="C1034" s="92"/>
      <c r="D1034" s="92"/>
      <c r="E1034" s="92"/>
      <c r="F1034" s="93"/>
      <c r="G1034" s="92"/>
    </row>
    <row r="1035" spans="1:7" x14ac:dyDescent="0.4">
      <c r="A1035" s="60"/>
      <c r="B1035" s="92"/>
      <c r="C1035" s="92"/>
      <c r="D1035" s="92"/>
      <c r="E1035" s="92"/>
      <c r="F1035" s="93"/>
      <c r="G1035" s="92"/>
    </row>
    <row r="1036" spans="1:7" x14ac:dyDescent="0.4">
      <c r="A1036" s="60"/>
      <c r="B1036" s="92"/>
      <c r="C1036" s="92"/>
      <c r="D1036" s="92"/>
      <c r="E1036" s="92"/>
      <c r="F1036" s="93"/>
      <c r="G1036" s="92"/>
    </row>
    <row r="1037" spans="1:7" x14ac:dyDescent="0.4">
      <c r="A1037" s="60"/>
      <c r="B1037" s="92"/>
      <c r="C1037" s="92"/>
      <c r="D1037" s="92"/>
      <c r="E1037" s="92"/>
      <c r="F1037" s="93"/>
      <c r="G1037" s="92"/>
    </row>
    <row r="1038" spans="1:7" x14ac:dyDescent="0.4">
      <c r="A1038" s="60"/>
      <c r="B1038" s="92"/>
      <c r="C1038" s="92"/>
      <c r="D1038" s="92"/>
      <c r="E1038" s="92"/>
      <c r="F1038" s="93"/>
      <c r="G1038" s="92"/>
    </row>
    <row r="1039" spans="1:7" x14ac:dyDescent="0.4">
      <c r="A1039" s="60"/>
      <c r="B1039" s="92"/>
      <c r="C1039" s="92"/>
      <c r="D1039" s="92"/>
      <c r="E1039" s="92"/>
      <c r="F1039" s="93"/>
      <c r="G1039" s="92"/>
    </row>
    <row r="1040" spans="1:7" x14ac:dyDescent="0.4">
      <c r="A1040" s="60"/>
      <c r="B1040" s="92"/>
      <c r="C1040" s="92"/>
      <c r="D1040" s="92"/>
      <c r="E1040" s="92"/>
      <c r="F1040" s="93"/>
      <c r="G1040" s="92"/>
    </row>
    <row r="1041" spans="1:7" x14ac:dyDescent="0.4">
      <c r="A1041" s="60"/>
      <c r="B1041" s="92"/>
      <c r="C1041" s="92"/>
      <c r="D1041" s="92"/>
      <c r="E1041" s="92"/>
      <c r="F1041" s="93"/>
      <c r="G1041" s="92"/>
    </row>
    <row r="1042" spans="1:7" x14ac:dyDescent="0.4">
      <c r="A1042" s="60"/>
      <c r="B1042" s="92"/>
      <c r="C1042" s="92"/>
      <c r="D1042" s="92"/>
      <c r="E1042" s="92"/>
      <c r="F1042" s="93"/>
      <c r="G1042" s="92"/>
    </row>
    <row r="1043" spans="1:7" x14ac:dyDescent="0.4">
      <c r="A1043" s="60"/>
      <c r="B1043" s="92"/>
      <c r="C1043" s="92"/>
      <c r="D1043" s="92"/>
      <c r="E1043" s="92"/>
      <c r="F1043" s="93"/>
      <c r="G1043" s="92"/>
    </row>
    <row r="1044" spans="1:7" x14ac:dyDescent="0.4">
      <c r="A1044" s="60"/>
      <c r="B1044" s="92"/>
      <c r="C1044" s="92"/>
      <c r="D1044" s="92"/>
      <c r="E1044" s="92"/>
      <c r="F1044" s="93"/>
      <c r="G1044" s="92"/>
    </row>
    <row r="1045" spans="1:7" x14ac:dyDescent="0.4">
      <c r="A1045" s="60"/>
      <c r="B1045" s="92"/>
      <c r="C1045" s="92"/>
      <c r="D1045" s="92"/>
      <c r="E1045" s="92"/>
      <c r="F1045" s="93"/>
      <c r="G1045" s="92"/>
    </row>
    <row r="1046" spans="1:7" x14ac:dyDescent="0.4">
      <c r="A1046" s="60"/>
      <c r="B1046" s="92"/>
      <c r="C1046" s="92"/>
      <c r="D1046" s="92"/>
      <c r="E1046" s="92"/>
      <c r="F1046" s="93"/>
      <c r="G1046" s="92"/>
    </row>
    <row r="1047" spans="1:7" x14ac:dyDescent="0.4">
      <c r="A1047" s="60"/>
      <c r="B1047" s="92"/>
      <c r="C1047" s="92"/>
      <c r="D1047" s="92"/>
      <c r="E1047" s="92"/>
      <c r="F1047" s="93"/>
      <c r="G1047" s="92"/>
    </row>
    <row r="1048" spans="1:7" x14ac:dyDescent="0.4">
      <c r="A1048" s="60"/>
      <c r="B1048" s="92"/>
      <c r="C1048" s="92"/>
      <c r="D1048" s="92"/>
      <c r="E1048" s="92"/>
      <c r="F1048" s="93"/>
      <c r="G1048" s="92"/>
    </row>
    <row r="1049" spans="1:7" x14ac:dyDescent="0.4">
      <c r="A1049" s="60"/>
      <c r="B1049" s="92"/>
      <c r="C1049" s="92"/>
      <c r="D1049" s="92"/>
      <c r="E1049" s="92"/>
      <c r="F1049" s="93"/>
      <c r="G1049" s="92"/>
    </row>
    <row r="1050" spans="1:7" x14ac:dyDescent="0.4">
      <c r="A1050" s="60"/>
      <c r="B1050" s="92"/>
      <c r="C1050" s="92"/>
      <c r="D1050" s="92"/>
      <c r="E1050" s="92"/>
      <c r="F1050" s="93"/>
      <c r="G1050" s="92"/>
    </row>
    <row r="1051" spans="1:7" x14ac:dyDescent="0.4">
      <c r="A1051" s="60"/>
      <c r="B1051" s="92"/>
      <c r="C1051" s="92"/>
      <c r="D1051" s="92"/>
      <c r="E1051" s="92"/>
      <c r="F1051" s="93"/>
      <c r="G1051" s="92"/>
    </row>
    <row r="1052" spans="1:7" x14ac:dyDescent="0.4">
      <c r="A1052" s="60"/>
      <c r="B1052" s="92"/>
      <c r="C1052" s="92"/>
      <c r="D1052" s="92"/>
      <c r="E1052" s="92"/>
      <c r="F1052" s="93"/>
      <c r="G1052" s="92"/>
    </row>
    <row r="1053" spans="1:7" x14ac:dyDescent="0.4">
      <c r="A1053" s="60"/>
      <c r="B1053" s="92"/>
      <c r="C1053" s="92"/>
      <c r="D1053" s="92"/>
      <c r="E1053" s="92"/>
      <c r="F1053" s="93"/>
      <c r="G1053" s="92"/>
    </row>
    <row r="1054" spans="1:7" x14ac:dyDescent="0.4">
      <c r="A1054" s="60"/>
      <c r="B1054" s="92"/>
      <c r="C1054" s="92"/>
      <c r="D1054" s="92"/>
      <c r="E1054" s="92"/>
      <c r="F1054" s="93"/>
      <c r="G1054" s="92"/>
    </row>
    <row r="1055" spans="1:7" x14ac:dyDescent="0.4">
      <c r="A1055" s="60"/>
      <c r="B1055" s="92"/>
      <c r="C1055" s="92"/>
      <c r="D1055" s="92"/>
      <c r="E1055" s="92"/>
      <c r="F1055" s="93"/>
      <c r="G1055" s="92"/>
    </row>
    <row r="1056" spans="1:7" x14ac:dyDescent="0.4">
      <c r="A1056" s="60"/>
      <c r="B1056" s="92"/>
      <c r="C1056" s="92"/>
      <c r="D1056" s="92"/>
      <c r="E1056" s="92"/>
      <c r="F1056" s="93"/>
      <c r="G1056" s="92"/>
    </row>
    <row r="1057" spans="1:7" x14ac:dyDescent="0.4">
      <c r="A1057" s="60"/>
      <c r="B1057" s="92"/>
      <c r="C1057" s="92"/>
      <c r="D1057" s="92"/>
      <c r="E1057" s="92"/>
      <c r="F1057" s="93"/>
      <c r="G1057" s="92"/>
    </row>
    <row r="1058" spans="1:7" x14ac:dyDescent="0.4">
      <c r="A1058" s="60"/>
      <c r="B1058" s="92"/>
      <c r="C1058" s="92"/>
      <c r="D1058" s="92"/>
      <c r="E1058" s="92"/>
      <c r="F1058" s="93"/>
      <c r="G1058" s="92"/>
    </row>
    <row r="1059" spans="1:7" x14ac:dyDescent="0.4">
      <c r="A1059" s="60"/>
      <c r="B1059" s="92"/>
      <c r="C1059" s="92"/>
      <c r="D1059" s="92"/>
      <c r="E1059" s="92"/>
      <c r="F1059" s="93"/>
      <c r="G1059" s="92"/>
    </row>
    <row r="1060" spans="1:7" x14ac:dyDescent="0.4">
      <c r="A1060" s="60"/>
      <c r="B1060" s="92"/>
      <c r="C1060" s="92"/>
      <c r="D1060" s="92"/>
      <c r="E1060" s="92"/>
      <c r="F1060" s="93"/>
      <c r="G1060" s="92"/>
    </row>
    <row r="1061" spans="1:7" x14ac:dyDescent="0.4">
      <c r="A1061" s="60"/>
      <c r="B1061" s="92"/>
      <c r="C1061" s="92"/>
      <c r="D1061" s="92"/>
      <c r="E1061" s="92"/>
      <c r="F1061" s="93"/>
      <c r="G1061" s="92"/>
    </row>
    <row r="1062" spans="1:7" x14ac:dyDescent="0.4">
      <c r="A1062" s="60"/>
      <c r="B1062" s="92"/>
      <c r="C1062" s="92"/>
      <c r="D1062" s="92"/>
      <c r="E1062" s="92"/>
      <c r="F1062" s="93"/>
      <c r="G1062" s="92"/>
    </row>
    <row r="1063" spans="1:7" x14ac:dyDescent="0.4">
      <c r="A1063" s="60"/>
      <c r="B1063" s="92"/>
      <c r="C1063" s="92"/>
      <c r="D1063" s="92"/>
      <c r="E1063" s="92"/>
      <c r="F1063" s="93"/>
      <c r="G1063" s="92"/>
    </row>
    <row r="1064" spans="1:7" x14ac:dyDescent="0.4">
      <c r="A1064" s="60"/>
      <c r="B1064" s="92"/>
      <c r="C1064" s="92"/>
      <c r="D1064" s="92"/>
      <c r="E1064" s="92"/>
      <c r="F1064" s="93"/>
      <c r="G1064" s="92"/>
    </row>
    <row r="1065" spans="1:7" x14ac:dyDescent="0.4">
      <c r="A1065" s="60"/>
      <c r="B1065" s="92"/>
      <c r="C1065" s="92"/>
      <c r="D1065" s="92"/>
      <c r="E1065" s="92"/>
      <c r="F1065" s="93"/>
      <c r="G1065" s="92"/>
    </row>
    <row r="1066" spans="1:7" x14ac:dyDescent="0.4">
      <c r="A1066" s="60"/>
      <c r="B1066" s="92"/>
      <c r="C1066" s="92"/>
      <c r="D1066" s="92"/>
      <c r="E1066" s="92"/>
      <c r="F1066" s="93"/>
      <c r="G1066" s="92"/>
    </row>
    <row r="1067" spans="1:7" x14ac:dyDescent="0.4">
      <c r="A1067" s="60"/>
      <c r="B1067" s="92"/>
      <c r="C1067" s="92"/>
      <c r="D1067" s="92"/>
      <c r="E1067" s="92"/>
      <c r="F1067" s="93"/>
      <c r="G1067" s="92"/>
    </row>
    <row r="1068" spans="1:7" x14ac:dyDescent="0.4">
      <c r="A1068" s="60"/>
      <c r="B1068" s="92"/>
      <c r="C1068" s="92"/>
      <c r="D1068" s="92"/>
      <c r="E1068" s="92"/>
      <c r="F1068" s="93"/>
      <c r="G1068" s="92"/>
    </row>
    <row r="1069" spans="1:7" x14ac:dyDescent="0.4">
      <c r="A1069" s="60"/>
      <c r="B1069" s="92"/>
      <c r="C1069" s="92"/>
      <c r="D1069" s="92"/>
      <c r="E1069" s="92"/>
      <c r="F1069" s="93"/>
      <c r="G1069" s="92"/>
    </row>
    <row r="1070" spans="1:7" x14ac:dyDescent="0.4">
      <c r="A1070" s="60"/>
      <c r="B1070" s="92"/>
      <c r="C1070" s="92"/>
      <c r="D1070" s="92"/>
      <c r="E1070" s="92"/>
      <c r="F1070" s="93"/>
      <c r="G1070" s="92"/>
    </row>
    <row r="1071" spans="1:7" x14ac:dyDescent="0.4">
      <c r="A1071" s="60"/>
      <c r="B1071" s="92"/>
      <c r="C1071" s="92"/>
      <c r="D1071" s="92"/>
      <c r="E1071" s="92"/>
      <c r="F1071" s="93"/>
      <c r="G1071" s="92"/>
    </row>
    <row r="1072" spans="1:7" x14ac:dyDescent="0.4">
      <c r="A1072" s="60"/>
      <c r="B1072" s="92"/>
      <c r="C1072" s="92"/>
      <c r="D1072" s="92"/>
      <c r="E1072" s="92"/>
      <c r="F1072" s="93"/>
      <c r="G1072" s="92"/>
    </row>
    <row r="1073" spans="1:7" x14ac:dyDescent="0.4">
      <c r="A1073" s="60"/>
      <c r="B1073" s="92"/>
      <c r="C1073" s="92"/>
      <c r="D1073" s="92"/>
      <c r="E1073" s="92"/>
      <c r="F1073" s="93"/>
      <c r="G1073" s="92"/>
    </row>
    <row r="1074" spans="1:7" x14ac:dyDescent="0.4">
      <c r="A1074" s="60"/>
      <c r="B1074" s="92"/>
      <c r="C1074" s="92"/>
      <c r="D1074" s="92"/>
      <c r="E1074" s="92"/>
      <c r="F1074" s="93"/>
      <c r="G1074" s="92"/>
    </row>
    <row r="1075" spans="1:7" x14ac:dyDescent="0.4">
      <c r="A1075" s="60"/>
      <c r="B1075" s="92"/>
      <c r="C1075" s="92"/>
      <c r="D1075" s="92"/>
      <c r="E1075" s="92"/>
      <c r="F1075" s="93"/>
      <c r="G1075" s="92"/>
    </row>
    <row r="1076" spans="1:7" x14ac:dyDescent="0.4">
      <c r="A1076" s="60"/>
      <c r="B1076" s="92"/>
      <c r="C1076" s="92"/>
      <c r="D1076" s="92"/>
      <c r="E1076" s="92"/>
      <c r="F1076" s="93"/>
      <c r="G1076" s="92"/>
    </row>
    <row r="1077" spans="1:7" x14ac:dyDescent="0.4">
      <c r="A1077" s="60"/>
      <c r="B1077" s="92"/>
      <c r="C1077" s="92"/>
      <c r="D1077" s="92"/>
      <c r="E1077" s="92"/>
      <c r="F1077" s="93"/>
      <c r="G1077" s="92"/>
    </row>
    <row r="1078" spans="1:7" x14ac:dyDescent="0.4">
      <c r="A1078" s="60"/>
      <c r="B1078" s="92"/>
      <c r="C1078" s="92"/>
      <c r="D1078" s="92"/>
      <c r="E1078" s="92"/>
      <c r="F1078" s="93"/>
      <c r="G1078" s="92"/>
    </row>
    <row r="1079" spans="1:7" x14ac:dyDescent="0.4">
      <c r="A1079" s="60"/>
      <c r="B1079" s="92"/>
      <c r="C1079" s="92"/>
      <c r="D1079" s="92"/>
      <c r="E1079" s="92"/>
      <c r="F1079" s="93"/>
      <c r="G1079" s="92"/>
    </row>
    <row r="1080" spans="1:7" x14ac:dyDescent="0.4">
      <c r="A1080" s="60"/>
      <c r="B1080" s="92"/>
      <c r="C1080" s="92"/>
      <c r="D1080" s="92"/>
      <c r="E1080" s="92"/>
      <c r="F1080" s="93"/>
      <c r="G1080" s="92"/>
    </row>
    <row r="1081" spans="1:7" x14ac:dyDescent="0.4">
      <c r="A1081" s="60"/>
      <c r="B1081" s="92"/>
      <c r="C1081" s="92"/>
      <c r="D1081" s="92"/>
      <c r="E1081" s="92"/>
      <c r="F1081" s="93"/>
      <c r="G1081" s="92"/>
    </row>
    <row r="1082" spans="1:7" x14ac:dyDescent="0.4">
      <c r="A1082" s="60"/>
      <c r="B1082" s="92"/>
      <c r="C1082" s="92"/>
      <c r="D1082" s="92"/>
      <c r="E1082" s="92"/>
      <c r="F1082" s="93"/>
      <c r="G1082" s="92"/>
    </row>
    <row r="1083" spans="1:7" x14ac:dyDescent="0.4">
      <c r="A1083" s="60"/>
      <c r="B1083" s="92"/>
      <c r="C1083" s="92"/>
      <c r="D1083" s="92"/>
      <c r="E1083" s="92"/>
      <c r="F1083" s="93"/>
      <c r="G1083" s="92"/>
    </row>
    <row r="1084" spans="1:7" x14ac:dyDescent="0.4">
      <c r="A1084" s="60"/>
      <c r="B1084" s="92"/>
      <c r="C1084" s="92"/>
      <c r="D1084" s="92"/>
      <c r="E1084" s="92"/>
      <c r="F1084" s="93"/>
      <c r="G1084" s="92"/>
    </row>
    <row r="1085" spans="1:7" x14ac:dyDescent="0.4">
      <c r="A1085" s="60"/>
      <c r="B1085" s="92"/>
      <c r="C1085" s="92"/>
      <c r="D1085" s="92"/>
      <c r="E1085" s="92"/>
      <c r="F1085" s="93"/>
      <c r="G1085" s="92"/>
    </row>
    <row r="1086" spans="1:7" x14ac:dyDescent="0.4">
      <c r="A1086" s="60"/>
      <c r="B1086" s="92"/>
      <c r="C1086" s="92"/>
      <c r="D1086" s="92"/>
      <c r="E1086" s="92"/>
      <c r="F1086" s="93"/>
      <c r="G1086" s="92"/>
    </row>
    <row r="1087" spans="1:7" x14ac:dyDescent="0.4">
      <c r="A1087" s="60"/>
      <c r="B1087" s="92"/>
      <c r="C1087" s="92"/>
      <c r="D1087" s="92"/>
      <c r="E1087" s="92"/>
      <c r="F1087" s="93"/>
      <c r="G1087" s="92"/>
    </row>
    <row r="1088" spans="1:7" x14ac:dyDescent="0.4">
      <c r="A1088" s="60"/>
      <c r="B1088" s="92"/>
      <c r="C1088" s="92"/>
      <c r="D1088" s="92"/>
      <c r="E1088" s="92"/>
      <c r="F1088" s="93"/>
      <c r="G1088" s="92"/>
    </row>
    <row r="1089" spans="1:7" x14ac:dyDescent="0.4">
      <c r="A1089" s="60"/>
      <c r="B1089" s="92"/>
      <c r="C1089" s="92"/>
      <c r="D1089" s="92"/>
      <c r="E1089" s="92"/>
      <c r="F1089" s="93"/>
      <c r="G1089" s="92"/>
    </row>
    <row r="1090" spans="1:7" x14ac:dyDescent="0.4">
      <c r="A1090" s="60"/>
      <c r="B1090" s="92"/>
      <c r="C1090" s="92"/>
      <c r="D1090" s="92"/>
      <c r="E1090" s="92"/>
      <c r="F1090" s="93"/>
      <c r="G1090" s="92"/>
    </row>
    <row r="1091" spans="1:7" x14ac:dyDescent="0.4">
      <c r="A1091" s="60"/>
      <c r="B1091" s="92"/>
      <c r="C1091" s="92"/>
      <c r="D1091" s="92"/>
      <c r="E1091" s="92"/>
      <c r="F1091" s="93"/>
      <c r="G1091" s="92"/>
    </row>
    <row r="1092" spans="1:7" x14ac:dyDescent="0.4">
      <c r="A1092" s="60"/>
      <c r="B1092" s="92"/>
      <c r="C1092" s="92"/>
      <c r="D1092" s="92"/>
      <c r="E1092" s="92"/>
      <c r="F1092" s="93"/>
      <c r="G1092" s="92"/>
    </row>
    <row r="1093" spans="1:7" x14ac:dyDescent="0.4">
      <c r="A1093" s="60"/>
      <c r="B1093" s="92"/>
      <c r="C1093" s="92"/>
      <c r="D1093" s="92"/>
      <c r="E1093" s="92"/>
      <c r="F1093" s="93"/>
      <c r="G1093" s="92"/>
    </row>
    <row r="1094" spans="1:7" x14ac:dyDescent="0.4">
      <c r="A1094" s="60"/>
      <c r="B1094" s="92"/>
      <c r="C1094" s="92"/>
      <c r="D1094" s="92"/>
      <c r="E1094" s="92"/>
      <c r="F1094" s="93"/>
      <c r="G1094" s="92"/>
    </row>
    <row r="1095" spans="1:7" x14ac:dyDescent="0.4">
      <c r="A1095" s="60"/>
      <c r="B1095" s="92"/>
      <c r="C1095" s="92"/>
      <c r="D1095" s="92"/>
      <c r="E1095" s="92"/>
      <c r="F1095" s="93"/>
      <c r="G1095" s="92"/>
    </row>
    <row r="1096" spans="1:7" x14ac:dyDescent="0.4">
      <c r="A1096" s="60"/>
      <c r="B1096" s="92"/>
      <c r="C1096" s="92"/>
      <c r="D1096" s="92"/>
      <c r="E1096" s="92"/>
      <c r="F1096" s="93"/>
      <c r="G1096" s="92"/>
    </row>
    <row r="1097" spans="1:7" x14ac:dyDescent="0.4">
      <c r="A1097" s="60"/>
      <c r="B1097" s="92"/>
      <c r="C1097" s="92"/>
      <c r="D1097" s="92"/>
      <c r="E1097" s="92"/>
      <c r="F1097" s="93"/>
      <c r="G1097" s="92"/>
    </row>
    <row r="1098" spans="1:7" x14ac:dyDescent="0.4">
      <c r="A1098" s="60"/>
      <c r="B1098" s="92"/>
      <c r="C1098" s="92"/>
      <c r="D1098" s="92"/>
      <c r="E1098" s="92"/>
      <c r="F1098" s="93"/>
      <c r="G1098" s="92"/>
    </row>
    <row r="1099" spans="1:7" x14ac:dyDescent="0.4">
      <c r="A1099" s="60"/>
      <c r="B1099" s="92"/>
      <c r="C1099" s="92"/>
      <c r="D1099" s="92"/>
      <c r="E1099" s="92"/>
      <c r="F1099" s="93"/>
      <c r="G1099" s="92"/>
    </row>
    <row r="1100" spans="1:7" x14ac:dyDescent="0.4">
      <c r="A1100" s="60"/>
      <c r="B1100" s="92"/>
      <c r="C1100" s="92"/>
      <c r="D1100" s="92"/>
      <c r="E1100" s="92"/>
      <c r="F1100" s="93"/>
      <c r="G1100" s="92"/>
    </row>
    <row r="1101" spans="1:7" x14ac:dyDescent="0.4">
      <c r="A1101" s="60"/>
      <c r="B1101" s="92"/>
      <c r="C1101" s="92"/>
      <c r="D1101" s="92"/>
      <c r="E1101" s="92"/>
      <c r="F1101" s="93"/>
      <c r="G1101" s="92"/>
    </row>
    <row r="1102" spans="1:7" x14ac:dyDescent="0.4">
      <c r="A1102" s="60"/>
      <c r="B1102" s="92"/>
      <c r="C1102" s="92"/>
      <c r="D1102" s="92"/>
      <c r="E1102" s="92"/>
      <c r="F1102" s="93"/>
      <c r="G1102" s="92"/>
    </row>
    <row r="1103" spans="1:7" x14ac:dyDescent="0.4">
      <c r="A1103" s="60"/>
      <c r="B1103" s="92"/>
      <c r="C1103" s="92"/>
      <c r="D1103" s="92"/>
      <c r="E1103" s="92"/>
      <c r="F1103" s="93"/>
      <c r="G1103" s="92"/>
    </row>
    <row r="1104" spans="1:7" x14ac:dyDescent="0.4">
      <c r="A1104" s="60"/>
      <c r="B1104" s="92"/>
      <c r="C1104" s="92"/>
      <c r="D1104" s="92"/>
      <c r="E1104" s="92"/>
      <c r="F1104" s="93"/>
      <c r="G1104" s="92"/>
    </row>
    <row r="1105" spans="1:7" x14ac:dyDescent="0.4">
      <c r="A1105" s="60"/>
      <c r="B1105" s="92"/>
      <c r="C1105" s="92"/>
      <c r="D1105" s="92"/>
      <c r="E1105" s="92"/>
      <c r="F1105" s="93"/>
      <c r="G1105" s="92"/>
    </row>
    <row r="1106" spans="1:7" x14ac:dyDescent="0.4">
      <c r="A1106" s="60"/>
      <c r="B1106" s="92"/>
      <c r="C1106" s="92"/>
      <c r="D1106" s="92"/>
      <c r="E1106" s="92"/>
      <c r="F1106" s="93"/>
      <c r="G1106" s="92"/>
    </row>
    <row r="1107" spans="1:7" x14ac:dyDescent="0.4">
      <c r="A1107" s="60"/>
      <c r="B1107" s="92"/>
      <c r="C1107" s="92"/>
      <c r="D1107" s="92"/>
      <c r="E1107" s="92"/>
      <c r="F1107" s="93"/>
      <c r="G1107" s="92"/>
    </row>
    <row r="1108" spans="1:7" x14ac:dyDescent="0.4">
      <c r="A1108" s="60"/>
      <c r="B1108" s="92"/>
      <c r="C1108" s="92"/>
      <c r="D1108" s="92"/>
      <c r="E1108" s="92"/>
      <c r="F1108" s="93"/>
      <c r="G1108" s="92"/>
    </row>
    <row r="1109" spans="1:7" x14ac:dyDescent="0.4">
      <c r="A1109" s="60"/>
      <c r="B1109" s="92"/>
      <c r="C1109" s="92"/>
      <c r="D1109" s="92"/>
      <c r="E1109" s="92"/>
      <c r="F1109" s="93"/>
      <c r="G1109" s="92"/>
    </row>
    <row r="1110" spans="1:7" x14ac:dyDescent="0.4">
      <c r="A1110" s="60"/>
      <c r="B1110" s="92"/>
      <c r="C1110" s="92"/>
      <c r="D1110" s="92"/>
      <c r="E1110" s="92"/>
      <c r="F1110" s="93"/>
      <c r="G1110" s="92"/>
    </row>
    <row r="1111" spans="1:7" x14ac:dyDescent="0.4">
      <c r="A1111" s="60"/>
      <c r="B1111" s="92"/>
      <c r="C1111" s="92"/>
      <c r="D1111" s="92"/>
      <c r="E1111" s="92"/>
      <c r="F1111" s="93"/>
      <c r="G1111" s="92"/>
    </row>
    <row r="1112" spans="1:7" x14ac:dyDescent="0.4">
      <c r="A1112" s="60"/>
      <c r="B1112" s="92"/>
      <c r="C1112" s="92"/>
      <c r="D1112" s="92"/>
      <c r="E1112" s="92"/>
      <c r="F1112" s="93"/>
      <c r="G1112" s="92"/>
    </row>
    <row r="1113" spans="1:7" x14ac:dyDescent="0.4">
      <c r="A1113" s="60"/>
      <c r="B1113" s="92"/>
      <c r="C1113" s="92"/>
      <c r="D1113" s="92"/>
      <c r="E1113" s="92"/>
      <c r="F1113" s="93"/>
      <c r="G1113" s="92"/>
    </row>
    <row r="1114" spans="1:7" x14ac:dyDescent="0.4">
      <c r="A1114" s="60"/>
      <c r="B1114" s="92"/>
      <c r="C1114" s="92"/>
      <c r="D1114" s="92"/>
      <c r="E1114" s="92"/>
      <c r="F1114" s="93"/>
      <c r="G1114" s="92"/>
    </row>
    <row r="1115" spans="1:7" x14ac:dyDescent="0.4">
      <c r="A1115" s="60"/>
      <c r="B1115" s="92"/>
      <c r="C1115" s="92"/>
      <c r="D1115" s="92"/>
      <c r="E1115" s="92"/>
      <c r="F1115" s="93"/>
      <c r="G1115" s="92"/>
    </row>
    <row r="1116" spans="1:7" x14ac:dyDescent="0.4">
      <c r="A1116" s="60"/>
      <c r="B1116" s="92"/>
      <c r="C1116" s="92"/>
      <c r="D1116" s="92"/>
      <c r="E1116" s="92"/>
      <c r="F1116" s="93"/>
      <c r="G1116" s="92"/>
    </row>
    <row r="1117" spans="1:7" x14ac:dyDescent="0.4">
      <c r="A1117" s="60"/>
      <c r="B1117" s="92"/>
      <c r="C1117" s="92"/>
      <c r="D1117" s="92"/>
      <c r="E1117" s="92"/>
      <c r="F1117" s="93"/>
      <c r="G1117" s="92"/>
    </row>
    <row r="1118" spans="1:7" x14ac:dyDescent="0.4">
      <c r="A1118" s="60"/>
      <c r="B1118" s="92"/>
      <c r="C1118" s="92"/>
      <c r="D1118" s="92"/>
      <c r="E1118" s="92"/>
      <c r="F1118" s="93"/>
      <c r="G1118" s="92"/>
    </row>
    <row r="1119" spans="1:7" x14ac:dyDescent="0.4">
      <c r="A1119" s="60"/>
      <c r="B1119" s="92"/>
      <c r="C1119" s="92"/>
      <c r="D1119" s="92"/>
      <c r="E1119" s="92"/>
      <c r="F1119" s="93"/>
      <c r="G1119" s="92"/>
    </row>
    <row r="1120" spans="1:7" x14ac:dyDescent="0.4">
      <c r="A1120" s="60"/>
      <c r="B1120" s="92"/>
      <c r="C1120" s="92"/>
      <c r="D1120" s="92"/>
      <c r="E1120" s="92"/>
      <c r="F1120" s="93"/>
      <c r="G1120" s="92"/>
    </row>
    <row r="1121" spans="1:7" x14ac:dyDescent="0.4">
      <c r="A1121" s="60"/>
      <c r="B1121" s="92"/>
      <c r="C1121" s="92"/>
      <c r="D1121" s="92"/>
      <c r="E1121" s="92"/>
      <c r="F1121" s="93"/>
      <c r="G1121" s="92"/>
    </row>
    <row r="1122" spans="1:7" x14ac:dyDescent="0.4">
      <c r="A1122" s="60"/>
      <c r="B1122" s="92"/>
      <c r="C1122" s="92"/>
      <c r="D1122" s="92"/>
      <c r="E1122" s="92"/>
      <c r="F1122" s="93"/>
      <c r="G1122" s="92"/>
    </row>
    <row r="1123" spans="1:7" x14ac:dyDescent="0.4">
      <c r="A1123" s="60"/>
      <c r="B1123" s="92"/>
      <c r="C1123" s="92"/>
      <c r="D1123" s="92"/>
      <c r="E1123" s="92"/>
      <c r="F1123" s="93"/>
      <c r="G1123" s="92"/>
    </row>
    <row r="1124" spans="1:7" x14ac:dyDescent="0.4">
      <c r="A1124" s="60"/>
      <c r="B1124" s="92"/>
      <c r="C1124" s="92"/>
      <c r="D1124" s="92"/>
      <c r="E1124" s="92"/>
      <c r="F1124" s="93"/>
      <c r="G1124" s="92"/>
    </row>
    <row r="1125" spans="1:7" x14ac:dyDescent="0.4">
      <c r="A1125" s="60"/>
      <c r="B1125" s="92"/>
      <c r="C1125" s="92"/>
      <c r="D1125" s="92"/>
      <c r="E1125" s="92"/>
      <c r="F1125" s="93"/>
      <c r="G1125" s="92"/>
    </row>
    <row r="1126" spans="1:7" x14ac:dyDescent="0.4">
      <c r="A1126" s="60"/>
      <c r="B1126" s="92"/>
      <c r="C1126" s="92"/>
      <c r="D1126" s="92"/>
      <c r="E1126" s="92"/>
      <c r="F1126" s="93"/>
      <c r="G1126" s="92"/>
    </row>
    <row r="1127" spans="1:7" x14ac:dyDescent="0.4">
      <c r="A1127" s="60"/>
      <c r="B1127" s="92"/>
      <c r="C1127" s="92"/>
      <c r="D1127" s="92"/>
      <c r="E1127" s="92"/>
      <c r="F1127" s="93"/>
      <c r="G1127" s="92"/>
    </row>
    <row r="1128" spans="1:7" x14ac:dyDescent="0.4">
      <c r="A1128" s="60"/>
      <c r="B1128" s="92"/>
      <c r="C1128" s="92"/>
      <c r="D1128" s="92"/>
      <c r="E1128" s="92"/>
      <c r="F1128" s="93"/>
      <c r="G1128" s="92"/>
    </row>
    <row r="1129" spans="1:7" x14ac:dyDescent="0.4">
      <c r="A1129" s="60"/>
      <c r="B1129" s="92"/>
      <c r="C1129" s="92"/>
      <c r="D1129" s="92"/>
      <c r="E1129" s="92"/>
      <c r="F1129" s="93"/>
      <c r="G1129" s="92"/>
    </row>
    <row r="1130" spans="1:7" x14ac:dyDescent="0.4">
      <c r="A1130" s="60"/>
      <c r="B1130" s="92"/>
      <c r="C1130" s="92"/>
      <c r="D1130" s="92"/>
      <c r="E1130" s="92"/>
      <c r="F1130" s="93"/>
      <c r="G1130" s="92"/>
    </row>
    <row r="1131" spans="1:7" x14ac:dyDescent="0.4">
      <c r="A1131" s="60"/>
      <c r="B1131" s="92"/>
      <c r="C1131" s="92"/>
      <c r="D1131" s="92"/>
      <c r="E1131" s="92"/>
      <c r="F1131" s="93"/>
      <c r="G1131" s="92"/>
    </row>
    <row r="1132" spans="1:7" x14ac:dyDescent="0.4">
      <c r="A1132" s="60"/>
      <c r="B1132" s="92"/>
      <c r="C1132" s="92"/>
      <c r="D1132" s="92"/>
      <c r="E1132" s="92"/>
      <c r="F1132" s="93"/>
      <c r="G1132" s="92"/>
    </row>
    <row r="1133" spans="1:7" x14ac:dyDescent="0.4">
      <c r="A1133" s="60"/>
      <c r="B1133" s="92"/>
      <c r="C1133" s="92"/>
      <c r="D1133" s="92"/>
      <c r="E1133" s="92"/>
      <c r="F1133" s="93"/>
      <c r="G1133" s="92"/>
    </row>
    <row r="1134" spans="1:7" x14ac:dyDescent="0.4">
      <c r="A1134" s="60"/>
      <c r="B1134" s="92"/>
      <c r="C1134" s="92"/>
      <c r="D1134" s="92"/>
      <c r="E1134" s="92"/>
      <c r="F1134" s="93"/>
      <c r="G1134" s="92"/>
    </row>
    <row r="1135" spans="1:7" x14ac:dyDescent="0.4">
      <c r="A1135" s="60"/>
      <c r="B1135" s="92"/>
      <c r="C1135" s="92"/>
      <c r="D1135" s="92"/>
      <c r="E1135" s="92"/>
      <c r="F1135" s="93"/>
      <c r="G1135" s="92"/>
    </row>
    <row r="1136" spans="1:7" x14ac:dyDescent="0.4">
      <c r="A1136" s="60"/>
      <c r="B1136" s="92"/>
      <c r="C1136" s="92"/>
      <c r="D1136" s="92"/>
      <c r="E1136" s="92"/>
      <c r="F1136" s="93"/>
      <c r="G1136" s="92"/>
    </row>
    <row r="1137" spans="1:7" x14ac:dyDescent="0.4">
      <c r="A1137" s="60"/>
      <c r="B1137" s="92"/>
      <c r="C1137" s="92"/>
      <c r="D1137" s="92"/>
      <c r="E1137" s="92"/>
      <c r="F1137" s="93"/>
      <c r="G1137" s="92"/>
    </row>
    <row r="1138" spans="1:7" x14ac:dyDescent="0.4">
      <c r="A1138" s="60"/>
      <c r="B1138" s="92"/>
      <c r="C1138" s="92"/>
      <c r="D1138" s="92"/>
      <c r="E1138" s="92"/>
      <c r="F1138" s="93"/>
      <c r="G1138" s="92"/>
    </row>
    <row r="1139" spans="1:7" x14ac:dyDescent="0.4">
      <c r="A1139" s="60"/>
      <c r="B1139" s="92"/>
      <c r="C1139" s="92"/>
      <c r="D1139" s="92"/>
      <c r="E1139" s="92"/>
      <c r="F1139" s="93"/>
      <c r="G1139" s="92"/>
    </row>
    <row r="1140" spans="1:7" x14ac:dyDescent="0.4">
      <c r="A1140" s="60"/>
      <c r="B1140" s="92"/>
      <c r="C1140" s="92"/>
      <c r="D1140" s="92"/>
      <c r="E1140" s="92"/>
      <c r="F1140" s="93"/>
      <c r="G1140" s="92"/>
    </row>
    <row r="1141" spans="1:7" x14ac:dyDescent="0.4">
      <c r="A1141" s="60"/>
      <c r="B1141" s="92"/>
      <c r="C1141" s="92"/>
      <c r="D1141" s="92"/>
      <c r="E1141" s="92"/>
      <c r="F1141" s="93"/>
      <c r="G1141" s="92"/>
    </row>
    <row r="1142" spans="1:7" x14ac:dyDescent="0.4">
      <c r="A1142" s="60"/>
      <c r="B1142" s="92"/>
      <c r="C1142" s="92"/>
      <c r="D1142" s="92"/>
      <c r="E1142" s="92"/>
      <c r="F1142" s="93"/>
      <c r="G1142" s="92"/>
    </row>
    <row r="1143" spans="1:7" x14ac:dyDescent="0.4">
      <c r="A1143" s="60"/>
      <c r="B1143" s="92"/>
      <c r="C1143" s="92"/>
      <c r="D1143" s="92"/>
      <c r="E1143" s="92"/>
      <c r="F1143" s="93"/>
      <c r="G1143" s="92"/>
    </row>
    <row r="1144" spans="1:7" x14ac:dyDescent="0.4">
      <c r="A1144" s="60"/>
      <c r="B1144" s="92"/>
      <c r="C1144" s="92"/>
      <c r="D1144" s="92"/>
      <c r="E1144" s="92"/>
      <c r="F1144" s="93"/>
      <c r="G1144" s="92"/>
    </row>
    <row r="1145" spans="1:7" x14ac:dyDescent="0.4">
      <c r="A1145" s="60"/>
      <c r="B1145" s="92"/>
      <c r="C1145" s="92"/>
      <c r="D1145" s="92"/>
      <c r="E1145" s="92"/>
      <c r="F1145" s="93"/>
      <c r="G1145" s="92"/>
    </row>
    <row r="1146" spans="1:7" x14ac:dyDescent="0.4">
      <c r="A1146" s="60"/>
      <c r="B1146" s="92"/>
      <c r="C1146" s="92"/>
      <c r="D1146" s="92"/>
      <c r="E1146" s="92"/>
      <c r="F1146" s="93"/>
      <c r="G1146" s="92"/>
    </row>
    <row r="1147" spans="1:7" x14ac:dyDescent="0.4">
      <c r="A1147" s="60"/>
      <c r="B1147" s="92"/>
      <c r="C1147" s="92"/>
      <c r="D1147" s="92"/>
      <c r="E1147" s="92"/>
      <c r="F1147" s="93"/>
      <c r="G1147" s="92"/>
    </row>
    <row r="1148" spans="1:7" x14ac:dyDescent="0.4">
      <c r="A1148" s="60"/>
      <c r="B1148" s="92"/>
      <c r="C1148" s="92"/>
      <c r="D1148" s="92"/>
      <c r="E1148" s="92"/>
      <c r="F1148" s="93"/>
      <c r="G1148" s="92"/>
    </row>
    <row r="1149" spans="1:7" x14ac:dyDescent="0.4">
      <c r="A1149" s="60"/>
      <c r="B1149" s="92"/>
      <c r="C1149" s="92"/>
      <c r="D1149" s="92"/>
      <c r="E1149" s="92"/>
      <c r="F1149" s="93"/>
      <c r="G1149" s="92"/>
    </row>
    <row r="1150" spans="1:7" x14ac:dyDescent="0.4">
      <c r="A1150" s="60"/>
      <c r="B1150" s="92"/>
      <c r="C1150" s="92"/>
      <c r="D1150" s="92"/>
      <c r="E1150" s="92"/>
      <c r="F1150" s="93"/>
      <c r="G1150" s="92"/>
    </row>
    <row r="1151" spans="1:7" x14ac:dyDescent="0.4">
      <c r="A1151" s="60"/>
      <c r="B1151" s="92"/>
      <c r="C1151" s="92"/>
      <c r="D1151" s="92"/>
      <c r="E1151" s="92"/>
      <c r="F1151" s="93"/>
      <c r="G1151" s="92"/>
    </row>
    <row r="1152" spans="1:7" x14ac:dyDescent="0.4">
      <c r="A1152" s="60"/>
      <c r="B1152" s="92"/>
      <c r="C1152" s="92"/>
      <c r="D1152" s="92"/>
      <c r="E1152" s="92"/>
      <c r="F1152" s="93"/>
      <c r="G1152" s="92"/>
    </row>
    <row r="1153" spans="1:7" x14ac:dyDescent="0.4">
      <c r="A1153" s="60"/>
      <c r="B1153" s="92"/>
      <c r="C1153" s="92"/>
      <c r="D1153" s="92"/>
      <c r="E1153" s="92"/>
      <c r="F1153" s="93"/>
      <c r="G1153" s="92"/>
    </row>
    <row r="1154" spans="1:7" x14ac:dyDescent="0.4">
      <c r="A1154" s="60"/>
      <c r="B1154" s="92"/>
      <c r="C1154" s="92"/>
      <c r="D1154" s="92"/>
      <c r="E1154" s="92"/>
      <c r="F1154" s="93"/>
      <c r="G1154" s="92"/>
    </row>
    <row r="1155" spans="1:7" x14ac:dyDescent="0.4">
      <c r="A1155" s="60"/>
      <c r="B1155" s="92"/>
      <c r="C1155" s="92"/>
      <c r="D1155" s="92"/>
      <c r="E1155" s="92"/>
      <c r="F1155" s="93"/>
      <c r="G1155" s="92"/>
    </row>
    <row r="1156" spans="1:7" x14ac:dyDescent="0.4">
      <c r="A1156" s="60"/>
      <c r="B1156" s="92"/>
      <c r="C1156" s="92"/>
      <c r="D1156" s="92"/>
      <c r="E1156" s="92"/>
      <c r="F1156" s="93"/>
      <c r="G1156" s="92"/>
    </row>
    <row r="1157" spans="1:7" x14ac:dyDescent="0.4">
      <c r="A1157" s="60"/>
      <c r="B1157" s="92"/>
      <c r="C1157" s="92"/>
      <c r="D1157" s="92"/>
      <c r="E1157" s="92"/>
      <c r="F1157" s="93"/>
      <c r="G1157" s="92"/>
    </row>
    <row r="1158" spans="1:7" x14ac:dyDescent="0.4">
      <c r="A1158" s="60"/>
      <c r="B1158" s="92"/>
      <c r="C1158" s="92"/>
      <c r="D1158" s="92"/>
      <c r="E1158" s="92"/>
      <c r="F1158" s="93"/>
      <c r="G1158" s="92"/>
    </row>
    <row r="1159" spans="1:7" x14ac:dyDescent="0.4">
      <c r="A1159" s="60"/>
      <c r="B1159" s="92"/>
      <c r="C1159" s="92"/>
      <c r="D1159" s="92"/>
      <c r="E1159" s="92"/>
      <c r="F1159" s="93"/>
      <c r="G1159" s="92"/>
    </row>
    <row r="1160" spans="1:7" x14ac:dyDescent="0.4">
      <c r="A1160" s="60"/>
      <c r="B1160" s="92"/>
      <c r="C1160" s="92"/>
      <c r="D1160" s="92"/>
      <c r="E1160" s="92"/>
      <c r="F1160" s="93"/>
      <c r="G1160" s="92"/>
    </row>
    <row r="1161" spans="1:7" x14ac:dyDescent="0.4">
      <c r="A1161" s="60"/>
      <c r="B1161" s="92"/>
      <c r="C1161" s="92"/>
      <c r="D1161" s="92"/>
      <c r="E1161" s="92"/>
      <c r="F1161" s="93"/>
      <c r="G1161" s="92"/>
    </row>
    <row r="1162" spans="1:7" x14ac:dyDescent="0.4">
      <c r="A1162" s="60"/>
      <c r="B1162" s="92"/>
      <c r="C1162" s="92"/>
      <c r="D1162" s="92"/>
      <c r="E1162" s="92"/>
      <c r="F1162" s="93"/>
      <c r="G1162" s="92"/>
    </row>
    <row r="1163" spans="1:7" x14ac:dyDescent="0.4">
      <c r="A1163" s="60"/>
      <c r="B1163" s="92"/>
      <c r="C1163" s="92"/>
      <c r="D1163" s="92"/>
      <c r="E1163" s="92"/>
      <c r="F1163" s="93"/>
      <c r="G1163" s="92"/>
    </row>
    <row r="1164" spans="1:7" x14ac:dyDescent="0.4">
      <c r="A1164" s="60"/>
      <c r="B1164" s="92"/>
      <c r="C1164" s="92"/>
      <c r="D1164" s="92"/>
      <c r="E1164" s="92"/>
      <c r="F1164" s="93"/>
      <c r="G1164" s="92"/>
    </row>
    <row r="1165" spans="1:7" x14ac:dyDescent="0.4">
      <c r="A1165" s="60"/>
      <c r="B1165" s="92"/>
      <c r="C1165" s="92"/>
      <c r="D1165" s="92"/>
      <c r="E1165" s="92"/>
      <c r="F1165" s="93"/>
      <c r="G1165" s="92"/>
    </row>
    <row r="1166" spans="1:7" x14ac:dyDescent="0.4">
      <c r="A1166" s="60"/>
      <c r="B1166" s="92"/>
      <c r="C1166" s="92"/>
      <c r="D1166" s="92"/>
      <c r="E1166" s="92"/>
      <c r="F1166" s="93"/>
      <c r="G1166" s="92"/>
    </row>
    <row r="1167" spans="1:7" x14ac:dyDescent="0.4">
      <c r="A1167" s="60"/>
      <c r="B1167" s="92"/>
      <c r="C1167" s="92"/>
      <c r="D1167" s="92"/>
      <c r="E1167" s="92"/>
      <c r="F1167" s="93"/>
      <c r="G1167" s="92"/>
    </row>
    <row r="1168" spans="1:7" x14ac:dyDescent="0.4">
      <c r="A1168" s="60"/>
      <c r="B1168" s="92"/>
      <c r="C1168" s="92"/>
      <c r="D1168" s="92"/>
      <c r="E1168" s="92"/>
      <c r="F1168" s="93"/>
      <c r="G1168" s="92"/>
    </row>
    <row r="1169" spans="1:7" x14ac:dyDescent="0.4">
      <c r="A1169" s="60"/>
      <c r="B1169" s="92"/>
      <c r="C1169" s="92"/>
      <c r="D1169" s="92"/>
      <c r="E1169" s="92"/>
      <c r="F1169" s="93"/>
      <c r="G1169" s="92"/>
    </row>
    <row r="1170" spans="1:7" x14ac:dyDescent="0.4">
      <c r="A1170" s="60"/>
      <c r="B1170" s="92"/>
      <c r="C1170" s="92"/>
      <c r="D1170" s="92"/>
      <c r="E1170" s="92"/>
      <c r="F1170" s="93"/>
      <c r="G1170" s="92"/>
    </row>
    <row r="1171" spans="1:7" x14ac:dyDescent="0.4">
      <c r="E1171" s="94">
        <f>E66+E39+E29</f>
        <v>35.079300000000003</v>
      </c>
    </row>
  </sheetData>
  <mergeCells count="25">
    <mergeCell ref="E8:E10"/>
    <mergeCell ref="A13:A15"/>
    <mergeCell ref="A3:G3"/>
    <mergeCell ref="A6:A10"/>
    <mergeCell ref="B6:B10"/>
    <mergeCell ref="C6:C10"/>
    <mergeCell ref="D6:E7"/>
    <mergeCell ref="D8:D10"/>
    <mergeCell ref="F6:F10"/>
    <mergeCell ref="G6:G10"/>
    <mergeCell ref="A12:G12"/>
    <mergeCell ref="A82:K82"/>
    <mergeCell ref="A83:K83"/>
    <mergeCell ref="A84:K84"/>
    <mergeCell ref="A16:G16"/>
    <mergeCell ref="A17:A18"/>
    <mergeCell ref="A19:A20"/>
    <mergeCell ref="A61:A70"/>
    <mergeCell ref="A21:A25"/>
    <mergeCell ref="A26:A33"/>
    <mergeCell ref="A34:A43"/>
    <mergeCell ref="A44:A51"/>
    <mergeCell ref="A52:A56"/>
    <mergeCell ref="A57:A60"/>
    <mergeCell ref="A81:K81"/>
  </mergeCells>
  <printOptions horizontalCentered="1"/>
  <pageMargins left="0.2" right="0.2" top="0.75" bottom="0.5" header="0.3" footer="0.3"/>
  <pageSetup paperSize="9" scale="6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K1169"/>
  <sheetViews>
    <sheetView zoomScaleNormal="100" zoomScaleSheetLayoutView="110" workbookViewId="0">
      <selection activeCell="A2" sqref="A2:G2"/>
    </sheetView>
  </sheetViews>
  <sheetFormatPr defaultColWidth="9.109375" defaultRowHeight="15" x14ac:dyDescent="0.35"/>
  <cols>
    <col min="1" max="1" width="4" style="29" customWidth="1"/>
    <col min="2" max="2" width="82.44140625" style="26" customWidth="1"/>
    <col min="3" max="3" width="9.88671875" style="27" customWidth="1"/>
    <col min="4" max="4" width="17.6640625" style="27" customWidth="1"/>
    <col min="5" max="5" width="10" style="27" customWidth="1"/>
    <col min="6" max="6" width="12.21875" style="28" customWidth="1"/>
    <col min="7" max="7" width="12.21875" style="27" customWidth="1"/>
    <col min="8" max="8" width="9.109375" style="26"/>
    <col min="9" max="9" width="9.6640625" style="26" bestFit="1" customWidth="1"/>
    <col min="10" max="16384" width="9.109375" style="26"/>
  </cols>
  <sheetData>
    <row r="2" spans="1:7" ht="41.4" customHeight="1" x14ac:dyDescent="0.35">
      <c r="A2" s="192" t="s">
        <v>142</v>
      </c>
      <c r="B2" s="193"/>
      <c r="C2" s="193"/>
      <c r="D2" s="193"/>
      <c r="E2" s="193"/>
      <c r="F2" s="193"/>
      <c r="G2" s="193"/>
    </row>
    <row r="3" spans="1:7" ht="18.600000000000001" customHeight="1" thickBot="1" x14ac:dyDescent="0.4">
      <c r="A3" s="58"/>
      <c r="B3" s="56"/>
      <c r="C3" s="56"/>
      <c r="D3" s="56"/>
      <c r="E3" s="56"/>
      <c r="F3" s="57"/>
      <c r="G3" s="56"/>
    </row>
    <row r="4" spans="1:7" ht="15" customHeight="1" x14ac:dyDescent="0.35">
      <c r="A4" s="194" t="s">
        <v>67</v>
      </c>
      <c r="B4" s="195" t="s">
        <v>66</v>
      </c>
      <c r="C4" s="195" t="s">
        <v>65</v>
      </c>
      <c r="D4" s="195" t="s">
        <v>64</v>
      </c>
      <c r="E4" s="195"/>
      <c r="F4" s="196" t="s">
        <v>141</v>
      </c>
      <c r="G4" s="199" t="s">
        <v>61</v>
      </c>
    </row>
    <row r="5" spans="1:7" ht="17.25" customHeight="1" x14ac:dyDescent="0.35">
      <c r="A5" s="189"/>
      <c r="B5" s="190"/>
      <c r="C5" s="190"/>
      <c r="D5" s="190"/>
      <c r="E5" s="190"/>
      <c r="F5" s="197"/>
      <c r="G5" s="200"/>
    </row>
    <row r="6" spans="1:7" ht="13.5" customHeight="1" x14ac:dyDescent="0.35">
      <c r="A6" s="189"/>
      <c r="B6" s="190"/>
      <c r="C6" s="190"/>
      <c r="D6" s="202" t="s">
        <v>63</v>
      </c>
      <c r="E6" s="190" t="s">
        <v>61</v>
      </c>
      <c r="F6" s="197"/>
      <c r="G6" s="200"/>
    </row>
    <row r="7" spans="1:7" ht="13.5" customHeight="1" x14ac:dyDescent="0.35">
      <c r="A7" s="189"/>
      <c r="B7" s="190"/>
      <c r="C7" s="190"/>
      <c r="D7" s="202"/>
      <c r="E7" s="190"/>
      <c r="F7" s="197"/>
      <c r="G7" s="200"/>
    </row>
    <row r="8" spans="1:7" ht="21" customHeight="1" x14ac:dyDescent="0.35">
      <c r="A8" s="189"/>
      <c r="B8" s="190"/>
      <c r="C8" s="190"/>
      <c r="D8" s="202"/>
      <c r="E8" s="190"/>
      <c r="F8" s="198"/>
      <c r="G8" s="201"/>
    </row>
    <row r="9" spans="1:7" x14ac:dyDescent="0.35">
      <c r="A9" s="41">
        <v>1</v>
      </c>
      <c r="B9" s="40">
        <v>2</v>
      </c>
      <c r="C9" s="40">
        <v>3</v>
      </c>
      <c r="D9" s="40">
        <v>4</v>
      </c>
      <c r="E9" s="40">
        <v>5</v>
      </c>
      <c r="F9" s="137">
        <v>6</v>
      </c>
      <c r="G9" s="40">
        <v>7</v>
      </c>
    </row>
    <row r="10" spans="1:7" ht="39.6" customHeight="1" x14ac:dyDescent="0.35">
      <c r="A10" s="157" t="s">
        <v>145</v>
      </c>
      <c r="B10" s="158"/>
      <c r="C10" s="158"/>
      <c r="D10" s="158"/>
      <c r="E10" s="158"/>
      <c r="F10" s="158"/>
      <c r="G10" s="159"/>
    </row>
    <row r="11" spans="1:7" ht="17.399999999999999" customHeight="1" x14ac:dyDescent="0.35">
      <c r="A11" s="189">
        <v>1</v>
      </c>
      <c r="B11" s="138" t="s">
        <v>109</v>
      </c>
      <c r="C11" s="139" t="s">
        <v>11</v>
      </c>
      <c r="D11" s="140"/>
      <c r="E11" s="141">
        <f>4*2*0.4</f>
        <v>3.2</v>
      </c>
      <c r="F11" s="142"/>
      <c r="G11" s="142"/>
    </row>
    <row r="12" spans="1:7" x14ac:dyDescent="0.35">
      <c r="A12" s="189"/>
      <c r="B12" s="43" t="s">
        <v>25</v>
      </c>
      <c r="C12" s="37" t="s">
        <v>24</v>
      </c>
      <c r="D12" s="37">
        <v>5.9</v>
      </c>
      <c r="E12" s="37">
        <f>E11*D12</f>
        <v>18.880000000000003</v>
      </c>
      <c r="F12" s="38"/>
      <c r="G12" s="38"/>
    </row>
    <row r="13" spans="1:7" x14ac:dyDescent="0.35">
      <c r="A13" s="189"/>
      <c r="B13" s="43" t="s">
        <v>6</v>
      </c>
      <c r="C13" s="37" t="s">
        <v>60</v>
      </c>
      <c r="D13" s="37">
        <v>1.8</v>
      </c>
      <c r="E13" s="37">
        <f>E11*D13</f>
        <v>5.7600000000000007</v>
      </c>
      <c r="F13" s="38"/>
      <c r="G13" s="38"/>
    </row>
    <row r="14" spans="1:7" ht="41.4" customHeight="1" x14ac:dyDescent="0.35">
      <c r="A14" s="157" t="s">
        <v>139</v>
      </c>
      <c r="B14" s="158"/>
      <c r="C14" s="158"/>
      <c r="D14" s="158"/>
      <c r="E14" s="158"/>
      <c r="F14" s="158"/>
      <c r="G14" s="159"/>
    </row>
    <row r="15" spans="1:7" ht="17.25" customHeight="1" x14ac:dyDescent="0.35">
      <c r="A15" s="189">
        <v>2</v>
      </c>
      <c r="B15" s="138" t="s">
        <v>105</v>
      </c>
      <c r="C15" s="139" t="s">
        <v>58</v>
      </c>
      <c r="D15" s="140"/>
      <c r="E15" s="141">
        <f>E24*100</f>
        <v>4.4000000000000004</v>
      </c>
      <c r="F15" s="142"/>
      <c r="G15" s="142"/>
    </row>
    <row r="16" spans="1:7" x14ac:dyDescent="0.35">
      <c r="A16" s="189"/>
      <c r="B16" s="45" t="s">
        <v>25</v>
      </c>
      <c r="C16" s="37" t="s">
        <v>24</v>
      </c>
      <c r="D16" s="37">
        <v>2.06</v>
      </c>
      <c r="E16" s="38">
        <f>E15*D16</f>
        <v>9.0640000000000018</v>
      </c>
      <c r="F16" s="38"/>
      <c r="G16" s="38"/>
    </row>
    <row r="17" spans="1:7" ht="30" x14ac:dyDescent="0.35">
      <c r="A17" s="189">
        <v>3</v>
      </c>
      <c r="B17" s="138" t="s">
        <v>104</v>
      </c>
      <c r="C17" s="139" t="s">
        <v>11</v>
      </c>
      <c r="D17" s="140"/>
      <c r="E17" s="141">
        <f>E15</f>
        <v>4.4000000000000004</v>
      </c>
      <c r="F17" s="142"/>
      <c r="G17" s="142"/>
    </row>
    <row r="18" spans="1:7" x14ac:dyDescent="0.35">
      <c r="A18" s="189"/>
      <c r="B18" s="45" t="s">
        <v>25</v>
      </c>
      <c r="C18" s="37" t="s">
        <v>24</v>
      </c>
      <c r="D18" s="37">
        <v>1.21</v>
      </c>
      <c r="E18" s="37">
        <f>E17*D18</f>
        <v>5.3239999999999998</v>
      </c>
      <c r="F18" s="38"/>
      <c r="G18" s="38"/>
    </row>
    <row r="19" spans="1:7" ht="18" customHeight="1" x14ac:dyDescent="0.35">
      <c r="A19" s="189">
        <v>4</v>
      </c>
      <c r="B19" s="138" t="s">
        <v>103</v>
      </c>
      <c r="C19" s="139" t="s">
        <v>11</v>
      </c>
      <c r="D19" s="140"/>
      <c r="E19" s="141">
        <f>4*1.1*0.1</f>
        <v>0.44000000000000006</v>
      </c>
      <c r="F19" s="142"/>
      <c r="G19" s="142"/>
    </row>
    <row r="20" spans="1:7" x14ac:dyDescent="0.35">
      <c r="A20" s="189"/>
      <c r="B20" s="43" t="s">
        <v>25</v>
      </c>
      <c r="C20" s="37" t="s">
        <v>24</v>
      </c>
      <c r="D20" s="37">
        <v>2.12</v>
      </c>
      <c r="E20" s="38">
        <f>E19*D20</f>
        <v>0.93280000000000018</v>
      </c>
      <c r="F20" s="38"/>
      <c r="G20" s="38"/>
    </row>
    <row r="21" spans="1:7" x14ac:dyDescent="0.35">
      <c r="A21" s="189"/>
      <c r="B21" s="43" t="s">
        <v>56</v>
      </c>
      <c r="C21" s="37" t="s">
        <v>11</v>
      </c>
      <c r="D21" s="37">
        <v>1.1000000000000001</v>
      </c>
      <c r="E21" s="38">
        <f>E19*D21</f>
        <v>0.4840000000000001</v>
      </c>
      <c r="F21" s="38"/>
      <c r="G21" s="38"/>
    </row>
    <row r="22" spans="1:7" x14ac:dyDescent="0.35">
      <c r="A22" s="189"/>
      <c r="B22" s="43" t="s">
        <v>55</v>
      </c>
      <c r="C22" s="37" t="s">
        <v>13</v>
      </c>
      <c r="D22" s="37"/>
      <c r="E22" s="38">
        <f>E21*1.55</f>
        <v>0.7502000000000002</v>
      </c>
      <c r="F22" s="38"/>
      <c r="G22" s="38"/>
    </row>
    <row r="23" spans="1:7" x14ac:dyDescent="0.35">
      <c r="A23" s="189"/>
      <c r="B23" s="43" t="s">
        <v>6</v>
      </c>
      <c r="C23" s="37" t="s">
        <v>5</v>
      </c>
      <c r="D23" s="49">
        <v>0.10100000000000001</v>
      </c>
      <c r="E23" s="38">
        <f>D23*E19</f>
        <v>4.4440000000000007E-2</v>
      </c>
      <c r="F23" s="38"/>
      <c r="G23" s="38"/>
    </row>
    <row r="24" spans="1:7" ht="17.399999999999999" x14ac:dyDescent="0.35">
      <c r="A24" s="189">
        <v>5</v>
      </c>
      <c r="B24" s="143" t="s">
        <v>102</v>
      </c>
      <c r="C24" s="139" t="s">
        <v>73</v>
      </c>
      <c r="D24" s="140"/>
      <c r="E24" s="141">
        <f>4*1.1*1/100</f>
        <v>4.4000000000000004E-2</v>
      </c>
      <c r="F24" s="142"/>
      <c r="G24" s="142"/>
    </row>
    <row r="25" spans="1:7" x14ac:dyDescent="0.35">
      <c r="A25" s="189"/>
      <c r="B25" s="43" t="s">
        <v>17</v>
      </c>
      <c r="C25" s="37" t="s">
        <v>16</v>
      </c>
      <c r="D25" s="37">
        <v>286</v>
      </c>
      <c r="E25" s="38">
        <f>E24*D25</f>
        <v>12.584000000000001</v>
      </c>
      <c r="F25" s="38"/>
      <c r="G25" s="38"/>
    </row>
    <row r="26" spans="1:7" x14ac:dyDescent="0.35">
      <c r="A26" s="189"/>
      <c r="B26" s="43" t="s">
        <v>6</v>
      </c>
      <c r="C26" s="37" t="s">
        <v>5</v>
      </c>
      <c r="D26" s="37">
        <v>76</v>
      </c>
      <c r="E26" s="38">
        <f>E24*D26</f>
        <v>3.3440000000000003</v>
      </c>
      <c r="F26" s="38"/>
      <c r="G26" s="38"/>
    </row>
    <row r="27" spans="1:7" x14ac:dyDescent="0.35">
      <c r="A27" s="189"/>
      <c r="B27" s="45" t="s">
        <v>80</v>
      </c>
      <c r="C27" s="37" t="s">
        <v>11</v>
      </c>
      <c r="D27" s="37">
        <v>102</v>
      </c>
      <c r="E27" s="38">
        <f>E24*D27</f>
        <v>4.4880000000000004</v>
      </c>
      <c r="F27" s="38"/>
      <c r="G27" s="38"/>
    </row>
    <row r="28" spans="1:7" x14ac:dyDescent="0.35">
      <c r="A28" s="189"/>
      <c r="B28" s="43" t="s">
        <v>79</v>
      </c>
      <c r="C28" s="37" t="s">
        <v>78</v>
      </c>
      <c r="D28" s="37">
        <v>80.3</v>
      </c>
      <c r="E28" s="38">
        <f>E24*D28</f>
        <v>3.5332000000000003</v>
      </c>
      <c r="F28" s="38"/>
      <c r="G28" s="38"/>
    </row>
    <row r="29" spans="1:7" x14ac:dyDescent="0.35">
      <c r="A29" s="189"/>
      <c r="B29" s="43" t="s">
        <v>77</v>
      </c>
      <c r="C29" s="37" t="s">
        <v>76</v>
      </c>
      <c r="D29" s="37">
        <v>0.39</v>
      </c>
      <c r="E29" s="38">
        <f>E24*D29</f>
        <v>1.7160000000000002E-2</v>
      </c>
      <c r="F29" s="38"/>
      <c r="G29" s="38"/>
    </row>
    <row r="30" spans="1:7" x14ac:dyDescent="0.35">
      <c r="A30" s="189"/>
      <c r="B30" s="43" t="s">
        <v>75</v>
      </c>
      <c r="C30" s="37" t="s">
        <v>5</v>
      </c>
      <c r="D30" s="37">
        <v>13</v>
      </c>
      <c r="E30" s="38">
        <f>E24*D30</f>
        <v>0.57200000000000006</v>
      </c>
      <c r="F30" s="38"/>
      <c r="G30" s="38"/>
    </row>
    <row r="31" spans="1:7" x14ac:dyDescent="0.35">
      <c r="A31" s="189"/>
      <c r="B31" s="43" t="s">
        <v>74</v>
      </c>
      <c r="C31" s="37" t="s">
        <v>13</v>
      </c>
      <c r="D31" s="37"/>
      <c r="E31" s="38">
        <f>E27*2.4</f>
        <v>10.7712</v>
      </c>
      <c r="F31" s="38"/>
      <c r="G31" s="38"/>
    </row>
    <row r="32" spans="1:7" x14ac:dyDescent="0.35">
      <c r="A32" s="189">
        <v>6</v>
      </c>
      <c r="B32" s="138" t="s">
        <v>101</v>
      </c>
      <c r="C32" s="139" t="s">
        <v>11</v>
      </c>
      <c r="D32" s="139"/>
      <c r="E32" s="141">
        <f>0.6*0.6*2.5*2</f>
        <v>1.7999999999999998</v>
      </c>
      <c r="F32" s="142"/>
      <c r="G32" s="144"/>
    </row>
    <row r="33" spans="1:9" x14ac:dyDescent="0.35">
      <c r="A33" s="189"/>
      <c r="B33" s="43" t="s">
        <v>10</v>
      </c>
      <c r="C33" s="37" t="s">
        <v>9</v>
      </c>
      <c r="D33" s="37">
        <v>7.08</v>
      </c>
      <c r="E33" s="49">
        <f>D33*E32</f>
        <v>12.743999999999998</v>
      </c>
      <c r="F33" s="38"/>
      <c r="G33" s="44"/>
    </row>
    <row r="34" spans="1:9" x14ac:dyDescent="0.35">
      <c r="A34" s="189"/>
      <c r="B34" s="43" t="s">
        <v>54</v>
      </c>
      <c r="C34" s="37" t="s">
        <v>5</v>
      </c>
      <c r="D34" s="37">
        <v>1.7</v>
      </c>
      <c r="E34" s="49">
        <f>D34*E32</f>
        <v>3.0599999999999996</v>
      </c>
      <c r="F34" s="38"/>
      <c r="G34" s="44"/>
    </row>
    <row r="35" spans="1:9" x14ac:dyDescent="0.35">
      <c r="A35" s="189"/>
      <c r="B35" s="43" t="s">
        <v>79</v>
      </c>
      <c r="C35" s="37" t="s">
        <v>42</v>
      </c>
      <c r="D35" s="37">
        <f>89/100</f>
        <v>0.89</v>
      </c>
      <c r="E35" s="49">
        <f>D35*E32</f>
        <v>1.6019999999999999</v>
      </c>
      <c r="F35" s="38"/>
      <c r="G35" s="44"/>
    </row>
    <row r="36" spans="1:9" x14ac:dyDescent="0.35">
      <c r="A36" s="189"/>
      <c r="B36" s="43" t="s">
        <v>86</v>
      </c>
      <c r="C36" s="37" t="s">
        <v>11</v>
      </c>
      <c r="D36" s="37">
        <f>1.69/100</f>
        <v>1.6899999999999998E-2</v>
      </c>
      <c r="E36" s="49">
        <f>D36*E32</f>
        <v>3.0419999999999996E-2</v>
      </c>
      <c r="F36" s="38"/>
      <c r="G36" s="44"/>
    </row>
    <row r="37" spans="1:9" x14ac:dyDescent="0.35">
      <c r="A37" s="189"/>
      <c r="B37" s="45" t="s">
        <v>80</v>
      </c>
      <c r="C37" s="37" t="s">
        <v>11</v>
      </c>
      <c r="D37" s="37">
        <v>1.0149999999999999</v>
      </c>
      <c r="E37" s="49">
        <f>D37*E32</f>
        <v>1.8269999999999997</v>
      </c>
      <c r="F37" s="38"/>
      <c r="G37" s="44"/>
    </row>
    <row r="38" spans="1:9" x14ac:dyDescent="0.35">
      <c r="A38" s="189"/>
      <c r="B38" s="43" t="s">
        <v>100</v>
      </c>
      <c r="C38" s="37" t="s">
        <v>32</v>
      </c>
      <c r="D38" s="37" t="s">
        <v>85</v>
      </c>
      <c r="E38" s="49">
        <f>48+16</f>
        <v>64</v>
      </c>
      <c r="F38" s="38"/>
      <c r="G38" s="44"/>
    </row>
    <row r="39" spans="1:9" x14ac:dyDescent="0.35">
      <c r="A39" s="189"/>
      <c r="B39" s="43" t="s">
        <v>99</v>
      </c>
      <c r="C39" s="37" t="str">
        <f>C38</f>
        <v>grZ/m</v>
      </c>
      <c r="D39" s="37" t="s">
        <v>85</v>
      </c>
      <c r="E39" s="49">
        <f>78+24</f>
        <v>102</v>
      </c>
      <c r="F39" s="38"/>
      <c r="G39" s="44"/>
    </row>
    <row r="40" spans="1:9" x14ac:dyDescent="0.35">
      <c r="A40" s="189"/>
      <c r="B40" s="43" t="s">
        <v>34</v>
      </c>
      <c r="C40" s="37" t="s">
        <v>13</v>
      </c>
      <c r="D40" s="37"/>
      <c r="E40" s="49">
        <f>E37*2.4</f>
        <v>4.3847999999999994</v>
      </c>
      <c r="F40" s="38"/>
      <c r="G40" s="38"/>
    </row>
    <row r="41" spans="1:9" x14ac:dyDescent="0.35">
      <c r="A41" s="189"/>
      <c r="B41" s="43" t="s">
        <v>28</v>
      </c>
      <c r="C41" s="37" t="s">
        <v>5</v>
      </c>
      <c r="D41" s="37">
        <v>0.21</v>
      </c>
      <c r="E41" s="49">
        <f>D41*E32</f>
        <v>0.37799999999999995</v>
      </c>
      <c r="F41" s="38"/>
      <c r="G41" s="44"/>
    </row>
    <row r="42" spans="1:9" ht="26.25" customHeight="1" x14ac:dyDescent="0.35">
      <c r="A42" s="191">
        <v>7</v>
      </c>
      <c r="B42" s="138" t="s">
        <v>108</v>
      </c>
      <c r="C42" s="139" t="s">
        <v>11</v>
      </c>
      <c r="D42" s="140"/>
      <c r="E42" s="141">
        <f>2.8*2.3*0.6</f>
        <v>3.8639999999999994</v>
      </c>
      <c r="F42" s="142"/>
      <c r="G42" s="142"/>
    </row>
    <row r="43" spans="1:9" x14ac:dyDescent="0.35">
      <c r="A43" s="191"/>
      <c r="B43" s="43" t="s">
        <v>45</v>
      </c>
      <c r="C43" s="46" t="s">
        <v>9</v>
      </c>
      <c r="D43" s="46">
        <f>3.16*1.6</f>
        <v>5.0560000000000009</v>
      </c>
      <c r="E43" s="48">
        <f>D43*E42</f>
        <v>19.536384000000002</v>
      </c>
      <c r="F43" s="47"/>
      <c r="G43" s="47"/>
      <c r="I43" s="52"/>
    </row>
    <row r="44" spans="1:9" x14ac:dyDescent="0.35">
      <c r="A44" s="191"/>
      <c r="B44" s="43" t="s">
        <v>97</v>
      </c>
      <c r="C44" s="46" t="s">
        <v>11</v>
      </c>
      <c r="D44" s="46">
        <v>0.2</v>
      </c>
      <c r="E44" s="48">
        <f>D44*E42</f>
        <v>0.77279999999999993</v>
      </c>
      <c r="F44" s="47"/>
      <c r="G44" s="47"/>
    </row>
    <row r="45" spans="1:9" x14ac:dyDescent="0.35">
      <c r="A45" s="191"/>
      <c r="B45" s="43" t="s">
        <v>6</v>
      </c>
      <c r="C45" s="46" t="s">
        <v>5</v>
      </c>
      <c r="D45" s="46">
        <v>0.88</v>
      </c>
      <c r="E45" s="48">
        <f>E42*D45</f>
        <v>3.4003199999999993</v>
      </c>
      <c r="F45" s="47"/>
      <c r="G45" s="47"/>
    </row>
    <row r="46" spans="1:9" x14ac:dyDescent="0.35">
      <c r="A46" s="191"/>
      <c r="B46" s="43" t="s">
        <v>107</v>
      </c>
      <c r="C46" s="46" t="s">
        <v>11</v>
      </c>
      <c r="D46" s="46" t="s">
        <v>95</v>
      </c>
      <c r="E46" s="48">
        <f>E42-1.8</f>
        <v>2.0639999999999992</v>
      </c>
      <c r="F46" s="47"/>
      <c r="G46" s="47"/>
    </row>
    <row r="47" spans="1:9" ht="19.5" customHeight="1" x14ac:dyDescent="0.35">
      <c r="A47" s="191"/>
      <c r="B47" s="43" t="s">
        <v>94</v>
      </c>
      <c r="C47" s="46" t="s">
        <v>92</v>
      </c>
      <c r="D47" s="46">
        <v>2</v>
      </c>
      <c r="E47" s="48">
        <f>D47*E46</f>
        <v>4.1279999999999983</v>
      </c>
      <c r="F47" s="47"/>
      <c r="G47" s="47"/>
    </row>
    <row r="48" spans="1:9" ht="15.75" customHeight="1" x14ac:dyDescent="0.35">
      <c r="A48" s="191"/>
      <c r="B48" s="43" t="s">
        <v>93</v>
      </c>
      <c r="C48" s="46" t="s">
        <v>92</v>
      </c>
      <c r="D48" s="46">
        <v>2.2000000000000002</v>
      </c>
      <c r="E48" s="48">
        <f>D48*E44</f>
        <v>1.7001599999999999</v>
      </c>
      <c r="F48" s="47"/>
      <c r="G48" s="47"/>
    </row>
    <row r="49" spans="1:9" x14ac:dyDescent="0.35">
      <c r="A49" s="191"/>
      <c r="B49" s="43" t="s">
        <v>28</v>
      </c>
      <c r="C49" s="46" t="s">
        <v>5</v>
      </c>
      <c r="D49" s="46">
        <v>0.12</v>
      </c>
      <c r="E49" s="48">
        <f>E42*D49</f>
        <v>0.46367999999999993</v>
      </c>
      <c r="F49" s="47"/>
      <c r="G49" s="47"/>
    </row>
    <row r="50" spans="1:9" ht="31.2" customHeight="1" x14ac:dyDescent="0.35">
      <c r="A50" s="191">
        <v>8</v>
      </c>
      <c r="B50" s="145" t="s">
        <v>33</v>
      </c>
      <c r="C50" s="146" t="s">
        <v>32</v>
      </c>
      <c r="D50" s="147"/>
      <c r="E50" s="147">
        <f>5*0.6</f>
        <v>3</v>
      </c>
      <c r="F50" s="147"/>
      <c r="G50" s="147"/>
    </row>
    <row r="51" spans="1:9" x14ac:dyDescent="0.35">
      <c r="A51" s="191"/>
      <c r="B51" s="50" t="s">
        <v>10</v>
      </c>
      <c r="C51" s="55" t="s">
        <v>9</v>
      </c>
      <c r="D51" s="54">
        <v>0.33100000000000002</v>
      </c>
      <c r="E51" s="54">
        <f>D51*E50</f>
        <v>0.9930000000000001</v>
      </c>
      <c r="F51" s="54"/>
      <c r="G51" s="54"/>
    </row>
    <row r="52" spans="1:9" x14ac:dyDescent="0.35">
      <c r="A52" s="191"/>
      <c r="B52" s="50" t="s">
        <v>31</v>
      </c>
      <c r="C52" s="55" t="s">
        <v>5</v>
      </c>
      <c r="D52" s="54">
        <v>4.7000000000000002E-3</v>
      </c>
      <c r="E52" s="54">
        <f>D52*E50</f>
        <v>1.4100000000000001E-2</v>
      </c>
      <c r="F52" s="54"/>
      <c r="G52" s="54"/>
    </row>
    <row r="53" spans="1:9" x14ac:dyDescent="0.35">
      <c r="A53" s="191"/>
      <c r="B53" s="43" t="s">
        <v>91</v>
      </c>
      <c r="C53" s="37" t="s">
        <v>29</v>
      </c>
      <c r="D53" s="38"/>
      <c r="E53" s="38">
        <f>E50</f>
        <v>3</v>
      </c>
      <c r="F53" s="38"/>
      <c r="G53" s="38"/>
    </row>
    <row r="54" spans="1:9" x14ac:dyDescent="0.35">
      <c r="A54" s="191"/>
      <c r="B54" s="50" t="s">
        <v>28</v>
      </c>
      <c r="C54" s="55" t="s">
        <v>5</v>
      </c>
      <c r="D54" s="54">
        <v>0.109</v>
      </c>
      <c r="E54" s="54">
        <f>D54*E50</f>
        <v>0.32700000000000001</v>
      </c>
      <c r="F54" s="54"/>
      <c r="G54" s="54"/>
    </row>
    <row r="55" spans="1:9" ht="34.799999999999997" customHeight="1" x14ac:dyDescent="0.35">
      <c r="A55" s="189">
        <v>9</v>
      </c>
      <c r="B55" s="138" t="s">
        <v>90</v>
      </c>
      <c r="C55" s="139" t="s">
        <v>89</v>
      </c>
      <c r="D55" s="140"/>
      <c r="E55" s="141">
        <v>2</v>
      </c>
      <c r="F55" s="142"/>
      <c r="G55" s="142"/>
      <c r="I55" s="52"/>
    </row>
    <row r="56" spans="1:9" x14ac:dyDescent="0.35">
      <c r="A56" s="189"/>
      <c r="B56" s="43" t="s">
        <v>17</v>
      </c>
      <c r="C56" s="37" t="s">
        <v>16</v>
      </c>
      <c r="D56" s="37">
        <v>1.71</v>
      </c>
      <c r="E56" s="37">
        <f>E55*D56</f>
        <v>3.42</v>
      </c>
      <c r="F56" s="38"/>
      <c r="G56" s="38"/>
    </row>
    <row r="57" spans="1:9" x14ac:dyDescent="0.35">
      <c r="A57" s="189"/>
      <c r="B57" s="43" t="s">
        <v>56</v>
      </c>
      <c r="C57" s="37" t="s">
        <v>11</v>
      </c>
      <c r="D57" s="37">
        <v>1.03</v>
      </c>
      <c r="E57" s="37">
        <f>D57*E55</f>
        <v>2.06</v>
      </c>
      <c r="F57" s="38"/>
      <c r="G57" s="38"/>
    </row>
    <row r="58" spans="1:9" x14ac:dyDescent="0.35">
      <c r="A58" s="189"/>
      <c r="B58" s="43" t="s">
        <v>88</v>
      </c>
      <c r="C58" s="37" t="s">
        <v>13</v>
      </c>
      <c r="D58" s="37">
        <v>1.55</v>
      </c>
      <c r="E58" s="37">
        <f>D58*E57</f>
        <v>3.1930000000000001</v>
      </c>
      <c r="F58" s="38"/>
      <c r="G58" s="38"/>
    </row>
    <row r="59" spans="1:9" ht="21" customHeight="1" x14ac:dyDescent="0.35">
      <c r="A59" s="189">
        <v>10</v>
      </c>
      <c r="B59" s="138" t="s">
        <v>87</v>
      </c>
      <c r="C59" s="139" t="s">
        <v>11</v>
      </c>
      <c r="D59" s="139"/>
      <c r="E59" s="139">
        <f>4*0.2*0.6</f>
        <v>0.48</v>
      </c>
      <c r="F59" s="142"/>
      <c r="G59" s="144"/>
    </row>
    <row r="60" spans="1:9" x14ac:dyDescent="0.35">
      <c r="A60" s="189"/>
      <c r="B60" s="43" t="s">
        <v>10</v>
      </c>
      <c r="C60" s="37" t="s">
        <v>9</v>
      </c>
      <c r="D60" s="37">
        <v>8.5399999999999991</v>
      </c>
      <c r="E60" s="38">
        <f>D60*E59</f>
        <v>4.0991999999999997</v>
      </c>
      <c r="F60" s="38"/>
      <c r="G60" s="44"/>
    </row>
    <row r="61" spans="1:9" x14ac:dyDescent="0.35">
      <c r="A61" s="189"/>
      <c r="B61" s="43" t="s">
        <v>54</v>
      </c>
      <c r="C61" s="37" t="s">
        <v>5</v>
      </c>
      <c r="D61" s="37">
        <v>1.06</v>
      </c>
      <c r="E61" s="38">
        <f>D61*E59</f>
        <v>0.50880000000000003</v>
      </c>
      <c r="F61" s="38"/>
      <c r="G61" s="44"/>
    </row>
    <row r="62" spans="1:9" x14ac:dyDescent="0.35">
      <c r="A62" s="189"/>
      <c r="B62" s="43" t="s">
        <v>79</v>
      </c>
      <c r="C62" s="37" t="s">
        <v>42</v>
      </c>
      <c r="D62" s="37">
        <v>1.4</v>
      </c>
      <c r="E62" s="38">
        <f>D62*E59</f>
        <v>0.67199999999999993</v>
      </c>
      <c r="F62" s="38"/>
      <c r="G62" s="44"/>
    </row>
    <row r="63" spans="1:9" x14ac:dyDescent="0.35">
      <c r="A63" s="189"/>
      <c r="B63" s="43" t="s">
        <v>86</v>
      </c>
      <c r="C63" s="37" t="s">
        <v>11</v>
      </c>
      <c r="D63" s="37">
        <f>1.45/100</f>
        <v>1.4499999999999999E-2</v>
      </c>
      <c r="E63" s="38">
        <f>D63*E59</f>
        <v>6.9599999999999992E-3</v>
      </c>
      <c r="F63" s="38"/>
      <c r="G63" s="44"/>
    </row>
    <row r="64" spans="1:9" x14ac:dyDescent="0.35">
      <c r="A64" s="189"/>
      <c r="B64" s="45" t="s">
        <v>80</v>
      </c>
      <c r="C64" s="37" t="s">
        <v>11</v>
      </c>
      <c r="D64" s="37">
        <v>1.0149999999999999</v>
      </c>
      <c r="E64" s="38">
        <f>D64*E59</f>
        <v>0.48719999999999991</v>
      </c>
      <c r="F64" s="38"/>
      <c r="G64" s="44"/>
    </row>
    <row r="65" spans="1:11" x14ac:dyDescent="0.35">
      <c r="A65" s="189"/>
      <c r="B65" s="43" t="s">
        <v>83</v>
      </c>
      <c r="C65" s="37" t="s">
        <v>32</v>
      </c>
      <c r="D65" s="37" t="s">
        <v>85</v>
      </c>
      <c r="E65" s="38">
        <f>4.4*4</f>
        <v>17.600000000000001</v>
      </c>
      <c r="F65" s="38"/>
      <c r="G65" s="44"/>
    </row>
    <row r="66" spans="1:11" x14ac:dyDescent="0.35">
      <c r="A66" s="189"/>
      <c r="B66" s="43" t="s">
        <v>71</v>
      </c>
      <c r="C66" s="37" t="str">
        <f>C65</f>
        <v>grZ/m</v>
      </c>
      <c r="D66" s="37" t="s">
        <v>85</v>
      </c>
      <c r="E66" s="38">
        <v>40</v>
      </c>
      <c r="F66" s="38"/>
      <c r="G66" s="44"/>
    </row>
    <row r="67" spans="1:11" x14ac:dyDescent="0.35">
      <c r="A67" s="189"/>
      <c r="B67" s="43" t="s">
        <v>34</v>
      </c>
      <c r="C67" s="37" t="s">
        <v>13</v>
      </c>
      <c r="D67" s="37"/>
      <c r="E67" s="38">
        <f>E64*2.4</f>
        <v>1.1692799999999997</v>
      </c>
      <c r="F67" s="38"/>
      <c r="G67" s="38"/>
    </row>
    <row r="68" spans="1:11" x14ac:dyDescent="0.35">
      <c r="A68" s="189"/>
      <c r="B68" s="43" t="s">
        <v>28</v>
      </c>
      <c r="C68" s="37" t="s">
        <v>5</v>
      </c>
      <c r="D68" s="37">
        <v>0.74</v>
      </c>
      <c r="E68" s="38">
        <f>D68*E59</f>
        <v>0.35519999999999996</v>
      </c>
      <c r="F68" s="38"/>
      <c r="G68" s="44"/>
    </row>
    <row r="69" spans="1:11" s="29" customFormat="1" x14ac:dyDescent="0.35">
      <c r="A69" s="41"/>
      <c r="B69" s="40" t="s">
        <v>0</v>
      </c>
      <c r="C69" s="40"/>
      <c r="D69" s="40"/>
      <c r="E69" s="40"/>
      <c r="F69" s="42"/>
      <c r="G69" s="51"/>
      <c r="H69" s="53"/>
    </row>
    <row r="70" spans="1:11" x14ac:dyDescent="0.35">
      <c r="A70" s="41"/>
      <c r="B70" s="40" t="s">
        <v>4</v>
      </c>
      <c r="C70" s="39" t="s">
        <v>124</v>
      </c>
      <c r="D70" s="37"/>
      <c r="E70" s="37"/>
      <c r="F70" s="38"/>
      <c r="G70" s="37"/>
    </row>
    <row r="71" spans="1:11" x14ac:dyDescent="0.35">
      <c r="A71" s="41"/>
      <c r="B71" s="40" t="s">
        <v>0</v>
      </c>
      <c r="C71" s="40"/>
      <c r="D71" s="37"/>
      <c r="E71" s="37"/>
      <c r="F71" s="38"/>
      <c r="G71" s="37"/>
      <c r="I71" s="52"/>
    </row>
    <row r="72" spans="1:11" x14ac:dyDescent="0.35">
      <c r="A72" s="41"/>
      <c r="B72" s="40" t="s">
        <v>3</v>
      </c>
      <c r="C72" s="39" t="s">
        <v>124</v>
      </c>
      <c r="D72" s="37"/>
      <c r="E72" s="37"/>
      <c r="F72" s="38"/>
      <c r="G72" s="37"/>
      <c r="I72" s="52"/>
    </row>
    <row r="73" spans="1:11" x14ac:dyDescent="0.35">
      <c r="A73" s="41"/>
      <c r="B73" s="40" t="s">
        <v>0</v>
      </c>
      <c r="C73" s="40"/>
      <c r="D73" s="37"/>
      <c r="E73" s="37"/>
      <c r="F73" s="38"/>
      <c r="G73" s="37"/>
    </row>
    <row r="74" spans="1:11" x14ac:dyDescent="0.35">
      <c r="A74" s="41"/>
      <c r="B74" s="40" t="s">
        <v>2</v>
      </c>
      <c r="C74" s="39">
        <v>0.03</v>
      </c>
      <c r="D74" s="37"/>
      <c r="E74" s="37"/>
      <c r="F74" s="38"/>
      <c r="G74" s="37"/>
    </row>
    <row r="75" spans="1:11" x14ac:dyDescent="0.35">
      <c r="A75" s="41"/>
      <c r="B75" s="40" t="s">
        <v>0</v>
      </c>
      <c r="C75" s="40"/>
      <c r="D75" s="37"/>
      <c r="E75" s="37"/>
      <c r="F75" s="38"/>
      <c r="G75" s="37"/>
    </row>
    <row r="76" spans="1:11" x14ac:dyDescent="0.35">
      <c r="A76" s="41"/>
      <c r="B76" s="40" t="s">
        <v>1</v>
      </c>
      <c r="C76" s="39">
        <v>0.18</v>
      </c>
      <c r="D76" s="37"/>
      <c r="E76" s="37"/>
      <c r="F76" s="38"/>
      <c r="G76" s="37"/>
    </row>
    <row r="77" spans="1:11" ht="15.6" thickBot="1" x14ac:dyDescent="0.4">
      <c r="A77" s="36"/>
      <c r="B77" s="35" t="s">
        <v>0</v>
      </c>
      <c r="C77" s="33"/>
      <c r="D77" s="33"/>
      <c r="E77" s="33"/>
      <c r="F77" s="34"/>
      <c r="G77" s="33"/>
    </row>
    <row r="78" spans="1:11" x14ac:dyDescent="0.35">
      <c r="A78" s="32"/>
      <c r="B78" s="32"/>
      <c r="C78" s="30"/>
      <c r="D78" s="30"/>
      <c r="E78" s="30"/>
      <c r="F78" s="31"/>
      <c r="G78" s="30"/>
    </row>
    <row r="79" spans="1:11" ht="48" customHeight="1" x14ac:dyDescent="0.35">
      <c r="A79" s="168" t="s">
        <v>133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</row>
    <row r="80" spans="1:11" ht="48" customHeight="1" x14ac:dyDescent="0.35">
      <c r="A80" s="156" t="s">
        <v>134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6"/>
    </row>
    <row r="81" spans="1:11" ht="48" customHeight="1" x14ac:dyDescent="0.35">
      <c r="A81" s="156" t="s">
        <v>135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</row>
    <row r="82" spans="1:11" ht="48" customHeight="1" x14ac:dyDescent="0.35">
      <c r="A82" s="156" t="s">
        <v>136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</row>
    <row r="83" spans="1:11" x14ac:dyDescent="0.35">
      <c r="A83" s="32"/>
      <c r="B83" s="30"/>
      <c r="C83" s="30"/>
      <c r="D83" s="30"/>
      <c r="E83" s="30"/>
      <c r="F83" s="31"/>
      <c r="G83" s="30"/>
    </row>
    <row r="84" spans="1:11" x14ac:dyDescent="0.35">
      <c r="A84" s="32"/>
      <c r="B84" s="30"/>
      <c r="C84" s="30"/>
      <c r="D84" s="30"/>
      <c r="E84" s="30"/>
      <c r="F84" s="31"/>
      <c r="G84" s="30"/>
    </row>
    <row r="85" spans="1:11" x14ac:dyDescent="0.35">
      <c r="A85" s="32"/>
      <c r="B85" s="30"/>
      <c r="C85" s="30"/>
      <c r="D85" s="30"/>
      <c r="E85" s="30"/>
      <c r="F85" s="31"/>
      <c r="G85" s="30"/>
    </row>
    <row r="86" spans="1:11" x14ac:dyDescent="0.35">
      <c r="A86" s="32"/>
      <c r="B86" s="30"/>
      <c r="C86" s="30"/>
      <c r="D86" s="30"/>
      <c r="E86" s="30"/>
      <c r="F86" s="31"/>
      <c r="G86" s="30"/>
    </row>
    <row r="87" spans="1:11" x14ac:dyDescent="0.35">
      <c r="A87" s="32"/>
      <c r="B87" s="30"/>
      <c r="C87" s="30"/>
      <c r="D87" s="30"/>
      <c r="E87" s="30"/>
      <c r="F87" s="31"/>
      <c r="G87" s="30"/>
    </row>
    <row r="88" spans="1:11" x14ac:dyDescent="0.35">
      <c r="A88" s="32"/>
      <c r="B88" s="30"/>
      <c r="C88" s="30"/>
      <c r="D88" s="30"/>
      <c r="E88" s="30"/>
      <c r="F88" s="31"/>
      <c r="G88" s="30"/>
    </row>
    <row r="89" spans="1:11" x14ac:dyDescent="0.35">
      <c r="A89" s="32"/>
      <c r="B89" s="30"/>
      <c r="C89" s="30"/>
      <c r="D89" s="30"/>
      <c r="E89" s="30"/>
      <c r="F89" s="31"/>
      <c r="G89" s="30"/>
    </row>
    <row r="90" spans="1:11" x14ac:dyDescent="0.35">
      <c r="A90" s="32"/>
      <c r="B90" s="30"/>
      <c r="C90" s="30"/>
      <c r="D90" s="30"/>
      <c r="E90" s="30"/>
      <c r="F90" s="31"/>
      <c r="G90" s="30"/>
    </row>
    <row r="91" spans="1:11" x14ac:dyDescent="0.35">
      <c r="A91" s="32"/>
      <c r="B91" s="30"/>
      <c r="C91" s="30"/>
      <c r="D91" s="30"/>
      <c r="E91" s="30"/>
      <c r="F91" s="31"/>
      <c r="G91" s="30"/>
    </row>
    <row r="92" spans="1:11" x14ac:dyDescent="0.35">
      <c r="A92" s="32"/>
      <c r="B92" s="30"/>
      <c r="C92" s="30"/>
      <c r="D92" s="30"/>
      <c r="E92" s="30"/>
      <c r="F92" s="31"/>
      <c r="G92" s="30"/>
    </row>
    <row r="93" spans="1:11" x14ac:dyDescent="0.35">
      <c r="A93" s="32"/>
      <c r="B93" s="30"/>
      <c r="C93" s="30"/>
      <c r="D93" s="30"/>
      <c r="E93" s="30"/>
      <c r="F93" s="31"/>
      <c r="G93" s="30"/>
    </row>
    <row r="94" spans="1:11" x14ac:dyDescent="0.35">
      <c r="A94" s="32"/>
      <c r="B94" s="30"/>
      <c r="C94" s="30"/>
      <c r="D94" s="30"/>
      <c r="E94" s="30"/>
      <c r="F94" s="31"/>
      <c r="G94" s="30"/>
    </row>
    <row r="95" spans="1:11" x14ac:dyDescent="0.35">
      <c r="A95" s="32"/>
      <c r="B95" s="30"/>
      <c r="C95" s="30"/>
      <c r="D95" s="30"/>
      <c r="E95" s="30"/>
      <c r="F95" s="31"/>
      <c r="G95" s="30"/>
    </row>
    <row r="96" spans="1:11" x14ac:dyDescent="0.35">
      <c r="A96" s="32"/>
      <c r="B96" s="30"/>
      <c r="C96" s="30"/>
      <c r="D96" s="30"/>
      <c r="E96" s="30"/>
      <c r="F96" s="31"/>
      <c r="G96" s="30"/>
    </row>
    <row r="97" spans="1:7" x14ac:dyDescent="0.35">
      <c r="A97" s="32"/>
      <c r="B97" s="30"/>
      <c r="C97" s="30"/>
      <c r="D97" s="30"/>
      <c r="E97" s="30"/>
      <c r="F97" s="31"/>
      <c r="G97" s="30"/>
    </row>
    <row r="98" spans="1:7" x14ac:dyDescent="0.35">
      <c r="A98" s="32"/>
      <c r="B98" s="30"/>
      <c r="C98" s="30"/>
      <c r="D98" s="30"/>
      <c r="E98" s="30"/>
      <c r="F98" s="31"/>
      <c r="G98" s="30"/>
    </row>
    <row r="99" spans="1:7" x14ac:dyDescent="0.35">
      <c r="A99" s="32"/>
      <c r="B99" s="30"/>
      <c r="C99" s="30"/>
      <c r="D99" s="30"/>
      <c r="E99" s="30"/>
      <c r="F99" s="31"/>
      <c r="G99" s="30"/>
    </row>
    <row r="100" spans="1:7" x14ac:dyDescent="0.35">
      <c r="A100" s="32"/>
      <c r="B100" s="30"/>
      <c r="C100" s="30"/>
      <c r="D100" s="30"/>
      <c r="E100" s="30"/>
      <c r="F100" s="31"/>
      <c r="G100" s="30"/>
    </row>
    <row r="101" spans="1:7" x14ac:dyDescent="0.35">
      <c r="A101" s="32"/>
      <c r="B101" s="30"/>
      <c r="C101" s="30"/>
      <c r="D101" s="30"/>
      <c r="E101" s="30"/>
      <c r="F101" s="31"/>
      <c r="G101" s="30"/>
    </row>
    <row r="102" spans="1:7" x14ac:dyDescent="0.35">
      <c r="A102" s="32"/>
      <c r="B102" s="30"/>
      <c r="C102" s="30"/>
      <c r="D102" s="30"/>
      <c r="E102" s="30"/>
      <c r="F102" s="31"/>
      <c r="G102" s="30"/>
    </row>
    <row r="103" spans="1:7" x14ac:dyDescent="0.35">
      <c r="A103" s="32"/>
      <c r="B103" s="30"/>
      <c r="C103" s="30"/>
      <c r="D103" s="30"/>
      <c r="E103" s="30"/>
      <c r="F103" s="31"/>
      <c r="G103" s="30"/>
    </row>
    <row r="104" spans="1:7" x14ac:dyDescent="0.35">
      <c r="A104" s="32"/>
      <c r="B104" s="30"/>
      <c r="C104" s="30"/>
      <c r="D104" s="30"/>
      <c r="E104" s="30"/>
      <c r="F104" s="31"/>
      <c r="G104" s="30"/>
    </row>
    <row r="105" spans="1:7" x14ac:dyDescent="0.35">
      <c r="A105" s="32"/>
      <c r="B105" s="30"/>
      <c r="C105" s="30"/>
      <c r="D105" s="30"/>
      <c r="E105" s="30"/>
      <c r="F105" s="31"/>
      <c r="G105" s="30"/>
    </row>
    <row r="106" spans="1:7" x14ac:dyDescent="0.35">
      <c r="A106" s="32"/>
      <c r="B106" s="30"/>
      <c r="C106" s="30"/>
      <c r="D106" s="30"/>
      <c r="E106" s="30"/>
      <c r="F106" s="31"/>
      <c r="G106" s="30"/>
    </row>
    <row r="107" spans="1:7" x14ac:dyDescent="0.35">
      <c r="A107" s="32"/>
      <c r="B107" s="30"/>
      <c r="C107" s="30"/>
      <c r="D107" s="30"/>
      <c r="E107" s="30"/>
      <c r="F107" s="31"/>
      <c r="G107" s="30"/>
    </row>
    <row r="108" spans="1:7" x14ac:dyDescent="0.35">
      <c r="A108" s="32"/>
      <c r="B108" s="30"/>
      <c r="C108" s="30"/>
      <c r="D108" s="30"/>
      <c r="E108" s="30"/>
      <c r="F108" s="31"/>
      <c r="G108" s="30"/>
    </row>
    <row r="109" spans="1:7" x14ac:dyDescent="0.35">
      <c r="A109" s="32"/>
      <c r="B109" s="30"/>
      <c r="C109" s="30"/>
      <c r="D109" s="30"/>
      <c r="E109" s="30"/>
      <c r="F109" s="31"/>
      <c r="G109" s="30"/>
    </row>
    <row r="110" spans="1:7" x14ac:dyDescent="0.35">
      <c r="A110" s="32"/>
      <c r="B110" s="30"/>
      <c r="C110" s="30"/>
      <c r="D110" s="30"/>
      <c r="E110" s="30"/>
      <c r="F110" s="31"/>
      <c r="G110" s="30"/>
    </row>
    <row r="111" spans="1:7" x14ac:dyDescent="0.35">
      <c r="A111" s="32"/>
      <c r="B111" s="30"/>
      <c r="C111" s="30"/>
      <c r="D111" s="30"/>
      <c r="E111" s="30"/>
      <c r="F111" s="31"/>
      <c r="G111" s="30"/>
    </row>
    <row r="112" spans="1:7" x14ac:dyDescent="0.35">
      <c r="A112" s="32"/>
      <c r="B112" s="30"/>
      <c r="C112" s="30"/>
      <c r="D112" s="30"/>
      <c r="E112" s="30"/>
      <c r="F112" s="31"/>
      <c r="G112" s="30"/>
    </row>
    <row r="113" spans="1:7" x14ac:dyDescent="0.35">
      <c r="A113" s="32"/>
      <c r="B113" s="30"/>
      <c r="C113" s="30"/>
      <c r="D113" s="30"/>
      <c r="E113" s="30"/>
      <c r="F113" s="31"/>
      <c r="G113" s="30"/>
    </row>
    <row r="114" spans="1:7" x14ac:dyDescent="0.35">
      <c r="A114" s="32"/>
      <c r="B114" s="30"/>
      <c r="C114" s="30"/>
      <c r="D114" s="30"/>
      <c r="E114" s="30"/>
      <c r="F114" s="31"/>
      <c r="G114" s="30"/>
    </row>
    <row r="115" spans="1:7" x14ac:dyDescent="0.35">
      <c r="A115" s="32"/>
      <c r="B115" s="30"/>
      <c r="C115" s="30"/>
      <c r="D115" s="30"/>
      <c r="E115" s="30"/>
      <c r="F115" s="31"/>
      <c r="G115" s="30"/>
    </row>
    <row r="116" spans="1:7" x14ac:dyDescent="0.35">
      <c r="A116" s="32"/>
      <c r="B116" s="30"/>
      <c r="C116" s="30"/>
      <c r="D116" s="30"/>
      <c r="E116" s="30"/>
      <c r="F116" s="31"/>
      <c r="G116" s="30"/>
    </row>
    <row r="117" spans="1:7" x14ac:dyDescent="0.35">
      <c r="A117" s="32"/>
      <c r="B117" s="30"/>
      <c r="C117" s="30"/>
      <c r="D117" s="30"/>
      <c r="E117" s="30"/>
      <c r="F117" s="31"/>
      <c r="G117" s="30"/>
    </row>
    <row r="118" spans="1:7" x14ac:dyDescent="0.35">
      <c r="A118" s="32"/>
      <c r="B118" s="30"/>
      <c r="C118" s="30"/>
      <c r="D118" s="30"/>
      <c r="E118" s="30"/>
      <c r="F118" s="31"/>
      <c r="G118" s="30"/>
    </row>
    <row r="119" spans="1:7" x14ac:dyDescent="0.35">
      <c r="A119" s="32"/>
      <c r="B119" s="30"/>
      <c r="C119" s="30"/>
      <c r="D119" s="30"/>
      <c r="E119" s="30"/>
      <c r="F119" s="31"/>
      <c r="G119" s="30"/>
    </row>
    <row r="120" spans="1:7" x14ac:dyDescent="0.35">
      <c r="A120" s="32"/>
      <c r="B120" s="30"/>
      <c r="C120" s="30"/>
      <c r="D120" s="30"/>
      <c r="E120" s="30"/>
      <c r="F120" s="31"/>
      <c r="G120" s="30"/>
    </row>
    <row r="121" spans="1:7" x14ac:dyDescent="0.35">
      <c r="A121" s="32"/>
      <c r="B121" s="30"/>
      <c r="C121" s="30"/>
      <c r="D121" s="30"/>
      <c r="E121" s="30"/>
      <c r="F121" s="31"/>
      <c r="G121" s="30"/>
    </row>
    <row r="122" spans="1:7" x14ac:dyDescent="0.35">
      <c r="A122" s="32"/>
      <c r="B122" s="30"/>
      <c r="C122" s="30"/>
      <c r="D122" s="30"/>
      <c r="E122" s="30"/>
      <c r="F122" s="31"/>
      <c r="G122" s="30"/>
    </row>
    <row r="123" spans="1:7" x14ac:dyDescent="0.35">
      <c r="A123" s="32"/>
      <c r="B123" s="30"/>
      <c r="C123" s="30"/>
      <c r="D123" s="30"/>
      <c r="E123" s="30"/>
      <c r="F123" s="31"/>
      <c r="G123" s="30"/>
    </row>
    <row r="124" spans="1:7" x14ac:dyDescent="0.35">
      <c r="A124" s="32"/>
      <c r="B124" s="30"/>
      <c r="C124" s="30"/>
      <c r="D124" s="30"/>
      <c r="E124" s="30"/>
      <c r="F124" s="31"/>
      <c r="G124" s="30"/>
    </row>
    <row r="125" spans="1:7" x14ac:dyDescent="0.35">
      <c r="A125" s="32"/>
      <c r="B125" s="30"/>
      <c r="C125" s="30"/>
      <c r="D125" s="30"/>
      <c r="E125" s="30"/>
      <c r="F125" s="31"/>
      <c r="G125" s="30"/>
    </row>
    <row r="126" spans="1:7" x14ac:dyDescent="0.35">
      <c r="A126" s="32"/>
      <c r="B126" s="30"/>
      <c r="C126" s="30"/>
      <c r="D126" s="30"/>
      <c r="E126" s="30"/>
      <c r="F126" s="31"/>
      <c r="G126" s="30"/>
    </row>
    <row r="127" spans="1:7" x14ac:dyDescent="0.35">
      <c r="A127" s="32"/>
      <c r="B127" s="30"/>
      <c r="C127" s="30"/>
      <c r="D127" s="30"/>
      <c r="E127" s="30"/>
      <c r="F127" s="31"/>
      <c r="G127" s="30"/>
    </row>
    <row r="128" spans="1:7" x14ac:dyDescent="0.35">
      <c r="A128" s="32"/>
      <c r="B128" s="30"/>
      <c r="C128" s="30"/>
      <c r="D128" s="30"/>
      <c r="E128" s="30"/>
      <c r="F128" s="31"/>
      <c r="G128" s="30"/>
    </row>
    <row r="129" spans="1:7" x14ac:dyDescent="0.35">
      <c r="A129" s="32"/>
      <c r="B129" s="30"/>
      <c r="C129" s="30"/>
      <c r="D129" s="30"/>
      <c r="E129" s="30"/>
      <c r="F129" s="31"/>
      <c r="G129" s="30"/>
    </row>
    <row r="130" spans="1:7" x14ac:dyDescent="0.35">
      <c r="A130" s="32"/>
      <c r="B130" s="30"/>
      <c r="C130" s="30"/>
      <c r="D130" s="30"/>
      <c r="E130" s="30"/>
      <c r="F130" s="31"/>
      <c r="G130" s="30"/>
    </row>
    <row r="131" spans="1:7" x14ac:dyDescent="0.35">
      <c r="A131" s="32"/>
      <c r="B131" s="30"/>
      <c r="C131" s="30"/>
      <c r="D131" s="30"/>
      <c r="E131" s="30"/>
      <c r="F131" s="31"/>
      <c r="G131" s="30"/>
    </row>
    <row r="132" spans="1:7" x14ac:dyDescent="0.35">
      <c r="A132" s="32"/>
      <c r="B132" s="30"/>
      <c r="C132" s="30"/>
      <c r="D132" s="30"/>
      <c r="E132" s="30"/>
      <c r="F132" s="31"/>
      <c r="G132" s="30"/>
    </row>
    <row r="133" spans="1:7" x14ac:dyDescent="0.35">
      <c r="A133" s="32"/>
      <c r="B133" s="30"/>
      <c r="C133" s="30"/>
      <c r="D133" s="30"/>
      <c r="E133" s="30"/>
      <c r="F133" s="31"/>
      <c r="G133" s="30"/>
    </row>
    <row r="134" spans="1:7" x14ac:dyDescent="0.35">
      <c r="A134" s="32"/>
      <c r="B134" s="30"/>
      <c r="C134" s="30"/>
      <c r="D134" s="30"/>
      <c r="E134" s="30"/>
      <c r="F134" s="31"/>
      <c r="G134" s="30"/>
    </row>
    <row r="135" spans="1:7" x14ac:dyDescent="0.35">
      <c r="A135" s="32"/>
      <c r="B135" s="30"/>
      <c r="C135" s="30"/>
      <c r="D135" s="30"/>
      <c r="E135" s="30"/>
      <c r="F135" s="31"/>
      <c r="G135" s="30"/>
    </row>
    <row r="136" spans="1:7" x14ac:dyDescent="0.35">
      <c r="A136" s="32"/>
      <c r="B136" s="30"/>
      <c r="C136" s="30"/>
      <c r="D136" s="30"/>
      <c r="E136" s="30"/>
      <c r="F136" s="31"/>
      <c r="G136" s="30"/>
    </row>
    <row r="137" spans="1:7" x14ac:dyDescent="0.35">
      <c r="A137" s="32"/>
      <c r="B137" s="30"/>
      <c r="C137" s="30"/>
      <c r="D137" s="30"/>
      <c r="E137" s="30"/>
      <c r="F137" s="31"/>
      <c r="G137" s="30"/>
    </row>
    <row r="138" spans="1:7" x14ac:dyDescent="0.35">
      <c r="A138" s="32"/>
      <c r="B138" s="30"/>
      <c r="C138" s="30"/>
      <c r="D138" s="30"/>
      <c r="E138" s="30"/>
      <c r="F138" s="31"/>
      <c r="G138" s="30"/>
    </row>
    <row r="139" spans="1:7" x14ac:dyDescent="0.35">
      <c r="A139" s="32"/>
      <c r="B139" s="30"/>
      <c r="C139" s="30"/>
      <c r="D139" s="30"/>
      <c r="E139" s="30"/>
      <c r="F139" s="31"/>
      <c r="G139" s="30"/>
    </row>
    <row r="140" spans="1:7" x14ac:dyDescent="0.35">
      <c r="A140" s="32"/>
      <c r="B140" s="30"/>
      <c r="C140" s="30"/>
      <c r="D140" s="30"/>
      <c r="E140" s="30"/>
      <c r="F140" s="31"/>
      <c r="G140" s="30"/>
    </row>
    <row r="141" spans="1:7" x14ac:dyDescent="0.35">
      <c r="A141" s="32"/>
      <c r="B141" s="30"/>
      <c r="C141" s="30"/>
      <c r="D141" s="30"/>
      <c r="E141" s="30"/>
      <c r="F141" s="31"/>
      <c r="G141" s="30"/>
    </row>
    <row r="142" spans="1:7" x14ac:dyDescent="0.35">
      <c r="A142" s="32"/>
      <c r="B142" s="30"/>
      <c r="C142" s="30"/>
      <c r="D142" s="30"/>
      <c r="E142" s="30"/>
      <c r="F142" s="31"/>
      <c r="G142" s="30"/>
    </row>
    <row r="143" spans="1:7" x14ac:dyDescent="0.35">
      <c r="A143" s="32"/>
      <c r="B143" s="30"/>
      <c r="C143" s="30"/>
      <c r="D143" s="30"/>
      <c r="E143" s="30"/>
      <c r="F143" s="31"/>
      <c r="G143" s="30"/>
    </row>
    <row r="144" spans="1:7" x14ac:dyDescent="0.35">
      <c r="A144" s="32"/>
      <c r="B144" s="30"/>
      <c r="C144" s="30"/>
      <c r="D144" s="30"/>
      <c r="E144" s="30"/>
      <c r="F144" s="31"/>
      <c r="G144" s="30"/>
    </row>
    <row r="145" spans="1:7" x14ac:dyDescent="0.35">
      <c r="A145" s="32"/>
      <c r="B145" s="30"/>
      <c r="C145" s="30"/>
      <c r="D145" s="30"/>
      <c r="E145" s="30"/>
      <c r="F145" s="31"/>
      <c r="G145" s="30"/>
    </row>
    <row r="146" spans="1:7" x14ac:dyDescent="0.35">
      <c r="A146" s="32"/>
      <c r="B146" s="30"/>
      <c r="C146" s="30"/>
      <c r="D146" s="30"/>
      <c r="E146" s="30"/>
      <c r="F146" s="31"/>
      <c r="G146" s="30"/>
    </row>
    <row r="147" spans="1:7" x14ac:dyDescent="0.35">
      <c r="A147" s="32"/>
      <c r="B147" s="30"/>
      <c r="C147" s="30"/>
      <c r="D147" s="30"/>
      <c r="E147" s="30"/>
      <c r="F147" s="31"/>
      <c r="G147" s="30"/>
    </row>
    <row r="148" spans="1:7" x14ac:dyDescent="0.35">
      <c r="A148" s="32"/>
      <c r="B148" s="30"/>
      <c r="C148" s="30"/>
      <c r="D148" s="30"/>
      <c r="E148" s="30"/>
      <c r="F148" s="31"/>
      <c r="G148" s="30"/>
    </row>
    <row r="149" spans="1:7" x14ac:dyDescent="0.35">
      <c r="A149" s="32"/>
      <c r="B149" s="30"/>
      <c r="C149" s="30"/>
      <c r="D149" s="30"/>
      <c r="E149" s="30"/>
      <c r="F149" s="31"/>
      <c r="G149" s="30"/>
    </row>
    <row r="150" spans="1:7" x14ac:dyDescent="0.35">
      <c r="A150" s="32"/>
      <c r="B150" s="30"/>
      <c r="C150" s="30"/>
      <c r="D150" s="30"/>
      <c r="E150" s="30"/>
      <c r="F150" s="31"/>
      <c r="G150" s="30"/>
    </row>
    <row r="151" spans="1:7" x14ac:dyDescent="0.35">
      <c r="A151" s="32"/>
      <c r="B151" s="30"/>
      <c r="C151" s="30"/>
      <c r="D151" s="30"/>
      <c r="E151" s="30"/>
      <c r="F151" s="31"/>
      <c r="G151" s="30"/>
    </row>
    <row r="152" spans="1:7" x14ac:dyDescent="0.35">
      <c r="A152" s="32"/>
      <c r="B152" s="30"/>
      <c r="C152" s="30"/>
      <c r="D152" s="30"/>
      <c r="E152" s="30"/>
      <c r="F152" s="31"/>
      <c r="G152" s="30"/>
    </row>
    <row r="153" spans="1:7" x14ac:dyDescent="0.35">
      <c r="A153" s="32"/>
      <c r="B153" s="30"/>
      <c r="C153" s="30"/>
      <c r="D153" s="30"/>
      <c r="E153" s="30"/>
      <c r="F153" s="31"/>
      <c r="G153" s="30"/>
    </row>
    <row r="154" spans="1:7" x14ac:dyDescent="0.35">
      <c r="A154" s="32"/>
      <c r="B154" s="30"/>
      <c r="C154" s="30"/>
      <c r="D154" s="30"/>
      <c r="E154" s="30"/>
      <c r="F154" s="31"/>
      <c r="G154" s="30"/>
    </row>
    <row r="155" spans="1:7" x14ac:dyDescent="0.35">
      <c r="A155" s="32"/>
      <c r="B155" s="30"/>
      <c r="C155" s="30"/>
      <c r="D155" s="30"/>
      <c r="E155" s="30"/>
      <c r="F155" s="31"/>
      <c r="G155" s="30"/>
    </row>
    <row r="156" spans="1:7" x14ac:dyDescent="0.35">
      <c r="A156" s="32"/>
      <c r="B156" s="30"/>
      <c r="C156" s="30"/>
      <c r="D156" s="30"/>
      <c r="E156" s="30"/>
      <c r="F156" s="31"/>
      <c r="G156" s="30"/>
    </row>
    <row r="157" spans="1:7" x14ac:dyDescent="0.35">
      <c r="A157" s="32"/>
      <c r="B157" s="30"/>
      <c r="C157" s="30"/>
      <c r="D157" s="30"/>
      <c r="E157" s="30"/>
      <c r="F157" s="31"/>
      <c r="G157" s="30"/>
    </row>
    <row r="158" spans="1:7" x14ac:dyDescent="0.35">
      <c r="A158" s="32"/>
      <c r="B158" s="30"/>
      <c r="C158" s="30"/>
      <c r="D158" s="30"/>
      <c r="E158" s="30"/>
      <c r="F158" s="31"/>
      <c r="G158" s="30"/>
    </row>
    <row r="159" spans="1:7" x14ac:dyDescent="0.35">
      <c r="A159" s="32"/>
      <c r="B159" s="30"/>
      <c r="C159" s="30"/>
      <c r="D159" s="30"/>
      <c r="E159" s="30"/>
      <c r="F159" s="31"/>
      <c r="G159" s="30"/>
    </row>
    <row r="160" spans="1:7" x14ac:dyDescent="0.35">
      <c r="A160" s="32"/>
      <c r="B160" s="30"/>
      <c r="C160" s="30"/>
      <c r="D160" s="30"/>
      <c r="E160" s="30"/>
      <c r="F160" s="31"/>
      <c r="G160" s="30"/>
    </row>
    <row r="161" spans="1:7" x14ac:dyDescent="0.35">
      <c r="A161" s="32"/>
      <c r="B161" s="30"/>
      <c r="C161" s="30"/>
      <c r="D161" s="30"/>
      <c r="E161" s="30"/>
      <c r="F161" s="31"/>
      <c r="G161" s="30"/>
    </row>
    <row r="162" spans="1:7" x14ac:dyDescent="0.35">
      <c r="A162" s="32"/>
      <c r="B162" s="30"/>
      <c r="C162" s="30"/>
      <c r="D162" s="30"/>
      <c r="E162" s="30"/>
      <c r="F162" s="31"/>
      <c r="G162" s="30"/>
    </row>
    <row r="163" spans="1:7" x14ac:dyDescent="0.35">
      <c r="A163" s="32"/>
      <c r="B163" s="30"/>
      <c r="C163" s="30"/>
      <c r="D163" s="30"/>
      <c r="E163" s="30"/>
      <c r="F163" s="31"/>
      <c r="G163" s="30"/>
    </row>
    <row r="164" spans="1:7" x14ac:dyDescent="0.35">
      <c r="A164" s="32"/>
      <c r="B164" s="30"/>
      <c r="C164" s="30"/>
      <c r="D164" s="30"/>
      <c r="E164" s="30"/>
      <c r="F164" s="31"/>
      <c r="G164" s="30"/>
    </row>
    <row r="165" spans="1:7" x14ac:dyDescent="0.35">
      <c r="A165" s="32"/>
      <c r="B165" s="30"/>
      <c r="C165" s="30"/>
      <c r="D165" s="30"/>
      <c r="E165" s="30"/>
      <c r="F165" s="31"/>
      <c r="G165" s="30"/>
    </row>
    <row r="166" spans="1:7" x14ac:dyDescent="0.35">
      <c r="A166" s="32"/>
      <c r="B166" s="30"/>
      <c r="C166" s="30"/>
      <c r="D166" s="30"/>
      <c r="E166" s="30"/>
      <c r="F166" s="31"/>
      <c r="G166" s="30"/>
    </row>
    <row r="167" spans="1:7" x14ac:dyDescent="0.35">
      <c r="A167" s="32"/>
      <c r="B167" s="30"/>
      <c r="C167" s="30"/>
      <c r="D167" s="30"/>
      <c r="E167" s="30"/>
      <c r="F167" s="31"/>
      <c r="G167" s="30"/>
    </row>
    <row r="168" spans="1:7" x14ac:dyDescent="0.35">
      <c r="A168" s="32"/>
      <c r="B168" s="30"/>
      <c r="C168" s="30"/>
      <c r="D168" s="30"/>
      <c r="E168" s="30"/>
      <c r="F168" s="31"/>
      <c r="G168" s="30"/>
    </row>
    <row r="169" spans="1:7" x14ac:dyDescent="0.35">
      <c r="A169" s="32"/>
      <c r="B169" s="30"/>
      <c r="C169" s="30"/>
      <c r="D169" s="30"/>
      <c r="E169" s="30"/>
      <c r="F169" s="31"/>
      <c r="G169" s="30"/>
    </row>
    <row r="170" spans="1:7" x14ac:dyDescent="0.35">
      <c r="A170" s="32"/>
      <c r="B170" s="30"/>
      <c r="C170" s="30"/>
      <c r="D170" s="30"/>
      <c r="E170" s="30"/>
      <c r="F170" s="31"/>
      <c r="G170" s="30"/>
    </row>
    <row r="171" spans="1:7" x14ac:dyDescent="0.35">
      <c r="A171" s="32"/>
      <c r="B171" s="30"/>
      <c r="C171" s="30"/>
      <c r="D171" s="30"/>
      <c r="E171" s="30"/>
      <c r="F171" s="31"/>
      <c r="G171" s="30"/>
    </row>
    <row r="172" spans="1:7" x14ac:dyDescent="0.35">
      <c r="A172" s="32"/>
      <c r="B172" s="30"/>
      <c r="C172" s="30"/>
      <c r="D172" s="30"/>
      <c r="E172" s="30"/>
      <c r="F172" s="31"/>
      <c r="G172" s="30"/>
    </row>
    <row r="173" spans="1:7" x14ac:dyDescent="0.35">
      <c r="A173" s="32"/>
      <c r="B173" s="30"/>
      <c r="C173" s="30"/>
      <c r="D173" s="30"/>
      <c r="E173" s="30"/>
      <c r="F173" s="31"/>
      <c r="G173" s="30"/>
    </row>
    <row r="174" spans="1:7" x14ac:dyDescent="0.35">
      <c r="A174" s="32"/>
      <c r="B174" s="30"/>
      <c r="C174" s="30"/>
      <c r="D174" s="30"/>
      <c r="E174" s="30"/>
      <c r="F174" s="31"/>
      <c r="G174" s="30"/>
    </row>
    <row r="175" spans="1:7" x14ac:dyDescent="0.35">
      <c r="A175" s="32"/>
      <c r="B175" s="30"/>
      <c r="C175" s="30"/>
      <c r="D175" s="30"/>
      <c r="E175" s="30"/>
      <c r="F175" s="31"/>
      <c r="G175" s="30"/>
    </row>
    <row r="176" spans="1:7" x14ac:dyDescent="0.35">
      <c r="A176" s="32"/>
      <c r="B176" s="30"/>
      <c r="C176" s="30"/>
      <c r="D176" s="30"/>
      <c r="E176" s="30"/>
      <c r="F176" s="31"/>
      <c r="G176" s="30"/>
    </row>
    <row r="177" spans="1:7" x14ac:dyDescent="0.35">
      <c r="A177" s="32"/>
      <c r="B177" s="30"/>
      <c r="C177" s="30"/>
      <c r="D177" s="30"/>
      <c r="E177" s="30"/>
      <c r="F177" s="31"/>
      <c r="G177" s="30"/>
    </row>
    <row r="178" spans="1:7" x14ac:dyDescent="0.35">
      <c r="A178" s="32"/>
      <c r="B178" s="30"/>
      <c r="C178" s="30"/>
      <c r="D178" s="30"/>
      <c r="E178" s="30"/>
      <c r="F178" s="31"/>
      <c r="G178" s="30"/>
    </row>
    <row r="179" spans="1:7" x14ac:dyDescent="0.35">
      <c r="A179" s="32"/>
      <c r="B179" s="30"/>
      <c r="C179" s="30"/>
      <c r="D179" s="30"/>
      <c r="E179" s="30"/>
      <c r="F179" s="31"/>
      <c r="G179" s="30"/>
    </row>
    <row r="180" spans="1:7" x14ac:dyDescent="0.35">
      <c r="A180" s="32"/>
      <c r="B180" s="30"/>
      <c r="C180" s="30"/>
      <c r="D180" s="30"/>
      <c r="E180" s="30"/>
      <c r="F180" s="31"/>
      <c r="G180" s="30"/>
    </row>
    <row r="181" spans="1:7" x14ac:dyDescent="0.35">
      <c r="A181" s="32"/>
      <c r="B181" s="30"/>
      <c r="C181" s="30"/>
      <c r="D181" s="30"/>
      <c r="E181" s="30"/>
      <c r="F181" s="31"/>
      <c r="G181" s="30"/>
    </row>
    <row r="182" spans="1:7" x14ac:dyDescent="0.35">
      <c r="A182" s="32"/>
      <c r="B182" s="30"/>
      <c r="C182" s="30"/>
      <c r="D182" s="30"/>
      <c r="E182" s="30"/>
      <c r="F182" s="31"/>
      <c r="G182" s="30"/>
    </row>
    <row r="183" spans="1:7" x14ac:dyDescent="0.35">
      <c r="A183" s="32"/>
      <c r="B183" s="30"/>
      <c r="C183" s="30"/>
      <c r="D183" s="30"/>
      <c r="E183" s="30"/>
      <c r="F183" s="31"/>
      <c r="G183" s="30"/>
    </row>
    <row r="184" spans="1:7" x14ac:dyDescent="0.35">
      <c r="A184" s="32"/>
      <c r="B184" s="30"/>
      <c r="C184" s="30"/>
      <c r="D184" s="30"/>
      <c r="E184" s="30"/>
      <c r="F184" s="31"/>
      <c r="G184" s="30"/>
    </row>
    <row r="185" spans="1:7" x14ac:dyDescent="0.35">
      <c r="A185" s="32"/>
      <c r="B185" s="30"/>
      <c r="C185" s="30"/>
      <c r="D185" s="30"/>
      <c r="E185" s="30"/>
      <c r="F185" s="31"/>
      <c r="G185" s="30"/>
    </row>
    <row r="186" spans="1:7" x14ac:dyDescent="0.35">
      <c r="A186" s="32"/>
      <c r="B186" s="30"/>
      <c r="C186" s="30"/>
      <c r="D186" s="30"/>
      <c r="E186" s="30"/>
      <c r="F186" s="31"/>
      <c r="G186" s="30"/>
    </row>
    <row r="187" spans="1:7" x14ac:dyDescent="0.35">
      <c r="A187" s="32"/>
      <c r="B187" s="30"/>
      <c r="C187" s="30"/>
      <c r="D187" s="30"/>
      <c r="E187" s="30"/>
      <c r="F187" s="31"/>
      <c r="G187" s="30"/>
    </row>
    <row r="188" spans="1:7" x14ac:dyDescent="0.35">
      <c r="A188" s="32"/>
      <c r="B188" s="30"/>
      <c r="C188" s="30"/>
      <c r="D188" s="30"/>
      <c r="E188" s="30"/>
      <c r="F188" s="31"/>
      <c r="G188" s="30"/>
    </row>
    <row r="189" spans="1:7" x14ac:dyDescent="0.35">
      <c r="A189" s="32"/>
      <c r="B189" s="30"/>
      <c r="C189" s="30"/>
      <c r="D189" s="30"/>
      <c r="E189" s="30"/>
      <c r="F189" s="31"/>
      <c r="G189" s="30"/>
    </row>
    <row r="190" spans="1:7" x14ac:dyDescent="0.35">
      <c r="A190" s="32"/>
      <c r="B190" s="30"/>
      <c r="C190" s="30"/>
      <c r="D190" s="30"/>
      <c r="E190" s="30"/>
      <c r="F190" s="31"/>
      <c r="G190" s="30"/>
    </row>
    <row r="191" spans="1:7" x14ac:dyDescent="0.35">
      <c r="A191" s="32"/>
      <c r="B191" s="30"/>
      <c r="C191" s="30"/>
      <c r="D191" s="30"/>
      <c r="E191" s="30"/>
      <c r="F191" s="31"/>
      <c r="G191" s="30"/>
    </row>
    <row r="192" spans="1:7" x14ac:dyDescent="0.35">
      <c r="A192" s="32"/>
      <c r="B192" s="30"/>
      <c r="C192" s="30"/>
      <c r="D192" s="30"/>
      <c r="E192" s="30"/>
      <c r="F192" s="31"/>
      <c r="G192" s="30"/>
    </row>
    <row r="193" spans="1:7" x14ac:dyDescent="0.35">
      <c r="A193" s="32"/>
      <c r="B193" s="30"/>
      <c r="C193" s="30"/>
      <c r="D193" s="30"/>
      <c r="E193" s="30"/>
      <c r="F193" s="31"/>
      <c r="G193" s="30"/>
    </row>
    <row r="194" spans="1:7" x14ac:dyDescent="0.35">
      <c r="A194" s="32"/>
      <c r="B194" s="30"/>
      <c r="C194" s="30"/>
      <c r="D194" s="30"/>
      <c r="E194" s="30"/>
      <c r="F194" s="31"/>
      <c r="G194" s="30"/>
    </row>
    <row r="195" spans="1:7" x14ac:dyDescent="0.35">
      <c r="A195" s="32"/>
      <c r="B195" s="30"/>
      <c r="C195" s="30"/>
      <c r="D195" s="30"/>
      <c r="E195" s="30"/>
      <c r="F195" s="31"/>
      <c r="G195" s="30"/>
    </row>
    <row r="196" spans="1:7" x14ac:dyDescent="0.35">
      <c r="A196" s="32"/>
      <c r="B196" s="30"/>
      <c r="C196" s="30"/>
      <c r="D196" s="30"/>
      <c r="E196" s="30"/>
      <c r="F196" s="31"/>
      <c r="G196" s="30"/>
    </row>
    <row r="197" spans="1:7" x14ac:dyDescent="0.35">
      <c r="A197" s="32"/>
      <c r="B197" s="30"/>
      <c r="C197" s="30"/>
      <c r="D197" s="30"/>
      <c r="E197" s="30"/>
      <c r="F197" s="31"/>
      <c r="G197" s="30"/>
    </row>
    <row r="198" spans="1:7" x14ac:dyDescent="0.35">
      <c r="A198" s="32"/>
      <c r="B198" s="30"/>
      <c r="C198" s="30"/>
      <c r="D198" s="30"/>
      <c r="E198" s="30"/>
      <c r="F198" s="31"/>
      <c r="G198" s="30"/>
    </row>
    <row r="199" spans="1:7" x14ac:dyDescent="0.35">
      <c r="A199" s="32"/>
      <c r="B199" s="30"/>
      <c r="C199" s="30"/>
      <c r="D199" s="30"/>
      <c r="E199" s="30"/>
      <c r="F199" s="31"/>
      <c r="G199" s="30"/>
    </row>
    <row r="200" spans="1:7" x14ac:dyDescent="0.35">
      <c r="A200" s="32"/>
      <c r="B200" s="30"/>
      <c r="C200" s="30"/>
      <c r="D200" s="30"/>
      <c r="E200" s="30"/>
      <c r="F200" s="31"/>
      <c r="G200" s="30"/>
    </row>
    <row r="201" spans="1:7" x14ac:dyDescent="0.35">
      <c r="A201" s="32"/>
      <c r="B201" s="30"/>
      <c r="C201" s="30"/>
      <c r="D201" s="30"/>
      <c r="E201" s="30"/>
      <c r="F201" s="31"/>
      <c r="G201" s="30"/>
    </row>
    <row r="202" spans="1:7" x14ac:dyDescent="0.35">
      <c r="A202" s="32"/>
      <c r="B202" s="30"/>
      <c r="C202" s="30"/>
      <c r="D202" s="30"/>
      <c r="E202" s="30"/>
      <c r="F202" s="31"/>
      <c r="G202" s="30"/>
    </row>
    <row r="203" spans="1:7" x14ac:dyDescent="0.35">
      <c r="A203" s="32"/>
      <c r="B203" s="30"/>
      <c r="C203" s="30"/>
      <c r="D203" s="30"/>
      <c r="E203" s="30"/>
      <c r="F203" s="31"/>
      <c r="G203" s="30"/>
    </row>
    <row r="204" spans="1:7" x14ac:dyDescent="0.35">
      <c r="A204" s="32"/>
      <c r="B204" s="30"/>
      <c r="C204" s="30"/>
      <c r="D204" s="30"/>
      <c r="E204" s="30"/>
      <c r="F204" s="31"/>
      <c r="G204" s="30"/>
    </row>
    <row r="205" spans="1:7" x14ac:dyDescent="0.35">
      <c r="A205" s="32"/>
      <c r="B205" s="30"/>
      <c r="C205" s="30"/>
      <c r="D205" s="30"/>
      <c r="E205" s="30"/>
      <c r="F205" s="31"/>
      <c r="G205" s="30"/>
    </row>
    <row r="206" spans="1:7" x14ac:dyDescent="0.35">
      <c r="A206" s="32"/>
      <c r="B206" s="30"/>
      <c r="C206" s="30"/>
      <c r="D206" s="30"/>
      <c r="E206" s="30"/>
      <c r="F206" s="31"/>
      <c r="G206" s="30"/>
    </row>
    <row r="207" spans="1:7" x14ac:dyDescent="0.35">
      <c r="A207" s="32"/>
      <c r="B207" s="30"/>
      <c r="C207" s="30"/>
      <c r="D207" s="30"/>
      <c r="E207" s="30"/>
      <c r="F207" s="31"/>
      <c r="G207" s="30"/>
    </row>
    <row r="208" spans="1:7" x14ac:dyDescent="0.35">
      <c r="A208" s="32"/>
      <c r="B208" s="30"/>
      <c r="C208" s="30"/>
      <c r="D208" s="30"/>
      <c r="E208" s="30"/>
      <c r="F208" s="31"/>
      <c r="G208" s="30"/>
    </row>
    <row r="209" spans="1:7" x14ac:dyDescent="0.35">
      <c r="A209" s="32"/>
      <c r="B209" s="30"/>
      <c r="C209" s="30"/>
      <c r="D209" s="30"/>
      <c r="E209" s="30"/>
      <c r="F209" s="31"/>
      <c r="G209" s="30"/>
    </row>
    <row r="210" spans="1:7" x14ac:dyDescent="0.35">
      <c r="A210" s="32"/>
      <c r="B210" s="30"/>
      <c r="C210" s="30"/>
      <c r="D210" s="30"/>
      <c r="E210" s="30"/>
      <c r="F210" s="31"/>
      <c r="G210" s="30"/>
    </row>
    <row r="211" spans="1:7" x14ac:dyDescent="0.35">
      <c r="A211" s="32"/>
      <c r="B211" s="30"/>
      <c r="C211" s="30"/>
      <c r="D211" s="30"/>
      <c r="E211" s="30"/>
      <c r="F211" s="31"/>
      <c r="G211" s="30"/>
    </row>
    <row r="212" spans="1:7" x14ac:dyDescent="0.35">
      <c r="A212" s="32"/>
      <c r="B212" s="30"/>
      <c r="C212" s="30"/>
      <c r="D212" s="30"/>
      <c r="E212" s="30"/>
      <c r="F212" s="31"/>
      <c r="G212" s="30"/>
    </row>
    <row r="213" spans="1:7" x14ac:dyDescent="0.35">
      <c r="A213" s="32"/>
      <c r="B213" s="30"/>
      <c r="C213" s="30"/>
      <c r="D213" s="30"/>
      <c r="E213" s="30"/>
      <c r="F213" s="31"/>
      <c r="G213" s="30"/>
    </row>
    <row r="214" spans="1:7" x14ac:dyDescent="0.35">
      <c r="A214" s="32"/>
      <c r="B214" s="30"/>
      <c r="C214" s="30"/>
      <c r="D214" s="30"/>
      <c r="E214" s="30"/>
      <c r="F214" s="31"/>
      <c r="G214" s="30"/>
    </row>
    <row r="215" spans="1:7" x14ac:dyDescent="0.35">
      <c r="A215" s="32"/>
      <c r="B215" s="30"/>
      <c r="C215" s="30"/>
      <c r="D215" s="30"/>
      <c r="E215" s="30"/>
      <c r="F215" s="31"/>
      <c r="G215" s="30"/>
    </row>
    <row r="216" spans="1:7" x14ac:dyDescent="0.35">
      <c r="A216" s="32"/>
      <c r="B216" s="30"/>
      <c r="C216" s="30"/>
      <c r="D216" s="30"/>
      <c r="E216" s="30"/>
      <c r="F216" s="31"/>
      <c r="G216" s="30"/>
    </row>
    <row r="217" spans="1:7" x14ac:dyDescent="0.35">
      <c r="A217" s="32"/>
      <c r="B217" s="30"/>
      <c r="C217" s="30"/>
      <c r="D217" s="30"/>
      <c r="E217" s="30"/>
      <c r="F217" s="31"/>
      <c r="G217" s="30"/>
    </row>
    <row r="218" spans="1:7" x14ac:dyDescent="0.35">
      <c r="A218" s="32"/>
      <c r="B218" s="30"/>
      <c r="C218" s="30"/>
      <c r="D218" s="30"/>
      <c r="E218" s="30"/>
      <c r="F218" s="31"/>
      <c r="G218" s="30"/>
    </row>
    <row r="219" spans="1:7" x14ac:dyDescent="0.35">
      <c r="A219" s="32"/>
      <c r="B219" s="30"/>
      <c r="C219" s="30"/>
      <c r="D219" s="30"/>
      <c r="E219" s="30"/>
      <c r="F219" s="31"/>
      <c r="G219" s="30"/>
    </row>
    <row r="220" spans="1:7" x14ac:dyDescent="0.35">
      <c r="A220" s="32"/>
      <c r="B220" s="30"/>
      <c r="C220" s="30"/>
      <c r="D220" s="30"/>
      <c r="E220" s="30"/>
      <c r="F220" s="31"/>
      <c r="G220" s="30"/>
    </row>
    <row r="221" spans="1:7" x14ac:dyDescent="0.35">
      <c r="A221" s="32"/>
      <c r="B221" s="30"/>
      <c r="C221" s="30"/>
      <c r="D221" s="30"/>
      <c r="E221" s="30"/>
      <c r="F221" s="31"/>
      <c r="G221" s="30"/>
    </row>
    <row r="222" spans="1:7" x14ac:dyDescent="0.35">
      <c r="A222" s="32"/>
      <c r="B222" s="30"/>
      <c r="C222" s="30"/>
      <c r="D222" s="30"/>
      <c r="E222" s="30"/>
      <c r="F222" s="31"/>
      <c r="G222" s="30"/>
    </row>
    <row r="223" spans="1:7" x14ac:dyDescent="0.35">
      <c r="A223" s="32"/>
      <c r="B223" s="30"/>
      <c r="C223" s="30"/>
      <c r="D223" s="30"/>
      <c r="E223" s="30"/>
      <c r="F223" s="31"/>
      <c r="G223" s="30"/>
    </row>
    <row r="224" spans="1:7" x14ac:dyDescent="0.35">
      <c r="A224" s="32"/>
      <c r="B224" s="30"/>
      <c r="C224" s="30"/>
      <c r="D224" s="30"/>
      <c r="E224" s="30"/>
      <c r="F224" s="31"/>
      <c r="G224" s="30"/>
    </row>
    <row r="225" spans="1:7" x14ac:dyDescent="0.35">
      <c r="A225" s="32"/>
      <c r="B225" s="30"/>
      <c r="C225" s="30"/>
      <c r="D225" s="30"/>
      <c r="E225" s="30"/>
      <c r="F225" s="31"/>
      <c r="G225" s="30"/>
    </row>
    <row r="226" spans="1:7" x14ac:dyDescent="0.35">
      <c r="A226" s="32"/>
      <c r="B226" s="30"/>
      <c r="C226" s="30"/>
      <c r="D226" s="30"/>
      <c r="E226" s="30"/>
      <c r="F226" s="31"/>
      <c r="G226" s="30"/>
    </row>
    <row r="227" spans="1:7" x14ac:dyDescent="0.35">
      <c r="A227" s="32"/>
      <c r="B227" s="30"/>
      <c r="C227" s="30"/>
      <c r="D227" s="30"/>
      <c r="E227" s="30"/>
      <c r="F227" s="31"/>
      <c r="G227" s="30"/>
    </row>
    <row r="228" spans="1:7" x14ac:dyDescent="0.35">
      <c r="A228" s="32"/>
      <c r="B228" s="30"/>
      <c r="C228" s="30"/>
      <c r="D228" s="30"/>
      <c r="E228" s="30"/>
      <c r="F228" s="31"/>
      <c r="G228" s="30"/>
    </row>
    <row r="229" spans="1:7" x14ac:dyDescent="0.35">
      <c r="A229" s="32"/>
      <c r="B229" s="30"/>
      <c r="C229" s="30"/>
      <c r="D229" s="30"/>
      <c r="E229" s="30"/>
      <c r="F229" s="31"/>
      <c r="G229" s="30"/>
    </row>
    <row r="230" spans="1:7" x14ac:dyDescent="0.35">
      <c r="A230" s="32"/>
      <c r="B230" s="30"/>
      <c r="C230" s="30"/>
      <c r="D230" s="30"/>
      <c r="E230" s="30"/>
      <c r="F230" s="31"/>
      <c r="G230" s="30"/>
    </row>
    <row r="231" spans="1:7" x14ac:dyDescent="0.35">
      <c r="A231" s="32"/>
      <c r="B231" s="30"/>
      <c r="C231" s="30"/>
      <c r="D231" s="30"/>
      <c r="E231" s="30"/>
      <c r="F231" s="31"/>
      <c r="G231" s="30"/>
    </row>
    <row r="232" spans="1:7" x14ac:dyDescent="0.35">
      <c r="A232" s="32"/>
      <c r="B232" s="30"/>
      <c r="C232" s="30"/>
      <c r="D232" s="30"/>
      <c r="E232" s="30"/>
      <c r="F232" s="31"/>
      <c r="G232" s="30"/>
    </row>
    <row r="233" spans="1:7" x14ac:dyDescent="0.35">
      <c r="A233" s="32"/>
      <c r="B233" s="30"/>
      <c r="C233" s="30"/>
      <c r="D233" s="30"/>
      <c r="E233" s="30"/>
      <c r="F233" s="31"/>
      <c r="G233" s="30"/>
    </row>
    <row r="234" spans="1:7" x14ac:dyDescent="0.35">
      <c r="A234" s="32"/>
      <c r="B234" s="30"/>
      <c r="C234" s="30"/>
      <c r="D234" s="30"/>
      <c r="E234" s="30"/>
      <c r="F234" s="31"/>
      <c r="G234" s="30"/>
    </row>
    <row r="235" spans="1:7" x14ac:dyDescent="0.35">
      <c r="A235" s="32"/>
      <c r="B235" s="30"/>
      <c r="C235" s="30"/>
      <c r="D235" s="30"/>
      <c r="E235" s="30"/>
      <c r="F235" s="31"/>
      <c r="G235" s="30"/>
    </row>
    <row r="236" spans="1:7" x14ac:dyDescent="0.35">
      <c r="A236" s="32"/>
      <c r="B236" s="30"/>
      <c r="C236" s="30"/>
      <c r="D236" s="30"/>
      <c r="E236" s="30"/>
      <c r="F236" s="31"/>
      <c r="G236" s="30"/>
    </row>
    <row r="237" spans="1:7" x14ac:dyDescent="0.35">
      <c r="A237" s="32"/>
      <c r="B237" s="30"/>
      <c r="C237" s="30"/>
      <c r="D237" s="30"/>
      <c r="E237" s="30"/>
      <c r="F237" s="31"/>
      <c r="G237" s="30"/>
    </row>
    <row r="238" spans="1:7" x14ac:dyDescent="0.35">
      <c r="A238" s="32"/>
      <c r="B238" s="30"/>
      <c r="C238" s="30"/>
      <c r="D238" s="30"/>
      <c r="E238" s="30"/>
      <c r="F238" s="31"/>
      <c r="G238" s="30"/>
    </row>
    <row r="239" spans="1:7" x14ac:dyDescent="0.35">
      <c r="A239" s="32"/>
      <c r="B239" s="30"/>
      <c r="C239" s="30"/>
      <c r="D239" s="30"/>
      <c r="E239" s="30"/>
      <c r="F239" s="31"/>
      <c r="G239" s="30"/>
    </row>
    <row r="240" spans="1:7" x14ac:dyDescent="0.35">
      <c r="A240" s="32"/>
      <c r="B240" s="30"/>
      <c r="C240" s="30"/>
      <c r="D240" s="30"/>
      <c r="E240" s="30"/>
      <c r="F240" s="31"/>
      <c r="G240" s="30"/>
    </row>
    <row r="241" spans="1:7" x14ac:dyDescent="0.35">
      <c r="A241" s="32"/>
      <c r="B241" s="30"/>
      <c r="C241" s="30"/>
      <c r="D241" s="30"/>
      <c r="E241" s="30"/>
      <c r="F241" s="31"/>
      <c r="G241" s="30"/>
    </row>
    <row r="242" spans="1:7" x14ac:dyDescent="0.35">
      <c r="A242" s="32"/>
      <c r="B242" s="30"/>
      <c r="C242" s="30"/>
      <c r="D242" s="30"/>
      <c r="E242" s="30"/>
      <c r="F242" s="31"/>
      <c r="G242" s="30"/>
    </row>
    <row r="243" spans="1:7" x14ac:dyDescent="0.35">
      <c r="A243" s="32"/>
      <c r="B243" s="30"/>
      <c r="C243" s="30"/>
      <c r="D243" s="30"/>
      <c r="E243" s="30"/>
      <c r="F243" s="31"/>
      <c r="G243" s="30"/>
    </row>
    <row r="244" spans="1:7" x14ac:dyDescent="0.35">
      <c r="A244" s="32"/>
      <c r="B244" s="30"/>
      <c r="C244" s="30"/>
      <c r="D244" s="30"/>
      <c r="E244" s="30"/>
      <c r="F244" s="31"/>
      <c r="G244" s="30"/>
    </row>
    <row r="245" spans="1:7" x14ac:dyDescent="0.35">
      <c r="A245" s="32"/>
      <c r="B245" s="30"/>
      <c r="C245" s="30"/>
      <c r="D245" s="30"/>
      <c r="E245" s="30"/>
      <c r="F245" s="31"/>
      <c r="G245" s="30"/>
    </row>
    <row r="246" spans="1:7" x14ac:dyDescent="0.35">
      <c r="A246" s="32"/>
      <c r="B246" s="30"/>
      <c r="C246" s="30"/>
      <c r="D246" s="30"/>
      <c r="E246" s="30"/>
      <c r="F246" s="31"/>
      <c r="G246" s="30"/>
    </row>
    <row r="247" spans="1:7" x14ac:dyDescent="0.35">
      <c r="A247" s="32"/>
      <c r="B247" s="30"/>
      <c r="C247" s="30"/>
      <c r="D247" s="30"/>
      <c r="E247" s="30"/>
      <c r="F247" s="31"/>
      <c r="G247" s="30"/>
    </row>
    <row r="248" spans="1:7" x14ac:dyDescent="0.35">
      <c r="A248" s="32"/>
      <c r="B248" s="30"/>
      <c r="C248" s="30"/>
      <c r="D248" s="30"/>
      <c r="E248" s="30"/>
      <c r="F248" s="31"/>
      <c r="G248" s="30"/>
    </row>
    <row r="249" spans="1:7" x14ac:dyDescent="0.35">
      <c r="A249" s="32"/>
      <c r="B249" s="30"/>
      <c r="C249" s="30"/>
      <c r="D249" s="30"/>
      <c r="E249" s="30"/>
      <c r="F249" s="31"/>
      <c r="G249" s="30"/>
    </row>
    <row r="250" spans="1:7" x14ac:dyDescent="0.35">
      <c r="A250" s="32"/>
      <c r="B250" s="30"/>
      <c r="C250" s="30"/>
      <c r="D250" s="30"/>
      <c r="E250" s="30"/>
      <c r="F250" s="31"/>
      <c r="G250" s="30"/>
    </row>
    <row r="251" spans="1:7" x14ac:dyDescent="0.35">
      <c r="A251" s="32"/>
      <c r="B251" s="30"/>
      <c r="C251" s="30"/>
      <c r="D251" s="30"/>
      <c r="E251" s="30"/>
      <c r="F251" s="31"/>
      <c r="G251" s="30"/>
    </row>
    <row r="252" spans="1:7" x14ac:dyDescent="0.35">
      <c r="A252" s="32"/>
      <c r="B252" s="30"/>
      <c r="C252" s="30"/>
      <c r="D252" s="30"/>
      <c r="E252" s="30"/>
      <c r="F252" s="31"/>
      <c r="G252" s="30"/>
    </row>
    <row r="253" spans="1:7" x14ac:dyDescent="0.35">
      <c r="A253" s="32"/>
      <c r="B253" s="30"/>
      <c r="C253" s="30"/>
      <c r="D253" s="30"/>
      <c r="E253" s="30"/>
      <c r="F253" s="31"/>
      <c r="G253" s="30"/>
    </row>
    <row r="254" spans="1:7" x14ac:dyDescent="0.35">
      <c r="A254" s="32"/>
      <c r="B254" s="30"/>
      <c r="C254" s="30"/>
      <c r="D254" s="30"/>
      <c r="E254" s="30"/>
      <c r="F254" s="31"/>
      <c r="G254" s="30"/>
    </row>
    <row r="255" spans="1:7" x14ac:dyDescent="0.35">
      <c r="A255" s="32"/>
      <c r="B255" s="30"/>
      <c r="C255" s="30"/>
      <c r="D255" s="30"/>
      <c r="E255" s="30"/>
      <c r="F255" s="31"/>
      <c r="G255" s="30"/>
    </row>
    <row r="256" spans="1:7" x14ac:dyDescent="0.35">
      <c r="A256" s="32"/>
      <c r="B256" s="30"/>
      <c r="C256" s="30"/>
      <c r="D256" s="30"/>
      <c r="E256" s="30"/>
      <c r="F256" s="31"/>
      <c r="G256" s="30"/>
    </row>
    <row r="257" spans="1:7" x14ac:dyDescent="0.35">
      <c r="A257" s="32"/>
      <c r="B257" s="30"/>
      <c r="C257" s="30"/>
      <c r="D257" s="30"/>
      <c r="E257" s="30"/>
      <c r="F257" s="31"/>
      <c r="G257" s="30"/>
    </row>
    <row r="258" spans="1:7" x14ac:dyDescent="0.35">
      <c r="A258" s="32"/>
      <c r="B258" s="30"/>
      <c r="C258" s="30"/>
      <c r="D258" s="30"/>
      <c r="E258" s="30"/>
      <c r="F258" s="31"/>
      <c r="G258" s="30"/>
    </row>
    <row r="259" spans="1:7" x14ac:dyDescent="0.35">
      <c r="A259" s="32"/>
      <c r="B259" s="30"/>
      <c r="C259" s="30"/>
      <c r="D259" s="30"/>
      <c r="E259" s="30"/>
      <c r="F259" s="31"/>
      <c r="G259" s="30"/>
    </row>
    <row r="260" spans="1:7" x14ac:dyDescent="0.35">
      <c r="A260" s="32"/>
      <c r="B260" s="30"/>
      <c r="C260" s="30"/>
      <c r="D260" s="30"/>
      <c r="E260" s="30"/>
      <c r="F260" s="31"/>
      <c r="G260" s="30"/>
    </row>
    <row r="261" spans="1:7" x14ac:dyDescent="0.35">
      <c r="A261" s="32"/>
      <c r="B261" s="30"/>
      <c r="C261" s="30"/>
      <c r="D261" s="30"/>
      <c r="E261" s="30"/>
      <c r="F261" s="31"/>
      <c r="G261" s="30"/>
    </row>
    <row r="262" spans="1:7" x14ac:dyDescent="0.35">
      <c r="A262" s="32"/>
      <c r="B262" s="30"/>
      <c r="C262" s="30"/>
      <c r="D262" s="30"/>
      <c r="E262" s="30"/>
      <c r="F262" s="31"/>
      <c r="G262" s="30"/>
    </row>
    <row r="263" spans="1:7" x14ac:dyDescent="0.35">
      <c r="A263" s="32"/>
      <c r="B263" s="30"/>
      <c r="C263" s="30"/>
      <c r="D263" s="30"/>
      <c r="E263" s="30"/>
      <c r="F263" s="31"/>
      <c r="G263" s="30"/>
    </row>
    <row r="264" spans="1:7" x14ac:dyDescent="0.35">
      <c r="A264" s="32"/>
      <c r="B264" s="30"/>
      <c r="C264" s="30"/>
      <c r="D264" s="30"/>
      <c r="E264" s="30"/>
      <c r="F264" s="31"/>
      <c r="G264" s="30"/>
    </row>
    <row r="265" spans="1:7" x14ac:dyDescent="0.35">
      <c r="A265" s="32"/>
      <c r="B265" s="30"/>
      <c r="C265" s="30"/>
      <c r="D265" s="30"/>
      <c r="E265" s="30"/>
      <c r="F265" s="31"/>
      <c r="G265" s="30"/>
    </row>
    <row r="266" spans="1:7" x14ac:dyDescent="0.35">
      <c r="A266" s="32"/>
      <c r="B266" s="30"/>
      <c r="C266" s="30"/>
      <c r="D266" s="30"/>
      <c r="E266" s="30"/>
      <c r="F266" s="31"/>
      <c r="G266" s="30"/>
    </row>
    <row r="267" spans="1:7" x14ac:dyDescent="0.35">
      <c r="A267" s="32"/>
      <c r="B267" s="30"/>
      <c r="C267" s="30"/>
      <c r="D267" s="30"/>
      <c r="E267" s="30"/>
      <c r="F267" s="31"/>
      <c r="G267" s="30"/>
    </row>
    <row r="268" spans="1:7" x14ac:dyDescent="0.35">
      <c r="A268" s="32"/>
      <c r="B268" s="30"/>
      <c r="C268" s="30"/>
      <c r="D268" s="30"/>
      <c r="E268" s="30"/>
      <c r="F268" s="31"/>
      <c r="G268" s="30"/>
    </row>
    <row r="269" spans="1:7" x14ac:dyDescent="0.35">
      <c r="A269" s="32"/>
      <c r="B269" s="30"/>
      <c r="C269" s="30"/>
      <c r="D269" s="30"/>
      <c r="E269" s="30"/>
      <c r="F269" s="31"/>
      <c r="G269" s="30"/>
    </row>
    <row r="270" spans="1:7" x14ac:dyDescent="0.35">
      <c r="A270" s="32"/>
      <c r="B270" s="30"/>
      <c r="C270" s="30"/>
      <c r="D270" s="30"/>
      <c r="E270" s="30"/>
      <c r="F270" s="31"/>
      <c r="G270" s="30"/>
    </row>
    <row r="271" spans="1:7" x14ac:dyDescent="0.35">
      <c r="A271" s="32"/>
      <c r="B271" s="30"/>
      <c r="C271" s="30"/>
      <c r="D271" s="30"/>
      <c r="E271" s="30"/>
      <c r="F271" s="31"/>
      <c r="G271" s="30"/>
    </row>
    <row r="272" spans="1:7" x14ac:dyDescent="0.35">
      <c r="A272" s="32"/>
      <c r="B272" s="30"/>
      <c r="C272" s="30"/>
      <c r="D272" s="30"/>
      <c r="E272" s="30"/>
      <c r="F272" s="31"/>
      <c r="G272" s="30"/>
    </row>
    <row r="273" spans="1:7" x14ac:dyDescent="0.35">
      <c r="A273" s="32"/>
      <c r="B273" s="30"/>
      <c r="C273" s="30"/>
      <c r="D273" s="30"/>
      <c r="E273" s="30"/>
      <c r="F273" s="31"/>
      <c r="G273" s="30"/>
    </row>
    <row r="274" spans="1:7" x14ac:dyDescent="0.35">
      <c r="A274" s="32"/>
      <c r="B274" s="30"/>
      <c r="C274" s="30"/>
      <c r="D274" s="30"/>
      <c r="E274" s="30"/>
      <c r="F274" s="31"/>
      <c r="G274" s="30"/>
    </row>
    <row r="275" spans="1:7" x14ac:dyDescent="0.35">
      <c r="A275" s="32"/>
      <c r="B275" s="30"/>
      <c r="C275" s="30"/>
      <c r="D275" s="30"/>
      <c r="E275" s="30"/>
      <c r="F275" s="31"/>
      <c r="G275" s="30"/>
    </row>
    <row r="276" spans="1:7" x14ac:dyDescent="0.35">
      <c r="A276" s="32"/>
      <c r="B276" s="30"/>
      <c r="C276" s="30"/>
      <c r="D276" s="30"/>
      <c r="E276" s="30"/>
      <c r="F276" s="31"/>
      <c r="G276" s="30"/>
    </row>
    <row r="277" spans="1:7" x14ac:dyDescent="0.35">
      <c r="A277" s="32"/>
      <c r="B277" s="30"/>
      <c r="C277" s="30"/>
      <c r="D277" s="30"/>
      <c r="E277" s="30"/>
      <c r="F277" s="31"/>
      <c r="G277" s="30"/>
    </row>
    <row r="278" spans="1:7" x14ac:dyDescent="0.35">
      <c r="A278" s="32"/>
      <c r="B278" s="30"/>
      <c r="C278" s="30"/>
      <c r="D278" s="30"/>
      <c r="E278" s="30"/>
      <c r="F278" s="31"/>
      <c r="G278" s="30"/>
    </row>
    <row r="279" spans="1:7" x14ac:dyDescent="0.35">
      <c r="A279" s="32"/>
      <c r="B279" s="30"/>
      <c r="C279" s="30"/>
      <c r="D279" s="30"/>
      <c r="E279" s="30"/>
      <c r="F279" s="31"/>
      <c r="G279" s="30"/>
    </row>
    <row r="280" spans="1:7" x14ac:dyDescent="0.35">
      <c r="A280" s="32"/>
      <c r="B280" s="30"/>
      <c r="C280" s="30"/>
      <c r="D280" s="30"/>
      <c r="E280" s="30"/>
      <c r="F280" s="31"/>
      <c r="G280" s="30"/>
    </row>
    <row r="281" spans="1:7" x14ac:dyDescent="0.35">
      <c r="A281" s="32"/>
      <c r="B281" s="30"/>
      <c r="C281" s="30"/>
      <c r="D281" s="30"/>
      <c r="E281" s="30"/>
      <c r="F281" s="31"/>
      <c r="G281" s="30"/>
    </row>
    <row r="282" spans="1:7" x14ac:dyDescent="0.35">
      <c r="A282" s="32"/>
      <c r="B282" s="30"/>
      <c r="C282" s="30"/>
      <c r="D282" s="30"/>
      <c r="E282" s="30"/>
      <c r="F282" s="31"/>
      <c r="G282" s="30"/>
    </row>
    <row r="283" spans="1:7" x14ac:dyDescent="0.35">
      <c r="A283" s="32"/>
      <c r="B283" s="30"/>
      <c r="C283" s="30"/>
      <c r="D283" s="30"/>
      <c r="E283" s="30"/>
      <c r="F283" s="31"/>
      <c r="G283" s="30"/>
    </row>
    <row r="284" spans="1:7" x14ac:dyDescent="0.35">
      <c r="A284" s="32"/>
      <c r="B284" s="30"/>
      <c r="C284" s="30"/>
      <c r="D284" s="30"/>
      <c r="E284" s="30"/>
      <c r="F284" s="31"/>
      <c r="G284" s="30"/>
    </row>
    <row r="285" spans="1:7" x14ac:dyDescent="0.35">
      <c r="A285" s="32"/>
      <c r="B285" s="30"/>
      <c r="C285" s="30"/>
      <c r="D285" s="30"/>
      <c r="E285" s="30"/>
      <c r="F285" s="31"/>
      <c r="G285" s="30"/>
    </row>
    <row r="286" spans="1:7" x14ac:dyDescent="0.35">
      <c r="A286" s="32"/>
      <c r="B286" s="30"/>
      <c r="C286" s="30"/>
      <c r="D286" s="30"/>
      <c r="E286" s="30"/>
      <c r="F286" s="31"/>
      <c r="G286" s="30"/>
    </row>
    <row r="287" spans="1:7" x14ac:dyDescent="0.35">
      <c r="A287" s="32"/>
      <c r="B287" s="30"/>
      <c r="C287" s="30"/>
      <c r="D287" s="30"/>
      <c r="E287" s="30"/>
      <c r="F287" s="31"/>
      <c r="G287" s="30"/>
    </row>
    <row r="288" spans="1:7" x14ac:dyDescent="0.35">
      <c r="A288" s="32"/>
      <c r="B288" s="30"/>
      <c r="C288" s="30"/>
      <c r="D288" s="30"/>
      <c r="E288" s="30"/>
      <c r="F288" s="31"/>
      <c r="G288" s="30"/>
    </row>
    <row r="289" spans="1:7" x14ac:dyDescent="0.35">
      <c r="A289" s="32"/>
      <c r="B289" s="30"/>
      <c r="C289" s="30"/>
      <c r="D289" s="30"/>
      <c r="E289" s="30"/>
      <c r="F289" s="31"/>
      <c r="G289" s="30"/>
    </row>
    <row r="290" spans="1:7" x14ac:dyDescent="0.35">
      <c r="A290" s="32"/>
      <c r="B290" s="30"/>
      <c r="C290" s="30"/>
      <c r="D290" s="30"/>
      <c r="E290" s="30"/>
      <c r="F290" s="31"/>
      <c r="G290" s="30"/>
    </row>
    <row r="291" spans="1:7" x14ac:dyDescent="0.35">
      <c r="A291" s="32"/>
      <c r="B291" s="30"/>
      <c r="C291" s="30"/>
      <c r="D291" s="30"/>
      <c r="E291" s="30"/>
      <c r="F291" s="31"/>
      <c r="G291" s="30"/>
    </row>
    <row r="292" spans="1:7" x14ac:dyDescent="0.35">
      <c r="A292" s="32"/>
      <c r="B292" s="30"/>
      <c r="C292" s="30"/>
      <c r="D292" s="30"/>
      <c r="E292" s="30"/>
      <c r="F292" s="31"/>
      <c r="G292" s="30"/>
    </row>
    <row r="293" spans="1:7" x14ac:dyDescent="0.35">
      <c r="A293" s="32"/>
      <c r="B293" s="30"/>
      <c r="C293" s="30"/>
      <c r="D293" s="30"/>
      <c r="E293" s="30"/>
      <c r="F293" s="31"/>
      <c r="G293" s="30"/>
    </row>
    <row r="294" spans="1:7" x14ac:dyDescent="0.35">
      <c r="A294" s="32"/>
      <c r="B294" s="30"/>
      <c r="C294" s="30"/>
      <c r="D294" s="30"/>
      <c r="E294" s="30"/>
      <c r="F294" s="31"/>
      <c r="G294" s="30"/>
    </row>
    <row r="295" spans="1:7" x14ac:dyDescent="0.35">
      <c r="A295" s="32"/>
      <c r="B295" s="30"/>
      <c r="C295" s="30"/>
      <c r="D295" s="30"/>
      <c r="E295" s="30"/>
      <c r="F295" s="31"/>
      <c r="G295" s="30"/>
    </row>
    <row r="296" spans="1:7" x14ac:dyDescent="0.35">
      <c r="A296" s="32"/>
      <c r="B296" s="30"/>
      <c r="C296" s="30"/>
      <c r="D296" s="30"/>
      <c r="E296" s="30"/>
      <c r="F296" s="31"/>
      <c r="G296" s="30"/>
    </row>
    <row r="297" spans="1:7" x14ac:dyDescent="0.35">
      <c r="A297" s="32"/>
      <c r="B297" s="30"/>
      <c r="C297" s="30"/>
      <c r="D297" s="30"/>
      <c r="E297" s="30"/>
      <c r="F297" s="31"/>
      <c r="G297" s="30"/>
    </row>
    <row r="298" spans="1:7" x14ac:dyDescent="0.35">
      <c r="A298" s="32"/>
      <c r="B298" s="30"/>
      <c r="C298" s="30"/>
      <c r="D298" s="30"/>
      <c r="E298" s="30"/>
      <c r="F298" s="31"/>
      <c r="G298" s="30"/>
    </row>
    <row r="299" spans="1:7" x14ac:dyDescent="0.35">
      <c r="A299" s="32"/>
      <c r="B299" s="30"/>
      <c r="C299" s="30"/>
      <c r="D299" s="30"/>
      <c r="E299" s="30"/>
      <c r="F299" s="31"/>
      <c r="G299" s="30"/>
    </row>
    <row r="300" spans="1:7" x14ac:dyDescent="0.35">
      <c r="A300" s="32"/>
      <c r="B300" s="30"/>
      <c r="C300" s="30"/>
      <c r="D300" s="30"/>
      <c r="E300" s="30"/>
      <c r="F300" s="31"/>
      <c r="G300" s="30"/>
    </row>
    <row r="301" spans="1:7" x14ac:dyDescent="0.35">
      <c r="A301" s="32"/>
      <c r="B301" s="30"/>
      <c r="C301" s="30"/>
      <c r="D301" s="30"/>
      <c r="E301" s="30"/>
      <c r="F301" s="31"/>
      <c r="G301" s="30"/>
    </row>
    <row r="302" spans="1:7" x14ac:dyDescent="0.35">
      <c r="A302" s="32"/>
      <c r="B302" s="30"/>
      <c r="C302" s="30"/>
      <c r="D302" s="30"/>
      <c r="E302" s="30"/>
      <c r="F302" s="31"/>
      <c r="G302" s="30"/>
    </row>
    <row r="303" spans="1:7" x14ac:dyDescent="0.35">
      <c r="A303" s="32"/>
      <c r="B303" s="30"/>
      <c r="C303" s="30"/>
      <c r="D303" s="30"/>
      <c r="E303" s="30"/>
      <c r="F303" s="31"/>
      <c r="G303" s="30"/>
    </row>
    <row r="304" spans="1:7" x14ac:dyDescent="0.35">
      <c r="A304" s="32"/>
      <c r="B304" s="30"/>
      <c r="C304" s="30"/>
      <c r="D304" s="30"/>
      <c r="E304" s="30"/>
      <c r="F304" s="31"/>
      <c r="G304" s="30"/>
    </row>
    <row r="305" spans="1:7" x14ac:dyDescent="0.35">
      <c r="A305" s="32"/>
      <c r="B305" s="30"/>
      <c r="C305" s="30"/>
      <c r="D305" s="30"/>
      <c r="E305" s="30"/>
      <c r="F305" s="31"/>
      <c r="G305" s="30"/>
    </row>
    <row r="306" spans="1:7" x14ac:dyDescent="0.35">
      <c r="A306" s="32"/>
      <c r="B306" s="30"/>
      <c r="C306" s="30"/>
      <c r="D306" s="30"/>
      <c r="E306" s="30"/>
      <c r="F306" s="31"/>
      <c r="G306" s="30"/>
    </row>
    <row r="307" spans="1:7" x14ac:dyDescent="0.35">
      <c r="A307" s="32"/>
      <c r="B307" s="30"/>
      <c r="C307" s="30"/>
      <c r="D307" s="30"/>
      <c r="E307" s="30"/>
      <c r="F307" s="31"/>
      <c r="G307" s="30"/>
    </row>
    <row r="308" spans="1:7" x14ac:dyDescent="0.35">
      <c r="A308" s="32"/>
      <c r="B308" s="30"/>
      <c r="C308" s="30"/>
      <c r="D308" s="30"/>
      <c r="E308" s="30"/>
      <c r="F308" s="31"/>
      <c r="G308" s="30"/>
    </row>
    <row r="309" spans="1:7" x14ac:dyDescent="0.35">
      <c r="A309" s="32"/>
      <c r="B309" s="30"/>
      <c r="C309" s="30"/>
      <c r="D309" s="30"/>
      <c r="E309" s="30"/>
      <c r="F309" s="31"/>
      <c r="G309" s="30"/>
    </row>
    <row r="310" spans="1:7" x14ac:dyDescent="0.35">
      <c r="A310" s="32"/>
      <c r="B310" s="30"/>
      <c r="C310" s="30"/>
      <c r="D310" s="30"/>
      <c r="E310" s="30"/>
      <c r="F310" s="31"/>
      <c r="G310" s="30"/>
    </row>
    <row r="311" spans="1:7" x14ac:dyDescent="0.35">
      <c r="A311" s="32"/>
      <c r="B311" s="30"/>
      <c r="C311" s="30"/>
      <c r="D311" s="30"/>
      <c r="E311" s="30"/>
      <c r="F311" s="31"/>
      <c r="G311" s="30"/>
    </row>
    <row r="312" spans="1:7" x14ac:dyDescent="0.35">
      <c r="A312" s="32"/>
      <c r="B312" s="30"/>
      <c r="C312" s="30"/>
      <c r="D312" s="30"/>
      <c r="E312" s="30"/>
      <c r="F312" s="31"/>
      <c r="G312" s="30"/>
    </row>
    <row r="313" spans="1:7" x14ac:dyDescent="0.35">
      <c r="A313" s="32"/>
      <c r="B313" s="30"/>
      <c r="C313" s="30"/>
      <c r="D313" s="30"/>
      <c r="E313" s="30"/>
      <c r="F313" s="31"/>
      <c r="G313" s="30"/>
    </row>
    <row r="314" spans="1:7" x14ac:dyDescent="0.35">
      <c r="A314" s="32"/>
      <c r="B314" s="30"/>
      <c r="C314" s="30"/>
      <c r="D314" s="30"/>
      <c r="E314" s="30"/>
      <c r="F314" s="31"/>
      <c r="G314" s="30"/>
    </row>
    <row r="315" spans="1:7" x14ac:dyDescent="0.35">
      <c r="A315" s="32"/>
      <c r="B315" s="30"/>
      <c r="C315" s="30"/>
      <c r="D315" s="30"/>
      <c r="E315" s="30"/>
      <c r="F315" s="31"/>
      <c r="G315" s="30"/>
    </row>
    <row r="316" spans="1:7" x14ac:dyDescent="0.35">
      <c r="A316" s="32"/>
      <c r="B316" s="30"/>
      <c r="C316" s="30"/>
      <c r="D316" s="30"/>
      <c r="E316" s="30"/>
      <c r="F316" s="31"/>
      <c r="G316" s="30"/>
    </row>
    <row r="317" spans="1:7" x14ac:dyDescent="0.35">
      <c r="A317" s="32"/>
      <c r="B317" s="30"/>
      <c r="C317" s="30"/>
      <c r="D317" s="30"/>
      <c r="E317" s="30"/>
      <c r="F317" s="31"/>
      <c r="G317" s="30"/>
    </row>
    <row r="318" spans="1:7" x14ac:dyDescent="0.35">
      <c r="A318" s="32"/>
      <c r="B318" s="30"/>
      <c r="C318" s="30"/>
      <c r="D318" s="30"/>
      <c r="E318" s="30"/>
      <c r="F318" s="31"/>
      <c r="G318" s="30"/>
    </row>
    <row r="319" spans="1:7" x14ac:dyDescent="0.35">
      <c r="A319" s="32"/>
      <c r="B319" s="30"/>
      <c r="C319" s="30"/>
      <c r="D319" s="30"/>
      <c r="E319" s="30"/>
      <c r="F319" s="31"/>
      <c r="G319" s="30"/>
    </row>
    <row r="320" spans="1:7" x14ac:dyDescent="0.35">
      <c r="A320" s="32"/>
      <c r="B320" s="30"/>
      <c r="C320" s="30"/>
      <c r="D320" s="30"/>
      <c r="E320" s="30"/>
      <c r="F320" s="31"/>
      <c r="G320" s="30"/>
    </row>
    <row r="321" spans="1:7" x14ac:dyDescent="0.35">
      <c r="A321" s="32"/>
      <c r="B321" s="30"/>
      <c r="C321" s="30"/>
      <c r="D321" s="30"/>
      <c r="E321" s="30"/>
      <c r="F321" s="31"/>
      <c r="G321" s="30"/>
    </row>
    <row r="322" spans="1:7" x14ac:dyDescent="0.35">
      <c r="A322" s="32"/>
      <c r="B322" s="30"/>
      <c r="C322" s="30"/>
      <c r="D322" s="30"/>
      <c r="E322" s="30"/>
      <c r="F322" s="31"/>
      <c r="G322" s="30"/>
    </row>
    <row r="323" spans="1:7" x14ac:dyDescent="0.35">
      <c r="A323" s="32"/>
      <c r="B323" s="30"/>
      <c r="C323" s="30"/>
      <c r="D323" s="30"/>
      <c r="E323" s="30"/>
      <c r="F323" s="31"/>
      <c r="G323" s="30"/>
    </row>
    <row r="324" spans="1:7" x14ac:dyDescent="0.35">
      <c r="A324" s="32"/>
      <c r="B324" s="30"/>
      <c r="C324" s="30"/>
      <c r="D324" s="30"/>
      <c r="E324" s="30"/>
      <c r="F324" s="31"/>
      <c r="G324" s="30"/>
    </row>
    <row r="325" spans="1:7" x14ac:dyDescent="0.35">
      <c r="A325" s="32"/>
      <c r="B325" s="30"/>
      <c r="C325" s="30"/>
      <c r="D325" s="30"/>
      <c r="E325" s="30"/>
      <c r="F325" s="31"/>
      <c r="G325" s="30"/>
    </row>
    <row r="326" spans="1:7" x14ac:dyDescent="0.35">
      <c r="A326" s="32"/>
      <c r="B326" s="30"/>
      <c r="C326" s="30"/>
      <c r="D326" s="30"/>
      <c r="E326" s="30"/>
      <c r="F326" s="31"/>
      <c r="G326" s="30"/>
    </row>
    <row r="327" spans="1:7" x14ac:dyDescent="0.35">
      <c r="A327" s="32"/>
      <c r="B327" s="30"/>
      <c r="C327" s="30"/>
      <c r="D327" s="30"/>
      <c r="E327" s="30"/>
      <c r="F327" s="31"/>
      <c r="G327" s="30"/>
    </row>
    <row r="328" spans="1:7" x14ac:dyDescent="0.35">
      <c r="A328" s="32"/>
      <c r="B328" s="30"/>
      <c r="C328" s="30"/>
      <c r="D328" s="30"/>
      <c r="E328" s="30"/>
      <c r="F328" s="31"/>
      <c r="G328" s="30"/>
    </row>
    <row r="329" spans="1:7" x14ac:dyDescent="0.35">
      <c r="A329" s="32"/>
      <c r="B329" s="30"/>
      <c r="C329" s="30"/>
      <c r="D329" s="30"/>
      <c r="E329" s="30"/>
      <c r="F329" s="31"/>
      <c r="G329" s="30"/>
    </row>
    <row r="330" spans="1:7" x14ac:dyDescent="0.35">
      <c r="A330" s="32"/>
      <c r="B330" s="30"/>
      <c r="C330" s="30"/>
      <c r="D330" s="30"/>
      <c r="E330" s="30"/>
      <c r="F330" s="31"/>
      <c r="G330" s="30"/>
    </row>
    <row r="331" spans="1:7" x14ac:dyDescent="0.35">
      <c r="A331" s="32"/>
      <c r="B331" s="30"/>
      <c r="C331" s="30"/>
      <c r="D331" s="30"/>
      <c r="E331" s="30"/>
      <c r="F331" s="31"/>
      <c r="G331" s="30"/>
    </row>
    <row r="332" spans="1:7" x14ac:dyDescent="0.35">
      <c r="A332" s="32"/>
      <c r="B332" s="30"/>
      <c r="C332" s="30"/>
      <c r="D332" s="30"/>
      <c r="E332" s="30"/>
      <c r="F332" s="31"/>
      <c r="G332" s="30"/>
    </row>
    <row r="333" spans="1:7" x14ac:dyDescent="0.35">
      <c r="A333" s="32"/>
      <c r="B333" s="30"/>
      <c r="C333" s="30"/>
      <c r="D333" s="30"/>
      <c r="E333" s="30"/>
      <c r="F333" s="31"/>
      <c r="G333" s="30"/>
    </row>
    <row r="334" spans="1:7" x14ac:dyDescent="0.35">
      <c r="A334" s="32"/>
      <c r="B334" s="30"/>
      <c r="C334" s="30"/>
      <c r="D334" s="30"/>
      <c r="E334" s="30"/>
      <c r="F334" s="31"/>
      <c r="G334" s="30"/>
    </row>
    <row r="335" spans="1:7" x14ac:dyDescent="0.35">
      <c r="A335" s="32"/>
      <c r="B335" s="30"/>
      <c r="C335" s="30"/>
      <c r="D335" s="30"/>
      <c r="E335" s="30"/>
      <c r="F335" s="31"/>
      <c r="G335" s="30"/>
    </row>
    <row r="336" spans="1:7" x14ac:dyDescent="0.35">
      <c r="A336" s="32"/>
      <c r="B336" s="30"/>
      <c r="C336" s="30"/>
      <c r="D336" s="30"/>
      <c r="E336" s="30"/>
      <c r="F336" s="31"/>
      <c r="G336" s="30"/>
    </row>
    <row r="337" spans="1:7" x14ac:dyDescent="0.35">
      <c r="A337" s="32"/>
      <c r="B337" s="30"/>
      <c r="C337" s="30"/>
      <c r="D337" s="30"/>
      <c r="E337" s="30"/>
      <c r="F337" s="31"/>
      <c r="G337" s="30"/>
    </row>
    <row r="338" spans="1:7" x14ac:dyDescent="0.35">
      <c r="A338" s="32"/>
      <c r="B338" s="30"/>
      <c r="C338" s="30"/>
      <c r="D338" s="30"/>
      <c r="E338" s="30"/>
      <c r="F338" s="31"/>
      <c r="G338" s="30"/>
    </row>
    <row r="339" spans="1:7" x14ac:dyDescent="0.35">
      <c r="A339" s="32"/>
      <c r="B339" s="30"/>
      <c r="C339" s="30"/>
      <c r="D339" s="30"/>
      <c r="E339" s="30"/>
      <c r="F339" s="31"/>
      <c r="G339" s="30"/>
    </row>
    <row r="340" spans="1:7" x14ac:dyDescent="0.35">
      <c r="A340" s="32"/>
      <c r="B340" s="30"/>
      <c r="C340" s="30"/>
      <c r="D340" s="30"/>
      <c r="E340" s="30"/>
      <c r="F340" s="31"/>
      <c r="G340" s="30"/>
    </row>
    <row r="341" spans="1:7" x14ac:dyDescent="0.35">
      <c r="A341" s="32"/>
      <c r="B341" s="30"/>
      <c r="C341" s="30"/>
      <c r="D341" s="30"/>
      <c r="E341" s="30"/>
      <c r="F341" s="31"/>
      <c r="G341" s="30"/>
    </row>
    <row r="342" spans="1:7" x14ac:dyDescent="0.35">
      <c r="A342" s="32"/>
      <c r="B342" s="30"/>
      <c r="C342" s="30"/>
      <c r="D342" s="30"/>
      <c r="E342" s="30"/>
      <c r="F342" s="31"/>
      <c r="G342" s="30"/>
    </row>
    <row r="343" spans="1:7" x14ac:dyDescent="0.35">
      <c r="A343" s="32"/>
      <c r="B343" s="30"/>
      <c r="C343" s="30"/>
      <c r="D343" s="30"/>
      <c r="E343" s="30"/>
      <c r="F343" s="31"/>
      <c r="G343" s="30"/>
    </row>
    <row r="344" spans="1:7" x14ac:dyDescent="0.35">
      <c r="A344" s="32"/>
      <c r="B344" s="30"/>
      <c r="C344" s="30"/>
      <c r="D344" s="30"/>
      <c r="E344" s="30"/>
      <c r="F344" s="31"/>
      <c r="G344" s="30"/>
    </row>
    <row r="345" spans="1:7" x14ac:dyDescent="0.35">
      <c r="A345" s="32"/>
      <c r="B345" s="30"/>
      <c r="C345" s="30"/>
      <c r="D345" s="30"/>
      <c r="E345" s="30"/>
      <c r="F345" s="31"/>
      <c r="G345" s="30"/>
    </row>
    <row r="346" spans="1:7" x14ac:dyDescent="0.35">
      <c r="A346" s="32"/>
      <c r="B346" s="30"/>
      <c r="C346" s="30"/>
      <c r="D346" s="30"/>
      <c r="E346" s="30"/>
      <c r="F346" s="31"/>
      <c r="G346" s="30"/>
    </row>
    <row r="347" spans="1:7" x14ac:dyDescent="0.35">
      <c r="A347" s="32"/>
      <c r="B347" s="30"/>
      <c r="C347" s="30"/>
      <c r="D347" s="30"/>
      <c r="E347" s="30"/>
      <c r="F347" s="31"/>
      <c r="G347" s="30"/>
    </row>
    <row r="348" spans="1:7" x14ac:dyDescent="0.35">
      <c r="A348" s="32"/>
      <c r="B348" s="30"/>
      <c r="C348" s="30"/>
      <c r="D348" s="30"/>
      <c r="E348" s="30"/>
      <c r="F348" s="31"/>
      <c r="G348" s="30"/>
    </row>
    <row r="349" spans="1:7" x14ac:dyDescent="0.35">
      <c r="A349" s="32"/>
      <c r="B349" s="30"/>
      <c r="C349" s="30"/>
      <c r="D349" s="30"/>
      <c r="E349" s="30"/>
      <c r="F349" s="31"/>
      <c r="G349" s="30"/>
    </row>
    <row r="350" spans="1:7" x14ac:dyDescent="0.35">
      <c r="A350" s="32"/>
      <c r="B350" s="30"/>
      <c r="C350" s="30"/>
      <c r="D350" s="30"/>
      <c r="E350" s="30"/>
      <c r="F350" s="31"/>
      <c r="G350" s="30"/>
    </row>
    <row r="351" spans="1:7" x14ac:dyDescent="0.35">
      <c r="A351" s="32"/>
      <c r="B351" s="30"/>
      <c r="C351" s="30"/>
      <c r="D351" s="30"/>
      <c r="E351" s="30"/>
      <c r="F351" s="31"/>
      <c r="G351" s="30"/>
    </row>
    <row r="352" spans="1:7" x14ac:dyDescent="0.35">
      <c r="A352" s="32"/>
      <c r="B352" s="30"/>
      <c r="C352" s="30"/>
      <c r="D352" s="30"/>
      <c r="E352" s="30"/>
      <c r="F352" s="31"/>
      <c r="G352" s="30"/>
    </row>
    <row r="353" spans="1:7" x14ac:dyDescent="0.35">
      <c r="A353" s="32"/>
      <c r="B353" s="30"/>
      <c r="C353" s="30"/>
      <c r="D353" s="30"/>
      <c r="E353" s="30"/>
      <c r="F353" s="31"/>
      <c r="G353" s="30"/>
    </row>
    <row r="354" spans="1:7" x14ac:dyDescent="0.35">
      <c r="A354" s="32"/>
      <c r="B354" s="30"/>
      <c r="C354" s="30"/>
      <c r="D354" s="30"/>
      <c r="E354" s="30"/>
      <c r="F354" s="31"/>
      <c r="G354" s="30"/>
    </row>
    <row r="355" spans="1:7" x14ac:dyDescent="0.35">
      <c r="A355" s="32"/>
      <c r="B355" s="30"/>
      <c r="C355" s="30"/>
      <c r="D355" s="30"/>
      <c r="E355" s="30"/>
      <c r="F355" s="31"/>
      <c r="G355" s="30"/>
    </row>
    <row r="356" spans="1:7" x14ac:dyDescent="0.35">
      <c r="A356" s="32"/>
      <c r="B356" s="30"/>
      <c r="C356" s="30"/>
      <c r="D356" s="30"/>
      <c r="E356" s="30"/>
      <c r="F356" s="31"/>
      <c r="G356" s="30"/>
    </row>
    <row r="357" spans="1:7" x14ac:dyDescent="0.35">
      <c r="A357" s="32"/>
      <c r="B357" s="30"/>
      <c r="C357" s="30"/>
      <c r="D357" s="30"/>
      <c r="E357" s="30"/>
      <c r="F357" s="31"/>
      <c r="G357" s="30"/>
    </row>
    <row r="358" spans="1:7" x14ac:dyDescent="0.35">
      <c r="A358" s="32"/>
      <c r="B358" s="30"/>
      <c r="C358" s="30"/>
      <c r="D358" s="30"/>
      <c r="E358" s="30"/>
      <c r="F358" s="31"/>
      <c r="G358" s="30"/>
    </row>
    <row r="359" spans="1:7" x14ac:dyDescent="0.35">
      <c r="A359" s="32"/>
      <c r="B359" s="30"/>
      <c r="C359" s="30"/>
      <c r="D359" s="30"/>
      <c r="E359" s="30"/>
      <c r="F359" s="31"/>
      <c r="G359" s="30"/>
    </row>
    <row r="360" spans="1:7" x14ac:dyDescent="0.35">
      <c r="A360" s="32"/>
      <c r="B360" s="30"/>
      <c r="C360" s="30"/>
      <c r="D360" s="30"/>
      <c r="E360" s="30"/>
      <c r="F360" s="31"/>
      <c r="G360" s="30"/>
    </row>
    <row r="361" spans="1:7" x14ac:dyDescent="0.35">
      <c r="A361" s="32"/>
      <c r="B361" s="30"/>
      <c r="C361" s="30"/>
      <c r="D361" s="30"/>
      <c r="E361" s="30"/>
      <c r="F361" s="31"/>
      <c r="G361" s="30"/>
    </row>
    <row r="362" spans="1:7" x14ac:dyDescent="0.35">
      <c r="A362" s="32"/>
      <c r="B362" s="30"/>
      <c r="C362" s="30"/>
      <c r="D362" s="30"/>
      <c r="E362" s="30"/>
      <c r="F362" s="31"/>
      <c r="G362" s="30"/>
    </row>
    <row r="363" spans="1:7" x14ac:dyDescent="0.35">
      <c r="A363" s="32"/>
      <c r="B363" s="30"/>
      <c r="C363" s="30"/>
      <c r="D363" s="30"/>
      <c r="E363" s="30"/>
      <c r="F363" s="31"/>
      <c r="G363" s="30"/>
    </row>
    <row r="364" spans="1:7" x14ac:dyDescent="0.35">
      <c r="A364" s="32"/>
      <c r="B364" s="30"/>
      <c r="C364" s="30"/>
      <c r="D364" s="30"/>
      <c r="E364" s="30"/>
      <c r="F364" s="31"/>
      <c r="G364" s="30"/>
    </row>
    <row r="365" spans="1:7" x14ac:dyDescent="0.35">
      <c r="A365" s="32"/>
      <c r="B365" s="30"/>
      <c r="C365" s="30"/>
      <c r="D365" s="30"/>
      <c r="E365" s="30"/>
      <c r="F365" s="31"/>
      <c r="G365" s="30"/>
    </row>
    <row r="366" spans="1:7" x14ac:dyDescent="0.35">
      <c r="A366" s="32"/>
      <c r="B366" s="30"/>
      <c r="C366" s="30"/>
      <c r="D366" s="30"/>
      <c r="E366" s="30"/>
      <c r="F366" s="31"/>
      <c r="G366" s="30"/>
    </row>
    <row r="367" spans="1:7" x14ac:dyDescent="0.35">
      <c r="A367" s="32"/>
      <c r="B367" s="30"/>
      <c r="C367" s="30"/>
      <c r="D367" s="30"/>
      <c r="E367" s="30"/>
      <c r="F367" s="31"/>
      <c r="G367" s="30"/>
    </row>
    <row r="368" spans="1:7" x14ac:dyDescent="0.35">
      <c r="A368" s="32"/>
      <c r="B368" s="30"/>
      <c r="C368" s="30"/>
      <c r="D368" s="30"/>
      <c r="E368" s="30"/>
      <c r="F368" s="31"/>
      <c r="G368" s="30"/>
    </row>
    <row r="369" spans="1:7" x14ac:dyDescent="0.35">
      <c r="A369" s="32"/>
      <c r="B369" s="30"/>
      <c r="C369" s="30"/>
      <c r="D369" s="30"/>
      <c r="E369" s="30"/>
      <c r="F369" s="31"/>
      <c r="G369" s="30"/>
    </row>
    <row r="370" spans="1:7" x14ac:dyDescent="0.35">
      <c r="A370" s="32"/>
      <c r="B370" s="30"/>
      <c r="C370" s="30"/>
      <c r="D370" s="30"/>
      <c r="E370" s="30"/>
      <c r="F370" s="31"/>
      <c r="G370" s="30"/>
    </row>
    <row r="371" spans="1:7" x14ac:dyDescent="0.35">
      <c r="A371" s="32"/>
      <c r="B371" s="30"/>
      <c r="C371" s="30"/>
      <c r="D371" s="30"/>
      <c r="E371" s="30"/>
      <c r="F371" s="31"/>
      <c r="G371" s="30"/>
    </row>
    <row r="372" spans="1:7" x14ac:dyDescent="0.35">
      <c r="A372" s="32"/>
      <c r="B372" s="30"/>
      <c r="C372" s="30"/>
      <c r="D372" s="30"/>
      <c r="E372" s="30"/>
      <c r="F372" s="31"/>
      <c r="G372" s="30"/>
    </row>
    <row r="373" spans="1:7" x14ac:dyDescent="0.35">
      <c r="A373" s="32"/>
      <c r="B373" s="30"/>
      <c r="C373" s="30"/>
      <c r="D373" s="30"/>
      <c r="E373" s="30"/>
      <c r="F373" s="31"/>
      <c r="G373" s="30"/>
    </row>
    <row r="374" spans="1:7" x14ac:dyDescent="0.35">
      <c r="A374" s="32"/>
      <c r="B374" s="30"/>
      <c r="C374" s="30"/>
      <c r="D374" s="30"/>
      <c r="E374" s="30"/>
      <c r="F374" s="31"/>
      <c r="G374" s="30"/>
    </row>
    <row r="375" spans="1:7" x14ac:dyDescent="0.35">
      <c r="A375" s="32"/>
      <c r="B375" s="30"/>
      <c r="C375" s="30"/>
      <c r="D375" s="30"/>
      <c r="E375" s="30"/>
      <c r="F375" s="31"/>
      <c r="G375" s="30"/>
    </row>
    <row r="376" spans="1:7" x14ac:dyDescent="0.35">
      <c r="A376" s="32"/>
      <c r="B376" s="30"/>
      <c r="C376" s="30"/>
      <c r="D376" s="30"/>
      <c r="E376" s="30"/>
      <c r="F376" s="31"/>
      <c r="G376" s="30"/>
    </row>
    <row r="377" spans="1:7" x14ac:dyDescent="0.35">
      <c r="A377" s="32"/>
      <c r="B377" s="30"/>
      <c r="C377" s="30"/>
      <c r="D377" s="30"/>
      <c r="E377" s="30"/>
      <c r="F377" s="31"/>
      <c r="G377" s="30"/>
    </row>
    <row r="378" spans="1:7" x14ac:dyDescent="0.35">
      <c r="A378" s="32"/>
      <c r="B378" s="30"/>
      <c r="C378" s="30"/>
      <c r="D378" s="30"/>
      <c r="E378" s="30"/>
      <c r="F378" s="31"/>
      <c r="G378" s="30"/>
    </row>
    <row r="379" spans="1:7" x14ac:dyDescent="0.35">
      <c r="A379" s="32"/>
      <c r="B379" s="30"/>
      <c r="C379" s="30"/>
      <c r="D379" s="30"/>
      <c r="E379" s="30"/>
      <c r="F379" s="31"/>
      <c r="G379" s="30"/>
    </row>
    <row r="380" spans="1:7" x14ac:dyDescent="0.35">
      <c r="A380" s="32"/>
      <c r="B380" s="30"/>
      <c r="C380" s="30"/>
      <c r="D380" s="30"/>
      <c r="E380" s="30"/>
      <c r="F380" s="31"/>
      <c r="G380" s="30"/>
    </row>
    <row r="381" spans="1:7" x14ac:dyDescent="0.35">
      <c r="A381" s="32"/>
      <c r="B381" s="30"/>
      <c r="C381" s="30"/>
      <c r="D381" s="30"/>
      <c r="E381" s="30"/>
      <c r="F381" s="31"/>
      <c r="G381" s="30"/>
    </row>
    <row r="382" spans="1:7" x14ac:dyDescent="0.35">
      <c r="A382" s="32"/>
      <c r="B382" s="30"/>
      <c r="C382" s="30"/>
      <c r="D382" s="30"/>
      <c r="E382" s="30"/>
      <c r="F382" s="31"/>
      <c r="G382" s="30"/>
    </row>
    <row r="383" spans="1:7" x14ac:dyDescent="0.35">
      <c r="A383" s="32"/>
      <c r="B383" s="30"/>
      <c r="C383" s="30"/>
      <c r="D383" s="30"/>
      <c r="E383" s="30"/>
      <c r="F383" s="31"/>
      <c r="G383" s="30"/>
    </row>
    <row r="384" spans="1:7" x14ac:dyDescent="0.35">
      <c r="A384" s="32"/>
      <c r="B384" s="30"/>
      <c r="C384" s="30"/>
      <c r="D384" s="30"/>
      <c r="E384" s="30"/>
      <c r="F384" s="31"/>
      <c r="G384" s="30"/>
    </row>
    <row r="385" spans="1:7" x14ac:dyDescent="0.35">
      <c r="A385" s="32"/>
      <c r="B385" s="30"/>
      <c r="C385" s="30"/>
      <c r="D385" s="30"/>
      <c r="E385" s="30"/>
      <c r="F385" s="31"/>
      <c r="G385" s="30"/>
    </row>
    <row r="386" spans="1:7" x14ac:dyDescent="0.35">
      <c r="A386" s="32"/>
      <c r="B386" s="30"/>
      <c r="C386" s="30"/>
      <c r="D386" s="30"/>
      <c r="E386" s="30"/>
      <c r="F386" s="31"/>
      <c r="G386" s="30"/>
    </row>
    <row r="387" spans="1:7" x14ac:dyDescent="0.35">
      <c r="A387" s="32"/>
      <c r="B387" s="30"/>
      <c r="C387" s="30"/>
      <c r="D387" s="30"/>
      <c r="E387" s="30"/>
      <c r="F387" s="31"/>
      <c r="G387" s="30"/>
    </row>
    <row r="388" spans="1:7" x14ac:dyDescent="0.35">
      <c r="A388" s="32"/>
      <c r="B388" s="30"/>
      <c r="C388" s="30"/>
      <c r="D388" s="30"/>
      <c r="E388" s="30"/>
      <c r="F388" s="31"/>
      <c r="G388" s="30"/>
    </row>
    <row r="389" spans="1:7" x14ac:dyDescent="0.35">
      <c r="A389" s="32"/>
      <c r="B389" s="30"/>
      <c r="C389" s="30"/>
      <c r="D389" s="30"/>
      <c r="E389" s="30"/>
      <c r="F389" s="31"/>
      <c r="G389" s="30"/>
    </row>
    <row r="390" spans="1:7" x14ac:dyDescent="0.35">
      <c r="A390" s="32"/>
      <c r="B390" s="30"/>
      <c r="C390" s="30"/>
      <c r="D390" s="30"/>
      <c r="E390" s="30"/>
      <c r="F390" s="31"/>
      <c r="G390" s="30"/>
    </row>
    <row r="391" spans="1:7" x14ac:dyDescent="0.35">
      <c r="A391" s="32"/>
      <c r="B391" s="30"/>
      <c r="C391" s="30"/>
      <c r="D391" s="30"/>
      <c r="E391" s="30"/>
      <c r="F391" s="31"/>
      <c r="G391" s="30"/>
    </row>
    <row r="392" spans="1:7" x14ac:dyDescent="0.35">
      <c r="A392" s="32"/>
      <c r="B392" s="30"/>
      <c r="C392" s="30"/>
      <c r="D392" s="30"/>
      <c r="E392" s="30"/>
      <c r="F392" s="31"/>
      <c r="G392" s="30"/>
    </row>
    <row r="393" spans="1:7" x14ac:dyDescent="0.35">
      <c r="A393" s="32"/>
      <c r="B393" s="30"/>
      <c r="C393" s="30"/>
      <c r="D393" s="30"/>
      <c r="E393" s="30"/>
      <c r="F393" s="31"/>
      <c r="G393" s="30"/>
    </row>
    <row r="394" spans="1:7" x14ac:dyDescent="0.35">
      <c r="A394" s="32"/>
      <c r="B394" s="30"/>
      <c r="C394" s="30"/>
      <c r="D394" s="30"/>
      <c r="E394" s="30"/>
      <c r="F394" s="31"/>
      <c r="G394" s="30"/>
    </row>
    <row r="395" spans="1:7" x14ac:dyDescent="0.35">
      <c r="A395" s="32"/>
      <c r="B395" s="30"/>
      <c r="C395" s="30"/>
      <c r="D395" s="30"/>
      <c r="E395" s="30"/>
      <c r="F395" s="31"/>
      <c r="G395" s="30"/>
    </row>
    <row r="396" spans="1:7" x14ac:dyDescent="0.35">
      <c r="A396" s="32"/>
      <c r="B396" s="30"/>
      <c r="C396" s="30"/>
      <c r="D396" s="30"/>
      <c r="E396" s="30"/>
      <c r="F396" s="31"/>
      <c r="G396" s="30"/>
    </row>
    <row r="397" spans="1:7" x14ac:dyDescent="0.35">
      <c r="A397" s="32"/>
      <c r="B397" s="30"/>
      <c r="C397" s="30"/>
      <c r="D397" s="30"/>
      <c r="E397" s="30"/>
      <c r="F397" s="31"/>
      <c r="G397" s="30"/>
    </row>
    <row r="398" spans="1:7" x14ac:dyDescent="0.35">
      <c r="A398" s="32"/>
      <c r="B398" s="30"/>
      <c r="C398" s="30"/>
      <c r="D398" s="30"/>
      <c r="E398" s="30"/>
      <c r="F398" s="31"/>
      <c r="G398" s="30"/>
    </row>
    <row r="399" spans="1:7" x14ac:dyDescent="0.35">
      <c r="A399" s="32"/>
      <c r="B399" s="30"/>
      <c r="C399" s="30"/>
      <c r="D399" s="30"/>
      <c r="E399" s="30"/>
      <c r="F399" s="31"/>
      <c r="G399" s="30"/>
    </row>
    <row r="400" spans="1:7" x14ac:dyDescent="0.35">
      <c r="A400" s="32"/>
      <c r="B400" s="30"/>
      <c r="C400" s="30"/>
      <c r="D400" s="30"/>
      <c r="E400" s="30"/>
      <c r="F400" s="31"/>
      <c r="G400" s="30"/>
    </row>
    <row r="401" spans="1:7" x14ac:dyDescent="0.35">
      <c r="A401" s="32"/>
      <c r="B401" s="30"/>
      <c r="C401" s="30"/>
      <c r="D401" s="30"/>
      <c r="E401" s="30"/>
      <c r="F401" s="31"/>
      <c r="G401" s="30"/>
    </row>
    <row r="402" spans="1:7" x14ac:dyDescent="0.35">
      <c r="A402" s="32"/>
      <c r="B402" s="30"/>
      <c r="C402" s="30"/>
      <c r="D402" s="30"/>
      <c r="E402" s="30"/>
      <c r="F402" s="31"/>
      <c r="G402" s="30"/>
    </row>
    <row r="403" spans="1:7" x14ac:dyDescent="0.35">
      <c r="A403" s="32"/>
      <c r="B403" s="30"/>
      <c r="C403" s="30"/>
      <c r="D403" s="30"/>
      <c r="E403" s="30"/>
      <c r="F403" s="31"/>
      <c r="G403" s="30"/>
    </row>
    <row r="404" spans="1:7" x14ac:dyDescent="0.35">
      <c r="A404" s="32"/>
      <c r="B404" s="30"/>
      <c r="C404" s="30"/>
      <c r="D404" s="30"/>
      <c r="E404" s="30"/>
      <c r="F404" s="31"/>
      <c r="G404" s="30"/>
    </row>
    <row r="405" spans="1:7" x14ac:dyDescent="0.35">
      <c r="A405" s="32"/>
      <c r="B405" s="30"/>
      <c r="C405" s="30"/>
      <c r="D405" s="30"/>
      <c r="E405" s="30"/>
      <c r="F405" s="31"/>
      <c r="G405" s="30"/>
    </row>
    <row r="406" spans="1:7" x14ac:dyDescent="0.35">
      <c r="A406" s="32"/>
      <c r="B406" s="30"/>
      <c r="C406" s="30"/>
      <c r="D406" s="30"/>
      <c r="E406" s="30"/>
      <c r="F406" s="31"/>
      <c r="G406" s="30"/>
    </row>
    <row r="407" spans="1:7" x14ac:dyDescent="0.35">
      <c r="A407" s="32"/>
      <c r="B407" s="30"/>
      <c r="C407" s="30"/>
      <c r="D407" s="30"/>
      <c r="E407" s="30"/>
      <c r="F407" s="31"/>
      <c r="G407" s="30"/>
    </row>
    <row r="408" spans="1:7" x14ac:dyDescent="0.35">
      <c r="A408" s="32"/>
      <c r="B408" s="30"/>
      <c r="C408" s="30"/>
      <c r="D408" s="30"/>
      <c r="E408" s="30"/>
      <c r="F408" s="31"/>
      <c r="G408" s="30"/>
    </row>
    <row r="409" spans="1:7" x14ac:dyDescent="0.35">
      <c r="A409" s="32"/>
      <c r="B409" s="30"/>
      <c r="C409" s="30"/>
      <c r="D409" s="30"/>
      <c r="E409" s="30"/>
      <c r="F409" s="31"/>
      <c r="G409" s="30"/>
    </row>
    <row r="410" spans="1:7" x14ac:dyDescent="0.35">
      <c r="A410" s="32"/>
      <c r="B410" s="30"/>
      <c r="C410" s="30"/>
      <c r="D410" s="30"/>
      <c r="E410" s="30"/>
      <c r="F410" s="31"/>
      <c r="G410" s="30"/>
    </row>
    <row r="411" spans="1:7" x14ac:dyDescent="0.35">
      <c r="A411" s="32"/>
      <c r="B411" s="30"/>
      <c r="C411" s="30"/>
      <c r="D411" s="30"/>
      <c r="E411" s="30"/>
      <c r="F411" s="31"/>
      <c r="G411" s="30"/>
    </row>
    <row r="412" spans="1:7" x14ac:dyDescent="0.35">
      <c r="A412" s="32"/>
      <c r="B412" s="30"/>
      <c r="C412" s="30"/>
      <c r="D412" s="30"/>
      <c r="E412" s="30"/>
      <c r="F412" s="31"/>
      <c r="G412" s="30"/>
    </row>
    <row r="413" spans="1:7" x14ac:dyDescent="0.35">
      <c r="A413" s="32"/>
      <c r="B413" s="30"/>
      <c r="C413" s="30"/>
      <c r="D413" s="30"/>
      <c r="E413" s="30"/>
      <c r="F413" s="31"/>
      <c r="G413" s="30"/>
    </row>
    <row r="414" spans="1:7" x14ac:dyDescent="0.35">
      <c r="A414" s="32"/>
      <c r="B414" s="30"/>
      <c r="C414" s="30"/>
      <c r="D414" s="30"/>
      <c r="E414" s="30"/>
      <c r="F414" s="31"/>
      <c r="G414" s="30"/>
    </row>
    <row r="415" spans="1:7" x14ac:dyDescent="0.35">
      <c r="A415" s="32"/>
      <c r="B415" s="30"/>
      <c r="C415" s="30"/>
      <c r="D415" s="30"/>
      <c r="E415" s="30"/>
      <c r="F415" s="31"/>
      <c r="G415" s="30"/>
    </row>
    <row r="416" spans="1:7" x14ac:dyDescent="0.35">
      <c r="A416" s="32"/>
      <c r="B416" s="30"/>
      <c r="C416" s="30"/>
      <c r="D416" s="30"/>
      <c r="E416" s="30"/>
      <c r="F416" s="31"/>
      <c r="G416" s="30"/>
    </row>
    <row r="417" spans="1:7" x14ac:dyDescent="0.35">
      <c r="A417" s="32"/>
      <c r="B417" s="30"/>
      <c r="C417" s="30"/>
      <c r="D417" s="30"/>
      <c r="E417" s="30"/>
      <c r="F417" s="31"/>
      <c r="G417" s="30"/>
    </row>
    <row r="418" spans="1:7" x14ac:dyDescent="0.35">
      <c r="A418" s="32"/>
      <c r="B418" s="30"/>
      <c r="C418" s="30"/>
      <c r="D418" s="30"/>
      <c r="E418" s="30"/>
      <c r="F418" s="31"/>
      <c r="G418" s="30"/>
    </row>
    <row r="419" spans="1:7" x14ac:dyDescent="0.35">
      <c r="A419" s="32"/>
      <c r="B419" s="30"/>
      <c r="C419" s="30"/>
      <c r="D419" s="30"/>
      <c r="E419" s="30"/>
      <c r="F419" s="31"/>
      <c r="G419" s="30"/>
    </row>
    <row r="420" spans="1:7" x14ac:dyDescent="0.35">
      <c r="A420" s="32"/>
      <c r="B420" s="30"/>
      <c r="C420" s="30"/>
      <c r="D420" s="30"/>
      <c r="E420" s="30"/>
      <c r="F420" s="31"/>
      <c r="G420" s="30"/>
    </row>
    <row r="421" spans="1:7" x14ac:dyDescent="0.35">
      <c r="A421" s="32"/>
      <c r="B421" s="30"/>
      <c r="C421" s="30"/>
      <c r="D421" s="30"/>
      <c r="E421" s="30"/>
      <c r="F421" s="31"/>
      <c r="G421" s="30"/>
    </row>
    <row r="422" spans="1:7" x14ac:dyDescent="0.35">
      <c r="A422" s="32"/>
      <c r="B422" s="30"/>
      <c r="C422" s="30"/>
      <c r="D422" s="30"/>
      <c r="E422" s="30"/>
      <c r="F422" s="31"/>
      <c r="G422" s="30"/>
    </row>
    <row r="423" spans="1:7" x14ac:dyDescent="0.35">
      <c r="A423" s="32"/>
      <c r="B423" s="30"/>
      <c r="C423" s="30"/>
      <c r="D423" s="30"/>
      <c r="E423" s="30"/>
      <c r="F423" s="31"/>
      <c r="G423" s="30"/>
    </row>
    <row r="424" spans="1:7" x14ac:dyDescent="0.35">
      <c r="A424" s="32"/>
      <c r="B424" s="30"/>
      <c r="C424" s="30"/>
      <c r="D424" s="30"/>
      <c r="E424" s="30"/>
      <c r="F424" s="31"/>
      <c r="G424" s="30"/>
    </row>
    <row r="425" spans="1:7" x14ac:dyDescent="0.35">
      <c r="A425" s="32"/>
      <c r="B425" s="30"/>
      <c r="C425" s="30"/>
      <c r="D425" s="30"/>
      <c r="E425" s="30"/>
      <c r="F425" s="31"/>
      <c r="G425" s="30"/>
    </row>
    <row r="426" spans="1:7" x14ac:dyDescent="0.35">
      <c r="A426" s="32"/>
      <c r="B426" s="30"/>
      <c r="C426" s="30"/>
      <c r="D426" s="30"/>
      <c r="E426" s="30"/>
      <c r="F426" s="31"/>
      <c r="G426" s="30"/>
    </row>
    <row r="427" spans="1:7" x14ac:dyDescent="0.35">
      <c r="A427" s="32"/>
      <c r="B427" s="30"/>
      <c r="C427" s="30"/>
      <c r="D427" s="30"/>
      <c r="E427" s="30"/>
      <c r="F427" s="31"/>
      <c r="G427" s="30"/>
    </row>
    <row r="428" spans="1:7" x14ac:dyDescent="0.35">
      <c r="A428" s="32"/>
      <c r="B428" s="30"/>
      <c r="C428" s="30"/>
      <c r="D428" s="30"/>
      <c r="E428" s="30"/>
      <c r="F428" s="31"/>
      <c r="G428" s="30"/>
    </row>
    <row r="429" spans="1:7" x14ac:dyDescent="0.35">
      <c r="A429" s="32"/>
      <c r="B429" s="30"/>
      <c r="C429" s="30"/>
      <c r="D429" s="30"/>
      <c r="E429" s="30"/>
      <c r="F429" s="31"/>
      <c r="G429" s="30"/>
    </row>
    <row r="430" spans="1:7" x14ac:dyDescent="0.35">
      <c r="A430" s="32"/>
      <c r="B430" s="30"/>
      <c r="C430" s="30"/>
      <c r="D430" s="30"/>
      <c r="E430" s="30"/>
      <c r="F430" s="31"/>
      <c r="G430" s="30"/>
    </row>
    <row r="431" spans="1:7" x14ac:dyDescent="0.35">
      <c r="A431" s="32"/>
      <c r="B431" s="30"/>
      <c r="C431" s="30"/>
      <c r="D431" s="30"/>
      <c r="E431" s="30"/>
      <c r="F431" s="31"/>
      <c r="G431" s="30"/>
    </row>
    <row r="432" spans="1:7" x14ac:dyDescent="0.35">
      <c r="A432" s="32"/>
      <c r="B432" s="30"/>
      <c r="C432" s="30"/>
      <c r="D432" s="30"/>
      <c r="E432" s="30"/>
      <c r="F432" s="31"/>
      <c r="G432" s="30"/>
    </row>
    <row r="433" spans="1:7" x14ac:dyDescent="0.35">
      <c r="A433" s="32"/>
      <c r="B433" s="30"/>
      <c r="C433" s="30"/>
      <c r="D433" s="30"/>
      <c r="E433" s="30"/>
      <c r="F433" s="31"/>
      <c r="G433" s="30"/>
    </row>
    <row r="434" spans="1:7" x14ac:dyDescent="0.35">
      <c r="A434" s="32"/>
      <c r="B434" s="30"/>
      <c r="C434" s="30"/>
      <c r="D434" s="30"/>
      <c r="E434" s="30"/>
      <c r="F434" s="31"/>
      <c r="G434" s="30"/>
    </row>
    <row r="435" spans="1:7" x14ac:dyDescent="0.35">
      <c r="A435" s="32"/>
      <c r="B435" s="30"/>
      <c r="C435" s="30"/>
      <c r="D435" s="30"/>
      <c r="E435" s="30"/>
      <c r="F435" s="31"/>
      <c r="G435" s="30"/>
    </row>
    <row r="436" spans="1:7" x14ac:dyDescent="0.35">
      <c r="A436" s="32"/>
      <c r="B436" s="30"/>
      <c r="C436" s="30"/>
      <c r="D436" s="30"/>
      <c r="E436" s="30"/>
      <c r="F436" s="31"/>
      <c r="G436" s="30"/>
    </row>
    <row r="437" spans="1:7" x14ac:dyDescent="0.35">
      <c r="A437" s="32"/>
      <c r="B437" s="30"/>
      <c r="C437" s="30"/>
      <c r="D437" s="30"/>
      <c r="E437" s="30"/>
      <c r="F437" s="31"/>
      <c r="G437" s="30"/>
    </row>
    <row r="438" spans="1:7" x14ac:dyDescent="0.35">
      <c r="A438" s="32"/>
      <c r="B438" s="30"/>
      <c r="C438" s="30"/>
      <c r="D438" s="30"/>
      <c r="E438" s="30"/>
      <c r="F438" s="31"/>
      <c r="G438" s="30"/>
    </row>
    <row r="439" spans="1:7" x14ac:dyDescent="0.35">
      <c r="A439" s="32"/>
      <c r="B439" s="30"/>
      <c r="C439" s="30"/>
      <c r="D439" s="30"/>
      <c r="E439" s="30"/>
      <c r="F439" s="31"/>
      <c r="G439" s="30"/>
    </row>
    <row r="440" spans="1:7" x14ac:dyDescent="0.35">
      <c r="A440" s="32"/>
      <c r="B440" s="30"/>
      <c r="C440" s="30"/>
      <c r="D440" s="30"/>
      <c r="E440" s="30"/>
      <c r="F440" s="31"/>
      <c r="G440" s="30"/>
    </row>
    <row r="441" spans="1:7" x14ac:dyDescent="0.35">
      <c r="A441" s="32"/>
      <c r="B441" s="30"/>
      <c r="C441" s="30"/>
      <c r="D441" s="30"/>
      <c r="E441" s="30"/>
      <c r="F441" s="31"/>
      <c r="G441" s="30"/>
    </row>
    <row r="442" spans="1:7" x14ac:dyDescent="0.35">
      <c r="A442" s="32"/>
      <c r="B442" s="30"/>
      <c r="C442" s="30"/>
      <c r="D442" s="30"/>
      <c r="E442" s="30"/>
      <c r="F442" s="31"/>
      <c r="G442" s="30"/>
    </row>
    <row r="443" spans="1:7" x14ac:dyDescent="0.35">
      <c r="A443" s="32"/>
      <c r="B443" s="30"/>
      <c r="C443" s="30"/>
      <c r="D443" s="30"/>
      <c r="E443" s="30"/>
      <c r="F443" s="31"/>
      <c r="G443" s="30"/>
    </row>
    <row r="444" spans="1:7" x14ac:dyDescent="0.35">
      <c r="A444" s="32"/>
      <c r="B444" s="30"/>
      <c r="C444" s="30"/>
      <c r="D444" s="30"/>
      <c r="E444" s="30"/>
      <c r="F444" s="31"/>
      <c r="G444" s="30"/>
    </row>
    <row r="445" spans="1:7" x14ac:dyDescent="0.35">
      <c r="A445" s="32"/>
      <c r="B445" s="30"/>
      <c r="C445" s="30"/>
      <c r="D445" s="30"/>
      <c r="E445" s="30"/>
      <c r="F445" s="31"/>
      <c r="G445" s="30"/>
    </row>
    <row r="446" spans="1:7" x14ac:dyDescent="0.35">
      <c r="A446" s="32"/>
      <c r="B446" s="30"/>
      <c r="C446" s="30"/>
      <c r="D446" s="30"/>
      <c r="E446" s="30"/>
      <c r="F446" s="31"/>
      <c r="G446" s="30"/>
    </row>
    <row r="447" spans="1:7" x14ac:dyDescent="0.35">
      <c r="A447" s="32"/>
      <c r="B447" s="30"/>
      <c r="C447" s="30"/>
      <c r="D447" s="30"/>
      <c r="E447" s="30"/>
      <c r="F447" s="31"/>
      <c r="G447" s="30"/>
    </row>
    <row r="448" spans="1:7" x14ac:dyDescent="0.35">
      <c r="A448" s="32"/>
      <c r="B448" s="30"/>
      <c r="C448" s="30"/>
      <c r="D448" s="30"/>
      <c r="E448" s="30"/>
      <c r="F448" s="31"/>
      <c r="G448" s="30"/>
    </row>
    <row r="449" spans="1:7" x14ac:dyDescent="0.35">
      <c r="A449" s="32"/>
      <c r="B449" s="30"/>
      <c r="C449" s="30"/>
      <c r="D449" s="30"/>
      <c r="E449" s="30"/>
      <c r="F449" s="31"/>
      <c r="G449" s="30"/>
    </row>
    <row r="450" spans="1:7" x14ac:dyDescent="0.35">
      <c r="A450" s="32"/>
      <c r="B450" s="30"/>
      <c r="C450" s="30"/>
      <c r="D450" s="30"/>
      <c r="E450" s="30"/>
      <c r="F450" s="31"/>
      <c r="G450" s="30"/>
    </row>
    <row r="451" spans="1:7" x14ac:dyDescent="0.35">
      <c r="A451" s="32"/>
      <c r="B451" s="30"/>
      <c r="C451" s="30"/>
      <c r="D451" s="30"/>
      <c r="E451" s="30"/>
      <c r="F451" s="31"/>
      <c r="G451" s="30"/>
    </row>
    <row r="452" spans="1:7" x14ac:dyDescent="0.35">
      <c r="A452" s="32"/>
      <c r="B452" s="30"/>
      <c r="C452" s="30"/>
      <c r="D452" s="30"/>
      <c r="E452" s="30"/>
      <c r="F452" s="31"/>
      <c r="G452" s="30"/>
    </row>
    <row r="453" spans="1:7" x14ac:dyDescent="0.35">
      <c r="A453" s="32"/>
      <c r="B453" s="30"/>
      <c r="C453" s="30"/>
      <c r="D453" s="30"/>
      <c r="E453" s="30"/>
      <c r="F453" s="31"/>
      <c r="G453" s="30"/>
    </row>
    <row r="454" spans="1:7" x14ac:dyDescent="0.35">
      <c r="A454" s="32"/>
      <c r="B454" s="30"/>
      <c r="C454" s="30"/>
      <c r="D454" s="30"/>
      <c r="E454" s="30"/>
      <c r="F454" s="31"/>
      <c r="G454" s="30"/>
    </row>
    <row r="455" spans="1:7" x14ac:dyDescent="0.35">
      <c r="A455" s="32"/>
      <c r="B455" s="30"/>
      <c r="C455" s="30"/>
      <c r="D455" s="30"/>
      <c r="E455" s="30"/>
      <c r="F455" s="31"/>
      <c r="G455" s="30"/>
    </row>
    <row r="456" spans="1:7" x14ac:dyDescent="0.35">
      <c r="A456" s="32"/>
      <c r="B456" s="30"/>
      <c r="C456" s="30"/>
      <c r="D456" s="30"/>
      <c r="E456" s="30"/>
      <c r="F456" s="31"/>
      <c r="G456" s="30"/>
    </row>
    <row r="457" spans="1:7" x14ac:dyDescent="0.35">
      <c r="A457" s="32"/>
      <c r="B457" s="30"/>
      <c r="C457" s="30"/>
      <c r="D457" s="30"/>
      <c r="E457" s="30"/>
      <c r="F457" s="31"/>
      <c r="G457" s="30"/>
    </row>
    <row r="458" spans="1:7" x14ac:dyDescent="0.35">
      <c r="A458" s="32"/>
      <c r="B458" s="30"/>
      <c r="C458" s="30"/>
      <c r="D458" s="30"/>
      <c r="E458" s="30"/>
      <c r="F458" s="31"/>
      <c r="G458" s="30"/>
    </row>
    <row r="459" spans="1:7" x14ac:dyDescent="0.35">
      <c r="A459" s="32"/>
      <c r="B459" s="30"/>
      <c r="C459" s="30"/>
      <c r="D459" s="30"/>
      <c r="E459" s="30"/>
      <c r="F459" s="31"/>
      <c r="G459" s="30"/>
    </row>
    <row r="460" spans="1:7" x14ac:dyDescent="0.35">
      <c r="A460" s="32"/>
      <c r="B460" s="30"/>
      <c r="C460" s="30"/>
      <c r="D460" s="30"/>
      <c r="E460" s="30"/>
      <c r="F460" s="31"/>
      <c r="G460" s="30"/>
    </row>
    <row r="461" spans="1:7" x14ac:dyDescent="0.35">
      <c r="A461" s="32"/>
      <c r="B461" s="30"/>
      <c r="C461" s="30"/>
      <c r="D461" s="30"/>
      <c r="E461" s="30"/>
      <c r="F461" s="31"/>
      <c r="G461" s="30"/>
    </row>
    <row r="462" spans="1:7" x14ac:dyDescent="0.35">
      <c r="A462" s="32"/>
      <c r="B462" s="30"/>
      <c r="C462" s="30"/>
      <c r="D462" s="30"/>
      <c r="E462" s="30"/>
      <c r="F462" s="31"/>
      <c r="G462" s="30"/>
    </row>
    <row r="463" spans="1:7" x14ac:dyDescent="0.35">
      <c r="A463" s="32"/>
      <c r="B463" s="30"/>
      <c r="C463" s="30"/>
      <c r="D463" s="30"/>
      <c r="E463" s="30"/>
      <c r="F463" s="31"/>
      <c r="G463" s="30"/>
    </row>
    <row r="464" spans="1:7" x14ac:dyDescent="0.35">
      <c r="A464" s="32"/>
      <c r="B464" s="30"/>
      <c r="C464" s="30"/>
      <c r="D464" s="30"/>
      <c r="E464" s="30"/>
      <c r="F464" s="31"/>
      <c r="G464" s="30"/>
    </row>
    <row r="465" spans="1:7" x14ac:dyDescent="0.35">
      <c r="A465" s="32"/>
      <c r="B465" s="30"/>
      <c r="C465" s="30"/>
      <c r="D465" s="30"/>
      <c r="E465" s="30"/>
      <c r="F465" s="31"/>
      <c r="G465" s="30"/>
    </row>
    <row r="466" spans="1:7" x14ac:dyDescent="0.35">
      <c r="A466" s="32"/>
      <c r="B466" s="30"/>
      <c r="C466" s="30"/>
      <c r="D466" s="30"/>
      <c r="E466" s="30"/>
      <c r="F466" s="31"/>
      <c r="G466" s="30"/>
    </row>
    <row r="467" spans="1:7" x14ac:dyDescent="0.35">
      <c r="A467" s="32"/>
      <c r="B467" s="30"/>
      <c r="C467" s="30"/>
      <c r="D467" s="30"/>
      <c r="E467" s="30"/>
      <c r="F467" s="31"/>
      <c r="G467" s="30"/>
    </row>
    <row r="468" spans="1:7" x14ac:dyDescent="0.35">
      <c r="A468" s="32"/>
      <c r="B468" s="30"/>
      <c r="C468" s="30"/>
      <c r="D468" s="30"/>
      <c r="E468" s="30"/>
      <c r="F468" s="31"/>
      <c r="G468" s="30"/>
    </row>
    <row r="469" spans="1:7" x14ac:dyDescent="0.35">
      <c r="A469" s="32"/>
      <c r="B469" s="30"/>
      <c r="C469" s="30"/>
      <c r="D469" s="30"/>
      <c r="E469" s="30"/>
      <c r="F469" s="31"/>
      <c r="G469" s="30"/>
    </row>
    <row r="470" spans="1:7" x14ac:dyDescent="0.35">
      <c r="A470" s="32"/>
      <c r="B470" s="30"/>
      <c r="C470" s="30"/>
      <c r="D470" s="30"/>
      <c r="E470" s="30"/>
      <c r="F470" s="31"/>
      <c r="G470" s="30"/>
    </row>
    <row r="471" spans="1:7" x14ac:dyDescent="0.35">
      <c r="A471" s="32"/>
      <c r="B471" s="30"/>
      <c r="C471" s="30"/>
      <c r="D471" s="30"/>
      <c r="E471" s="30"/>
      <c r="F471" s="31"/>
      <c r="G471" s="30"/>
    </row>
    <row r="472" spans="1:7" x14ac:dyDescent="0.35">
      <c r="A472" s="32"/>
      <c r="B472" s="30"/>
      <c r="C472" s="30"/>
      <c r="D472" s="30"/>
      <c r="E472" s="30"/>
      <c r="F472" s="31"/>
      <c r="G472" s="30"/>
    </row>
    <row r="473" spans="1:7" x14ac:dyDescent="0.35">
      <c r="A473" s="32"/>
      <c r="B473" s="30"/>
      <c r="C473" s="30"/>
      <c r="D473" s="30"/>
      <c r="E473" s="30"/>
      <c r="F473" s="31"/>
      <c r="G473" s="30"/>
    </row>
    <row r="474" spans="1:7" x14ac:dyDescent="0.35">
      <c r="A474" s="32"/>
      <c r="B474" s="30"/>
      <c r="C474" s="30"/>
      <c r="D474" s="30"/>
      <c r="E474" s="30"/>
      <c r="F474" s="31"/>
      <c r="G474" s="30"/>
    </row>
    <row r="475" spans="1:7" x14ac:dyDescent="0.35">
      <c r="A475" s="32"/>
      <c r="B475" s="30"/>
      <c r="C475" s="30"/>
      <c r="D475" s="30"/>
      <c r="E475" s="30"/>
      <c r="F475" s="31"/>
      <c r="G475" s="30"/>
    </row>
    <row r="476" spans="1:7" x14ac:dyDescent="0.35">
      <c r="A476" s="32"/>
      <c r="B476" s="30"/>
      <c r="C476" s="30"/>
      <c r="D476" s="30"/>
      <c r="E476" s="30"/>
      <c r="F476" s="31"/>
      <c r="G476" s="30"/>
    </row>
    <row r="477" spans="1:7" x14ac:dyDescent="0.35">
      <c r="A477" s="32"/>
      <c r="B477" s="30"/>
      <c r="C477" s="30"/>
      <c r="D477" s="30"/>
      <c r="E477" s="30"/>
      <c r="F477" s="31"/>
      <c r="G477" s="30"/>
    </row>
    <row r="478" spans="1:7" x14ac:dyDescent="0.35">
      <c r="A478" s="32"/>
      <c r="B478" s="30"/>
      <c r="C478" s="30"/>
      <c r="D478" s="30"/>
      <c r="E478" s="30"/>
      <c r="F478" s="31"/>
      <c r="G478" s="30"/>
    </row>
    <row r="479" spans="1:7" x14ac:dyDescent="0.35">
      <c r="A479" s="32"/>
      <c r="B479" s="30"/>
      <c r="C479" s="30"/>
      <c r="D479" s="30"/>
      <c r="E479" s="30"/>
      <c r="F479" s="31"/>
      <c r="G479" s="30"/>
    </row>
    <row r="480" spans="1:7" x14ac:dyDescent="0.35">
      <c r="A480" s="32"/>
      <c r="B480" s="30"/>
      <c r="C480" s="30"/>
      <c r="D480" s="30"/>
      <c r="E480" s="30"/>
      <c r="F480" s="31"/>
      <c r="G480" s="30"/>
    </row>
    <row r="481" spans="1:7" x14ac:dyDescent="0.35">
      <c r="A481" s="32"/>
      <c r="B481" s="30"/>
      <c r="C481" s="30"/>
      <c r="D481" s="30"/>
      <c r="E481" s="30"/>
      <c r="F481" s="31"/>
      <c r="G481" s="30"/>
    </row>
    <row r="482" spans="1:7" x14ac:dyDescent="0.35">
      <c r="A482" s="32"/>
      <c r="B482" s="30"/>
      <c r="C482" s="30"/>
      <c r="D482" s="30"/>
      <c r="E482" s="30"/>
      <c r="F482" s="31"/>
      <c r="G482" s="30"/>
    </row>
    <row r="483" spans="1:7" x14ac:dyDescent="0.35">
      <c r="A483" s="32"/>
      <c r="B483" s="30"/>
      <c r="C483" s="30"/>
      <c r="D483" s="30"/>
      <c r="E483" s="30"/>
      <c r="F483" s="31"/>
      <c r="G483" s="30"/>
    </row>
    <row r="484" spans="1:7" x14ac:dyDescent="0.35">
      <c r="A484" s="32"/>
      <c r="B484" s="30"/>
      <c r="C484" s="30"/>
      <c r="D484" s="30"/>
      <c r="E484" s="30"/>
      <c r="F484" s="31"/>
      <c r="G484" s="30"/>
    </row>
    <row r="485" spans="1:7" x14ac:dyDescent="0.35">
      <c r="A485" s="32"/>
      <c r="B485" s="30"/>
      <c r="C485" s="30"/>
      <c r="D485" s="30"/>
      <c r="E485" s="30"/>
      <c r="F485" s="31"/>
      <c r="G485" s="30"/>
    </row>
    <row r="486" spans="1:7" x14ac:dyDescent="0.35">
      <c r="A486" s="32"/>
      <c r="B486" s="30"/>
      <c r="C486" s="30"/>
      <c r="D486" s="30"/>
      <c r="E486" s="30"/>
      <c r="F486" s="31"/>
      <c r="G486" s="30"/>
    </row>
    <row r="487" spans="1:7" x14ac:dyDescent="0.35">
      <c r="A487" s="32"/>
      <c r="B487" s="30"/>
      <c r="C487" s="30"/>
      <c r="D487" s="30"/>
      <c r="E487" s="30"/>
      <c r="F487" s="31"/>
      <c r="G487" s="30"/>
    </row>
    <row r="488" spans="1:7" x14ac:dyDescent="0.35">
      <c r="A488" s="32"/>
      <c r="B488" s="30"/>
      <c r="C488" s="30"/>
      <c r="D488" s="30"/>
      <c r="E488" s="30"/>
      <c r="F488" s="31"/>
      <c r="G488" s="30"/>
    </row>
    <row r="489" spans="1:7" x14ac:dyDescent="0.35">
      <c r="A489" s="32"/>
      <c r="B489" s="30"/>
      <c r="C489" s="30"/>
      <c r="D489" s="30"/>
      <c r="E489" s="30"/>
      <c r="F489" s="31"/>
      <c r="G489" s="30"/>
    </row>
    <row r="490" spans="1:7" x14ac:dyDescent="0.35">
      <c r="A490" s="32"/>
      <c r="B490" s="30"/>
      <c r="C490" s="30"/>
      <c r="D490" s="30"/>
      <c r="E490" s="30"/>
      <c r="F490" s="31"/>
      <c r="G490" s="30"/>
    </row>
    <row r="491" spans="1:7" x14ac:dyDescent="0.35">
      <c r="A491" s="32"/>
      <c r="B491" s="30"/>
      <c r="C491" s="30"/>
      <c r="D491" s="30"/>
      <c r="E491" s="30"/>
      <c r="F491" s="31"/>
      <c r="G491" s="30"/>
    </row>
    <row r="492" spans="1:7" x14ac:dyDescent="0.35">
      <c r="A492" s="32"/>
      <c r="B492" s="30"/>
      <c r="C492" s="30"/>
      <c r="D492" s="30"/>
      <c r="E492" s="30"/>
      <c r="F492" s="31"/>
      <c r="G492" s="30"/>
    </row>
    <row r="493" spans="1:7" x14ac:dyDescent="0.35">
      <c r="A493" s="32"/>
      <c r="B493" s="30"/>
      <c r="C493" s="30"/>
      <c r="D493" s="30"/>
      <c r="E493" s="30"/>
      <c r="F493" s="31"/>
      <c r="G493" s="30"/>
    </row>
    <row r="494" spans="1:7" x14ac:dyDescent="0.35">
      <c r="A494" s="32"/>
      <c r="B494" s="30"/>
      <c r="C494" s="30"/>
      <c r="D494" s="30"/>
      <c r="E494" s="30"/>
      <c r="F494" s="31"/>
      <c r="G494" s="30"/>
    </row>
    <row r="495" spans="1:7" x14ac:dyDescent="0.35">
      <c r="A495" s="32"/>
      <c r="B495" s="30"/>
      <c r="C495" s="30"/>
      <c r="D495" s="30"/>
      <c r="E495" s="30"/>
      <c r="F495" s="31"/>
      <c r="G495" s="30"/>
    </row>
    <row r="496" spans="1:7" x14ac:dyDescent="0.35">
      <c r="A496" s="32"/>
      <c r="B496" s="30"/>
      <c r="C496" s="30"/>
      <c r="D496" s="30"/>
      <c r="E496" s="30"/>
      <c r="F496" s="31"/>
      <c r="G496" s="30"/>
    </row>
    <row r="497" spans="1:7" x14ac:dyDescent="0.35">
      <c r="A497" s="32"/>
      <c r="B497" s="30"/>
      <c r="C497" s="30"/>
      <c r="D497" s="30"/>
      <c r="E497" s="30"/>
      <c r="F497" s="31"/>
      <c r="G497" s="30"/>
    </row>
    <row r="498" spans="1:7" x14ac:dyDescent="0.35">
      <c r="A498" s="32"/>
      <c r="B498" s="30"/>
      <c r="C498" s="30"/>
      <c r="D498" s="30"/>
      <c r="E498" s="30"/>
      <c r="F498" s="31"/>
      <c r="G498" s="30"/>
    </row>
    <row r="499" spans="1:7" x14ac:dyDescent="0.35">
      <c r="A499" s="32"/>
      <c r="B499" s="30"/>
      <c r="C499" s="30"/>
      <c r="D499" s="30"/>
      <c r="E499" s="30"/>
      <c r="F499" s="31"/>
      <c r="G499" s="30"/>
    </row>
    <row r="500" spans="1:7" x14ac:dyDescent="0.35">
      <c r="A500" s="32"/>
      <c r="B500" s="30"/>
      <c r="C500" s="30"/>
      <c r="D500" s="30"/>
      <c r="E500" s="30"/>
      <c r="F500" s="31"/>
      <c r="G500" s="30"/>
    </row>
    <row r="501" spans="1:7" x14ac:dyDescent="0.35">
      <c r="A501" s="32"/>
      <c r="B501" s="30"/>
      <c r="C501" s="30"/>
      <c r="D501" s="30"/>
      <c r="E501" s="30"/>
      <c r="F501" s="31"/>
      <c r="G501" s="30"/>
    </row>
    <row r="502" spans="1:7" x14ac:dyDescent="0.35">
      <c r="A502" s="32"/>
      <c r="B502" s="30"/>
      <c r="C502" s="30"/>
      <c r="D502" s="30"/>
      <c r="E502" s="30"/>
      <c r="F502" s="31"/>
      <c r="G502" s="30"/>
    </row>
    <row r="503" spans="1:7" x14ac:dyDescent="0.35">
      <c r="A503" s="32"/>
      <c r="B503" s="30"/>
      <c r="C503" s="30"/>
      <c r="D503" s="30"/>
      <c r="E503" s="30"/>
      <c r="F503" s="31"/>
      <c r="G503" s="30"/>
    </row>
    <row r="504" spans="1:7" x14ac:dyDescent="0.35">
      <c r="A504" s="32"/>
      <c r="B504" s="30"/>
      <c r="C504" s="30"/>
      <c r="D504" s="30"/>
      <c r="E504" s="30"/>
      <c r="F504" s="31"/>
      <c r="G504" s="30"/>
    </row>
    <row r="505" spans="1:7" x14ac:dyDescent="0.35">
      <c r="A505" s="32"/>
      <c r="B505" s="30"/>
      <c r="C505" s="30"/>
      <c r="D505" s="30"/>
      <c r="E505" s="30"/>
      <c r="F505" s="31"/>
      <c r="G505" s="30"/>
    </row>
    <row r="506" spans="1:7" x14ac:dyDescent="0.35">
      <c r="A506" s="32"/>
      <c r="B506" s="30"/>
      <c r="C506" s="30"/>
      <c r="D506" s="30"/>
      <c r="E506" s="30"/>
      <c r="F506" s="31"/>
      <c r="G506" s="30"/>
    </row>
    <row r="507" spans="1:7" x14ac:dyDescent="0.35">
      <c r="A507" s="32"/>
      <c r="B507" s="30"/>
      <c r="C507" s="30"/>
      <c r="D507" s="30"/>
      <c r="E507" s="30"/>
      <c r="F507" s="31"/>
      <c r="G507" s="30"/>
    </row>
    <row r="508" spans="1:7" x14ac:dyDescent="0.35">
      <c r="A508" s="32"/>
      <c r="B508" s="30"/>
      <c r="C508" s="30"/>
      <c r="D508" s="30"/>
      <c r="E508" s="30"/>
      <c r="F508" s="31"/>
      <c r="G508" s="30"/>
    </row>
    <row r="509" spans="1:7" x14ac:dyDescent="0.35">
      <c r="A509" s="32"/>
      <c r="B509" s="30"/>
      <c r="C509" s="30"/>
      <c r="D509" s="30"/>
      <c r="E509" s="30"/>
      <c r="F509" s="31"/>
      <c r="G509" s="30"/>
    </row>
    <row r="510" spans="1:7" x14ac:dyDescent="0.35">
      <c r="A510" s="32"/>
      <c r="B510" s="30"/>
      <c r="C510" s="30"/>
      <c r="D510" s="30"/>
      <c r="E510" s="30"/>
      <c r="F510" s="31"/>
      <c r="G510" s="30"/>
    </row>
    <row r="511" spans="1:7" x14ac:dyDescent="0.35">
      <c r="A511" s="32"/>
      <c r="B511" s="30"/>
      <c r="C511" s="30"/>
      <c r="D511" s="30"/>
      <c r="E511" s="30"/>
      <c r="F511" s="31"/>
      <c r="G511" s="30"/>
    </row>
    <row r="512" spans="1:7" x14ac:dyDescent="0.35">
      <c r="A512" s="32"/>
      <c r="B512" s="30"/>
      <c r="C512" s="30"/>
      <c r="D512" s="30"/>
      <c r="E512" s="30"/>
      <c r="F512" s="31"/>
      <c r="G512" s="30"/>
    </row>
    <row r="513" spans="1:7" x14ac:dyDescent="0.35">
      <c r="A513" s="32"/>
      <c r="B513" s="30"/>
      <c r="C513" s="30"/>
      <c r="D513" s="30"/>
      <c r="E513" s="30"/>
      <c r="F513" s="31"/>
      <c r="G513" s="30"/>
    </row>
    <row r="514" spans="1:7" x14ac:dyDescent="0.35">
      <c r="A514" s="32"/>
      <c r="B514" s="30"/>
      <c r="C514" s="30"/>
      <c r="D514" s="30"/>
      <c r="E514" s="30"/>
      <c r="F514" s="31"/>
      <c r="G514" s="30"/>
    </row>
    <row r="515" spans="1:7" x14ac:dyDescent="0.35">
      <c r="A515" s="32"/>
      <c r="B515" s="30"/>
      <c r="C515" s="30"/>
      <c r="D515" s="30"/>
      <c r="E515" s="30"/>
      <c r="F515" s="31"/>
      <c r="G515" s="30"/>
    </row>
    <row r="516" spans="1:7" x14ac:dyDescent="0.35">
      <c r="A516" s="32"/>
      <c r="B516" s="30"/>
      <c r="C516" s="30"/>
      <c r="D516" s="30"/>
      <c r="E516" s="30"/>
      <c r="F516" s="31"/>
      <c r="G516" s="30"/>
    </row>
    <row r="517" spans="1:7" x14ac:dyDescent="0.35">
      <c r="A517" s="32"/>
      <c r="B517" s="30"/>
      <c r="C517" s="30"/>
      <c r="D517" s="30"/>
      <c r="E517" s="30"/>
      <c r="F517" s="31"/>
      <c r="G517" s="30"/>
    </row>
    <row r="518" spans="1:7" x14ac:dyDescent="0.35">
      <c r="A518" s="32"/>
      <c r="B518" s="30"/>
      <c r="C518" s="30"/>
      <c r="D518" s="30"/>
      <c r="E518" s="30"/>
      <c r="F518" s="31"/>
      <c r="G518" s="30"/>
    </row>
    <row r="519" spans="1:7" x14ac:dyDescent="0.35">
      <c r="A519" s="32"/>
      <c r="B519" s="30"/>
      <c r="C519" s="30"/>
      <c r="D519" s="30"/>
      <c r="E519" s="30"/>
      <c r="F519" s="31"/>
      <c r="G519" s="30"/>
    </row>
    <row r="520" spans="1:7" x14ac:dyDescent="0.35">
      <c r="A520" s="32"/>
      <c r="B520" s="30"/>
      <c r="C520" s="30"/>
      <c r="D520" s="30"/>
      <c r="E520" s="30"/>
      <c r="F520" s="31"/>
      <c r="G520" s="30"/>
    </row>
    <row r="521" spans="1:7" x14ac:dyDescent="0.35">
      <c r="A521" s="32"/>
      <c r="B521" s="30"/>
      <c r="C521" s="30"/>
      <c r="D521" s="30"/>
      <c r="E521" s="30"/>
      <c r="F521" s="31"/>
      <c r="G521" s="30"/>
    </row>
    <row r="522" spans="1:7" x14ac:dyDescent="0.35">
      <c r="A522" s="32"/>
      <c r="B522" s="30"/>
      <c r="C522" s="30"/>
      <c r="D522" s="30"/>
      <c r="E522" s="30"/>
      <c r="F522" s="31"/>
      <c r="G522" s="30"/>
    </row>
    <row r="523" spans="1:7" x14ac:dyDescent="0.35">
      <c r="A523" s="32"/>
      <c r="B523" s="30"/>
      <c r="C523" s="30"/>
      <c r="D523" s="30"/>
      <c r="E523" s="30"/>
      <c r="F523" s="31"/>
      <c r="G523" s="30"/>
    </row>
    <row r="524" spans="1:7" x14ac:dyDescent="0.35">
      <c r="A524" s="32"/>
      <c r="B524" s="30"/>
      <c r="C524" s="30"/>
      <c r="D524" s="30"/>
      <c r="E524" s="30"/>
      <c r="F524" s="31"/>
      <c r="G524" s="30"/>
    </row>
    <row r="525" spans="1:7" x14ac:dyDescent="0.35">
      <c r="A525" s="32"/>
      <c r="B525" s="30"/>
      <c r="C525" s="30"/>
      <c r="D525" s="30"/>
      <c r="E525" s="30"/>
      <c r="F525" s="31"/>
      <c r="G525" s="30"/>
    </row>
    <row r="526" spans="1:7" x14ac:dyDescent="0.35">
      <c r="A526" s="32"/>
      <c r="B526" s="30"/>
      <c r="C526" s="30"/>
      <c r="D526" s="30"/>
      <c r="E526" s="30"/>
      <c r="F526" s="31"/>
      <c r="G526" s="30"/>
    </row>
    <row r="527" spans="1:7" x14ac:dyDescent="0.35">
      <c r="A527" s="32"/>
      <c r="B527" s="30"/>
      <c r="C527" s="30"/>
      <c r="D527" s="30"/>
      <c r="E527" s="30"/>
      <c r="F527" s="31"/>
      <c r="G527" s="30"/>
    </row>
    <row r="528" spans="1:7" x14ac:dyDescent="0.35">
      <c r="A528" s="32"/>
      <c r="B528" s="30"/>
      <c r="C528" s="30"/>
      <c r="D528" s="30"/>
      <c r="E528" s="30"/>
      <c r="F528" s="31"/>
      <c r="G528" s="30"/>
    </row>
    <row r="529" spans="1:7" x14ac:dyDescent="0.35">
      <c r="A529" s="32"/>
      <c r="B529" s="30"/>
      <c r="C529" s="30"/>
      <c r="D529" s="30"/>
      <c r="E529" s="30"/>
      <c r="F529" s="31"/>
      <c r="G529" s="30"/>
    </row>
    <row r="530" spans="1:7" x14ac:dyDescent="0.35">
      <c r="A530" s="32"/>
      <c r="B530" s="30"/>
      <c r="C530" s="30"/>
      <c r="D530" s="30"/>
      <c r="E530" s="30"/>
      <c r="F530" s="31"/>
      <c r="G530" s="30"/>
    </row>
    <row r="531" spans="1:7" x14ac:dyDescent="0.35">
      <c r="A531" s="32"/>
      <c r="B531" s="30"/>
      <c r="C531" s="30"/>
      <c r="D531" s="30"/>
      <c r="E531" s="30"/>
      <c r="F531" s="31"/>
      <c r="G531" s="30"/>
    </row>
    <row r="532" spans="1:7" x14ac:dyDescent="0.35">
      <c r="A532" s="32"/>
      <c r="B532" s="30"/>
      <c r="C532" s="30"/>
      <c r="D532" s="30"/>
      <c r="E532" s="30"/>
      <c r="F532" s="31"/>
      <c r="G532" s="30"/>
    </row>
    <row r="533" spans="1:7" x14ac:dyDescent="0.35">
      <c r="A533" s="32"/>
      <c r="B533" s="30"/>
      <c r="C533" s="30"/>
      <c r="D533" s="30"/>
      <c r="E533" s="30"/>
      <c r="F533" s="31"/>
      <c r="G533" s="30"/>
    </row>
    <row r="534" spans="1:7" x14ac:dyDescent="0.35">
      <c r="A534" s="32"/>
      <c r="B534" s="30"/>
      <c r="C534" s="30"/>
      <c r="D534" s="30"/>
      <c r="E534" s="30"/>
      <c r="F534" s="31"/>
      <c r="G534" s="30"/>
    </row>
    <row r="535" spans="1:7" x14ac:dyDescent="0.35">
      <c r="A535" s="32"/>
      <c r="B535" s="30"/>
      <c r="C535" s="30"/>
      <c r="D535" s="30"/>
      <c r="E535" s="30"/>
      <c r="F535" s="31"/>
      <c r="G535" s="30"/>
    </row>
    <row r="536" spans="1:7" x14ac:dyDescent="0.35">
      <c r="A536" s="32"/>
      <c r="B536" s="30"/>
      <c r="C536" s="30"/>
      <c r="D536" s="30"/>
      <c r="E536" s="30"/>
      <c r="F536" s="31"/>
      <c r="G536" s="30"/>
    </row>
    <row r="537" spans="1:7" x14ac:dyDescent="0.35">
      <c r="A537" s="32"/>
      <c r="B537" s="30"/>
      <c r="C537" s="30"/>
      <c r="D537" s="30"/>
      <c r="E537" s="30"/>
      <c r="F537" s="31"/>
      <c r="G537" s="30"/>
    </row>
    <row r="538" spans="1:7" x14ac:dyDescent="0.35">
      <c r="A538" s="32"/>
      <c r="B538" s="30"/>
      <c r="C538" s="30"/>
      <c r="D538" s="30"/>
      <c r="E538" s="30"/>
      <c r="F538" s="31"/>
      <c r="G538" s="30"/>
    </row>
    <row r="539" spans="1:7" x14ac:dyDescent="0.35">
      <c r="A539" s="32"/>
      <c r="B539" s="30"/>
      <c r="C539" s="30"/>
      <c r="D539" s="30"/>
      <c r="E539" s="30"/>
      <c r="F539" s="31"/>
      <c r="G539" s="30"/>
    </row>
    <row r="540" spans="1:7" x14ac:dyDescent="0.35">
      <c r="A540" s="32"/>
      <c r="B540" s="30"/>
      <c r="C540" s="30"/>
      <c r="D540" s="30"/>
      <c r="E540" s="30"/>
      <c r="F540" s="31"/>
      <c r="G540" s="30"/>
    </row>
    <row r="541" spans="1:7" x14ac:dyDescent="0.35">
      <c r="A541" s="32"/>
      <c r="B541" s="30"/>
      <c r="C541" s="30"/>
      <c r="D541" s="30"/>
      <c r="E541" s="30"/>
      <c r="F541" s="31"/>
      <c r="G541" s="30"/>
    </row>
    <row r="542" spans="1:7" x14ac:dyDescent="0.35">
      <c r="A542" s="32"/>
      <c r="B542" s="30"/>
      <c r="C542" s="30"/>
      <c r="D542" s="30"/>
      <c r="E542" s="30"/>
      <c r="F542" s="31"/>
      <c r="G542" s="30"/>
    </row>
    <row r="543" spans="1:7" x14ac:dyDescent="0.35">
      <c r="A543" s="32"/>
      <c r="B543" s="30"/>
      <c r="C543" s="30"/>
      <c r="D543" s="30"/>
      <c r="E543" s="30"/>
      <c r="F543" s="31"/>
      <c r="G543" s="30"/>
    </row>
    <row r="544" spans="1:7" x14ac:dyDescent="0.35">
      <c r="A544" s="32"/>
      <c r="B544" s="30"/>
      <c r="C544" s="30"/>
      <c r="D544" s="30"/>
      <c r="E544" s="30"/>
      <c r="F544" s="31"/>
      <c r="G544" s="30"/>
    </row>
    <row r="545" spans="1:7" x14ac:dyDescent="0.35">
      <c r="A545" s="32"/>
      <c r="B545" s="30"/>
      <c r="C545" s="30"/>
      <c r="D545" s="30"/>
      <c r="E545" s="30"/>
      <c r="F545" s="31"/>
      <c r="G545" s="30"/>
    </row>
    <row r="546" spans="1:7" x14ac:dyDescent="0.35">
      <c r="A546" s="32"/>
      <c r="B546" s="30"/>
      <c r="C546" s="30"/>
      <c r="D546" s="30"/>
      <c r="E546" s="30"/>
      <c r="F546" s="31"/>
      <c r="G546" s="30"/>
    </row>
    <row r="547" spans="1:7" x14ac:dyDescent="0.35">
      <c r="A547" s="32"/>
      <c r="B547" s="30"/>
      <c r="C547" s="30"/>
      <c r="D547" s="30"/>
      <c r="E547" s="30"/>
      <c r="F547" s="31"/>
      <c r="G547" s="30"/>
    </row>
    <row r="548" spans="1:7" x14ac:dyDescent="0.35">
      <c r="A548" s="32"/>
      <c r="B548" s="30"/>
      <c r="C548" s="30"/>
      <c r="D548" s="30"/>
      <c r="E548" s="30"/>
      <c r="F548" s="31"/>
      <c r="G548" s="30"/>
    </row>
    <row r="549" spans="1:7" x14ac:dyDescent="0.35">
      <c r="A549" s="32"/>
      <c r="B549" s="30"/>
      <c r="C549" s="30"/>
      <c r="D549" s="30"/>
      <c r="E549" s="30"/>
      <c r="F549" s="31"/>
      <c r="G549" s="30"/>
    </row>
    <row r="550" spans="1:7" x14ac:dyDescent="0.35">
      <c r="A550" s="32"/>
      <c r="B550" s="30"/>
      <c r="C550" s="30"/>
      <c r="D550" s="30"/>
      <c r="E550" s="30"/>
      <c r="F550" s="31"/>
      <c r="G550" s="30"/>
    </row>
    <row r="551" spans="1:7" x14ac:dyDescent="0.35">
      <c r="A551" s="32"/>
      <c r="B551" s="30"/>
      <c r="C551" s="30"/>
      <c r="D551" s="30"/>
      <c r="E551" s="30"/>
      <c r="F551" s="31"/>
      <c r="G551" s="30"/>
    </row>
    <row r="552" spans="1:7" x14ac:dyDescent="0.35">
      <c r="A552" s="32"/>
      <c r="B552" s="30"/>
      <c r="C552" s="30"/>
      <c r="D552" s="30"/>
      <c r="E552" s="30"/>
      <c r="F552" s="31"/>
      <c r="G552" s="30"/>
    </row>
    <row r="553" spans="1:7" x14ac:dyDescent="0.35">
      <c r="A553" s="32"/>
      <c r="B553" s="30"/>
      <c r="C553" s="30"/>
      <c r="D553" s="30"/>
      <c r="E553" s="30"/>
      <c r="F553" s="31"/>
      <c r="G553" s="30"/>
    </row>
    <row r="554" spans="1:7" x14ac:dyDescent="0.35">
      <c r="A554" s="32"/>
      <c r="B554" s="30"/>
      <c r="C554" s="30"/>
      <c r="D554" s="30"/>
      <c r="E554" s="30"/>
      <c r="F554" s="31"/>
      <c r="G554" s="30"/>
    </row>
    <row r="555" spans="1:7" x14ac:dyDescent="0.35">
      <c r="A555" s="32"/>
      <c r="B555" s="30"/>
      <c r="C555" s="30"/>
      <c r="D555" s="30"/>
      <c r="E555" s="30"/>
      <c r="F555" s="31"/>
      <c r="G555" s="30"/>
    </row>
    <row r="556" spans="1:7" x14ac:dyDescent="0.35">
      <c r="A556" s="32"/>
      <c r="B556" s="30"/>
      <c r="C556" s="30"/>
      <c r="D556" s="30"/>
      <c r="E556" s="30"/>
      <c r="F556" s="31"/>
      <c r="G556" s="30"/>
    </row>
    <row r="557" spans="1:7" x14ac:dyDescent="0.35">
      <c r="A557" s="32"/>
      <c r="B557" s="30"/>
      <c r="C557" s="30"/>
      <c r="D557" s="30"/>
      <c r="E557" s="30"/>
      <c r="F557" s="31"/>
      <c r="G557" s="30"/>
    </row>
    <row r="558" spans="1:7" x14ac:dyDescent="0.35">
      <c r="A558" s="32"/>
      <c r="B558" s="30"/>
      <c r="C558" s="30"/>
      <c r="D558" s="30"/>
      <c r="E558" s="30"/>
      <c r="F558" s="31"/>
      <c r="G558" s="30"/>
    </row>
    <row r="559" spans="1:7" x14ac:dyDescent="0.35">
      <c r="A559" s="32"/>
      <c r="B559" s="30"/>
      <c r="C559" s="30"/>
      <c r="D559" s="30"/>
      <c r="E559" s="30"/>
      <c r="F559" s="31"/>
      <c r="G559" s="30"/>
    </row>
    <row r="560" spans="1:7" x14ac:dyDescent="0.35">
      <c r="A560" s="32"/>
      <c r="B560" s="30"/>
      <c r="C560" s="30"/>
      <c r="D560" s="30"/>
      <c r="E560" s="30"/>
      <c r="F560" s="31"/>
      <c r="G560" s="30"/>
    </row>
    <row r="561" spans="1:7" x14ac:dyDescent="0.35">
      <c r="A561" s="32"/>
      <c r="B561" s="30"/>
      <c r="C561" s="30"/>
      <c r="D561" s="30"/>
      <c r="E561" s="30"/>
      <c r="F561" s="31"/>
      <c r="G561" s="30"/>
    </row>
    <row r="562" spans="1:7" x14ac:dyDescent="0.35">
      <c r="A562" s="32"/>
      <c r="B562" s="30"/>
      <c r="C562" s="30"/>
      <c r="D562" s="30"/>
      <c r="E562" s="30"/>
      <c r="F562" s="31"/>
      <c r="G562" s="30"/>
    </row>
    <row r="563" spans="1:7" x14ac:dyDescent="0.35">
      <c r="A563" s="32"/>
      <c r="B563" s="30"/>
      <c r="C563" s="30"/>
      <c r="D563" s="30"/>
      <c r="E563" s="30"/>
      <c r="F563" s="31"/>
      <c r="G563" s="30"/>
    </row>
    <row r="564" spans="1:7" x14ac:dyDescent="0.35">
      <c r="A564" s="32"/>
      <c r="B564" s="30"/>
      <c r="C564" s="30"/>
      <c r="D564" s="30"/>
      <c r="E564" s="30"/>
      <c r="F564" s="31"/>
      <c r="G564" s="30"/>
    </row>
    <row r="565" spans="1:7" x14ac:dyDescent="0.35">
      <c r="A565" s="32"/>
      <c r="B565" s="30"/>
      <c r="C565" s="30"/>
      <c r="D565" s="30"/>
      <c r="E565" s="30"/>
      <c r="F565" s="31"/>
      <c r="G565" s="30"/>
    </row>
    <row r="566" spans="1:7" x14ac:dyDescent="0.35">
      <c r="A566" s="32"/>
      <c r="B566" s="30"/>
      <c r="C566" s="30"/>
      <c r="D566" s="30"/>
      <c r="E566" s="30"/>
      <c r="F566" s="31"/>
      <c r="G566" s="30"/>
    </row>
    <row r="567" spans="1:7" x14ac:dyDescent="0.35">
      <c r="A567" s="32"/>
      <c r="B567" s="30"/>
      <c r="C567" s="30"/>
      <c r="D567" s="30"/>
      <c r="E567" s="30"/>
      <c r="F567" s="31"/>
      <c r="G567" s="30"/>
    </row>
    <row r="568" spans="1:7" x14ac:dyDescent="0.35">
      <c r="A568" s="32"/>
      <c r="B568" s="30"/>
      <c r="C568" s="30"/>
      <c r="D568" s="30"/>
      <c r="E568" s="30"/>
      <c r="F568" s="31"/>
      <c r="G568" s="30"/>
    </row>
    <row r="569" spans="1:7" x14ac:dyDescent="0.35">
      <c r="A569" s="32"/>
      <c r="B569" s="30"/>
      <c r="C569" s="30"/>
      <c r="D569" s="30"/>
      <c r="E569" s="30"/>
      <c r="F569" s="31"/>
      <c r="G569" s="30"/>
    </row>
    <row r="570" spans="1:7" x14ac:dyDescent="0.35">
      <c r="A570" s="32"/>
      <c r="B570" s="30"/>
      <c r="C570" s="30"/>
      <c r="D570" s="30"/>
      <c r="E570" s="30"/>
      <c r="F570" s="31"/>
      <c r="G570" s="30"/>
    </row>
    <row r="571" spans="1:7" x14ac:dyDescent="0.35">
      <c r="A571" s="32"/>
      <c r="B571" s="30"/>
      <c r="C571" s="30"/>
      <c r="D571" s="30"/>
      <c r="E571" s="30"/>
      <c r="F571" s="31"/>
      <c r="G571" s="30"/>
    </row>
    <row r="572" spans="1:7" x14ac:dyDescent="0.35">
      <c r="A572" s="32"/>
      <c r="B572" s="30"/>
      <c r="C572" s="30"/>
      <c r="D572" s="30"/>
      <c r="E572" s="30"/>
      <c r="F572" s="31"/>
      <c r="G572" s="30"/>
    </row>
    <row r="573" spans="1:7" x14ac:dyDescent="0.35">
      <c r="A573" s="32"/>
      <c r="B573" s="30"/>
      <c r="C573" s="30"/>
      <c r="D573" s="30"/>
      <c r="E573" s="30"/>
      <c r="F573" s="31"/>
      <c r="G573" s="30"/>
    </row>
    <row r="574" spans="1:7" x14ac:dyDescent="0.35">
      <c r="A574" s="32"/>
      <c r="B574" s="30"/>
      <c r="C574" s="30"/>
      <c r="D574" s="30"/>
      <c r="E574" s="30"/>
      <c r="F574" s="31"/>
      <c r="G574" s="30"/>
    </row>
    <row r="575" spans="1:7" x14ac:dyDescent="0.35">
      <c r="A575" s="32"/>
      <c r="B575" s="30"/>
      <c r="C575" s="30"/>
      <c r="D575" s="30"/>
      <c r="E575" s="30"/>
      <c r="F575" s="31"/>
      <c r="G575" s="30"/>
    </row>
    <row r="576" spans="1:7" x14ac:dyDescent="0.35">
      <c r="A576" s="32"/>
      <c r="B576" s="30"/>
      <c r="C576" s="30"/>
      <c r="D576" s="30"/>
      <c r="E576" s="30"/>
      <c r="F576" s="31"/>
      <c r="G576" s="30"/>
    </row>
    <row r="577" spans="1:7" x14ac:dyDescent="0.35">
      <c r="A577" s="32"/>
      <c r="B577" s="30"/>
      <c r="C577" s="30"/>
      <c r="D577" s="30"/>
      <c r="E577" s="30"/>
      <c r="F577" s="31"/>
      <c r="G577" s="30"/>
    </row>
    <row r="578" spans="1:7" x14ac:dyDescent="0.35">
      <c r="A578" s="32"/>
      <c r="B578" s="30"/>
      <c r="C578" s="30"/>
      <c r="D578" s="30"/>
      <c r="E578" s="30"/>
      <c r="F578" s="31"/>
      <c r="G578" s="30"/>
    </row>
    <row r="579" spans="1:7" x14ac:dyDescent="0.35">
      <c r="A579" s="32"/>
      <c r="B579" s="30"/>
      <c r="C579" s="30"/>
      <c r="D579" s="30"/>
      <c r="E579" s="30"/>
      <c r="F579" s="31"/>
      <c r="G579" s="30"/>
    </row>
    <row r="580" spans="1:7" x14ac:dyDescent="0.35">
      <c r="A580" s="32"/>
      <c r="B580" s="30"/>
      <c r="C580" s="30"/>
      <c r="D580" s="30"/>
      <c r="E580" s="30"/>
      <c r="F580" s="31"/>
      <c r="G580" s="30"/>
    </row>
    <row r="581" spans="1:7" x14ac:dyDescent="0.35">
      <c r="A581" s="32"/>
      <c r="B581" s="30"/>
      <c r="C581" s="30"/>
      <c r="D581" s="30"/>
      <c r="E581" s="30"/>
      <c r="F581" s="31"/>
      <c r="G581" s="30"/>
    </row>
    <row r="582" spans="1:7" x14ac:dyDescent="0.35">
      <c r="A582" s="32"/>
      <c r="B582" s="30"/>
      <c r="C582" s="30"/>
      <c r="D582" s="30"/>
      <c r="E582" s="30"/>
      <c r="F582" s="31"/>
      <c r="G582" s="30"/>
    </row>
    <row r="583" spans="1:7" x14ac:dyDescent="0.35">
      <c r="A583" s="32"/>
      <c r="B583" s="30"/>
      <c r="C583" s="30"/>
      <c r="D583" s="30"/>
      <c r="E583" s="30"/>
      <c r="F583" s="31"/>
      <c r="G583" s="30"/>
    </row>
    <row r="584" spans="1:7" x14ac:dyDescent="0.35">
      <c r="A584" s="32"/>
      <c r="B584" s="30"/>
      <c r="C584" s="30"/>
      <c r="D584" s="30"/>
      <c r="E584" s="30"/>
      <c r="F584" s="31"/>
      <c r="G584" s="30"/>
    </row>
    <row r="585" spans="1:7" x14ac:dyDescent="0.35">
      <c r="A585" s="32"/>
      <c r="B585" s="30"/>
      <c r="C585" s="30"/>
      <c r="D585" s="30"/>
      <c r="E585" s="30"/>
      <c r="F585" s="31"/>
      <c r="G585" s="30"/>
    </row>
    <row r="586" spans="1:7" x14ac:dyDescent="0.35">
      <c r="A586" s="32"/>
      <c r="B586" s="30"/>
      <c r="C586" s="30"/>
      <c r="D586" s="30"/>
      <c r="E586" s="30"/>
      <c r="F586" s="31"/>
      <c r="G586" s="30"/>
    </row>
    <row r="587" spans="1:7" x14ac:dyDescent="0.35">
      <c r="A587" s="32"/>
      <c r="B587" s="30"/>
      <c r="C587" s="30"/>
      <c r="D587" s="30"/>
      <c r="E587" s="30"/>
      <c r="F587" s="31"/>
      <c r="G587" s="30"/>
    </row>
    <row r="588" spans="1:7" x14ac:dyDescent="0.35">
      <c r="A588" s="32"/>
      <c r="B588" s="30"/>
      <c r="C588" s="30"/>
      <c r="D588" s="30"/>
      <c r="E588" s="30"/>
      <c r="F588" s="31"/>
      <c r="G588" s="30"/>
    </row>
    <row r="589" spans="1:7" x14ac:dyDescent="0.35">
      <c r="A589" s="32"/>
      <c r="B589" s="30"/>
      <c r="C589" s="30"/>
      <c r="D589" s="30"/>
      <c r="E589" s="30"/>
      <c r="F589" s="31"/>
      <c r="G589" s="30"/>
    </row>
    <row r="590" spans="1:7" x14ac:dyDescent="0.35">
      <c r="A590" s="32"/>
      <c r="B590" s="30"/>
      <c r="C590" s="30"/>
      <c r="D590" s="30"/>
      <c r="E590" s="30"/>
      <c r="F590" s="31"/>
      <c r="G590" s="30"/>
    </row>
    <row r="591" spans="1:7" x14ac:dyDescent="0.35">
      <c r="A591" s="32"/>
      <c r="B591" s="30"/>
      <c r="C591" s="30"/>
      <c r="D591" s="30"/>
      <c r="E591" s="30"/>
      <c r="F591" s="31"/>
      <c r="G591" s="30"/>
    </row>
    <row r="592" spans="1:7" x14ac:dyDescent="0.35">
      <c r="A592" s="32"/>
      <c r="B592" s="30"/>
      <c r="C592" s="30"/>
      <c r="D592" s="30"/>
      <c r="E592" s="30"/>
      <c r="F592" s="31"/>
      <c r="G592" s="30"/>
    </row>
    <row r="593" spans="1:7" x14ac:dyDescent="0.35">
      <c r="A593" s="32"/>
      <c r="B593" s="30"/>
      <c r="C593" s="30"/>
      <c r="D593" s="30"/>
      <c r="E593" s="30"/>
      <c r="F593" s="31"/>
      <c r="G593" s="30"/>
    </row>
    <row r="594" spans="1:7" x14ac:dyDescent="0.35">
      <c r="A594" s="32"/>
      <c r="B594" s="30"/>
      <c r="C594" s="30"/>
      <c r="D594" s="30"/>
      <c r="E594" s="30"/>
      <c r="F594" s="31"/>
      <c r="G594" s="30"/>
    </row>
    <row r="595" spans="1:7" x14ac:dyDescent="0.35">
      <c r="A595" s="32"/>
      <c r="B595" s="30"/>
      <c r="C595" s="30"/>
      <c r="D595" s="30"/>
      <c r="E595" s="30"/>
      <c r="F595" s="31"/>
      <c r="G595" s="30"/>
    </row>
    <row r="596" spans="1:7" x14ac:dyDescent="0.35">
      <c r="A596" s="32"/>
      <c r="B596" s="30"/>
      <c r="C596" s="30"/>
      <c r="D596" s="30"/>
      <c r="E596" s="30"/>
      <c r="F596" s="31"/>
      <c r="G596" s="30"/>
    </row>
    <row r="597" spans="1:7" x14ac:dyDescent="0.35">
      <c r="A597" s="32"/>
      <c r="B597" s="30"/>
      <c r="C597" s="30"/>
      <c r="D597" s="30"/>
      <c r="E597" s="30"/>
      <c r="F597" s="31"/>
      <c r="G597" s="30"/>
    </row>
    <row r="598" spans="1:7" x14ac:dyDescent="0.35">
      <c r="A598" s="32"/>
      <c r="B598" s="30"/>
      <c r="C598" s="30"/>
      <c r="D598" s="30"/>
      <c r="E598" s="30"/>
      <c r="F598" s="31"/>
      <c r="G598" s="30"/>
    </row>
    <row r="599" spans="1:7" x14ac:dyDescent="0.35">
      <c r="A599" s="32"/>
      <c r="B599" s="30"/>
      <c r="C599" s="30"/>
      <c r="D599" s="30"/>
      <c r="E599" s="30"/>
      <c r="F599" s="31"/>
      <c r="G599" s="30"/>
    </row>
    <row r="600" spans="1:7" x14ac:dyDescent="0.35">
      <c r="A600" s="32"/>
      <c r="B600" s="30"/>
      <c r="C600" s="30"/>
      <c r="D600" s="30"/>
      <c r="E600" s="30"/>
      <c r="F600" s="31"/>
      <c r="G600" s="30"/>
    </row>
    <row r="601" spans="1:7" x14ac:dyDescent="0.35">
      <c r="A601" s="32"/>
      <c r="B601" s="30"/>
      <c r="C601" s="30"/>
      <c r="D601" s="30"/>
      <c r="E601" s="30"/>
      <c r="F601" s="31"/>
      <c r="G601" s="30"/>
    </row>
    <row r="602" spans="1:7" x14ac:dyDescent="0.35">
      <c r="A602" s="32"/>
      <c r="B602" s="30"/>
      <c r="C602" s="30"/>
      <c r="D602" s="30"/>
      <c r="E602" s="30"/>
      <c r="F602" s="31"/>
      <c r="G602" s="30"/>
    </row>
    <row r="603" spans="1:7" x14ac:dyDescent="0.35">
      <c r="A603" s="32"/>
      <c r="B603" s="30"/>
      <c r="C603" s="30"/>
      <c r="D603" s="30"/>
      <c r="E603" s="30"/>
      <c r="F603" s="31"/>
      <c r="G603" s="30"/>
    </row>
    <row r="604" spans="1:7" x14ac:dyDescent="0.35">
      <c r="A604" s="32"/>
      <c r="B604" s="30"/>
      <c r="C604" s="30"/>
      <c r="D604" s="30"/>
      <c r="E604" s="30"/>
      <c r="F604" s="31"/>
      <c r="G604" s="30"/>
    </row>
    <row r="605" spans="1:7" x14ac:dyDescent="0.35">
      <c r="A605" s="32"/>
      <c r="B605" s="30"/>
      <c r="C605" s="30"/>
      <c r="D605" s="30"/>
      <c r="E605" s="30"/>
      <c r="F605" s="31"/>
      <c r="G605" s="30"/>
    </row>
    <row r="606" spans="1:7" x14ac:dyDescent="0.35">
      <c r="A606" s="32"/>
      <c r="B606" s="30"/>
      <c r="C606" s="30"/>
      <c r="D606" s="30"/>
      <c r="E606" s="30"/>
      <c r="F606" s="31"/>
      <c r="G606" s="30"/>
    </row>
    <row r="607" spans="1:7" x14ac:dyDescent="0.35">
      <c r="A607" s="32"/>
      <c r="B607" s="30"/>
      <c r="C607" s="30"/>
      <c r="D607" s="30"/>
      <c r="E607" s="30"/>
      <c r="F607" s="31"/>
      <c r="G607" s="30"/>
    </row>
    <row r="608" spans="1:7" x14ac:dyDescent="0.35">
      <c r="A608" s="32"/>
      <c r="B608" s="30"/>
      <c r="C608" s="30"/>
      <c r="D608" s="30"/>
      <c r="E608" s="30"/>
      <c r="F608" s="31"/>
      <c r="G608" s="30"/>
    </row>
    <row r="609" spans="1:7" x14ac:dyDescent="0.35">
      <c r="A609" s="32"/>
      <c r="B609" s="30"/>
      <c r="C609" s="30"/>
      <c r="D609" s="30"/>
      <c r="E609" s="30"/>
      <c r="F609" s="31"/>
      <c r="G609" s="30"/>
    </row>
    <row r="610" spans="1:7" x14ac:dyDescent="0.35">
      <c r="A610" s="32"/>
      <c r="B610" s="30"/>
      <c r="C610" s="30"/>
      <c r="D610" s="30"/>
      <c r="E610" s="30"/>
      <c r="F610" s="31"/>
      <c r="G610" s="30"/>
    </row>
    <row r="611" spans="1:7" x14ac:dyDescent="0.35">
      <c r="A611" s="32"/>
      <c r="B611" s="30"/>
      <c r="C611" s="30"/>
      <c r="D611" s="30"/>
      <c r="E611" s="30"/>
      <c r="F611" s="31"/>
      <c r="G611" s="30"/>
    </row>
    <row r="612" spans="1:7" x14ac:dyDescent="0.35">
      <c r="A612" s="32"/>
      <c r="B612" s="30"/>
      <c r="C612" s="30"/>
      <c r="D612" s="30"/>
      <c r="E612" s="30"/>
      <c r="F612" s="31"/>
      <c r="G612" s="30"/>
    </row>
    <row r="613" spans="1:7" x14ac:dyDescent="0.35">
      <c r="A613" s="32"/>
      <c r="B613" s="30"/>
      <c r="C613" s="30"/>
      <c r="D613" s="30"/>
      <c r="E613" s="30"/>
      <c r="F613" s="31"/>
      <c r="G613" s="30"/>
    </row>
    <row r="614" spans="1:7" x14ac:dyDescent="0.35">
      <c r="A614" s="32"/>
      <c r="B614" s="30"/>
      <c r="C614" s="30"/>
      <c r="D614" s="30"/>
      <c r="E614" s="30"/>
      <c r="F614" s="31"/>
      <c r="G614" s="30"/>
    </row>
    <row r="615" spans="1:7" x14ac:dyDescent="0.35">
      <c r="A615" s="32"/>
      <c r="B615" s="30"/>
      <c r="C615" s="30"/>
      <c r="D615" s="30"/>
      <c r="E615" s="30"/>
      <c r="F615" s="31"/>
      <c r="G615" s="30"/>
    </row>
    <row r="616" spans="1:7" x14ac:dyDescent="0.35">
      <c r="A616" s="32"/>
      <c r="B616" s="30"/>
      <c r="C616" s="30"/>
      <c r="D616" s="30"/>
      <c r="E616" s="30"/>
      <c r="F616" s="31"/>
      <c r="G616" s="30"/>
    </row>
    <row r="617" spans="1:7" x14ac:dyDescent="0.35">
      <c r="A617" s="32"/>
      <c r="B617" s="30"/>
      <c r="C617" s="30"/>
      <c r="D617" s="30"/>
      <c r="E617" s="30"/>
      <c r="F617" s="31"/>
      <c r="G617" s="30"/>
    </row>
    <row r="618" spans="1:7" x14ac:dyDescent="0.35">
      <c r="A618" s="32"/>
      <c r="B618" s="30"/>
      <c r="C618" s="30"/>
      <c r="D618" s="30"/>
      <c r="E618" s="30"/>
      <c r="F618" s="31"/>
      <c r="G618" s="30"/>
    </row>
    <row r="619" spans="1:7" x14ac:dyDescent="0.35">
      <c r="A619" s="32"/>
      <c r="B619" s="30"/>
      <c r="C619" s="30"/>
      <c r="D619" s="30"/>
      <c r="E619" s="30"/>
      <c r="F619" s="31"/>
      <c r="G619" s="30"/>
    </row>
    <row r="620" spans="1:7" x14ac:dyDescent="0.35">
      <c r="A620" s="32"/>
      <c r="B620" s="30"/>
      <c r="C620" s="30"/>
      <c r="D620" s="30"/>
      <c r="E620" s="30"/>
      <c r="F620" s="31"/>
      <c r="G620" s="30"/>
    </row>
    <row r="621" spans="1:7" x14ac:dyDescent="0.35">
      <c r="A621" s="32"/>
      <c r="B621" s="30"/>
      <c r="C621" s="30"/>
      <c r="D621" s="30"/>
      <c r="E621" s="30"/>
      <c r="F621" s="31"/>
      <c r="G621" s="30"/>
    </row>
    <row r="622" spans="1:7" x14ac:dyDescent="0.35">
      <c r="A622" s="32"/>
      <c r="B622" s="30"/>
      <c r="C622" s="30"/>
      <c r="D622" s="30"/>
      <c r="E622" s="30"/>
      <c r="F622" s="31"/>
      <c r="G622" s="30"/>
    </row>
    <row r="623" spans="1:7" x14ac:dyDescent="0.35">
      <c r="A623" s="32"/>
      <c r="B623" s="30"/>
      <c r="C623" s="30"/>
      <c r="D623" s="30"/>
      <c r="E623" s="30"/>
      <c r="F623" s="31"/>
      <c r="G623" s="30"/>
    </row>
    <row r="624" spans="1:7" x14ac:dyDescent="0.35">
      <c r="A624" s="32"/>
      <c r="B624" s="30"/>
      <c r="C624" s="30"/>
      <c r="D624" s="30"/>
      <c r="E624" s="30"/>
      <c r="F624" s="31"/>
      <c r="G624" s="30"/>
    </row>
    <row r="625" spans="1:7" x14ac:dyDescent="0.35">
      <c r="A625" s="32"/>
      <c r="B625" s="30"/>
      <c r="C625" s="30"/>
      <c r="D625" s="30"/>
      <c r="E625" s="30"/>
      <c r="F625" s="31"/>
      <c r="G625" s="30"/>
    </row>
    <row r="626" spans="1:7" x14ac:dyDescent="0.35">
      <c r="A626" s="32"/>
      <c r="B626" s="30"/>
      <c r="C626" s="30"/>
      <c r="D626" s="30"/>
      <c r="E626" s="30"/>
      <c r="F626" s="31"/>
      <c r="G626" s="30"/>
    </row>
    <row r="627" spans="1:7" x14ac:dyDescent="0.35">
      <c r="A627" s="32"/>
      <c r="B627" s="30"/>
      <c r="C627" s="30"/>
      <c r="D627" s="30"/>
      <c r="E627" s="30"/>
      <c r="F627" s="31"/>
      <c r="G627" s="30"/>
    </row>
    <row r="628" spans="1:7" x14ac:dyDescent="0.35">
      <c r="A628" s="32"/>
      <c r="B628" s="30"/>
      <c r="C628" s="30"/>
      <c r="D628" s="30"/>
      <c r="E628" s="30"/>
      <c r="F628" s="31"/>
      <c r="G628" s="30"/>
    </row>
    <row r="629" spans="1:7" x14ac:dyDescent="0.35">
      <c r="A629" s="32"/>
      <c r="B629" s="30"/>
      <c r="C629" s="30"/>
      <c r="D629" s="30"/>
      <c r="E629" s="30"/>
      <c r="F629" s="31"/>
      <c r="G629" s="30"/>
    </row>
    <row r="630" spans="1:7" x14ac:dyDescent="0.35">
      <c r="A630" s="32"/>
      <c r="B630" s="30"/>
      <c r="C630" s="30"/>
      <c r="D630" s="30"/>
      <c r="E630" s="30"/>
      <c r="F630" s="31"/>
      <c r="G630" s="30"/>
    </row>
    <row r="631" spans="1:7" x14ac:dyDescent="0.35">
      <c r="A631" s="32"/>
      <c r="B631" s="30"/>
      <c r="C631" s="30"/>
      <c r="D631" s="30"/>
      <c r="E631" s="30"/>
      <c r="F631" s="31"/>
      <c r="G631" s="30"/>
    </row>
    <row r="632" spans="1:7" x14ac:dyDescent="0.35">
      <c r="A632" s="32"/>
      <c r="B632" s="30"/>
      <c r="C632" s="30"/>
      <c r="D632" s="30"/>
      <c r="E632" s="30"/>
      <c r="F632" s="31"/>
      <c r="G632" s="30"/>
    </row>
    <row r="633" spans="1:7" x14ac:dyDescent="0.35">
      <c r="A633" s="32"/>
      <c r="B633" s="30"/>
      <c r="C633" s="30"/>
      <c r="D633" s="30"/>
      <c r="E633" s="30"/>
      <c r="F633" s="31"/>
      <c r="G633" s="30"/>
    </row>
    <row r="634" spans="1:7" x14ac:dyDescent="0.35">
      <c r="A634" s="32"/>
      <c r="B634" s="30"/>
      <c r="C634" s="30"/>
      <c r="D634" s="30"/>
      <c r="E634" s="30"/>
      <c r="F634" s="31"/>
      <c r="G634" s="30"/>
    </row>
    <row r="635" spans="1:7" x14ac:dyDescent="0.35">
      <c r="A635" s="32"/>
      <c r="B635" s="30"/>
      <c r="C635" s="30"/>
      <c r="D635" s="30"/>
      <c r="E635" s="30"/>
      <c r="F635" s="31"/>
      <c r="G635" s="30"/>
    </row>
    <row r="636" spans="1:7" x14ac:dyDescent="0.35">
      <c r="A636" s="32"/>
      <c r="B636" s="30"/>
      <c r="C636" s="30"/>
      <c r="D636" s="30"/>
      <c r="E636" s="30"/>
      <c r="F636" s="31"/>
      <c r="G636" s="30"/>
    </row>
    <row r="637" spans="1:7" x14ac:dyDescent="0.35">
      <c r="A637" s="32"/>
      <c r="B637" s="30"/>
      <c r="C637" s="30"/>
      <c r="D637" s="30"/>
      <c r="E637" s="30"/>
      <c r="F637" s="31"/>
      <c r="G637" s="30"/>
    </row>
    <row r="638" spans="1:7" x14ac:dyDescent="0.35">
      <c r="A638" s="32"/>
      <c r="B638" s="30"/>
      <c r="C638" s="30"/>
      <c r="D638" s="30"/>
      <c r="E638" s="30"/>
      <c r="F638" s="31"/>
      <c r="G638" s="30"/>
    </row>
    <row r="639" spans="1:7" x14ac:dyDescent="0.35">
      <c r="A639" s="32"/>
      <c r="B639" s="30"/>
      <c r="C639" s="30"/>
      <c r="D639" s="30"/>
      <c r="E639" s="30"/>
      <c r="F639" s="31"/>
      <c r="G639" s="30"/>
    </row>
    <row r="640" spans="1:7" x14ac:dyDescent="0.35">
      <c r="A640" s="32"/>
      <c r="B640" s="30"/>
      <c r="C640" s="30"/>
      <c r="D640" s="30"/>
      <c r="E640" s="30"/>
      <c r="F640" s="31"/>
      <c r="G640" s="30"/>
    </row>
    <row r="641" spans="1:7" x14ac:dyDescent="0.35">
      <c r="A641" s="32"/>
      <c r="B641" s="30"/>
      <c r="C641" s="30"/>
      <c r="D641" s="30"/>
      <c r="E641" s="30"/>
      <c r="F641" s="31"/>
      <c r="G641" s="30"/>
    </row>
    <row r="642" spans="1:7" x14ac:dyDescent="0.35">
      <c r="A642" s="32"/>
      <c r="B642" s="30"/>
      <c r="C642" s="30"/>
      <c r="D642" s="30"/>
      <c r="E642" s="30"/>
      <c r="F642" s="31"/>
      <c r="G642" s="30"/>
    </row>
    <row r="643" spans="1:7" x14ac:dyDescent="0.35">
      <c r="A643" s="32"/>
      <c r="B643" s="30"/>
      <c r="C643" s="30"/>
      <c r="D643" s="30"/>
      <c r="E643" s="30"/>
      <c r="F643" s="31"/>
      <c r="G643" s="30"/>
    </row>
    <row r="644" spans="1:7" x14ac:dyDescent="0.35">
      <c r="A644" s="32"/>
      <c r="B644" s="30"/>
      <c r="C644" s="30"/>
      <c r="D644" s="30"/>
      <c r="E644" s="30"/>
      <c r="F644" s="31"/>
      <c r="G644" s="30"/>
    </row>
    <row r="645" spans="1:7" x14ac:dyDescent="0.35">
      <c r="A645" s="32"/>
      <c r="B645" s="30"/>
      <c r="C645" s="30"/>
      <c r="D645" s="30"/>
      <c r="E645" s="30"/>
      <c r="F645" s="31"/>
      <c r="G645" s="30"/>
    </row>
    <row r="646" spans="1:7" x14ac:dyDescent="0.35">
      <c r="A646" s="32"/>
      <c r="B646" s="30"/>
      <c r="C646" s="30"/>
      <c r="D646" s="30"/>
      <c r="E646" s="30"/>
      <c r="F646" s="31"/>
      <c r="G646" s="30"/>
    </row>
    <row r="647" spans="1:7" x14ac:dyDescent="0.35">
      <c r="A647" s="32"/>
      <c r="B647" s="30"/>
      <c r="C647" s="30"/>
      <c r="D647" s="30"/>
      <c r="E647" s="30"/>
      <c r="F647" s="31"/>
      <c r="G647" s="30"/>
    </row>
    <row r="648" spans="1:7" x14ac:dyDescent="0.35">
      <c r="A648" s="32"/>
      <c r="B648" s="30"/>
      <c r="C648" s="30"/>
      <c r="D648" s="30"/>
      <c r="E648" s="30"/>
      <c r="F648" s="31"/>
      <c r="G648" s="30"/>
    </row>
    <row r="649" spans="1:7" x14ac:dyDescent="0.35">
      <c r="A649" s="32"/>
      <c r="B649" s="30"/>
      <c r="C649" s="30"/>
      <c r="D649" s="30"/>
      <c r="E649" s="30"/>
      <c r="F649" s="31"/>
      <c r="G649" s="30"/>
    </row>
    <row r="650" spans="1:7" x14ac:dyDescent="0.35">
      <c r="A650" s="32"/>
      <c r="B650" s="30"/>
      <c r="C650" s="30"/>
      <c r="D650" s="30"/>
      <c r="E650" s="30"/>
      <c r="F650" s="31"/>
      <c r="G650" s="30"/>
    </row>
    <row r="651" spans="1:7" x14ac:dyDescent="0.35">
      <c r="A651" s="32"/>
      <c r="B651" s="30"/>
      <c r="C651" s="30"/>
      <c r="D651" s="30"/>
      <c r="E651" s="30"/>
      <c r="F651" s="31"/>
      <c r="G651" s="30"/>
    </row>
    <row r="652" spans="1:7" x14ac:dyDescent="0.35">
      <c r="A652" s="32"/>
      <c r="B652" s="30"/>
      <c r="C652" s="30"/>
      <c r="D652" s="30"/>
      <c r="E652" s="30"/>
      <c r="F652" s="31"/>
      <c r="G652" s="30"/>
    </row>
    <row r="653" spans="1:7" x14ac:dyDescent="0.35">
      <c r="A653" s="32"/>
      <c r="B653" s="30"/>
      <c r="C653" s="30"/>
      <c r="D653" s="30"/>
      <c r="E653" s="30"/>
      <c r="F653" s="31"/>
      <c r="G653" s="30"/>
    </row>
    <row r="654" spans="1:7" x14ac:dyDescent="0.35">
      <c r="A654" s="32"/>
      <c r="B654" s="30"/>
      <c r="C654" s="30"/>
      <c r="D654" s="30"/>
      <c r="E654" s="30"/>
      <c r="F654" s="31"/>
      <c r="G654" s="30"/>
    </row>
    <row r="655" spans="1:7" x14ac:dyDescent="0.35">
      <c r="A655" s="32"/>
      <c r="B655" s="30"/>
      <c r="C655" s="30"/>
      <c r="D655" s="30"/>
      <c r="E655" s="30"/>
      <c r="F655" s="31"/>
      <c r="G655" s="30"/>
    </row>
    <row r="656" spans="1:7" x14ac:dyDescent="0.35">
      <c r="A656" s="32"/>
      <c r="B656" s="30"/>
      <c r="C656" s="30"/>
      <c r="D656" s="30"/>
      <c r="E656" s="30"/>
      <c r="F656" s="31"/>
      <c r="G656" s="30"/>
    </row>
    <row r="657" spans="1:7" x14ac:dyDescent="0.35">
      <c r="A657" s="32"/>
      <c r="B657" s="30"/>
      <c r="C657" s="30"/>
      <c r="D657" s="30"/>
      <c r="E657" s="30"/>
      <c r="F657" s="31"/>
      <c r="G657" s="30"/>
    </row>
    <row r="658" spans="1:7" x14ac:dyDescent="0.35">
      <c r="A658" s="32"/>
      <c r="B658" s="30"/>
      <c r="C658" s="30"/>
      <c r="D658" s="30"/>
      <c r="E658" s="30"/>
      <c r="F658" s="31"/>
      <c r="G658" s="30"/>
    </row>
    <row r="659" spans="1:7" x14ac:dyDescent="0.35">
      <c r="A659" s="32"/>
      <c r="B659" s="30"/>
      <c r="C659" s="30"/>
      <c r="D659" s="30"/>
      <c r="E659" s="30"/>
      <c r="F659" s="31"/>
      <c r="G659" s="30"/>
    </row>
    <row r="660" spans="1:7" x14ac:dyDescent="0.35">
      <c r="A660" s="32"/>
      <c r="B660" s="30"/>
      <c r="C660" s="30"/>
      <c r="D660" s="30"/>
      <c r="E660" s="30"/>
      <c r="F660" s="31"/>
      <c r="G660" s="30"/>
    </row>
    <row r="661" spans="1:7" x14ac:dyDescent="0.35">
      <c r="A661" s="32"/>
      <c r="B661" s="30"/>
      <c r="C661" s="30"/>
      <c r="D661" s="30"/>
      <c r="E661" s="30"/>
      <c r="F661" s="31"/>
      <c r="G661" s="30"/>
    </row>
    <row r="662" spans="1:7" x14ac:dyDescent="0.35">
      <c r="A662" s="32"/>
      <c r="B662" s="30"/>
      <c r="C662" s="30"/>
      <c r="D662" s="30"/>
      <c r="E662" s="30"/>
      <c r="F662" s="31"/>
      <c r="G662" s="30"/>
    </row>
    <row r="663" spans="1:7" x14ac:dyDescent="0.35">
      <c r="A663" s="32"/>
      <c r="B663" s="30"/>
      <c r="C663" s="30"/>
      <c r="D663" s="30"/>
      <c r="E663" s="30"/>
      <c r="F663" s="31"/>
      <c r="G663" s="30"/>
    </row>
    <row r="664" spans="1:7" x14ac:dyDescent="0.35">
      <c r="A664" s="32"/>
      <c r="B664" s="30"/>
      <c r="C664" s="30"/>
      <c r="D664" s="30"/>
      <c r="E664" s="30"/>
      <c r="F664" s="31"/>
      <c r="G664" s="30"/>
    </row>
    <row r="665" spans="1:7" x14ac:dyDescent="0.35">
      <c r="A665" s="32"/>
      <c r="B665" s="30"/>
      <c r="C665" s="30"/>
      <c r="D665" s="30"/>
      <c r="E665" s="30"/>
      <c r="F665" s="31"/>
      <c r="G665" s="30"/>
    </row>
    <row r="666" spans="1:7" x14ac:dyDescent="0.35">
      <c r="A666" s="32"/>
      <c r="B666" s="30"/>
      <c r="C666" s="30"/>
      <c r="D666" s="30"/>
      <c r="E666" s="30"/>
      <c r="F666" s="31"/>
      <c r="G666" s="30"/>
    </row>
    <row r="667" spans="1:7" x14ac:dyDescent="0.35">
      <c r="A667" s="32"/>
      <c r="B667" s="30"/>
      <c r="C667" s="30"/>
      <c r="D667" s="30"/>
      <c r="E667" s="30"/>
      <c r="F667" s="31"/>
      <c r="G667" s="30"/>
    </row>
    <row r="668" spans="1:7" x14ac:dyDescent="0.35">
      <c r="A668" s="32"/>
      <c r="B668" s="30"/>
      <c r="C668" s="30"/>
      <c r="D668" s="30"/>
      <c r="E668" s="30"/>
      <c r="F668" s="31"/>
      <c r="G668" s="30"/>
    </row>
    <row r="669" spans="1:7" x14ac:dyDescent="0.35">
      <c r="A669" s="32"/>
      <c r="B669" s="30"/>
      <c r="C669" s="30"/>
      <c r="D669" s="30"/>
      <c r="E669" s="30"/>
      <c r="F669" s="31"/>
      <c r="G669" s="30"/>
    </row>
    <row r="670" spans="1:7" x14ac:dyDescent="0.35">
      <c r="A670" s="32"/>
      <c r="B670" s="30"/>
      <c r="C670" s="30"/>
      <c r="D670" s="30"/>
      <c r="E670" s="30"/>
      <c r="F670" s="31"/>
      <c r="G670" s="30"/>
    </row>
    <row r="671" spans="1:7" x14ac:dyDescent="0.35">
      <c r="A671" s="32"/>
      <c r="B671" s="30"/>
      <c r="C671" s="30"/>
      <c r="D671" s="30"/>
      <c r="E671" s="30"/>
      <c r="F671" s="31"/>
      <c r="G671" s="30"/>
    </row>
    <row r="672" spans="1:7" x14ac:dyDescent="0.35">
      <c r="A672" s="32"/>
      <c r="B672" s="30"/>
      <c r="C672" s="30"/>
      <c r="D672" s="30"/>
      <c r="E672" s="30"/>
      <c r="F672" s="31"/>
      <c r="G672" s="30"/>
    </row>
    <row r="673" spans="1:7" x14ac:dyDescent="0.35">
      <c r="A673" s="32"/>
      <c r="B673" s="30"/>
      <c r="C673" s="30"/>
      <c r="D673" s="30"/>
      <c r="E673" s="30"/>
      <c r="F673" s="31"/>
      <c r="G673" s="30"/>
    </row>
    <row r="674" spans="1:7" x14ac:dyDescent="0.35">
      <c r="A674" s="32"/>
      <c r="B674" s="30"/>
      <c r="C674" s="30"/>
      <c r="D674" s="30"/>
      <c r="E674" s="30"/>
      <c r="F674" s="31"/>
      <c r="G674" s="30"/>
    </row>
    <row r="675" spans="1:7" x14ac:dyDescent="0.35">
      <c r="A675" s="32"/>
      <c r="B675" s="30"/>
      <c r="C675" s="30"/>
      <c r="D675" s="30"/>
      <c r="E675" s="30"/>
      <c r="F675" s="31"/>
      <c r="G675" s="30"/>
    </row>
    <row r="676" spans="1:7" x14ac:dyDescent="0.35">
      <c r="A676" s="32"/>
      <c r="B676" s="30"/>
      <c r="C676" s="30"/>
      <c r="D676" s="30"/>
      <c r="E676" s="30"/>
      <c r="F676" s="31"/>
      <c r="G676" s="30"/>
    </row>
    <row r="677" spans="1:7" x14ac:dyDescent="0.35">
      <c r="A677" s="32"/>
      <c r="B677" s="30"/>
      <c r="C677" s="30"/>
      <c r="D677" s="30"/>
      <c r="E677" s="30"/>
      <c r="F677" s="31"/>
      <c r="G677" s="30"/>
    </row>
    <row r="678" spans="1:7" x14ac:dyDescent="0.35">
      <c r="A678" s="32"/>
      <c r="B678" s="30"/>
      <c r="C678" s="30"/>
      <c r="D678" s="30"/>
      <c r="E678" s="30"/>
      <c r="F678" s="31"/>
      <c r="G678" s="30"/>
    </row>
    <row r="679" spans="1:7" x14ac:dyDescent="0.35">
      <c r="A679" s="32"/>
      <c r="B679" s="30"/>
      <c r="C679" s="30"/>
      <c r="D679" s="30"/>
      <c r="E679" s="30"/>
      <c r="F679" s="31"/>
      <c r="G679" s="30"/>
    </row>
    <row r="680" spans="1:7" x14ac:dyDescent="0.35">
      <c r="A680" s="32"/>
      <c r="B680" s="30"/>
      <c r="C680" s="30"/>
      <c r="D680" s="30"/>
      <c r="E680" s="30"/>
      <c r="F680" s="31"/>
      <c r="G680" s="30"/>
    </row>
    <row r="681" spans="1:7" x14ac:dyDescent="0.35">
      <c r="A681" s="32"/>
      <c r="B681" s="30"/>
      <c r="C681" s="30"/>
      <c r="D681" s="30"/>
      <c r="E681" s="30"/>
      <c r="F681" s="31"/>
      <c r="G681" s="30"/>
    </row>
    <row r="682" spans="1:7" x14ac:dyDescent="0.35">
      <c r="A682" s="32"/>
      <c r="B682" s="30"/>
      <c r="C682" s="30"/>
      <c r="D682" s="30"/>
      <c r="E682" s="30"/>
      <c r="F682" s="31"/>
      <c r="G682" s="30"/>
    </row>
    <row r="683" spans="1:7" x14ac:dyDescent="0.35">
      <c r="A683" s="32"/>
      <c r="B683" s="30"/>
      <c r="C683" s="30"/>
      <c r="D683" s="30"/>
      <c r="E683" s="30"/>
      <c r="F683" s="31"/>
      <c r="G683" s="30"/>
    </row>
    <row r="684" spans="1:7" x14ac:dyDescent="0.35">
      <c r="A684" s="32"/>
      <c r="B684" s="30"/>
      <c r="C684" s="30"/>
      <c r="D684" s="30"/>
      <c r="E684" s="30"/>
      <c r="F684" s="31"/>
      <c r="G684" s="30"/>
    </row>
    <row r="685" spans="1:7" x14ac:dyDescent="0.35">
      <c r="A685" s="32"/>
      <c r="B685" s="30"/>
      <c r="C685" s="30"/>
      <c r="D685" s="30"/>
      <c r="E685" s="30"/>
      <c r="F685" s="31"/>
      <c r="G685" s="30"/>
    </row>
    <row r="686" spans="1:7" x14ac:dyDescent="0.35">
      <c r="A686" s="32"/>
      <c r="B686" s="30"/>
      <c r="C686" s="30"/>
      <c r="D686" s="30"/>
      <c r="E686" s="30"/>
      <c r="F686" s="31"/>
      <c r="G686" s="30"/>
    </row>
    <row r="687" spans="1:7" x14ac:dyDescent="0.35">
      <c r="A687" s="32"/>
      <c r="B687" s="30"/>
      <c r="C687" s="30"/>
      <c r="D687" s="30"/>
      <c r="E687" s="30"/>
      <c r="F687" s="31"/>
      <c r="G687" s="30"/>
    </row>
    <row r="688" spans="1:7" x14ac:dyDescent="0.35">
      <c r="A688" s="32"/>
      <c r="B688" s="30"/>
      <c r="C688" s="30"/>
      <c r="D688" s="30"/>
      <c r="E688" s="30"/>
      <c r="F688" s="31"/>
      <c r="G688" s="30"/>
    </row>
    <row r="689" spans="1:7" x14ac:dyDescent="0.35">
      <c r="A689" s="32"/>
      <c r="B689" s="30"/>
      <c r="C689" s="30"/>
      <c r="D689" s="30"/>
      <c r="E689" s="30"/>
      <c r="F689" s="31"/>
      <c r="G689" s="30"/>
    </row>
    <row r="690" spans="1:7" x14ac:dyDescent="0.35">
      <c r="A690" s="32"/>
      <c r="B690" s="30"/>
      <c r="C690" s="30"/>
      <c r="D690" s="30"/>
      <c r="E690" s="30"/>
      <c r="F690" s="31"/>
      <c r="G690" s="30"/>
    </row>
    <row r="691" spans="1:7" x14ac:dyDescent="0.35">
      <c r="A691" s="32"/>
      <c r="B691" s="30"/>
      <c r="C691" s="30"/>
      <c r="D691" s="30"/>
      <c r="E691" s="30"/>
      <c r="F691" s="31"/>
      <c r="G691" s="30"/>
    </row>
    <row r="692" spans="1:7" x14ac:dyDescent="0.35">
      <c r="A692" s="32"/>
      <c r="B692" s="30"/>
      <c r="C692" s="30"/>
      <c r="D692" s="30"/>
      <c r="E692" s="30"/>
      <c r="F692" s="31"/>
      <c r="G692" s="30"/>
    </row>
    <row r="693" spans="1:7" x14ac:dyDescent="0.35">
      <c r="A693" s="32"/>
      <c r="B693" s="30"/>
      <c r="C693" s="30"/>
      <c r="D693" s="30"/>
      <c r="E693" s="30"/>
      <c r="F693" s="31"/>
      <c r="G693" s="30"/>
    </row>
    <row r="694" spans="1:7" x14ac:dyDescent="0.35">
      <c r="A694" s="32"/>
      <c r="B694" s="30"/>
      <c r="C694" s="30"/>
      <c r="D694" s="30"/>
      <c r="E694" s="30"/>
      <c r="F694" s="31"/>
      <c r="G694" s="30"/>
    </row>
    <row r="695" spans="1:7" x14ac:dyDescent="0.35">
      <c r="A695" s="32"/>
      <c r="B695" s="30"/>
      <c r="C695" s="30"/>
      <c r="D695" s="30"/>
      <c r="E695" s="30"/>
      <c r="F695" s="31"/>
      <c r="G695" s="30"/>
    </row>
    <row r="696" spans="1:7" x14ac:dyDescent="0.35">
      <c r="A696" s="32"/>
      <c r="B696" s="30"/>
      <c r="C696" s="30"/>
      <c r="D696" s="30"/>
      <c r="E696" s="30"/>
      <c r="F696" s="31"/>
      <c r="G696" s="30"/>
    </row>
    <row r="697" spans="1:7" x14ac:dyDescent="0.35">
      <c r="A697" s="32"/>
      <c r="B697" s="30"/>
      <c r="C697" s="30"/>
      <c r="D697" s="30"/>
      <c r="E697" s="30"/>
      <c r="F697" s="31"/>
      <c r="G697" s="30"/>
    </row>
    <row r="698" spans="1:7" x14ac:dyDescent="0.35">
      <c r="A698" s="32"/>
      <c r="B698" s="30"/>
      <c r="C698" s="30"/>
      <c r="D698" s="30"/>
      <c r="E698" s="30"/>
      <c r="F698" s="31"/>
      <c r="G698" s="30"/>
    </row>
    <row r="699" spans="1:7" x14ac:dyDescent="0.35">
      <c r="A699" s="32"/>
      <c r="B699" s="30"/>
      <c r="C699" s="30"/>
      <c r="D699" s="30"/>
      <c r="E699" s="30"/>
      <c r="F699" s="31"/>
      <c r="G699" s="30"/>
    </row>
    <row r="700" spans="1:7" x14ac:dyDescent="0.35">
      <c r="A700" s="32"/>
      <c r="B700" s="30"/>
      <c r="C700" s="30"/>
      <c r="D700" s="30"/>
      <c r="E700" s="30"/>
      <c r="F700" s="31"/>
      <c r="G700" s="30"/>
    </row>
    <row r="701" spans="1:7" x14ac:dyDescent="0.35">
      <c r="A701" s="32"/>
      <c r="B701" s="30"/>
      <c r="C701" s="30"/>
      <c r="D701" s="30"/>
      <c r="E701" s="30"/>
      <c r="F701" s="31"/>
      <c r="G701" s="30"/>
    </row>
    <row r="702" spans="1:7" x14ac:dyDescent="0.35">
      <c r="A702" s="32"/>
      <c r="B702" s="30"/>
      <c r="C702" s="30"/>
      <c r="D702" s="30"/>
      <c r="E702" s="30"/>
      <c r="F702" s="31"/>
      <c r="G702" s="30"/>
    </row>
    <row r="703" spans="1:7" x14ac:dyDescent="0.35">
      <c r="A703" s="32"/>
      <c r="B703" s="30"/>
      <c r="C703" s="30"/>
      <c r="D703" s="30"/>
      <c r="E703" s="30"/>
      <c r="F703" s="31"/>
      <c r="G703" s="30"/>
    </row>
    <row r="704" spans="1:7" x14ac:dyDescent="0.35">
      <c r="A704" s="32"/>
      <c r="B704" s="30"/>
      <c r="C704" s="30"/>
      <c r="D704" s="30"/>
      <c r="E704" s="30"/>
      <c r="F704" s="31"/>
      <c r="G704" s="30"/>
    </row>
    <row r="705" spans="1:7" x14ac:dyDescent="0.35">
      <c r="A705" s="32"/>
      <c r="B705" s="30"/>
      <c r="C705" s="30"/>
      <c r="D705" s="30"/>
      <c r="E705" s="30"/>
      <c r="F705" s="31"/>
      <c r="G705" s="30"/>
    </row>
    <row r="706" spans="1:7" x14ac:dyDescent="0.35">
      <c r="A706" s="32"/>
      <c r="B706" s="30"/>
      <c r="C706" s="30"/>
      <c r="D706" s="30"/>
      <c r="E706" s="30"/>
      <c r="F706" s="31"/>
      <c r="G706" s="30"/>
    </row>
    <row r="707" spans="1:7" x14ac:dyDescent="0.35">
      <c r="A707" s="32"/>
      <c r="B707" s="30"/>
      <c r="C707" s="30"/>
      <c r="D707" s="30"/>
      <c r="E707" s="30"/>
      <c r="F707" s="31"/>
      <c r="G707" s="30"/>
    </row>
    <row r="708" spans="1:7" x14ac:dyDescent="0.35">
      <c r="A708" s="32"/>
      <c r="B708" s="30"/>
      <c r="C708" s="30"/>
      <c r="D708" s="30"/>
      <c r="E708" s="30"/>
      <c r="F708" s="31"/>
      <c r="G708" s="30"/>
    </row>
    <row r="709" spans="1:7" x14ac:dyDescent="0.35">
      <c r="A709" s="32"/>
      <c r="B709" s="30"/>
      <c r="C709" s="30"/>
      <c r="D709" s="30"/>
      <c r="E709" s="30"/>
      <c r="F709" s="31"/>
      <c r="G709" s="30"/>
    </row>
    <row r="710" spans="1:7" x14ac:dyDescent="0.35">
      <c r="A710" s="32"/>
      <c r="B710" s="30"/>
      <c r="C710" s="30"/>
      <c r="D710" s="30"/>
      <c r="E710" s="30"/>
      <c r="F710" s="31"/>
      <c r="G710" s="30"/>
    </row>
    <row r="711" spans="1:7" x14ac:dyDescent="0.35">
      <c r="A711" s="32"/>
      <c r="B711" s="30"/>
      <c r="C711" s="30"/>
      <c r="D711" s="30"/>
      <c r="E711" s="30"/>
      <c r="F711" s="31"/>
      <c r="G711" s="30"/>
    </row>
    <row r="712" spans="1:7" x14ac:dyDescent="0.35">
      <c r="A712" s="32"/>
      <c r="B712" s="30"/>
      <c r="C712" s="30"/>
      <c r="D712" s="30"/>
      <c r="E712" s="30"/>
      <c r="F712" s="31"/>
      <c r="G712" s="30"/>
    </row>
    <row r="713" spans="1:7" x14ac:dyDescent="0.35">
      <c r="A713" s="32"/>
      <c r="B713" s="30"/>
      <c r="C713" s="30"/>
      <c r="D713" s="30"/>
      <c r="E713" s="30"/>
      <c r="F713" s="31"/>
      <c r="G713" s="30"/>
    </row>
    <row r="714" spans="1:7" x14ac:dyDescent="0.35">
      <c r="A714" s="32"/>
      <c r="B714" s="30"/>
      <c r="C714" s="30"/>
      <c r="D714" s="30"/>
      <c r="E714" s="30"/>
      <c r="F714" s="31"/>
      <c r="G714" s="30"/>
    </row>
    <row r="715" spans="1:7" x14ac:dyDescent="0.35">
      <c r="A715" s="32"/>
      <c r="B715" s="30"/>
      <c r="C715" s="30"/>
      <c r="D715" s="30"/>
      <c r="E715" s="30"/>
      <c r="F715" s="31"/>
      <c r="G715" s="30"/>
    </row>
    <row r="716" spans="1:7" x14ac:dyDescent="0.35">
      <c r="A716" s="32"/>
      <c r="B716" s="30"/>
      <c r="C716" s="30"/>
      <c r="D716" s="30"/>
      <c r="E716" s="30"/>
      <c r="F716" s="31"/>
      <c r="G716" s="30"/>
    </row>
    <row r="717" spans="1:7" x14ac:dyDescent="0.35">
      <c r="A717" s="32"/>
      <c r="B717" s="30"/>
      <c r="C717" s="30"/>
      <c r="D717" s="30"/>
      <c r="E717" s="30"/>
      <c r="F717" s="31"/>
      <c r="G717" s="30"/>
    </row>
    <row r="718" spans="1:7" x14ac:dyDescent="0.35">
      <c r="A718" s="32"/>
      <c r="B718" s="30"/>
      <c r="C718" s="30"/>
      <c r="D718" s="30"/>
      <c r="E718" s="30"/>
      <c r="F718" s="31"/>
      <c r="G718" s="30"/>
    </row>
    <row r="719" spans="1:7" x14ac:dyDescent="0.35">
      <c r="A719" s="32"/>
      <c r="B719" s="30"/>
      <c r="C719" s="30"/>
      <c r="D719" s="30"/>
      <c r="E719" s="30"/>
      <c r="F719" s="31"/>
      <c r="G719" s="30"/>
    </row>
    <row r="720" spans="1:7" x14ac:dyDescent="0.35">
      <c r="A720" s="32"/>
      <c r="B720" s="30"/>
      <c r="C720" s="30"/>
      <c r="D720" s="30"/>
      <c r="E720" s="30"/>
      <c r="F720" s="31"/>
      <c r="G720" s="30"/>
    </row>
    <row r="721" spans="1:7" x14ac:dyDescent="0.35">
      <c r="A721" s="32"/>
      <c r="B721" s="30"/>
      <c r="C721" s="30"/>
      <c r="D721" s="30"/>
      <c r="E721" s="30"/>
      <c r="F721" s="31"/>
      <c r="G721" s="30"/>
    </row>
    <row r="722" spans="1:7" x14ac:dyDescent="0.35">
      <c r="A722" s="32"/>
      <c r="B722" s="30"/>
      <c r="C722" s="30"/>
      <c r="D722" s="30"/>
      <c r="E722" s="30"/>
      <c r="F722" s="31"/>
      <c r="G722" s="30"/>
    </row>
    <row r="723" spans="1:7" x14ac:dyDescent="0.35">
      <c r="A723" s="32"/>
      <c r="B723" s="30"/>
      <c r="C723" s="30"/>
      <c r="D723" s="30"/>
      <c r="E723" s="30"/>
      <c r="F723" s="31"/>
      <c r="G723" s="30"/>
    </row>
    <row r="724" spans="1:7" x14ac:dyDescent="0.35">
      <c r="A724" s="32"/>
      <c r="B724" s="30"/>
      <c r="C724" s="30"/>
      <c r="D724" s="30"/>
      <c r="E724" s="30"/>
      <c r="F724" s="31"/>
      <c r="G724" s="30"/>
    </row>
    <row r="725" spans="1:7" x14ac:dyDescent="0.35">
      <c r="A725" s="32"/>
      <c r="B725" s="30"/>
      <c r="C725" s="30"/>
      <c r="D725" s="30"/>
      <c r="E725" s="30"/>
      <c r="F725" s="31"/>
      <c r="G725" s="30"/>
    </row>
    <row r="726" spans="1:7" x14ac:dyDescent="0.35">
      <c r="A726" s="32"/>
      <c r="B726" s="30"/>
      <c r="C726" s="30"/>
      <c r="D726" s="30"/>
      <c r="E726" s="30"/>
      <c r="F726" s="31"/>
      <c r="G726" s="30"/>
    </row>
    <row r="727" spans="1:7" x14ac:dyDescent="0.35">
      <c r="A727" s="32"/>
      <c r="B727" s="30"/>
      <c r="C727" s="30"/>
      <c r="D727" s="30"/>
      <c r="E727" s="30"/>
      <c r="F727" s="31"/>
      <c r="G727" s="30"/>
    </row>
    <row r="728" spans="1:7" x14ac:dyDescent="0.35">
      <c r="A728" s="32"/>
      <c r="B728" s="30"/>
      <c r="C728" s="30"/>
      <c r="D728" s="30"/>
      <c r="E728" s="30"/>
      <c r="F728" s="31"/>
      <c r="G728" s="30"/>
    </row>
    <row r="729" spans="1:7" x14ac:dyDescent="0.35">
      <c r="A729" s="32"/>
      <c r="B729" s="30"/>
      <c r="C729" s="30"/>
      <c r="D729" s="30"/>
      <c r="E729" s="30"/>
      <c r="F729" s="31"/>
      <c r="G729" s="30"/>
    </row>
    <row r="730" spans="1:7" x14ac:dyDescent="0.35">
      <c r="A730" s="32"/>
      <c r="B730" s="30"/>
      <c r="C730" s="30"/>
      <c r="D730" s="30"/>
      <c r="E730" s="30"/>
      <c r="F730" s="31"/>
      <c r="G730" s="30"/>
    </row>
    <row r="731" spans="1:7" x14ac:dyDescent="0.35">
      <c r="A731" s="32"/>
      <c r="B731" s="30"/>
      <c r="C731" s="30"/>
      <c r="D731" s="30"/>
      <c r="E731" s="30"/>
      <c r="F731" s="31"/>
      <c r="G731" s="30"/>
    </row>
    <row r="732" spans="1:7" x14ac:dyDescent="0.35">
      <c r="A732" s="32"/>
      <c r="B732" s="30"/>
      <c r="C732" s="30"/>
      <c r="D732" s="30"/>
      <c r="E732" s="30"/>
      <c r="F732" s="31"/>
      <c r="G732" s="30"/>
    </row>
    <row r="733" spans="1:7" x14ac:dyDescent="0.35">
      <c r="A733" s="32"/>
      <c r="B733" s="30"/>
      <c r="C733" s="30"/>
      <c r="D733" s="30"/>
      <c r="E733" s="30"/>
      <c r="F733" s="31"/>
      <c r="G733" s="30"/>
    </row>
    <row r="734" spans="1:7" x14ac:dyDescent="0.35">
      <c r="A734" s="32"/>
      <c r="B734" s="30"/>
      <c r="C734" s="30"/>
      <c r="D734" s="30"/>
      <c r="E734" s="30"/>
      <c r="F734" s="31"/>
      <c r="G734" s="30"/>
    </row>
    <row r="735" spans="1:7" x14ac:dyDescent="0.35">
      <c r="A735" s="32"/>
      <c r="B735" s="30"/>
      <c r="C735" s="30"/>
      <c r="D735" s="30"/>
      <c r="E735" s="30"/>
      <c r="F735" s="31"/>
      <c r="G735" s="30"/>
    </row>
    <row r="736" spans="1:7" x14ac:dyDescent="0.35">
      <c r="A736" s="32"/>
      <c r="B736" s="30"/>
      <c r="C736" s="30"/>
      <c r="D736" s="30"/>
      <c r="E736" s="30"/>
      <c r="F736" s="31"/>
      <c r="G736" s="30"/>
    </row>
    <row r="737" spans="1:7" x14ac:dyDescent="0.35">
      <c r="A737" s="32"/>
      <c r="B737" s="30"/>
      <c r="C737" s="30"/>
      <c r="D737" s="30"/>
      <c r="E737" s="30"/>
      <c r="F737" s="31"/>
      <c r="G737" s="30"/>
    </row>
    <row r="738" spans="1:7" x14ac:dyDescent="0.35">
      <c r="A738" s="32"/>
      <c r="B738" s="30"/>
      <c r="C738" s="30"/>
      <c r="D738" s="30"/>
      <c r="E738" s="30"/>
      <c r="F738" s="31"/>
      <c r="G738" s="30"/>
    </row>
    <row r="739" spans="1:7" x14ac:dyDescent="0.35">
      <c r="A739" s="32"/>
      <c r="B739" s="30"/>
      <c r="C739" s="30"/>
      <c r="D739" s="30"/>
      <c r="E739" s="30"/>
      <c r="F739" s="31"/>
      <c r="G739" s="30"/>
    </row>
    <row r="740" spans="1:7" x14ac:dyDescent="0.35">
      <c r="A740" s="32"/>
      <c r="B740" s="30"/>
      <c r="C740" s="30"/>
      <c r="D740" s="30"/>
      <c r="E740" s="30"/>
      <c r="F740" s="31"/>
      <c r="G740" s="30"/>
    </row>
    <row r="741" spans="1:7" x14ac:dyDescent="0.35">
      <c r="A741" s="32"/>
      <c r="B741" s="30"/>
      <c r="C741" s="30"/>
      <c r="D741" s="30"/>
      <c r="E741" s="30"/>
      <c r="F741" s="31"/>
      <c r="G741" s="30"/>
    </row>
    <row r="742" spans="1:7" x14ac:dyDescent="0.35">
      <c r="A742" s="32"/>
      <c r="B742" s="30"/>
      <c r="C742" s="30"/>
      <c r="D742" s="30"/>
      <c r="E742" s="30"/>
      <c r="F742" s="31"/>
      <c r="G742" s="30"/>
    </row>
    <row r="743" spans="1:7" x14ac:dyDescent="0.35">
      <c r="A743" s="32"/>
      <c r="B743" s="30"/>
      <c r="C743" s="30"/>
      <c r="D743" s="30"/>
      <c r="E743" s="30"/>
      <c r="F743" s="31"/>
      <c r="G743" s="30"/>
    </row>
    <row r="744" spans="1:7" x14ac:dyDescent="0.35">
      <c r="A744" s="32"/>
      <c r="B744" s="30"/>
      <c r="C744" s="30"/>
      <c r="D744" s="30"/>
      <c r="E744" s="30"/>
      <c r="F744" s="31"/>
      <c r="G744" s="30"/>
    </row>
    <row r="745" spans="1:7" x14ac:dyDescent="0.35">
      <c r="A745" s="32"/>
      <c r="B745" s="30"/>
      <c r="C745" s="30"/>
      <c r="D745" s="30"/>
      <c r="E745" s="30"/>
      <c r="F745" s="31"/>
      <c r="G745" s="30"/>
    </row>
    <row r="746" spans="1:7" x14ac:dyDescent="0.35">
      <c r="A746" s="32"/>
      <c r="B746" s="30"/>
      <c r="C746" s="30"/>
      <c r="D746" s="30"/>
      <c r="E746" s="30"/>
      <c r="F746" s="31"/>
      <c r="G746" s="30"/>
    </row>
    <row r="747" spans="1:7" x14ac:dyDescent="0.35">
      <c r="A747" s="32"/>
      <c r="B747" s="30"/>
      <c r="C747" s="30"/>
      <c r="D747" s="30"/>
      <c r="E747" s="30"/>
      <c r="F747" s="31"/>
      <c r="G747" s="30"/>
    </row>
    <row r="748" spans="1:7" x14ac:dyDescent="0.35">
      <c r="A748" s="32"/>
      <c r="B748" s="30"/>
      <c r="C748" s="30"/>
      <c r="D748" s="30"/>
      <c r="E748" s="30"/>
      <c r="F748" s="31"/>
      <c r="G748" s="30"/>
    </row>
    <row r="749" spans="1:7" x14ac:dyDescent="0.35">
      <c r="A749" s="32"/>
      <c r="B749" s="30"/>
      <c r="C749" s="30"/>
      <c r="D749" s="30"/>
      <c r="E749" s="30"/>
      <c r="F749" s="31"/>
      <c r="G749" s="30"/>
    </row>
    <row r="750" spans="1:7" x14ac:dyDescent="0.35">
      <c r="A750" s="32"/>
      <c r="B750" s="30"/>
      <c r="C750" s="30"/>
      <c r="D750" s="30"/>
      <c r="E750" s="30"/>
      <c r="F750" s="31"/>
      <c r="G750" s="30"/>
    </row>
    <row r="751" spans="1:7" x14ac:dyDescent="0.35">
      <c r="A751" s="32"/>
      <c r="B751" s="30"/>
      <c r="C751" s="30"/>
      <c r="D751" s="30"/>
      <c r="E751" s="30"/>
      <c r="F751" s="31"/>
      <c r="G751" s="30"/>
    </row>
    <row r="752" spans="1:7" x14ac:dyDescent="0.35">
      <c r="A752" s="32"/>
      <c r="B752" s="30"/>
      <c r="C752" s="30"/>
      <c r="D752" s="30"/>
      <c r="E752" s="30"/>
      <c r="F752" s="31"/>
      <c r="G752" s="30"/>
    </row>
    <row r="753" spans="1:7" x14ac:dyDescent="0.35">
      <c r="A753" s="32"/>
      <c r="B753" s="30"/>
      <c r="C753" s="30"/>
      <c r="D753" s="30"/>
      <c r="E753" s="30"/>
      <c r="F753" s="31"/>
      <c r="G753" s="30"/>
    </row>
    <row r="754" spans="1:7" x14ac:dyDescent="0.35">
      <c r="A754" s="32"/>
      <c r="B754" s="30"/>
      <c r="C754" s="30"/>
      <c r="D754" s="30"/>
      <c r="E754" s="30"/>
      <c r="F754" s="31"/>
      <c r="G754" s="30"/>
    </row>
    <row r="755" spans="1:7" x14ac:dyDescent="0.35">
      <c r="A755" s="32"/>
      <c r="B755" s="30"/>
      <c r="C755" s="30"/>
      <c r="D755" s="30"/>
      <c r="E755" s="30"/>
      <c r="F755" s="31"/>
      <c r="G755" s="30"/>
    </row>
    <row r="756" spans="1:7" x14ac:dyDescent="0.35">
      <c r="A756" s="32"/>
      <c r="B756" s="30"/>
      <c r="C756" s="30"/>
      <c r="D756" s="30"/>
      <c r="E756" s="30"/>
      <c r="F756" s="31"/>
      <c r="G756" s="30"/>
    </row>
    <row r="757" spans="1:7" x14ac:dyDescent="0.35">
      <c r="A757" s="32"/>
      <c r="B757" s="30"/>
      <c r="C757" s="30"/>
      <c r="D757" s="30"/>
      <c r="E757" s="30"/>
      <c r="F757" s="31"/>
      <c r="G757" s="30"/>
    </row>
    <row r="758" spans="1:7" x14ac:dyDescent="0.35">
      <c r="A758" s="32"/>
      <c r="B758" s="30"/>
      <c r="C758" s="30"/>
      <c r="D758" s="30"/>
      <c r="E758" s="30"/>
      <c r="F758" s="31"/>
      <c r="G758" s="30"/>
    </row>
    <row r="759" spans="1:7" x14ac:dyDescent="0.35">
      <c r="A759" s="32"/>
      <c r="B759" s="30"/>
      <c r="C759" s="30"/>
      <c r="D759" s="30"/>
      <c r="E759" s="30"/>
      <c r="F759" s="31"/>
      <c r="G759" s="30"/>
    </row>
    <row r="760" spans="1:7" x14ac:dyDescent="0.35">
      <c r="A760" s="32"/>
      <c r="B760" s="30"/>
      <c r="C760" s="30"/>
      <c r="D760" s="30"/>
      <c r="E760" s="30"/>
      <c r="F760" s="31"/>
      <c r="G760" s="30"/>
    </row>
    <row r="761" spans="1:7" x14ac:dyDescent="0.35">
      <c r="A761" s="32"/>
      <c r="B761" s="30"/>
      <c r="C761" s="30"/>
      <c r="D761" s="30"/>
      <c r="E761" s="30"/>
      <c r="F761" s="31"/>
      <c r="G761" s="30"/>
    </row>
    <row r="762" spans="1:7" x14ac:dyDescent="0.35">
      <c r="A762" s="32"/>
      <c r="B762" s="30"/>
      <c r="C762" s="30"/>
      <c r="D762" s="30"/>
      <c r="E762" s="30"/>
      <c r="F762" s="31"/>
      <c r="G762" s="30"/>
    </row>
    <row r="763" spans="1:7" x14ac:dyDescent="0.35">
      <c r="A763" s="32"/>
      <c r="B763" s="30"/>
      <c r="C763" s="30"/>
      <c r="D763" s="30"/>
      <c r="E763" s="30"/>
      <c r="F763" s="31"/>
      <c r="G763" s="30"/>
    </row>
    <row r="764" spans="1:7" x14ac:dyDescent="0.35">
      <c r="A764" s="32"/>
      <c r="B764" s="30"/>
      <c r="C764" s="30"/>
      <c r="D764" s="30"/>
      <c r="E764" s="30"/>
      <c r="F764" s="31"/>
      <c r="G764" s="30"/>
    </row>
    <row r="765" spans="1:7" x14ac:dyDescent="0.35">
      <c r="A765" s="32"/>
      <c r="B765" s="30"/>
      <c r="C765" s="30"/>
      <c r="D765" s="30"/>
      <c r="E765" s="30"/>
      <c r="F765" s="31"/>
      <c r="G765" s="30"/>
    </row>
    <row r="766" spans="1:7" x14ac:dyDescent="0.35">
      <c r="A766" s="32"/>
      <c r="B766" s="30"/>
      <c r="C766" s="30"/>
      <c r="D766" s="30"/>
      <c r="E766" s="30"/>
      <c r="F766" s="31"/>
      <c r="G766" s="30"/>
    </row>
    <row r="767" spans="1:7" x14ac:dyDescent="0.35">
      <c r="A767" s="32"/>
      <c r="B767" s="30"/>
      <c r="C767" s="30"/>
      <c r="D767" s="30"/>
      <c r="E767" s="30"/>
      <c r="F767" s="31"/>
      <c r="G767" s="30"/>
    </row>
    <row r="768" spans="1:7" x14ac:dyDescent="0.35">
      <c r="A768" s="32"/>
      <c r="B768" s="30"/>
      <c r="C768" s="30"/>
      <c r="D768" s="30"/>
      <c r="E768" s="30"/>
      <c r="F768" s="31"/>
      <c r="G768" s="30"/>
    </row>
    <row r="769" spans="1:7" x14ac:dyDescent="0.35">
      <c r="A769" s="32"/>
      <c r="B769" s="30"/>
      <c r="C769" s="30"/>
      <c r="D769" s="30"/>
      <c r="E769" s="30"/>
      <c r="F769" s="31"/>
      <c r="G769" s="30"/>
    </row>
    <row r="770" spans="1:7" x14ac:dyDescent="0.35">
      <c r="A770" s="32"/>
      <c r="B770" s="30"/>
      <c r="C770" s="30"/>
      <c r="D770" s="30"/>
      <c r="E770" s="30"/>
      <c r="F770" s="31"/>
      <c r="G770" s="30"/>
    </row>
    <row r="771" spans="1:7" x14ac:dyDescent="0.35">
      <c r="A771" s="32"/>
      <c r="B771" s="30"/>
      <c r="C771" s="30"/>
      <c r="D771" s="30"/>
      <c r="E771" s="30"/>
      <c r="F771" s="31"/>
      <c r="G771" s="30"/>
    </row>
    <row r="772" spans="1:7" x14ac:dyDescent="0.35">
      <c r="A772" s="32"/>
      <c r="B772" s="30"/>
      <c r="C772" s="30"/>
      <c r="D772" s="30"/>
      <c r="E772" s="30"/>
      <c r="F772" s="31"/>
      <c r="G772" s="30"/>
    </row>
    <row r="773" spans="1:7" x14ac:dyDescent="0.35">
      <c r="A773" s="32"/>
      <c r="B773" s="30"/>
      <c r="C773" s="30"/>
      <c r="D773" s="30"/>
      <c r="E773" s="30"/>
      <c r="F773" s="31"/>
      <c r="G773" s="30"/>
    </row>
    <row r="774" spans="1:7" x14ac:dyDescent="0.35">
      <c r="A774" s="32"/>
      <c r="B774" s="30"/>
      <c r="C774" s="30"/>
      <c r="D774" s="30"/>
      <c r="E774" s="30"/>
      <c r="F774" s="31"/>
      <c r="G774" s="30"/>
    </row>
    <row r="775" spans="1:7" x14ac:dyDescent="0.35">
      <c r="A775" s="32"/>
      <c r="B775" s="30"/>
      <c r="C775" s="30"/>
      <c r="D775" s="30"/>
      <c r="E775" s="30"/>
      <c r="F775" s="31"/>
      <c r="G775" s="30"/>
    </row>
    <row r="776" spans="1:7" x14ac:dyDescent="0.35">
      <c r="A776" s="32"/>
      <c r="B776" s="30"/>
      <c r="C776" s="30"/>
      <c r="D776" s="30"/>
      <c r="E776" s="30"/>
      <c r="F776" s="31"/>
      <c r="G776" s="30"/>
    </row>
    <row r="777" spans="1:7" x14ac:dyDescent="0.35">
      <c r="A777" s="32"/>
      <c r="B777" s="30"/>
      <c r="C777" s="30"/>
      <c r="D777" s="30"/>
      <c r="E777" s="30"/>
      <c r="F777" s="31"/>
      <c r="G777" s="30"/>
    </row>
    <row r="778" spans="1:7" x14ac:dyDescent="0.35">
      <c r="A778" s="32"/>
      <c r="B778" s="30"/>
      <c r="C778" s="30"/>
      <c r="D778" s="30"/>
      <c r="E778" s="30"/>
      <c r="F778" s="31"/>
      <c r="G778" s="30"/>
    </row>
    <row r="779" spans="1:7" x14ac:dyDescent="0.35">
      <c r="A779" s="32"/>
      <c r="B779" s="30"/>
      <c r="C779" s="30"/>
      <c r="D779" s="30"/>
      <c r="E779" s="30"/>
      <c r="F779" s="31"/>
      <c r="G779" s="30"/>
    </row>
    <row r="780" spans="1:7" x14ac:dyDescent="0.35">
      <c r="A780" s="32"/>
      <c r="B780" s="30"/>
      <c r="C780" s="30"/>
      <c r="D780" s="30"/>
      <c r="E780" s="30"/>
      <c r="F780" s="31"/>
      <c r="G780" s="30"/>
    </row>
    <row r="781" spans="1:7" x14ac:dyDescent="0.35">
      <c r="A781" s="32"/>
      <c r="B781" s="30"/>
      <c r="C781" s="30"/>
      <c r="D781" s="30"/>
      <c r="E781" s="30"/>
      <c r="F781" s="31"/>
      <c r="G781" s="30"/>
    </row>
    <row r="782" spans="1:7" x14ac:dyDescent="0.35">
      <c r="A782" s="32"/>
      <c r="B782" s="30"/>
      <c r="C782" s="30"/>
      <c r="D782" s="30"/>
      <c r="E782" s="30"/>
      <c r="F782" s="31"/>
      <c r="G782" s="30"/>
    </row>
    <row r="783" spans="1:7" x14ac:dyDescent="0.35">
      <c r="A783" s="32"/>
      <c r="B783" s="30"/>
      <c r="C783" s="30"/>
      <c r="D783" s="30"/>
      <c r="E783" s="30"/>
      <c r="F783" s="31"/>
      <c r="G783" s="30"/>
    </row>
    <row r="784" spans="1:7" x14ac:dyDescent="0.35">
      <c r="A784" s="32"/>
      <c r="B784" s="30"/>
      <c r="C784" s="30"/>
      <c r="D784" s="30"/>
      <c r="E784" s="30"/>
      <c r="F784" s="31"/>
      <c r="G784" s="30"/>
    </row>
    <row r="785" spans="1:7" x14ac:dyDescent="0.35">
      <c r="A785" s="32"/>
      <c r="B785" s="30"/>
      <c r="C785" s="30"/>
      <c r="D785" s="30"/>
      <c r="E785" s="30"/>
      <c r="F785" s="31"/>
      <c r="G785" s="30"/>
    </row>
    <row r="786" spans="1:7" x14ac:dyDescent="0.35">
      <c r="A786" s="32"/>
      <c r="B786" s="30"/>
      <c r="C786" s="30"/>
      <c r="D786" s="30"/>
      <c r="E786" s="30"/>
      <c r="F786" s="31"/>
      <c r="G786" s="30"/>
    </row>
    <row r="787" spans="1:7" x14ac:dyDescent="0.35">
      <c r="A787" s="32"/>
      <c r="B787" s="30"/>
      <c r="C787" s="30"/>
      <c r="D787" s="30"/>
      <c r="E787" s="30"/>
      <c r="F787" s="31"/>
      <c r="G787" s="30"/>
    </row>
    <row r="788" spans="1:7" x14ac:dyDescent="0.35">
      <c r="A788" s="32"/>
      <c r="B788" s="30"/>
      <c r="C788" s="30"/>
      <c r="D788" s="30"/>
      <c r="E788" s="30"/>
      <c r="F788" s="31"/>
      <c r="G788" s="30"/>
    </row>
    <row r="789" spans="1:7" x14ac:dyDescent="0.35">
      <c r="A789" s="32"/>
      <c r="B789" s="30"/>
      <c r="C789" s="30"/>
      <c r="D789" s="30"/>
      <c r="E789" s="30"/>
      <c r="F789" s="31"/>
      <c r="G789" s="30"/>
    </row>
    <row r="790" spans="1:7" x14ac:dyDescent="0.35">
      <c r="A790" s="32"/>
      <c r="B790" s="30"/>
      <c r="C790" s="30"/>
      <c r="D790" s="30"/>
      <c r="E790" s="30"/>
      <c r="F790" s="31"/>
      <c r="G790" s="30"/>
    </row>
    <row r="791" spans="1:7" x14ac:dyDescent="0.35">
      <c r="A791" s="32"/>
      <c r="B791" s="30"/>
      <c r="C791" s="30"/>
      <c r="D791" s="30"/>
      <c r="E791" s="30"/>
      <c r="F791" s="31"/>
      <c r="G791" s="30"/>
    </row>
    <row r="792" spans="1:7" x14ac:dyDescent="0.35">
      <c r="A792" s="32"/>
      <c r="B792" s="30"/>
      <c r="C792" s="30"/>
      <c r="D792" s="30"/>
      <c r="E792" s="30"/>
      <c r="F792" s="31"/>
      <c r="G792" s="30"/>
    </row>
    <row r="793" spans="1:7" x14ac:dyDescent="0.35">
      <c r="A793" s="32"/>
      <c r="B793" s="30"/>
      <c r="C793" s="30"/>
      <c r="D793" s="30"/>
      <c r="E793" s="30"/>
      <c r="F793" s="31"/>
      <c r="G793" s="30"/>
    </row>
    <row r="794" spans="1:7" x14ac:dyDescent="0.35">
      <c r="A794" s="32"/>
      <c r="B794" s="30"/>
      <c r="C794" s="30"/>
      <c r="D794" s="30"/>
      <c r="E794" s="30"/>
      <c r="F794" s="31"/>
      <c r="G794" s="30"/>
    </row>
    <row r="795" spans="1:7" x14ac:dyDescent="0.35">
      <c r="A795" s="32"/>
      <c r="B795" s="30"/>
      <c r="C795" s="30"/>
      <c r="D795" s="30"/>
      <c r="E795" s="30"/>
      <c r="F795" s="31"/>
      <c r="G795" s="30"/>
    </row>
    <row r="796" spans="1:7" x14ac:dyDescent="0.35">
      <c r="A796" s="32"/>
      <c r="B796" s="30"/>
      <c r="C796" s="30"/>
      <c r="D796" s="30"/>
      <c r="E796" s="30"/>
      <c r="F796" s="31"/>
      <c r="G796" s="30"/>
    </row>
    <row r="797" spans="1:7" x14ac:dyDescent="0.35">
      <c r="A797" s="32"/>
      <c r="B797" s="30"/>
      <c r="C797" s="30"/>
      <c r="D797" s="30"/>
      <c r="E797" s="30"/>
      <c r="F797" s="31"/>
      <c r="G797" s="30"/>
    </row>
    <row r="798" spans="1:7" x14ac:dyDescent="0.35">
      <c r="A798" s="32"/>
      <c r="B798" s="30"/>
      <c r="C798" s="30"/>
      <c r="D798" s="30"/>
      <c r="E798" s="30"/>
      <c r="F798" s="31"/>
      <c r="G798" s="30"/>
    </row>
    <row r="799" spans="1:7" x14ac:dyDescent="0.35">
      <c r="A799" s="32"/>
      <c r="B799" s="30"/>
      <c r="C799" s="30"/>
      <c r="D799" s="30"/>
      <c r="E799" s="30"/>
      <c r="F799" s="31"/>
      <c r="G799" s="30"/>
    </row>
    <row r="800" spans="1:7" x14ac:dyDescent="0.35">
      <c r="A800" s="32"/>
      <c r="B800" s="30"/>
      <c r="C800" s="30"/>
      <c r="D800" s="30"/>
      <c r="E800" s="30"/>
      <c r="F800" s="31"/>
      <c r="G800" s="30"/>
    </row>
    <row r="801" spans="1:7" x14ac:dyDescent="0.35">
      <c r="A801" s="32"/>
      <c r="B801" s="30"/>
      <c r="C801" s="30"/>
      <c r="D801" s="30"/>
      <c r="E801" s="30"/>
      <c r="F801" s="31"/>
      <c r="G801" s="30"/>
    </row>
    <row r="802" spans="1:7" x14ac:dyDescent="0.35">
      <c r="A802" s="32"/>
      <c r="B802" s="30"/>
      <c r="C802" s="30"/>
      <c r="D802" s="30"/>
      <c r="E802" s="30"/>
      <c r="F802" s="31"/>
      <c r="G802" s="30"/>
    </row>
    <row r="803" spans="1:7" x14ac:dyDescent="0.35">
      <c r="A803" s="32"/>
      <c r="B803" s="30"/>
      <c r="C803" s="30"/>
      <c r="D803" s="30"/>
      <c r="E803" s="30"/>
      <c r="F803" s="31"/>
      <c r="G803" s="30"/>
    </row>
    <row r="804" spans="1:7" x14ac:dyDescent="0.35">
      <c r="A804" s="32"/>
      <c r="B804" s="30"/>
      <c r="C804" s="30"/>
      <c r="D804" s="30"/>
      <c r="E804" s="30"/>
      <c r="F804" s="31"/>
      <c r="G804" s="30"/>
    </row>
    <row r="805" spans="1:7" x14ac:dyDescent="0.35">
      <c r="A805" s="32"/>
      <c r="B805" s="30"/>
      <c r="C805" s="30"/>
      <c r="D805" s="30"/>
      <c r="E805" s="30"/>
      <c r="F805" s="31"/>
      <c r="G805" s="30"/>
    </row>
    <row r="806" spans="1:7" x14ac:dyDescent="0.35">
      <c r="A806" s="32"/>
      <c r="B806" s="30"/>
      <c r="C806" s="30"/>
      <c r="D806" s="30"/>
      <c r="E806" s="30"/>
      <c r="F806" s="31"/>
      <c r="G806" s="30"/>
    </row>
    <row r="807" spans="1:7" x14ac:dyDescent="0.35">
      <c r="A807" s="32"/>
      <c r="B807" s="30"/>
      <c r="C807" s="30"/>
      <c r="D807" s="30"/>
      <c r="E807" s="30"/>
      <c r="F807" s="31"/>
      <c r="G807" s="30"/>
    </row>
    <row r="808" spans="1:7" x14ac:dyDescent="0.35">
      <c r="A808" s="32"/>
      <c r="B808" s="30"/>
      <c r="C808" s="30"/>
      <c r="D808" s="30"/>
      <c r="E808" s="30"/>
      <c r="F808" s="31"/>
      <c r="G808" s="30"/>
    </row>
    <row r="809" spans="1:7" x14ac:dyDescent="0.35">
      <c r="A809" s="32"/>
      <c r="B809" s="30"/>
      <c r="C809" s="30"/>
      <c r="D809" s="30"/>
      <c r="E809" s="30"/>
      <c r="F809" s="31"/>
      <c r="G809" s="30"/>
    </row>
    <row r="810" spans="1:7" x14ac:dyDescent="0.35">
      <c r="A810" s="32"/>
      <c r="B810" s="30"/>
      <c r="C810" s="30"/>
      <c r="D810" s="30"/>
      <c r="E810" s="30"/>
      <c r="F810" s="31"/>
      <c r="G810" s="30"/>
    </row>
    <row r="811" spans="1:7" x14ac:dyDescent="0.35">
      <c r="A811" s="32"/>
      <c r="B811" s="30"/>
      <c r="C811" s="30"/>
      <c r="D811" s="30"/>
      <c r="E811" s="30"/>
      <c r="F811" s="31"/>
      <c r="G811" s="30"/>
    </row>
    <row r="812" spans="1:7" x14ac:dyDescent="0.35">
      <c r="A812" s="32"/>
      <c r="B812" s="30"/>
      <c r="C812" s="30"/>
      <c r="D812" s="30"/>
      <c r="E812" s="30"/>
      <c r="F812" s="31"/>
      <c r="G812" s="30"/>
    </row>
    <row r="813" spans="1:7" x14ac:dyDescent="0.35">
      <c r="A813" s="32"/>
      <c r="B813" s="30"/>
      <c r="C813" s="30"/>
      <c r="D813" s="30"/>
      <c r="E813" s="30"/>
      <c r="F813" s="31"/>
      <c r="G813" s="30"/>
    </row>
    <row r="814" spans="1:7" x14ac:dyDescent="0.35">
      <c r="A814" s="32"/>
      <c r="B814" s="30"/>
      <c r="C814" s="30"/>
      <c r="D814" s="30"/>
      <c r="E814" s="30"/>
      <c r="F814" s="31"/>
      <c r="G814" s="30"/>
    </row>
    <row r="815" spans="1:7" x14ac:dyDescent="0.35">
      <c r="A815" s="32"/>
      <c r="B815" s="30"/>
      <c r="C815" s="30"/>
      <c r="D815" s="30"/>
      <c r="E815" s="30"/>
      <c r="F815" s="31"/>
      <c r="G815" s="30"/>
    </row>
    <row r="816" spans="1:7" x14ac:dyDescent="0.35">
      <c r="A816" s="32"/>
      <c r="B816" s="30"/>
      <c r="C816" s="30"/>
      <c r="D816" s="30"/>
      <c r="E816" s="30"/>
      <c r="F816" s="31"/>
      <c r="G816" s="30"/>
    </row>
    <row r="817" spans="1:7" x14ac:dyDescent="0.35">
      <c r="A817" s="32"/>
      <c r="B817" s="30"/>
      <c r="C817" s="30"/>
      <c r="D817" s="30"/>
      <c r="E817" s="30"/>
      <c r="F817" s="31"/>
      <c r="G817" s="30"/>
    </row>
    <row r="818" spans="1:7" x14ac:dyDescent="0.35">
      <c r="A818" s="32"/>
      <c r="B818" s="30"/>
      <c r="C818" s="30"/>
      <c r="D818" s="30"/>
      <c r="E818" s="30"/>
      <c r="F818" s="31"/>
      <c r="G818" s="30"/>
    </row>
    <row r="819" spans="1:7" x14ac:dyDescent="0.35">
      <c r="A819" s="32"/>
      <c r="B819" s="30"/>
      <c r="C819" s="30"/>
      <c r="D819" s="30"/>
      <c r="E819" s="30"/>
      <c r="F819" s="31"/>
      <c r="G819" s="30"/>
    </row>
    <row r="820" spans="1:7" x14ac:dyDescent="0.35">
      <c r="A820" s="32"/>
      <c r="B820" s="30"/>
      <c r="C820" s="30"/>
      <c r="D820" s="30"/>
      <c r="E820" s="30"/>
      <c r="F820" s="31"/>
      <c r="G820" s="30"/>
    </row>
    <row r="821" spans="1:7" x14ac:dyDescent="0.35">
      <c r="A821" s="32"/>
      <c r="B821" s="30"/>
      <c r="C821" s="30"/>
      <c r="D821" s="30"/>
      <c r="E821" s="30"/>
      <c r="F821" s="31"/>
      <c r="G821" s="30"/>
    </row>
    <row r="822" spans="1:7" x14ac:dyDescent="0.35">
      <c r="A822" s="32"/>
      <c r="B822" s="30"/>
      <c r="C822" s="30"/>
      <c r="D822" s="30"/>
      <c r="E822" s="30"/>
      <c r="F822" s="31"/>
      <c r="G822" s="30"/>
    </row>
    <row r="823" spans="1:7" x14ac:dyDescent="0.35">
      <c r="A823" s="32"/>
      <c r="B823" s="30"/>
      <c r="C823" s="30"/>
      <c r="D823" s="30"/>
      <c r="E823" s="30"/>
      <c r="F823" s="31"/>
      <c r="G823" s="30"/>
    </row>
    <row r="824" spans="1:7" x14ac:dyDescent="0.35">
      <c r="A824" s="32"/>
      <c r="B824" s="30"/>
      <c r="C824" s="30"/>
      <c r="D824" s="30"/>
      <c r="E824" s="30"/>
      <c r="F824" s="31"/>
      <c r="G824" s="30"/>
    </row>
    <row r="825" spans="1:7" x14ac:dyDescent="0.35">
      <c r="A825" s="32"/>
      <c r="B825" s="30"/>
      <c r="C825" s="30"/>
      <c r="D825" s="30"/>
      <c r="E825" s="30"/>
      <c r="F825" s="31"/>
      <c r="G825" s="30"/>
    </row>
    <row r="826" spans="1:7" x14ac:dyDescent="0.35">
      <c r="A826" s="32"/>
      <c r="B826" s="30"/>
      <c r="C826" s="30"/>
      <c r="D826" s="30"/>
      <c r="E826" s="30"/>
      <c r="F826" s="31"/>
      <c r="G826" s="30"/>
    </row>
    <row r="827" spans="1:7" x14ac:dyDescent="0.35">
      <c r="A827" s="32"/>
      <c r="B827" s="30"/>
      <c r="C827" s="30"/>
      <c r="D827" s="30"/>
      <c r="E827" s="30"/>
      <c r="F827" s="31"/>
      <c r="G827" s="30"/>
    </row>
    <row r="828" spans="1:7" x14ac:dyDescent="0.35">
      <c r="A828" s="32"/>
      <c r="B828" s="30"/>
      <c r="C828" s="30"/>
      <c r="D828" s="30"/>
      <c r="E828" s="30"/>
      <c r="F828" s="31"/>
      <c r="G828" s="30"/>
    </row>
    <row r="829" spans="1:7" x14ac:dyDescent="0.35">
      <c r="A829" s="32"/>
      <c r="B829" s="30"/>
      <c r="C829" s="30"/>
      <c r="D829" s="30"/>
      <c r="E829" s="30"/>
      <c r="F829" s="31"/>
      <c r="G829" s="30"/>
    </row>
    <row r="830" spans="1:7" x14ac:dyDescent="0.35">
      <c r="A830" s="32"/>
      <c r="B830" s="30"/>
      <c r="C830" s="30"/>
      <c r="D830" s="30"/>
      <c r="E830" s="30"/>
      <c r="F830" s="31"/>
      <c r="G830" s="30"/>
    </row>
    <row r="831" spans="1:7" x14ac:dyDescent="0.35">
      <c r="A831" s="32"/>
      <c r="B831" s="30"/>
      <c r="C831" s="30"/>
      <c r="D831" s="30"/>
      <c r="E831" s="30"/>
      <c r="F831" s="31"/>
      <c r="G831" s="30"/>
    </row>
    <row r="832" spans="1:7" x14ac:dyDescent="0.35">
      <c r="A832" s="32"/>
      <c r="B832" s="30"/>
      <c r="C832" s="30"/>
      <c r="D832" s="30"/>
      <c r="E832" s="30"/>
      <c r="F832" s="31"/>
      <c r="G832" s="30"/>
    </row>
    <row r="833" spans="1:7" x14ac:dyDescent="0.35">
      <c r="A833" s="32"/>
      <c r="B833" s="30"/>
      <c r="C833" s="30"/>
      <c r="D833" s="30"/>
      <c r="E833" s="30"/>
      <c r="F833" s="31"/>
      <c r="G833" s="30"/>
    </row>
    <row r="834" spans="1:7" x14ac:dyDescent="0.35">
      <c r="A834" s="32"/>
      <c r="B834" s="30"/>
      <c r="C834" s="30"/>
      <c r="D834" s="30"/>
      <c r="E834" s="30"/>
      <c r="F834" s="31"/>
      <c r="G834" s="30"/>
    </row>
    <row r="835" spans="1:7" x14ac:dyDescent="0.35">
      <c r="A835" s="32"/>
      <c r="B835" s="30"/>
      <c r="C835" s="30"/>
      <c r="D835" s="30"/>
      <c r="E835" s="30"/>
      <c r="F835" s="31"/>
      <c r="G835" s="30"/>
    </row>
    <row r="836" spans="1:7" x14ac:dyDescent="0.35">
      <c r="A836" s="32"/>
      <c r="B836" s="30"/>
      <c r="C836" s="30"/>
      <c r="D836" s="30"/>
      <c r="E836" s="30"/>
      <c r="F836" s="31"/>
      <c r="G836" s="30"/>
    </row>
    <row r="837" spans="1:7" x14ac:dyDescent="0.35">
      <c r="A837" s="32"/>
      <c r="B837" s="30"/>
      <c r="C837" s="30"/>
      <c r="D837" s="30"/>
      <c r="E837" s="30"/>
      <c r="F837" s="31"/>
      <c r="G837" s="30"/>
    </row>
    <row r="838" spans="1:7" x14ac:dyDescent="0.35">
      <c r="A838" s="32"/>
      <c r="B838" s="30"/>
      <c r="C838" s="30"/>
      <c r="D838" s="30"/>
      <c r="E838" s="30"/>
      <c r="F838" s="31"/>
      <c r="G838" s="30"/>
    </row>
    <row r="839" spans="1:7" x14ac:dyDescent="0.35">
      <c r="A839" s="32"/>
      <c r="B839" s="30"/>
      <c r="C839" s="30"/>
      <c r="D839" s="30"/>
      <c r="E839" s="30"/>
      <c r="F839" s="31"/>
      <c r="G839" s="30"/>
    </row>
    <row r="840" spans="1:7" x14ac:dyDescent="0.35">
      <c r="A840" s="32"/>
      <c r="B840" s="30"/>
      <c r="C840" s="30"/>
      <c r="D840" s="30"/>
      <c r="E840" s="30"/>
      <c r="F840" s="31"/>
      <c r="G840" s="30"/>
    </row>
    <row r="841" spans="1:7" x14ac:dyDescent="0.35">
      <c r="A841" s="32"/>
      <c r="B841" s="30"/>
      <c r="C841" s="30"/>
      <c r="D841" s="30"/>
      <c r="E841" s="30"/>
      <c r="F841" s="31"/>
      <c r="G841" s="30"/>
    </row>
    <row r="842" spans="1:7" x14ac:dyDescent="0.35">
      <c r="A842" s="32"/>
      <c r="B842" s="30"/>
      <c r="C842" s="30"/>
      <c r="D842" s="30"/>
      <c r="E842" s="30"/>
      <c r="F842" s="31"/>
      <c r="G842" s="30"/>
    </row>
    <row r="843" spans="1:7" x14ac:dyDescent="0.35">
      <c r="A843" s="32"/>
      <c r="B843" s="30"/>
      <c r="C843" s="30"/>
      <c r="D843" s="30"/>
      <c r="E843" s="30"/>
      <c r="F843" s="31"/>
      <c r="G843" s="30"/>
    </row>
    <row r="844" spans="1:7" x14ac:dyDescent="0.35">
      <c r="A844" s="32"/>
      <c r="B844" s="30"/>
      <c r="C844" s="30"/>
      <c r="D844" s="30"/>
      <c r="E844" s="30"/>
      <c r="F844" s="31"/>
      <c r="G844" s="30"/>
    </row>
    <row r="845" spans="1:7" x14ac:dyDescent="0.35">
      <c r="A845" s="32"/>
      <c r="B845" s="30"/>
      <c r="C845" s="30"/>
      <c r="D845" s="30"/>
      <c r="E845" s="30"/>
      <c r="F845" s="31"/>
      <c r="G845" s="30"/>
    </row>
    <row r="846" spans="1:7" x14ac:dyDescent="0.35">
      <c r="A846" s="32"/>
      <c r="B846" s="30"/>
      <c r="C846" s="30"/>
      <c r="D846" s="30"/>
      <c r="E846" s="30"/>
      <c r="F846" s="31"/>
      <c r="G846" s="30"/>
    </row>
    <row r="847" spans="1:7" x14ac:dyDescent="0.35">
      <c r="A847" s="32"/>
      <c r="B847" s="30"/>
      <c r="C847" s="30"/>
      <c r="D847" s="30"/>
      <c r="E847" s="30"/>
      <c r="F847" s="31"/>
      <c r="G847" s="30"/>
    </row>
    <row r="848" spans="1:7" x14ac:dyDescent="0.35">
      <c r="A848" s="32"/>
      <c r="B848" s="30"/>
      <c r="C848" s="30"/>
      <c r="D848" s="30"/>
      <c r="E848" s="30"/>
      <c r="F848" s="31"/>
      <c r="G848" s="30"/>
    </row>
    <row r="849" spans="1:7" x14ac:dyDescent="0.35">
      <c r="A849" s="32"/>
      <c r="B849" s="30"/>
      <c r="C849" s="30"/>
      <c r="D849" s="30"/>
      <c r="E849" s="30"/>
      <c r="F849" s="31"/>
      <c r="G849" s="30"/>
    </row>
    <row r="850" spans="1:7" x14ac:dyDescent="0.35">
      <c r="A850" s="32"/>
      <c r="B850" s="30"/>
      <c r="C850" s="30"/>
      <c r="D850" s="30"/>
      <c r="E850" s="30"/>
      <c r="F850" s="31"/>
      <c r="G850" s="30"/>
    </row>
    <row r="851" spans="1:7" x14ac:dyDescent="0.35">
      <c r="A851" s="32"/>
      <c r="B851" s="30"/>
      <c r="C851" s="30"/>
      <c r="D851" s="30"/>
      <c r="E851" s="30"/>
      <c r="F851" s="31"/>
      <c r="G851" s="30"/>
    </row>
    <row r="852" spans="1:7" x14ac:dyDescent="0.35">
      <c r="A852" s="32"/>
      <c r="B852" s="30"/>
      <c r="C852" s="30"/>
      <c r="D852" s="30"/>
      <c r="E852" s="30"/>
      <c r="F852" s="31"/>
      <c r="G852" s="30"/>
    </row>
    <row r="853" spans="1:7" x14ac:dyDescent="0.35">
      <c r="A853" s="32"/>
      <c r="B853" s="30"/>
      <c r="C853" s="30"/>
      <c r="D853" s="30"/>
      <c r="E853" s="30"/>
      <c r="F853" s="31"/>
      <c r="G853" s="30"/>
    </row>
    <row r="854" spans="1:7" x14ac:dyDescent="0.35">
      <c r="A854" s="32"/>
      <c r="B854" s="30"/>
      <c r="C854" s="30"/>
      <c r="D854" s="30"/>
      <c r="E854" s="30"/>
      <c r="F854" s="31"/>
      <c r="G854" s="30"/>
    </row>
    <row r="855" spans="1:7" x14ac:dyDescent="0.35">
      <c r="A855" s="32"/>
      <c r="B855" s="30"/>
      <c r="C855" s="30"/>
      <c r="D855" s="30"/>
      <c r="E855" s="30"/>
      <c r="F855" s="31"/>
      <c r="G855" s="30"/>
    </row>
    <row r="856" spans="1:7" x14ac:dyDescent="0.35">
      <c r="A856" s="32"/>
      <c r="B856" s="30"/>
      <c r="C856" s="30"/>
      <c r="D856" s="30"/>
      <c r="E856" s="30"/>
      <c r="F856" s="31"/>
      <c r="G856" s="30"/>
    </row>
    <row r="857" spans="1:7" x14ac:dyDescent="0.35">
      <c r="A857" s="32"/>
      <c r="B857" s="30"/>
      <c r="C857" s="30"/>
      <c r="D857" s="30"/>
      <c r="E857" s="30"/>
      <c r="F857" s="31"/>
      <c r="G857" s="30"/>
    </row>
    <row r="858" spans="1:7" x14ac:dyDescent="0.35">
      <c r="A858" s="32"/>
      <c r="B858" s="30"/>
      <c r="C858" s="30"/>
      <c r="D858" s="30"/>
      <c r="E858" s="30"/>
      <c r="F858" s="31"/>
      <c r="G858" s="30"/>
    </row>
    <row r="859" spans="1:7" x14ac:dyDescent="0.35">
      <c r="A859" s="32"/>
      <c r="B859" s="30"/>
      <c r="C859" s="30"/>
      <c r="D859" s="30"/>
      <c r="E859" s="30"/>
      <c r="F859" s="31"/>
      <c r="G859" s="30"/>
    </row>
    <row r="860" spans="1:7" x14ac:dyDescent="0.35">
      <c r="A860" s="32"/>
      <c r="B860" s="30"/>
      <c r="C860" s="30"/>
      <c r="D860" s="30"/>
      <c r="E860" s="30"/>
      <c r="F860" s="31"/>
      <c r="G860" s="30"/>
    </row>
    <row r="861" spans="1:7" x14ac:dyDescent="0.35">
      <c r="A861" s="32"/>
      <c r="B861" s="30"/>
      <c r="C861" s="30"/>
      <c r="D861" s="30"/>
      <c r="E861" s="30"/>
      <c r="F861" s="31"/>
      <c r="G861" s="30"/>
    </row>
    <row r="862" spans="1:7" x14ac:dyDescent="0.35">
      <c r="A862" s="32"/>
      <c r="B862" s="30"/>
      <c r="C862" s="30"/>
      <c r="D862" s="30"/>
      <c r="E862" s="30"/>
      <c r="F862" s="31"/>
      <c r="G862" s="30"/>
    </row>
    <row r="863" spans="1:7" x14ac:dyDescent="0.35">
      <c r="A863" s="32"/>
      <c r="B863" s="30"/>
      <c r="C863" s="30"/>
      <c r="D863" s="30"/>
      <c r="E863" s="30"/>
      <c r="F863" s="31"/>
      <c r="G863" s="30"/>
    </row>
    <row r="864" spans="1:7" x14ac:dyDescent="0.35">
      <c r="A864" s="32"/>
      <c r="B864" s="30"/>
      <c r="C864" s="30"/>
      <c r="D864" s="30"/>
      <c r="E864" s="30"/>
      <c r="F864" s="31"/>
      <c r="G864" s="30"/>
    </row>
    <row r="865" spans="1:7" x14ac:dyDescent="0.35">
      <c r="A865" s="32"/>
      <c r="B865" s="30"/>
      <c r="C865" s="30"/>
      <c r="D865" s="30"/>
      <c r="E865" s="30"/>
      <c r="F865" s="31"/>
      <c r="G865" s="30"/>
    </row>
    <row r="866" spans="1:7" x14ac:dyDescent="0.35">
      <c r="A866" s="32"/>
      <c r="B866" s="30"/>
      <c r="C866" s="30"/>
      <c r="D866" s="30"/>
      <c r="E866" s="30"/>
      <c r="F866" s="31"/>
      <c r="G866" s="30"/>
    </row>
    <row r="867" spans="1:7" x14ac:dyDescent="0.35">
      <c r="A867" s="32"/>
      <c r="B867" s="30"/>
      <c r="C867" s="30"/>
      <c r="D867" s="30"/>
      <c r="E867" s="30"/>
      <c r="F867" s="31"/>
      <c r="G867" s="30"/>
    </row>
    <row r="868" spans="1:7" x14ac:dyDescent="0.35">
      <c r="A868" s="32"/>
      <c r="B868" s="30"/>
      <c r="C868" s="30"/>
      <c r="D868" s="30"/>
      <c r="E868" s="30"/>
      <c r="F868" s="31"/>
      <c r="G868" s="30"/>
    </row>
    <row r="869" spans="1:7" x14ac:dyDescent="0.35">
      <c r="A869" s="32"/>
      <c r="B869" s="30"/>
      <c r="C869" s="30"/>
      <c r="D869" s="30"/>
      <c r="E869" s="30"/>
      <c r="F869" s="31"/>
      <c r="G869" s="30"/>
    </row>
    <row r="870" spans="1:7" x14ac:dyDescent="0.35">
      <c r="A870" s="32"/>
      <c r="B870" s="30"/>
      <c r="C870" s="30"/>
      <c r="D870" s="30"/>
      <c r="E870" s="30"/>
      <c r="F870" s="31"/>
      <c r="G870" s="30"/>
    </row>
    <row r="871" spans="1:7" x14ac:dyDescent="0.35">
      <c r="A871" s="32"/>
      <c r="B871" s="30"/>
      <c r="C871" s="30"/>
      <c r="D871" s="30"/>
      <c r="E871" s="30"/>
      <c r="F871" s="31"/>
      <c r="G871" s="30"/>
    </row>
    <row r="872" spans="1:7" x14ac:dyDescent="0.35">
      <c r="A872" s="32"/>
      <c r="B872" s="30"/>
      <c r="C872" s="30"/>
      <c r="D872" s="30"/>
      <c r="E872" s="30"/>
      <c r="F872" s="31"/>
      <c r="G872" s="30"/>
    </row>
    <row r="873" spans="1:7" x14ac:dyDescent="0.35">
      <c r="A873" s="32"/>
      <c r="B873" s="30"/>
      <c r="C873" s="30"/>
      <c r="D873" s="30"/>
      <c r="E873" s="30"/>
      <c r="F873" s="31"/>
      <c r="G873" s="30"/>
    </row>
    <row r="874" spans="1:7" x14ac:dyDescent="0.35">
      <c r="A874" s="32"/>
      <c r="B874" s="30"/>
      <c r="C874" s="30"/>
      <c r="D874" s="30"/>
      <c r="E874" s="30"/>
      <c r="F874" s="31"/>
      <c r="G874" s="30"/>
    </row>
    <row r="875" spans="1:7" x14ac:dyDescent="0.35">
      <c r="A875" s="32"/>
      <c r="B875" s="30"/>
      <c r="C875" s="30"/>
      <c r="D875" s="30"/>
      <c r="E875" s="30"/>
      <c r="F875" s="31"/>
      <c r="G875" s="30"/>
    </row>
    <row r="876" spans="1:7" x14ac:dyDescent="0.35">
      <c r="A876" s="32"/>
      <c r="B876" s="30"/>
      <c r="C876" s="30"/>
      <c r="D876" s="30"/>
      <c r="E876" s="30"/>
      <c r="F876" s="31"/>
      <c r="G876" s="30"/>
    </row>
    <row r="877" spans="1:7" x14ac:dyDescent="0.35">
      <c r="A877" s="32"/>
      <c r="B877" s="30"/>
      <c r="C877" s="30"/>
      <c r="D877" s="30"/>
      <c r="E877" s="30"/>
      <c r="F877" s="31"/>
      <c r="G877" s="30"/>
    </row>
    <row r="878" spans="1:7" x14ac:dyDescent="0.35">
      <c r="A878" s="32"/>
      <c r="B878" s="30"/>
      <c r="C878" s="30"/>
      <c r="D878" s="30"/>
      <c r="E878" s="30"/>
      <c r="F878" s="31"/>
      <c r="G878" s="30"/>
    </row>
    <row r="879" spans="1:7" x14ac:dyDescent="0.35">
      <c r="A879" s="32"/>
      <c r="B879" s="30"/>
      <c r="C879" s="30"/>
      <c r="D879" s="30"/>
      <c r="E879" s="30"/>
      <c r="F879" s="31"/>
      <c r="G879" s="30"/>
    </row>
    <row r="880" spans="1:7" x14ac:dyDescent="0.35">
      <c r="A880" s="32"/>
      <c r="B880" s="30"/>
      <c r="C880" s="30"/>
      <c r="D880" s="30"/>
      <c r="E880" s="30"/>
      <c r="F880" s="31"/>
      <c r="G880" s="30"/>
    </row>
    <row r="881" spans="1:7" x14ac:dyDescent="0.35">
      <c r="A881" s="32"/>
      <c r="B881" s="30"/>
      <c r="C881" s="30"/>
      <c r="D881" s="30"/>
      <c r="E881" s="30"/>
      <c r="F881" s="31"/>
      <c r="G881" s="30"/>
    </row>
    <row r="882" spans="1:7" x14ac:dyDescent="0.35">
      <c r="A882" s="32"/>
      <c r="B882" s="30"/>
      <c r="C882" s="30"/>
      <c r="D882" s="30"/>
      <c r="E882" s="30"/>
      <c r="F882" s="31"/>
      <c r="G882" s="30"/>
    </row>
    <row r="883" spans="1:7" x14ac:dyDescent="0.35">
      <c r="A883" s="32"/>
      <c r="B883" s="30"/>
      <c r="C883" s="30"/>
      <c r="D883" s="30"/>
      <c r="E883" s="30"/>
      <c r="F883" s="31"/>
      <c r="G883" s="30"/>
    </row>
    <row r="884" spans="1:7" x14ac:dyDescent="0.35">
      <c r="A884" s="32"/>
      <c r="B884" s="30"/>
      <c r="C884" s="30"/>
      <c r="D884" s="30"/>
      <c r="E884" s="30"/>
      <c r="F884" s="31"/>
      <c r="G884" s="30"/>
    </row>
    <row r="885" spans="1:7" x14ac:dyDescent="0.35">
      <c r="A885" s="32"/>
      <c r="B885" s="30"/>
      <c r="C885" s="30"/>
      <c r="D885" s="30"/>
      <c r="E885" s="30"/>
      <c r="F885" s="31"/>
      <c r="G885" s="30"/>
    </row>
    <row r="886" spans="1:7" x14ac:dyDescent="0.35">
      <c r="A886" s="32"/>
      <c r="B886" s="30"/>
      <c r="C886" s="30"/>
      <c r="D886" s="30"/>
      <c r="E886" s="30"/>
      <c r="F886" s="31"/>
      <c r="G886" s="30"/>
    </row>
    <row r="887" spans="1:7" x14ac:dyDescent="0.35">
      <c r="A887" s="32"/>
      <c r="B887" s="30"/>
      <c r="C887" s="30"/>
      <c r="D887" s="30"/>
      <c r="E887" s="30"/>
      <c r="F887" s="31"/>
      <c r="G887" s="30"/>
    </row>
    <row r="888" spans="1:7" x14ac:dyDescent="0.35">
      <c r="A888" s="32"/>
      <c r="B888" s="30"/>
      <c r="C888" s="30"/>
      <c r="D888" s="30"/>
      <c r="E888" s="30"/>
      <c r="F888" s="31"/>
      <c r="G888" s="30"/>
    </row>
    <row r="889" spans="1:7" x14ac:dyDescent="0.35">
      <c r="A889" s="32"/>
      <c r="B889" s="30"/>
      <c r="C889" s="30"/>
      <c r="D889" s="30"/>
      <c r="E889" s="30"/>
      <c r="F889" s="31"/>
      <c r="G889" s="30"/>
    </row>
    <row r="890" spans="1:7" x14ac:dyDescent="0.35">
      <c r="A890" s="32"/>
      <c r="B890" s="30"/>
      <c r="C890" s="30"/>
      <c r="D890" s="30"/>
      <c r="E890" s="30"/>
      <c r="F890" s="31"/>
      <c r="G890" s="30"/>
    </row>
    <row r="891" spans="1:7" x14ac:dyDescent="0.35">
      <c r="A891" s="32"/>
      <c r="B891" s="30"/>
      <c r="C891" s="30"/>
      <c r="D891" s="30"/>
      <c r="E891" s="30"/>
      <c r="F891" s="31"/>
      <c r="G891" s="30"/>
    </row>
    <row r="892" spans="1:7" x14ac:dyDescent="0.35">
      <c r="A892" s="32"/>
      <c r="B892" s="30"/>
      <c r="C892" s="30"/>
      <c r="D892" s="30"/>
      <c r="E892" s="30"/>
      <c r="F892" s="31"/>
      <c r="G892" s="30"/>
    </row>
    <row r="893" spans="1:7" x14ac:dyDescent="0.35">
      <c r="A893" s="32"/>
      <c r="B893" s="30"/>
      <c r="C893" s="30"/>
      <c r="D893" s="30"/>
      <c r="E893" s="30"/>
      <c r="F893" s="31"/>
      <c r="G893" s="30"/>
    </row>
    <row r="894" spans="1:7" x14ac:dyDescent="0.35">
      <c r="A894" s="32"/>
      <c r="B894" s="30"/>
      <c r="C894" s="30"/>
      <c r="D894" s="30"/>
      <c r="E894" s="30"/>
      <c r="F894" s="31"/>
      <c r="G894" s="30"/>
    </row>
    <row r="895" spans="1:7" x14ac:dyDescent="0.35">
      <c r="A895" s="32"/>
      <c r="B895" s="30"/>
      <c r="C895" s="30"/>
      <c r="D895" s="30"/>
      <c r="E895" s="30"/>
      <c r="F895" s="31"/>
      <c r="G895" s="30"/>
    </row>
    <row r="896" spans="1:7" x14ac:dyDescent="0.35">
      <c r="A896" s="32"/>
      <c r="B896" s="30"/>
      <c r="C896" s="30"/>
      <c r="D896" s="30"/>
      <c r="E896" s="30"/>
      <c r="F896" s="31"/>
      <c r="G896" s="30"/>
    </row>
    <row r="897" spans="1:7" x14ac:dyDescent="0.35">
      <c r="A897" s="32"/>
      <c r="B897" s="30"/>
      <c r="C897" s="30"/>
      <c r="D897" s="30"/>
      <c r="E897" s="30"/>
      <c r="F897" s="31"/>
      <c r="G897" s="30"/>
    </row>
    <row r="898" spans="1:7" x14ac:dyDescent="0.35">
      <c r="A898" s="32"/>
      <c r="B898" s="30"/>
      <c r="C898" s="30"/>
      <c r="D898" s="30"/>
      <c r="E898" s="30"/>
      <c r="F898" s="31"/>
      <c r="G898" s="30"/>
    </row>
    <row r="899" spans="1:7" x14ac:dyDescent="0.35">
      <c r="A899" s="32"/>
      <c r="B899" s="30"/>
      <c r="C899" s="30"/>
      <c r="D899" s="30"/>
      <c r="E899" s="30"/>
      <c r="F899" s="31"/>
      <c r="G899" s="30"/>
    </row>
    <row r="900" spans="1:7" x14ac:dyDescent="0.35">
      <c r="A900" s="32"/>
      <c r="B900" s="30"/>
      <c r="C900" s="30"/>
      <c r="D900" s="30"/>
      <c r="E900" s="30"/>
      <c r="F900" s="31"/>
      <c r="G900" s="30"/>
    </row>
    <row r="901" spans="1:7" x14ac:dyDescent="0.35">
      <c r="A901" s="32"/>
      <c r="B901" s="30"/>
      <c r="C901" s="30"/>
      <c r="D901" s="30"/>
      <c r="E901" s="30"/>
      <c r="F901" s="31"/>
      <c r="G901" s="30"/>
    </row>
    <row r="902" spans="1:7" x14ac:dyDescent="0.35">
      <c r="A902" s="32"/>
      <c r="B902" s="30"/>
      <c r="C902" s="30"/>
      <c r="D902" s="30"/>
      <c r="E902" s="30"/>
      <c r="F902" s="31"/>
      <c r="G902" s="30"/>
    </row>
    <row r="903" spans="1:7" x14ac:dyDescent="0.35">
      <c r="A903" s="32"/>
      <c r="B903" s="30"/>
      <c r="C903" s="30"/>
      <c r="D903" s="30"/>
      <c r="E903" s="30"/>
      <c r="F903" s="31"/>
      <c r="G903" s="30"/>
    </row>
    <row r="904" spans="1:7" x14ac:dyDescent="0.35">
      <c r="A904" s="32"/>
      <c r="B904" s="30"/>
      <c r="C904" s="30"/>
      <c r="D904" s="30"/>
      <c r="E904" s="30"/>
      <c r="F904" s="31"/>
      <c r="G904" s="30"/>
    </row>
    <row r="905" spans="1:7" x14ac:dyDescent="0.35">
      <c r="A905" s="32"/>
      <c r="B905" s="30"/>
      <c r="C905" s="30"/>
      <c r="D905" s="30"/>
      <c r="E905" s="30"/>
      <c r="F905" s="31"/>
      <c r="G905" s="30"/>
    </row>
    <row r="906" spans="1:7" x14ac:dyDescent="0.35">
      <c r="A906" s="32"/>
      <c r="B906" s="30"/>
      <c r="C906" s="30"/>
      <c r="D906" s="30"/>
      <c r="E906" s="30"/>
      <c r="F906" s="31"/>
      <c r="G906" s="30"/>
    </row>
    <row r="907" spans="1:7" x14ac:dyDescent="0.35">
      <c r="A907" s="32"/>
      <c r="B907" s="30"/>
      <c r="C907" s="30"/>
      <c r="D907" s="30"/>
      <c r="E907" s="30"/>
      <c r="F907" s="31"/>
      <c r="G907" s="30"/>
    </row>
    <row r="908" spans="1:7" x14ac:dyDescent="0.35">
      <c r="A908" s="32"/>
      <c r="B908" s="30"/>
      <c r="C908" s="30"/>
      <c r="D908" s="30"/>
      <c r="E908" s="30"/>
      <c r="F908" s="31"/>
      <c r="G908" s="30"/>
    </row>
    <row r="909" spans="1:7" x14ac:dyDescent="0.35">
      <c r="A909" s="32"/>
      <c r="B909" s="30"/>
      <c r="C909" s="30"/>
      <c r="D909" s="30"/>
      <c r="E909" s="30"/>
      <c r="F909" s="31"/>
      <c r="G909" s="30"/>
    </row>
    <row r="910" spans="1:7" x14ac:dyDescent="0.35">
      <c r="A910" s="32"/>
      <c r="B910" s="30"/>
      <c r="C910" s="30"/>
      <c r="D910" s="30"/>
      <c r="E910" s="30"/>
      <c r="F910" s="31"/>
      <c r="G910" s="30"/>
    </row>
    <row r="911" spans="1:7" x14ac:dyDescent="0.35">
      <c r="A911" s="32"/>
      <c r="B911" s="30"/>
      <c r="C911" s="30"/>
      <c r="D911" s="30"/>
      <c r="E911" s="30"/>
      <c r="F911" s="31"/>
      <c r="G911" s="30"/>
    </row>
    <row r="912" spans="1:7" x14ac:dyDescent="0.35">
      <c r="A912" s="32"/>
      <c r="B912" s="30"/>
      <c r="C912" s="30"/>
      <c r="D912" s="30"/>
      <c r="E912" s="30"/>
      <c r="F912" s="31"/>
      <c r="G912" s="30"/>
    </row>
    <row r="913" spans="1:7" x14ac:dyDescent="0.35">
      <c r="A913" s="32"/>
      <c r="B913" s="30"/>
      <c r="C913" s="30"/>
      <c r="D913" s="30"/>
      <c r="E913" s="30"/>
      <c r="F913" s="31"/>
      <c r="G913" s="30"/>
    </row>
    <row r="914" spans="1:7" x14ac:dyDescent="0.35">
      <c r="A914" s="32"/>
      <c r="B914" s="30"/>
      <c r="C914" s="30"/>
      <c r="D914" s="30"/>
      <c r="E914" s="30"/>
      <c r="F914" s="31"/>
      <c r="G914" s="30"/>
    </row>
    <row r="915" spans="1:7" x14ac:dyDescent="0.35">
      <c r="A915" s="32"/>
      <c r="B915" s="30"/>
      <c r="C915" s="30"/>
      <c r="D915" s="30"/>
      <c r="E915" s="30"/>
      <c r="F915" s="31"/>
      <c r="G915" s="30"/>
    </row>
    <row r="916" spans="1:7" x14ac:dyDescent="0.35">
      <c r="A916" s="32"/>
      <c r="B916" s="30"/>
      <c r="C916" s="30"/>
      <c r="D916" s="30"/>
      <c r="E916" s="30"/>
      <c r="F916" s="31"/>
      <c r="G916" s="30"/>
    </row>
    <row r="917" spans="1:7" x14ac:dyDescent="0.35">
      <c r="A917" s="32"/>
      <c r="B917" s="30"/>
      <c r="C917" s="30"/>
      <c r="D917" s="30"/>
      <c r="E917" s="30"/>
      <c r="F917" s="31"/>
      <c r="G917" s="30"/>
    </row>
    <row r="918" spans="1:7" x14ac:dyDescent="0.35">
      <c r="A918" s="32"/>
      <c r="B918" s="30"/>
      <c r="C918" s="30"/>
      <c r="D918" s="30"/>
      <c r="E918" s="30"/>
      <c r="F918" s="31"/>
      <c r="G918" s="30"/>
    </row>
    <row r="919" spans="1:7" x14ac:dyDescent="0.35">
      <c r="A919" s="32"/>
      <c r="B919" s="30"/>
      <c r="C919" s="30"/>
      <c r="D919" s="30"/>
      <c r="E919" s="30"/>
      <c r="F919" s="31"/>
      <c r="G919" s="30"/>
    </row>
    <row r="920" spans="1:7" x14ac:dyDescent="0.35">
      <c r="A920" s="32"/>
      <c r="B920" s="30"/>
      <c r="C920" s="30"/>
      <c r="D920" s="30"/>
      <c r="E920" s="30"/>
      <c r="F920" s="31"/>
      <c r="G920" s="30"/>
    </row>
    <row r="921" spans="1:7" x14ac:dyDescent="0.35">
      <c r="A921" s="32"/>
      <c r="B921" s="30"/>
      <c r="C921" s="30"/>
      <c r="D921" s="30"/>
      <c r="E921" s="30"/>
      <c r="F921" s="31"/>
      <c r="G921" s="30"/>
    </row>
    <row r="922" spans="1:7" x14ac:dyDescent="0.35">
      <c r="A922" s="32"/>
      <c r="B922" s="30"/>
      <c r="C922" s="30"/>
      <c r="D922" s="30"/>
      <c r="E922" s="30"/>
      <c r="F922" s="31"/>
      <c r="G922" s="30"/>
    </row>
    <row r="923" spans="1:7" x14ac:dyDescent="0.35">
      <c r="A923" s="32"/>
      <c r="B923" s="30"/>
      <c r="C923" s="30"/>
      <c r="D923" s="30"/>
      <c r="E923" s="30"/>
      <c r="F923" s="31"/>
      <c r="G923" s="30"/>
    </row>
    <row r="924" spans="1:7" x14ac:dyDescent="0.35">
      <c r="A924" s="32"/>
      <c r="B924" s="30"/>
      <c r="C924" s="30"/>
      <c r="D924" s="30"/>
      <c r="E924" s="30"/>
      <c r="F924" s="31"/>
      <c r="G924" s="30"/>
    </row>
    <row r="925" spans="1:7" x14ac:dyDescent="0.35">
      <c r="A925" s="32"/>
      <c r="B925" s="30"/>
      <c r="C925" s="30"/>
      <c r="D925" s="30"/>
      <c r="E925" s="30"/>
      <c r="F925" s="31"/>
      <c r="G925" s="30"/>
    </row>
    <row r="926" spans="1:7" x14ac:dyDescent="0.35">
      <c r="A926" s="32"/>
      <c r="B926" s="30"/>
      <c r="C926" s="30"/>
      <c r="D926" s="30"/>
      <c r="E926" s="30"/>
      <c r="F926" s="31"/>
      <c r="G926" s="30"/>
    </row>
    <row r="927" spans="1:7" x14ac:dyDescent="0.35">
      <c r="A927" s="32"/>
      <c r="B927" s="30"/>
      <c r="C927" s="30"/>
      <c r="D927" s="30"/>
      <c r="E927" s="30"/>
      <c r="F927" s="31"/>
      <c r="G927" s="30"/>
    </row>
    <row r="928" spans="1:7" x14ac:dyDescent="0.35">
      <c r="A928" s="32"/>
      <c r="B928" s="30"/>
      <c r="C928" s="30"/>
      <c r="D928" s="30"/>
      <c r="E928" s="30"/>
      <c r="F928" s="31"/>
      <c r="G928" s="30"/>
    </row>
    <row r="929" spans="1:7" x14ac:dyDescent="0.35">
      <c r="A929" s="32"/>
      <c r="B929" s="30"/>
      <c r="C929" s="30"/>
      <c r="D929" s="30"/>
      <c r="E929" s="30"/>
      <c r="F929" s="31"/>
      <c r="G929" s="30"/>
    </row>
    <row r="930" spans="1:7" x14ac:dyDescent="0.35">
      <c r="A930" s="32"/>
      <c r="B930" s="30"/>
      <c r="C930" s="30"/>
      <c r="D930" s="30"/>
      <c r="E930" s="30"/>
      <c r="F930" s="31"/>
      <c r="G930" s="30"/>
    </row>
    <row r="931" spans="1:7" x14ac:dyDescent="0.35">
      <c r="A931" s="32"/>
      <c r="B931" s="30"/>
      <c r="C931" s="30"/>
      <c r="D931" s="30"/>
      <c r="E931" s="30"/>
      <c r="F931" s="31"/>
      <c r="G931" s="30"/>
    </row>
    <row r="932" spans="1:7" x14ac:dyDescent="0.35">
      <c r="A932" s="32"/>
      <c r="B932" s="30"/>
      <c r="C932" s="30"/>
      <c r="D932" s="30"/>
      <c r="E932" s="30"/>
      <c r="F932" s="31"/>
      <c r="G932" s="30"/>
    </row>
    <row r="933" spans="1:7" x14ac:dyDescent="0.35">
      <c r="A933" s="32"/>
      <c r="B933" s="30"/>
      <c r="C933" s="30"/>
      <c r="D933" s="30"/>
      <c r="E933" s="30"/>
      <c r="F933" s="31"/>
      <c r="G933" s="30"/>
    </row>
    <row r="934" spans="1:7" x14ac:dyDescent="0.35">
      <c r="A934" s="32"/>
      <c r="B934" s="30"/>
      <c r="C934" s="30"/>
      <c r="D934" s="30"/>
      <c r="E934" s="30"/>
      <c r="F934" s="31"/>
      <c r="G934" s="30"/>
    </row>
    <row r="935" spans="1:7" x14ac:dyDescent="0.35">
      <c r="A935" s="32"/>
      <c r="B935" s="30"/>
      <c r="C935" s="30"/>
      <c r="D935" s="30"/>
      <c r="E935" s="30"/>
      <c r="F935" s="31"/>
      <c r="G935" s="30"/>
    </row>
    <row r="936" spans="1:7" x14ac:dyDescent="0.35">
      <c r="A936" s="32"/>
      <c r="B936" s="30"/>
      <c r="C936" s="30"/>
      <c r="D936" s="30"/>
      <c r="E936" s="30"/>
      <c r="F936" s="31"/>
      <c r="G936" s="30"/>
    </row>
    <row r="937" spans="1:7" x14ac:dyDescent="0.35">
      <c r="A937" s="32"/>
      <c r="B937" s="30"/>
      <c r="C937" s="30"/>
      <c r="D937" s="30"/>
      <c r="E937" s="30"/>
      <c r="F937" s="31"/>
      <c r="G937" s="30"/>
    </row>
    <row r="938" spans="1:7" x14ac:dyDescent="0.35">
      <c r="A938" s="32"/>
      <c r="B938" s="30"/>
      <c r="C938" s="30"/>
      <c r="D938" s="30"/>
      <c r="E938" s="30"/>
      <c r="F938" s="31"/>
      <c r="G938" s="30"/>
    </row>
    <row r="939" spans="1:7" x14ac:dyDescent="0.35">
      <c r="A939" s="32"/>
      <c r="B939" s="30"/>
      <c r="C939" s="30"/>
      <c r="D939" s="30"/>
      <c r="E939" s="30"/>
      <c r="F939" s="31"/>
      <c r="G939" s="30"/>
    </row>
    <row r="940" spans="1:7" x14ac:dyDescent="0.35">
      <c r="A940" s="32"/>
      <c r="B940" s="30"/>
      <c r="C940" s="30"/>
      <c r="D940" s="30"/>
      <c r="E940" s="30"/>
      <c r="F940" s="31"/>
      <c r="G940" s="30"/>
    </row>
    <row r="941" spans="1:7" x14ac:dyDescent="0.35">
      <c r="A941" s="32"/>
      <c r="B941" s="30"/>
      <c r="C941" s="30"/>
      <c r="D941" s="30"/>
      <c r="E941" s="30"/>
      <c r="F941" s="31"/>
      <c r="G941" s="30"/>
    </row>
    <row r="942" spans="1:7" x14ac:dyDescent="0.35">
      <c r="A942" s="32"/>
      <c r="B942" s="30"/>
      <c r="C942" s="30"/>
      <c r="D942" s="30"/>
      <c r="E942" s="30"/>
      <c r="F942" s="31"/>
      <c r="G942" s="30"/>
    </row>
    <row r="943" spans="1:7" x14ac:dyDescent="0.35">
      <c r="A943" s="32"/>
      <c r="B943" s="30"/>
      <c r="C943" s="30"/>
      <c r="D943" s="30"/>
      <c r="E943" s="30"/>
      <c r="F943" s="31"/>
      <c r="G943" s="30"/>
    </row>
    <row r="944" spans="1:7" x14ac:dyDescent="0.35">
      <c r="A944" s="32"/>
      <c r="B944" s="30"/>
      <c r="C944" s="30"/>
      <c r="D944" s="30"/>
      <c r="E944" s="30"/>
      <c r="F944" s="31"/>
      <c r="G944" s="30"/>
    </row>
    <row r="945" spans="1:7" x14ac:dyDescent="0.35">
      <c r="A945" s="32"/>
      <c r="B945" s="30"/>
      <c r="C945" s="30"/>
      <c r="D945" s="30"/>
      <c r="E945" s="30"/>
      <c r="F945" s="31"/>
      <c r="G945" s="30"/>
    </row>
    <row r="946" spans="1:7" x14ac:dyDescent="0.35">
      <c r="A946" s="32"/>
      <c r="B946" s="30"/>
      <c r="C946" s="30"/>
      <c r="D946" s="30"/>
      <c r="E946" s="30"/>
      <c r="F946" s="31"/>
      <c r="G946" s="30"/>
    </row>
    <row r="947" spans="1:7" x14ac:dyDescent="0.35">
      <c r="A947" s="32"/>
      <c r="B947" s="30"/>
      <c r="C947" s="30"/>
      <c r="D947" s="30"/>
      <c r="E947" s="30"/>
      <c r="F947" s="31"/>
      <c r="G947" s="30"/>
    </row>
    <row r="948" spans="1:7" x14ac:dyDescent="0.35">
      <c r="A948" s="32"/>
      <c r="B948" s="30"/>
      <c r="C948" s="30"/>
      <c r="D948" s="30"/>
      <c r="E948" s="30"/>
      <c r="F948" s="31"/>
      <c r="G948" s="30"/>
    </row>
    <row r="949" spans="1:7" x14ac:dyDescent="0.35">
      <c r="A949" s="32"/>
      <c r="B949" s="30"/>
      <c r="C949" s="30"/>
      <c r="D949" s="30"/>
      <c r="E949" s="30"/>
      <c r="F949" s="31"/>
      <c r="G949" s="30"/>
    </row>
    <row r="950" spans="1:7" x14ac:dyDescent="0.35">
      <c r="A950" s="32"/>
      <c r="B950" s="30"/>
      <c r="C950" s="30"/>
      <c r="D950" s="30"/>
      <c r="E950" s="30"/>
      <c r="F950" s="31"/>
      <c r="G950" s="30"/>
    </row>
    <row r="951" spans="1:7" x14ac:dyDescent="0.35">
      <c r="A951" s="32"/>
      <c r="B951" s="30"/>
      <c r="C951" s="30"/>
      <c r="D951" s="30"/>
      <c r="E951" s="30"/>
      <c r="F951" s="31"/>
      <c r="G951" s="30"/>
    </row>
    <row r="952" spans="1:7" x14ac:dyDescent="0.35">
      <c r="A952" s="32"/>
      <c r="B952" s="30"/>
      <c r="C952" s="30"/>
      <c r="D952" s="30"/>
      <c r="E952" s="30"/>
      <c r="F952" s="31"/>
      <c r="G952" s="30"/>
    </row>
    <row r="953" spans="1:7" x14ac:dyDescent="0.35">
      <c r="A953" s="32"/>
      <c r="B953" s="30"/>
      <c r="C953" s="30"/>
      <c r="D953" s="30"/>
      <c r="E953" s="30"/>
      <c r="F953" s="31"/>
      <c r="G953" s="30"/>
    </row>
    <row r="954" spans="1:7" x14ac:dyDescent="0.35">
      <c r="A954" s="32"/>
      <c r="B954" s="30"/>
      <c r="C954" s="30"/>
      <c r="D954" s="30"/>
      <c r="E954" s="30"/>
      <c r="F954" s="31"/>
      <c r="G954" s="30"/>
    </row>
    <row r="955" spans="1:7" x14ac:dyDescent="0.35">
      <c r="A955" s="32"/>
      <c r="B955" s="30"/>
      <c r="C955" s="30"/>
      <c r="D955" s="30"/>
      <c r="E955" s="30"/>
      <c r="F955" s="31"/>
      <c r="G955" s="30"/>
    </row>
    <row r="956" spans="1:7" x14ac:dyDescent="0.35">
      <c r="A956" s="32"/>
      <c r="B956" s="30"/>
      <c r="C956" s="30"/>
      <c r="D956" s="30"/>
      <c r="E956" s="30"/>
      <c r="F956" s="31"/>
      <c r="G956" s="30"/>
    </row>
    <row r="957" spans="1:7" x14ac:dyDescent="0.35">
      <c r="A957" s="32"/>
      <c r="B957" s="30"/>
      <c r="C957" s="30"/>
      <c r="D957" s="30"/>
      <c r="E957" s="30"/>
      <c r="F957" s="31"/>
      <c r="G957" s="30"/>
    </row>
    <row r="958" spans="1:7" x14ac:dyDescent="0.35">
      <c r="A958" s="32"/>
      <c r="B958" s="30"/>
      <c r="C958" s="30"/>
      <c r="D958" s="30"/>
      <c r="E958" s="30"/>
      <c r="F958" s="31"/>
      <c r="G958" s="30"/>
    </row>
    <row r="959" spans="1:7" x14ac:dyDescent="0.35">
      <c r="A959" s="32"/>
      <c r="B959" s="30"/>
      <c r="C959" s="30"/>
      <c r="D959" s="30"/>
      <c r="E959" s="30"/>
      <c r="F959" s="31"/>
      <c r="G959" s="30"/>
    </row>
    <row r="960" spans="1:7" x14ac:dyDescent="0.35">
      <c r="A960" s="32"/>
      <c r="B960" s="30"/>
      <c r="C960" s="30"/>
      <c r="D960" s="30"/>
      <c r="E960" s="30"/>
      <c r="F960" s="31"/>
      <c r="G960" s="30"/>
    </row>
    <row r="961" spans="1:7" x14ac:dyDescent="0.35">
      <c r="A961" s="32"/>
      <c r="B961" s="30"/>
      <c r="C961" s="30"/>
      <c r="D961" s="30"/>
      <c r="E961" s="30"/>
      <c r="F961" s="31"/>
      <c r="G961" s="30"/>
    </row>
    <row r="962" spans="1:7" x14ac:dyDescent="0.35">
      <c r="A962" s="32"/>
      <c r="B962" s="30"/>
      <c r="C962" s="30"/>
      <c r="D962" s="30"/>
      <c r="E962" s="30"/>
      <c r="F962" s="31"/>
      <c r="G962" s="30"/>
    </row>
    <row r="963" spans="1:7" x14ac:dyDescent="0.35">
      <c r="A963" s="32"/>
      <c r="B963" s="30"/>
      <c r="C963" s="30"/>
      <c r="D963" s="30"/>
      <c r="E963" s="30"/>
      <c r="F963" s="31"/>
      <c r="G963" s="30"/>
    </row>
    <row r="964" spans="1:7" x14ac:dyDescent="0.35">
      <c r="A964" s="32"/>
      <c r="B964" s="30"/>
      <c r="C964" s="30"/>
      <c r="D964" s="30"/>
      <c r="E964" s="30"/>
      <c r="F964" s="31"/>
      <c r="G964" s="30"/>
    </row>
    <row r="965" spans="1:7" x14ac:dyDescent="0.35">
      <c r="A965" s="32"/>
      <c r="B965" s="30"/>
      <c r="C965" s="30"/>
      <c r="D965" s="30"/>
      <c r="E965" s="30"/>
      <c r="F965" s="31"/>
      <c r="G965" s="30"/>
    </row>
    <row r="966" spans="1:7" x14ac:dyDescent="0.35">
      <c r="A966" s="32"/>
      <c r="B966" s="30"/>
      <c r="C966" s="30"/>
      <c r="D966" s="30"/>
      <c r="E966" s="30"/>
      <c r="F966" s="31"/>
      <c r="G966" s="30"/>
    </row>
    <row r="967" spans="1:7" x14ac:dyDescent="0.35">
      <c r="A967" s="32"/>
      <c r="B967" s="30"/>
      <c r="C967" s="30"/>
      <c r="D967" s="30"/>
      <c r="E967" s="30"/>
      <c r="F967" s="31"/>
      <c r="G967" s="30"/>
    </row>
    <row r="968" spans="1:7" x14ac:dyDescent="0.35">
      <c r="A968" s="32"/>
      <c r="B968" s="30"/>
      <c r="C968" s="30"/>
      <c r="D968" s="30"/>
      <c r="E968" s="30"/>
      <c r="F968" s="31"/>
      <c r="G968" s="30"/>
    </row>
    <row r="969" spans="1:7" x14ac:dyDescent="0.35">
      <c r="A969" s="32"/>
      <c r="B969" s="30"/>
      <c r="C969" s="30"/>
      <c r="D969" s="30"/>
      <c r="E969" s="30"/>
      <c r="F969" s="31"/>
      <c r="G969" s="30"/>
    </row>
    <row r="970" spans="1:7" x14ac:dyDescent="0.35">
      <c r="A970" s="32"/>
      <c r="B970" s="30"/>
      <c r="C970" s="30"/>
      <c r="D970" s="30"/>
      <c r="E970" s="30"/>
      <c r="F970" s="31"/>
      <c r="G970" s="30"/>
    </row>
    <row r="971" spans="1:7" x14ac:dyDescent="0.35">
      <c r="A971" s="32"/>
      <c r="B971" s="30"/>
      <c r="C971" s="30"/>
      <c r="D971" s="30"/>
      <c r="E971" s="30"/>
      <c r="F971" s="31"/>
      <c r="G971" s="30"/>
    </row>
    <row r="972" spans="1:7" x14ac:dyDescent="0.35">
      <c r="A972" s="32"/>
      <c r="B972" s="30"/>
      <c r="C972" s="30"/>
      <c r="D972" s="30"/>
      <c r="E972" s="30"/>
      <c r="F972" s="31"/>
      <c r="G972" s="30"/>
    </row>
    <row r="973" spans="1:7" x14ac:dyDescent="0.35">
      <c r="A973" s="32"/>
      <c r="B973" s="30"/>
      <c r="C973" s="30"/>
      <c r="D973" s="30"/>
      <c r="E973" s="30"/>
      <c r="F973" s="31"/>
      <c r="G973" s="30"/>
    </row>
    <row r="974" spans="1:7" x14ac:dyDescent="0.35">
      <c r="A974" s="32"/>
      <c r="B974" s="30"/>
      <c r="C974" s="30"/>
      <c r="D974" s="30"/>
      <c r="E974" s="30"/>
      <c r="F974" s="31"/>
      <c r="G974" s="30"/>
    </row>
    <row r="975" spans="1:7" x14ac:dyDescent="0.35">
      <c r="A975" s="32"/>
      <c r="B975" s="30"/>
      <c r="C975" s="30"/>
      <c r="D975" s="30"/>
      <c r="E975" s="30"/>
      <c r="F975" s="31"/>
      <c r="G975" s="30"/>
    </row>
    <row r="976" spans="1:7" x14ac:dyDescent="0.35">
      <c r="A976" s="32"/>
      <c r="B976" s="30"/>
      <c r="C976" s="30"/>
      <c r="D976" s="30"/>
      <c r="E976" s="30"/>
      <c r="F976" s="31"/>
      <c r="G976" s="30"/>
    </row>
    <row r="977" spans="1:7" x14ac:dyDescent="0.35">
      <c r="A977" s="32"/>
      <c r="B977" s="30"/>
      <c r="C977" s="30"/>
      <c r="D977" s="30"/>
      <c r="E977" s="30"/>
      <c r="F977" s="31"/>
      <c r="G977" s="30"/>
    </row>
    <row r="978" spans="1:7" x14ac:dyDescent="0.35">
      <c r="A978" s="32"/>
      <c r="B978" s="30"/>
      <c r="C978" s="30"/>
      <c r="D978" s="30"/>
      <c r="E978" s="30"/>
      <c r="F978" s="31"/>
      <c r="G978" s="30"/>
    </row>
    <row r="979" spans="1:7" x14ac:dyDescent="0.35">
      <c r="A979" s="32"/>
      <c r="B979" s="30"/>
      <c r="C979" s="30"/>
      <c r="D979" s="30"/>
      <c r="E979" s="30"/>
      <c r="F979" s="31"/>
      <c r="G979" s="30"/>
    </row>
    <row r="980" spans="1:7" x14ac:dyDescent="0.35">
      <c r="A980" s="32"/>
      <c r="B980" s="30"/>
      <c r="C980" s="30"/>
      <c r="D980" s="30"/>
      <c r="E980" s="30"/>
      <c r="F980" s="31"/>
      <c r="G980" s="30"/>
    </row>
    <row r="981" spans="1:7" x14ac:dyDescent="0.35">
      <c r="A981" s="32"/>
      <c r="B981" s="30"/>
      <c r="C981" s="30"/>
      <c r="D981" s="30"/>
      <c r="E981" s="30"/>
      <c r="F981" s="31"/>
      <c r="G981" s="30"/>
    </row>
    <row r="982" spans="1:7" x14ac:dyDescent="0.35">
      <c r="A982" s="32"/>
      <c r="B982" s="30"/>
      <c r="C982" s="30"/>
      <c r="D982" s="30"/>
      <c r="E982" s="30"/>
      <c r="F982" s="31"/>
      <c r="G982" s="30"/>
    </row>
    <row r="983" spans="1:7" x14ac:dyDescent="0.35">
      <c r="A983" s="32"/>
      <c r="B983" s="30"/>
      <c r="C983" s="30"/>
      <c r="D983" s="30"/>
      <c r="E983" s="30"/>
      <c r="F983" s="31"/>
      <c r="G983" s="30"/>
    </row>
    <row r="984" spans="1:7" x14ac:dyDescent="0.35">
      <c r="A984" s="32"/>
      <c r="B984" s="30"/>
      <c r="C984" s="30"/>
      <c r="D984" s="30"/>
      <c r="E984" s="30"/>
      <c r="F984" s="31"/>
      <c r="G984" s="30"/>
    </row>
    <row r="985" spans="1:7" x14ac:dyDescent="0.35">
      <c r="A985" s="32"/>
      <c r="B985" s="30"/>
      <c r="C985" s="30"/>
      <c r="D985" s="30"/>
      <c r="E985" s="30"/>
      <c r="F985" s="31"/>
      <c r="G985" s="30"/>
    </row>
    <row r="986" spans="1:7" x14ac:dyDescent="0.35">
      <c r="A986" s="32"/>
      <c r="B986" s="30"/>
      <c r="C986" s="30"/>
      <c r="D986" s="30"/>
      <c r="E986" s="30"/>
      <c r="F986" s="31"/>
      <c r="G986" s="30"/>
    </row>
    <row r="987" spans="1:7" x14ac:dyDescent="0.35">
      <c r="A987" s="32"/>
      <c r="B987" s="30"/>
      <c r="C987" s="30"/>
      <c r="D987" s="30"/>
      <c r="E987" s="30"/>
      <c r="F987" s="31"/>
      <c r="G987" s="30"/>
    </row>
    <row r="988" spans="1:7" x14ac:dyDescent="0.35">
      <c r="A988" s="32"/>
      <c r="B988" s="30"/>
      <c r="C988" s="30"/>
      <c r="D988" s="30"/>
      <c r="E988" s="30"/>
      <c r="F988" s="31"/>
      <c r="G988" s="30"/>
    </row>
    <row r="989" spans="1:7" x14ac:dyDescent="0.35">
      <c r="A989" s="32"/>
      <c r="B989" s="30"/>
      <c r="C989" s="30"/>
      <c r="D989" s="30"/>
      <c r="E989" s="30"/>
      <c r="F989" s="31"/>
      <c r="G989" s="30"/>
    </row>
    <row r="990" spans="1:7" x14ac:dyDescent="0.35">
      <c r="A990" s="32"/>
      <c r="B990" s="30"/>
      <c r="C990" s="30"/>
      <c r="D990" s="30"/>
      <c r="E990" s="30"/>
      <c r="F990" s="31"/>
      <c r="G990" s="30"/>
    </row>
    <row r="991" spans="1:7" x14ac:dyDescent="0.35">
      <c r="A991" s="32"/>
      <c r="B991" s="30"/>
      <c r="C991" s="30"/>
      <c r="D991" s="30"/>
      <c r="E991" s="30"/>
      <c r="F991" s="31"/>
      <c r="G991" s="30"/>
    </row>
    <row r="992" spans="1:7" x14ac:dyDescent="0.35">
      <c r="A992" s="32"/>
      <c r="B992" s="30"/>
      <c r="C992" s="30"/>
      <c r="D992" s="30"/>
      <c r="E992" s="30"/>
      <c r="F992" s="31"/>
      <c r="G992" s="30"/>
    </row>
    <row r="993" spans="1:7" x14ac:dyDescent="0.35">
      <c r="A993" s="32"/>
      <c r="B993" s="30"/>
      <c r="C993" s="30"/>
      <c r="D993" s="30"/>
      <c r="E993" s="30"/>
      <c r="F993" s="31"/>
      <c r="G993" s="30"/>
    </row>
    <row r="994" spans="1:7" x14ac:dyDescent="0.35">
      <c r="A994" s="32"/>
      <c r="B994" s="30"/>
      <c r="C994" s="30"/>
      <c r="D994" s="30"/>
      <c r="E994" s="30"/>
      <c r="F994" s="31"/>
      <c r="G994" s="30"/>
    </row>
    <row r="995" spans="1:7" x14ac:dyDescent="0.35">
      <c r="A995" s="32"/>
      <c r="B995" s="30"/>
      <c r="C995" s="30"/>
      <c r="D995" s="30"/>
      <c r="E995" s="30"/>
      <c r="F995" s="31"/>
      <c r="G995" s="30"/>
    </row>
    <row r="996" spans="1:7" x14ac:dyDescent="0.35">
      <c r="A996" s="32"/>
      <c r="B996" s="30"/>
      <c r="C996" s="30"/>
      <c r="D996" s="30"/>
      <c r="E996" s="30"/>
      <c r="F996" s="31"/>
      <c r="G996" s="30"/>
    </row>
    <row r="997" spans="1:7" x14ac:dyDescent="0.35">
      <c r="A997" s="32"/>
      <c r="B997" s="30"/>
      <c r="C997" s="30"/>
      <c r="D997" s="30"/>
      <c r="E997" s="30"/>
      <c r="F997" s="31"/>
      <c r="G997" s="30"/>
    </row>
    <row r="998" spans="1:7" x14ac:dyDescent="0.35">
      <c r="A998" s="32"/>
      <c r="B998" s="30"/>
      <c r="C998" s="30"/>
      <c r="D998" s="30"/>
      <c r="E998" s="30"/>
      <c r="F998" s="31"/>
      <c r="G998" s="30"/>
    </row>
    <row r="999" spans="1:7" x14ac:dyDescent="0.35">
      <c r="A999" s="32"/>
      <c r="B999" s="30"/>
      <c r="C999" s="30"/>
      <c r="D999" s="30"/>
      <c r="E999" s="30"/>
      <c r="F999" s="31"/>
      <c r="G999" s="30"/>
    </row>
    <row r="1000" spans="1:7" x14ac:dyDescent="0.35">
      <c r="A1000" s="32"/>
      <c r="B1000" s="30"/>
      <c r="C1000" s="30"/>
      <c r="D1000" s="30"/>
      <c r="E1000" s="30"/>
      <c r="F1000" s="31"/>
      <c r="G1000" s="30"/>
    </row>
    <row r="1001" spans="1:7" x14ac:dyDescent="0.35">
      <c r="A1001" s="32"/>
      <c r="B1001" s="30"/>
      <c r="C1001" s="30"/>
      <c r="D1001" s="30"/>
      <c r="E1001" s="30"/>
      <c r="F1001" s="31"/>
      <c r="G1001" s="30"/>
    </row>
    <row r="1002" spans="1:7" x14ac:dyDescent="0.35">
      <c r="A1002" s="32"/>
      <c r="B1002" s="30"/>
      <c r="C1002" s="30"/>
      <c r="D1002" s="30"/>
      <c r="E1002" s="30"/>
      <c r="F1002" s="31"/>
      <c r="G1002" s="30"/>
    </row>
    <row r="1003" spans="1:7" x14ac:dyDescent="0.35">
      <c r="A1003" s="32"/>
      <c r="B1003" s="30"/>
      <c r="C1003" s="30"/>
      <c r="D1003" s="30"/>
      <c r="E1003" s="30"/>
      <c r="F1003" s="31"/>
      <c r="G1003" s="30"/>
    </row>
    <row r="1004" spans="1:7" x14ac:dyDescent="0.35">
      <c r="A1004" s="32"/>
      <c r="B1004" s="30"/>
      <c r="C1004" s="30"/>
      <c r="D1004" s="30"/>
      <c r="E1004" s="30"/>
      <c r="F1004" s="31"/>
      <c r="G1004" s="30"/>
    </row>
    <row r="1005" spans="1:7" x14ac:dyDescent="0.35">
      <c r="A1005" s="32"/>
      <c r="B1005" s="30"/>
      <c r="C1005" s="30"/>
      <c r="D1005" s="30"/>
      <c r="E1005" s="30"/>
      <c r="F1005" s="31"/>
      <c r="G1005" s="30"/>
    </row>
    <row r="1006" spans="1:7" x14ac:dyDescent="0.35">
      <c r="A1006" s="32"/>
      <c r="B1006" s="30"/>
      <c r="C1006" s="30"/>
      <c r="D1006" s="30"/>
      <c r="E1006" s="30"/>
      <c r="F1006" s="31"/>
      <c r="G1006" s="30"/>
    </row>
    <row r="1007" spans="1:7" x14ac:dyDescent="0.35">
      <c r="A1007" s="32"/>
      <c r="B1007" s="30"/>
      <c r="C1007" s="30"/>
      <c r="D1007" s="30"/>
      <c r="E1007" s="30"/>
      <c r="F1007" s="31"/>
      <c r="G1007" s="30"/>
    </row>
    <row r="1008" spans="1:7" x14ac:dyDescent="0.35">
      <c r="A1008" s="32"/>
      <c r="B1008" s="30"/>
      <c r="C1008" s="30"/>
      <c r="D1008" s="30"/>
      <c r="E1008" s="30"/>
      <c r="F1008" s="31"/>
      <c r="G1008" s="30"/>
    </row>
    <row r="1009" spans="1:7" x14ac:dyDescent="0.35">
      <c r="A1009" s="32"/>
      <c r="B1009" s="30"/>
      <c r="C1009" s="30"/>
      <c r="D1009" s="30"/>
      <c r="E1009" s="30"/>
      <c r="F1009" s="31"/>
      <c r="G1009" s="30"/>
    </row>
    <row r="1010" spans="1:7" x14ac:dyDescent="0.35">
      <c r="A1010" s="32"/>
      <c r="B1010" s="30"/>
      <c r="C1010" s="30"/>
      <c r="D1010" s="30"/>
      <c r="E1010" s="30"/>
      <c r="F1010" s="31"/>
      <c r="G1010" s="30"/>
    </row>
    <row r="1011" spans="1:7" x14ac:dyDescent="0.35">
      <c r="A1011" s="32"/>
      <c r="B1011" s="30"/>
      <c r="C1011" s="30"/>
      <c r="D1011" s="30"/>
      <c r="E1011" s="30"/>
      <c r="F1011" s="31"/>
      <c r="G1011" s="30"/>
    </row>
    <row r="1012" spans="1:7" x14ac:dyDescent="0.35">
      <c r="A1012" s="32"/>
      <c r="B1012" s="30"/>
      <c r="C1012" s="30"/>
      <c r="D1012" s="30"/>
      <c r="E1012" s="30"/>
      <c r="F1012" s="31"/>
      <c r="G1012" s="30"/>
    </row>
    <row r="1013" spans="1:7" x14ac:dyDescent="0.35">
      <c r="A1013" s="32"/>
      <c r="B1013" s="30"/>
      <c r="C1013" s="30"/>
      <c r="D1013" s="30"/>
      <c r="E1013" s="30"/>
      <c r="F1013" s="31"/>
      <c r="G1013" s="30"/>
    </row>
    <row r="1014" spans="1:7" x14ac:dyDescent="0.35">
      <c r="A1014" s="32"/>
      <c r="B1014" s="30"/>
      <c r="C1014" s="30"/>
      <c r="D1014" s="30"/>
      <c r="E1014" s="30"/>
      <c r="F1014" s="31"/>
      <c r="G1014" s="30"/>
    </row>
    <row r="1015" spans="1:7" x14ac:dyDescent="0.35">
      <c r="A1015" s="32"/>
      <c r="B1015" s="30"/>
      <c r="C1015" s="30"/>
      <c r="D1015" s="30"/>
      <c r="E1015" s="30"/>
      <c r="F1015" s="31"/>
      <c r="G1015" s="30"/>
    </row>
    <row r="1016" spans="1:7" x14ac:dyDescent="0.35">
      <c r="A1016" s="32"/>
      <c r="B1016" s="30"/>
      <c r="C1016" s="30"/>
      <c r="D1016" s="30"/>
      <c r="E1016" s="30"/>
      <c r="F1016" s="31"/>
      <c r="G1016" s="30"/>
    </row>
    <row r="1017" spans="1:7" x14ac:dyDescent="0.35">
      <c r="A1017" s="32"/>
      <c r="B1017" s="30"/>
      <c r="C1017" s="30"/>
      <c r="D1017" s="30"/>
      <c r="E1017" s="30"/>
      <c r="F1017" s="31"/>
      <c r="G1017" s="30"/>
    </row>
    <row r="1018" spans="1:7" x14ac:dyDescent="0.35">
      <c r="A1018" s="32"/>
      <c r="B1018" s="30"/>
      <c r="C1018" s="30"/>
      <c r="D1018" s="30"/>
      <c r="E1018" s="30"/>
      <c r="F1018" s="31"/>
      <c r="G1018" s="30"/>
    </row>
    <row r="1019" spans="1:7" x14ac:dyDescent="0.35">
      <c r="A1019" s="32"/>
      <c r="B1019" s="30"/>
      <c r="C1019" s="30"/>
      <c r="D1019" s="30"/>
      <c r="E1019" s="30"/>
      <c r="F1019" s="31"/>
      <c r="G1019" s="30"/>
    </row>
    <row r="1020" spans="1:7" x14ac:dyDescent="0.35">
      <c r="A1020" s="32"/>
      <c r="B1020" s="30"/>
      <c r="C1020" s="30"/>
      <c r="D1020" s="30"/>
      <c r="E1020" s="30"/>
      <c r="F1020" s="31"/>
      <c r="G1020" s="30"/>
    </row>
    <row r="1021" spans="1:7" x14ac:dyDescent="0.35">
      <c r="A1021" s="32"/>
      <c r="B1021" s="30"/>
      <c r="C1021" s="30"/>
      <c r="D1021" s="30"/>
      <c r="E1021" s="30"/>
      <c r="F1021" s="31"/>
      <c r="G1021" s="30"/>
    </row>
    <row r="1022" spans="1:7" x14ac:dyDescent="0.35">
      <c r="A1022" s="32"/>
      <c r="B1022" s="30"/>
      <c r="C1022" s="30"/>
      <c r="D1022" s="30"/>
      <c r="E1022" s="30"/>
      <c r="F1022" s="31"/>
      <c r="G1022" s="30"/>
    </row>
    <row r="1023" spans="1:7" x14ac:dyDescent="0.35">
      <c r="A1023" s="32"/>
      <c r="B1023" s="30"/>
      <c r="C1023" s="30"/>
      <c r="D1023" s="30"/>
      <c r="E1023" s="30"/>
      <c r="F1023" s="31"/>
      <c r="G1023" s="30"/>
    </row>
    <row r="1024" spans="1:7" x14ac:dyDescent="0.35">
      <c r="A1024" s="32"/>
      <c r="B1024" s="30"/>
      <c r="C1024" s="30"/>
      <c r="D1024" s="30"/>
      <c r="E1024" s="30"/>
      <c r="F1024" s="31"/>
      <c r="G1024" s="30"/>
    </row>
    <row r="1025" spans="1:7" x14ac:dyDescent="0.35">
      <c r="A1025" s="32"/>
      <c r="B1025" s="30"/>
      <c r="C1025" s="30"/>
      <c r="D1025" s="30"/>
      <c r="E1025" s="30"/>
      <c r="F1025" s="31"/>
      <c r="G1025" s="30"/>
    </row>
    <row r="1026" spans="1:7" x14ac:dyDescent="0.35">
      <c r="A1026" s="32"/>
      <c r="B1026" s="30"/>
      <c r="C1026" s="30"/>
      <c r="D1026" s="30"/>
      <c r="E1026" s="30"/>
      <c r="F1026" s="31"/>
      <c r="G1026" s="30"/>
    </row>
    <row r="1027" spans="1:7" x14ac:dyDescent="0.35">
      <c r="A1027" s="32"/>
      <c r="B1027" s="30"/>
      <c r="C1027" s="30"/>
      <c r="D1027" s="30"/>
      <c r="E1027" s="30"/>
      <c r="F1027" s="31"/>
      <c r="G1027" s="30"/>
    </row>
    <row r="1028" spans="1:7" x14ac:dyDescent="0.35">
      <c r="A1028" s="32"/>
      <c r="B1028" s="30"/>
      <c r="C1028" s="30"/>
      <c r="D1028" s="30"/>
      <c r="E1028" s="30"/>
      <c r="F1028" s="31"/>
      <c r="G1028" s="30"/>
    </row>
    <row r="1029" spans="1:7" x14ac:dyDescent="0.35">
      <c r="A1029" s="32"/>
      <c r="B1029" s="30"/>
      <c r="C1029" s="30"/>
      <c r="D1029" s="30"/>
      <c r="E1029" s="30"/>
      <c r="F1029" s="31"/>
      <c r="G1029" s="30"/>
    </row>
    <row r="1030" spans="1:7" x14ac:dyDescent="0.35">
      <c r="A1030" s="32"/>
      <c r="B1030" s="30"/>
      <c r="C1030" s="30"/>
      <c r="D1030" s="30"/>
      <c r="E1030" s="30"/>
      <c r="F1030" s="31"/>
      <c r="G1030" s="30"/>
    </row>
    <row r="1031" spans="1:7" x14ac:dyDescent="0.35">
      <c r="A1031" s="32"/>
      <c r="B1031" s="30"/>
      <c r="C1031" s="30"/>
      <c r="D1031" s="30"/>
      <c r="E1031" s="30"/>
      <c r="F1031" s="31"/>
      <c r="G1031" s="30"/>
    </row>
    <row r="1032" spans="1:7" x14ac:dyDescent="0.35">
      <c r="A1032" s="32"/>
      <c r="B1032" s="30"/>
      <c r="C1032" s="30"/>
      <c r="D1032" s="30"/>
      <c r="E1032" s="30"/>
      <c r="F1032" s="31"/>
      <c r="G1032" s="30"/>
    </row>
    <row r="1033" spans="1:7" x14ac:dyDescent="0.35">
      <c r="A1033" s="32"/>
      <c r="B1033" s="30"/>
      <c r="C1033" s="30"/>
      <c r="D1033" s="30"/>
      <c r="E1033" s="30"/>
      <c r="F1033" s="31"/>
      <c r="G1033" s="30"/>
    </row>
    <row r="1034" spans="1:7" x14ac:dyDescent="0.35">
      <c r="A1034" s="32"/>
      <c r="B1034" s="30"/>
      <c r="C1034" s="30"/>
      <c r="D1034" s="30"/>
      <c r="E1034" s="30"/>
      <c r="F1034" s="31"/>
      <c r="G1034" s="30"/>
    </row>
    <row r="1035" spans="1:7" x14ac:dyDescent="0.35">
      <c r="A1035" s="32"/>
      <c r="B1035" s="30"/>
      <c r="C1035" s="30"/>
      <c r="D1035" s="30"/>
      <c r="E1035" s="30"/>
      <c r="F1035" s="31"/>
      <c r="G1035" s="30"/>
    </row>
    <row r="1036" spans="1:7" x14ac:dyDescent="0.35">
      <c r="A1036" s="32"/>
      <c r="B1036" s="30"/>
      <c r="C1036" s="30"/>
      <c r="D1036" s="30"/>
      <c r="E1036" s="30"/>
      <c r="F1036" s="31"/>
      <c r="G1036" s="30"/>
    </row>
    <row r="1037" spans="1:7" x14ac:dyDescent="0.35">
      <c r="A1037" s="32"/>
      <c r="B1037" s="30"/>
      <c r="C1037" s="30"/>
      <c r="D1037" s="30"/>
      <c r="E1037" s="30"/>
      <c r="F1037" s="31"/>
      <c r="G1037" s="30"/>
    </row>
    <row r="1038" spans="1:7" x14ac:dyDescent="0.35">
      <c r="A1038" s="32"/>
      <c r="B1038" s="30"/>
      <c r="C1038" s="30"/>
      <c r="D1038" s="30"/>
      <c r="E1038" s="30"/>
      <c r="F1038" s="31"/>
      <c r="G1038" s="30"/>
    </row>
    <row r="1039" spans="1:7" x14ac:dyDescent="0.35">
      <c r="A1039" s="32"/>
      <c r="B1039" s="30"/>
      <c r="C1039" s="30"/>
      <c r="D1039" s="30"/>
      <c r="E1039" s="30"/>
      <c r="F1039" s="31"/>
      <c r="G1039" s="30"/>
    </row>
    <row r="1040" spans="1:7" x14ac:dyDescent="0.35">
      <c r="A1040" s="32"/>
      <c r="B1040" s="30"/>
      <c r="C1040" s="30"/>
      <c r="D1040" s="30"/>
      <c r="E1040" s="30"/>
      <c r="F1040" s="31"/>
      <c r="G1040" s="30"/>
    </row>
    <row r="1041" spans="1:7" x14ac:dyDescent="0.35">
      <c r="A1041" s="32"/>
      <c r="B1041" s="30"/>
      <c r="C1041" s="30"/>
      <c r="D1041" s="30"/>
      <c r="E1041" s="30"/>
      <c r="F1041" s="31"/>
      <c r="G1041" s="30"/>
    </row>
    <row r="1042" spans="1:7" x14ac:dyDescent="0.35">
      <c r="A1042" s="32"/>
      <c r="B1042" s="30"/>
      <c r="C1042" s="30"/>
      <c r="D1042" s="30"/>
      <c r="E1042" s="30"/>
      <c r="F1042" s="31"/>
      <c r="G1042" s="30"/>
    </row>
    <row r="1043" spans="1:7" x14ac:dyDescent="0.35">
      <c r="A1043" s="32"/>
      <c r="B1043" s="30"/>
      <c r="C1043" s="30"/>
      <c r="D1043" s="30"/>
      <c r="E1043" s="30"/>
      <c r="F1043" s="31"/>
      <c r="G1043" s="30"/>
    </row>
    <row r="1044" spans="1:7" x14ac:dyDescent="0.35">
      <c r="A1044" s="32"/>
      <c r="B1044" s="30"/>
      <c r="C1044" s="30"/>
      <c r="D1044" s="30"/>
      <c r="E1044" s="30"/>
      <c r="F1044" s="31"/>
      <c r="G1044" s="30"/>
    </row>
    <row r="1045" spans="1:7" x14ac:dyDescent="0.35">
      <c r="A1045" s="32"/>
      <c r="B1045" s="30"/>
      <c r="C1045" s="30"/>
      <c r="D1045" s="30"/>
      <c r="E1045" s="30"/>
      <c r="F1045" s="31"/>
      <c r="G1045" s="30"/>
    </row>
    <row r="1046" spans="1:7" x14ac:dyDescent="0.35">
      <c r="A1046" s="32"/>
      <c r="B1046" s="30"/>
      <c r="C1046" s="30"/>
      <c r="D1046" s="30"/>
      <c r="E1046" s="30"/>
      <c r="F1046" s="31"/>
      <c r="G1046" s="30"/>
    </row>
    <row r="1047" spans="1:7" x14ac:dyDescent="0.35">
      <c r="A1047" s="32"/>
      <c r="B1047" s="30"/>
      <c r="C1047" s="30"/>
      <c r="D1047" s="30"/>
      <c r="E1047" s="30"/>
      <c r="F1047" s="31"/>
      <c r="G1047" s="30"/>
    </row>
    <row r="1048" spans="1:7" x14ac:dyDescent="0.35">
      <c r="A1048" s="32"/>
      <c r="B1048" s="30"/>
      <c r="C1048" s="30"/>
      <c r="D1048" s="30"/>
      <c r="E1048" s="30"/>
      <c r="F1048" s="31"/>
      <c r="G1048" s="30"/>
    </row>
    <row r="1049" spans="1:7" x14ac:dyDescent="0.35">
      <c r="A1049" s="32"/>
      <c r="B1049" s="30"/>
      <c r="C1049" s="30"/>
      <c r="D1049" s="30"/>
      <c r="E1049" s="30"/>
      <c r="F1049" s="31"/>
      <c r="G1049" s="30"/>
    </row>
    <row r="1050" spans="1:7" x14ac:dyDescent="0.35">
      <c r="A1050" s="32"/>
      <c r="B1050" s="30"/>
      <c r="C1050" s="30"/>
      <c r="D1050" s="30"/>
      <c r="E1050" s="30"/>
      <c r="F1050" s="31"/>
      <c r="G1050" s="30"/>
    </row>
    <row r="1051" spans="1:7" x14ac:dyDescent="0.35">
      <c r="A1051" s="32"/>
      <c r="B1051" s="30"/>
      <c r="C1051" s="30"/>
      <c r="D1051" s="30"/>
      <c r="E1051" s="30"/>
      <c r="F1051" s="31"/>
      <c r="G1051" s="30"/>
    </row>
    <row r="1052" spans="1:7" x14ac:dyDescent="0.35">
      <c r="A1052" s="32"/>
      <c r="B1052" s="30"/>
      <c r="C1052" s="30"/>
      <c r="D1052" s="30"/>
      <c r="E1052" s="30"/>
      <c r="F1052" s="31"/>
      <c r="G1052" s="30"/>
    </row>
    <row r="1053" spans="1:7" x14ac:dyDescent="0.35">
      <c r="A1053" s="32"/>
      <c r="B1053" s="30"/>
      <c r="C1053" s="30"/>
      <c r="D1053" s="30"/>
      <c r="E1053" s="30"/>
      <c r="F1053" s="31"/>
      <c r="G1053" s="30"/>
    </row>
    <row r="1054" spans="1:7" x14ac:dyDescent="0.35">
      <c r="A1054" s="32"/>
      <c r="B1054" s="30"/>
      <c r="C1054" s="30"/>
      <c r="D1054" s="30"/>
      <c r="E1054" s="30"/>
      <c r="F1054" s="31"/>
      <c r="G1054" s="30"/>
    </row>
    <row r="1055" spans="1:7" x14ac:dyDescent="0.35">
      <c r="A1055" s="32"/>
      <c r="B1055" s="30"/>
      <c r="C1055" s="30"/>
      <c r="D1055" s="30"/>
      <c r="E1055" s="30"/>
      <c r="F1055" s="31"/>
      <c r="G1055" s="30"/>
    </row>
    <row r="1056" spans="1:7" x14ac:dyDescent="0.35">
      <c r="A1056" s="32"/>
      <c r="B1056" s="30"/>
      <c r="C1056" s="30"/>
      <c r="D1056" s="30"/>
      <c r="E1056" s="30"/>
      <c r="F1056" s="31"/>
      <c r="G1056" s="30"/>
    </row>
    <row r="1057" spans="1:7" x14ac:dyDescent="0.35">
      <c r="A1057" s="32"/>
      <c r="B1057" s="30"/>
      <c r="C1057" s="30"/>
      <c r="D1057" s="30"/>
      <c r="E1057" s="30"/>
      <c r="F1057" s="31"/>
      <c r="G1057" s="30"/>
    </row>
    <row r="1058" spans="1:7" x14ac:dyDescent="0.35">
      <c r="A1058" s="32"/>
      <c r="B1058" s="30"/>
      <c r="C1058" s="30"/>
      <c r="D1058" s="30"/>
      <c r="E1058" s="30"/>
      <c r="F1058" s="31"/>
      <c r="G1058" s="30"/>
    </row>
    <row r="1059" spans="1:7" x14ac:dyDescent="0.35">
      <c r="A1059" s="32"/>
      <c r="B1059" s="30"/>
      <c r="C1059" s="30"/>
      <c r="D1059" s="30"/>
      <c r="E1059" s="30"/>
      <c r="F1059" s="31"/>
      <c r="G1059" s="30"/>
    </row>
    <row r="1060" spans="1:7" x14ac:dyDescent="0.35">
      <c r="A1060" s="32"/>
      <c r="B1060" s="30"/>
      <c r="C1060" s="30"/>
      <c r="D1060" s="30"/>
      <c r="E1060" s="30"/>
      <c r="F1060" s="31"/>
      <c r="G1060" s="30"/>
    </row>
    <row r="1061" spans="1:7" x14ac:dyDescent="0.35">
      <c r="A1061" s="32"/>
      <c r="B1061" s="30"/>
      <c r="C1061" s="30"/>
      <c r="D1061" s="30"/>
      <c r="E1061" s="30"/>
      <c r="F1061" s="31"/>
      <c r="G1061" s="30"/>
    </row>
    <row r="1062" spans="1:7" x14ac:dyDescent="0.35">
      <c r="A1062" s="32"/>
      <c r="B1062" s="30"/>
      <c r="C1062" s="30"/>
      <c r="D1062" s="30"/>
      <c r="E1062" s="30"/>
      <c r="F1062" s="31"/>
      <c r="G1062" s="30"/>
    </row>
    <row r="1063" spans="1:7" x14ac:dyDescent="0.35">
      <c r="A1063" s="32"/>
      <c r="B1063" s="30"/>
      <c r="C1063" s="30"/>
      <c r="D1063" s="30"/>
      <c r="E1063" s="30"/>
      <c r="F1063" s="31"/>
      <c r="G1063" s="30"/>
    </row>
    <row r="1064" spans="1:7" x14ac:dyDescent="0.35">
      <c r="A1064" s="32"/>
      <c r="B1064" s="30"/>
      <c r="C1064" s="30"/>
      <c r="D1064" s="30"/>
      <c r="E1064" s="30"/>
      <c r="F1064" s="31"/>
      <c r="G1064" s="30"/>
    </row>
    <row r="1065" spans="1:7" x14ac:dyDescent="0.35">
      <c r="A1065" s="32"/>
      <c r="B1065" s="30"/>
      <c r="C1065" s="30"/>
      <c r="D1065" s="30"/>
      <c r="E1065" s="30"/>
      <c r="F1065" s="31"/>
      <c r="G1065" s="30"/>
    </row>
    <row r="1066" spans="1:7" x14ac:dyDescent="0.35">
      <c r="A1066" s="32"/>
      <c r="B1066" s="30"/>
      <c r="C1066" s="30"/>
      <c r="D1066" s="30"/>
      <c r="E1066" s="30"/>
      <c r="F1066" s="31"/>
      <c r="G1066" s="30"/>
    </row>
    <row r="1067" spans="1:7" x14ac:dyDescent="0.35">
      <c r="A1067" s="32"/>
      <c r="B1067" s="30"/>
      <c r="C1067" s="30"/>
      <c r="D1067" s="30"/>
      <c r="E1067" s="30"/>
      <c r="F1067" s="31"/>
      <c r="G1067" s="30"/>
    </row>
    <row r="1068" spans="1:7" x14ac:dyDescent="0.35">
      <c r="A1068" s="32"/>
      <c r="B1068" s="30"/>
      <c r="C1068" s="30"/>
      <c r="D1068" s="30"/>
      <c r="E1068" s="30"/>
      <c r="F1068" s="31"/>
      <c r="G1068" s="30"/>
    </row>
    <row r="1069" spans="1:7" x14ac:dyDescent="0.35">
      <c r="A1069" s="32"/>
      <c r="B1069" s="30"/>
      <c r="C1069" s="30"/>
      <c r="D1069" s="30"/>
      <c r="E1069" s="30"/>
      <c r="F1069" s="31"/>
      <c r="G1069" s="30"/>
    </row>
    <row r="1070" spans="1:7" x14ac:dyDescent="0.35">
      <c r="A1070" s="32"/>
      <c r="B1070" s="30"/>
      <c r="C1070" s="30"/>
      <c r="D1070" s="30"/>
      <c r="E1070" s="30"/>
      <c r="F1070" s="31"/>
      <c r="G1070" s="30"/>
    </row>
    <row r="1071" spans="1:7" x14ac:dyDescent="0.35">
      <c r="A1071" s="32"/>
      <c r="B1071" s="30"/>
      <c r="C1071" s="30"/>
      <c r="D1071" s="30"/>
      <c r="E1071" s="30"/>
      <c r="F1071" s="31"/>
      <c r="G1071" s="30"/>
    </row>
    <row r="1072" spans="1:7" x14ac:dyDescent="0.35">
      <c r="A1072" s="32"/>
      <c r="B1072" s="30"/>
      <c r="C1072" s="30"/>
      <c r="D1072" s="30"/>
      <c r="E1072" s="30"/>
      <c r="F1072" s="31"/>
      <c r="G1072" s="30"/>
    </row>
    <row r="1073" spans="1:7" x14ac:dyDescent="0.35">
      <c r="A1073" s="32"/>
      <c r="B1073" s="30"/>
      <c r="C1073" s="30"/>
      <c r="D1073" s="30"/>
      <c r="E1073" s="30"/>
      <c r="F1073" s="31"/>
      <c r="G1073" s="30"/>
    </row>
    <row r="1074" spans="1:7" x14ac:dyDescent="0.35">
      <c r="A1074" s="32"/>
      <c r="B1074" s="30"/>
      <c r="C1074" s="30"/>
      <c r="D1074" s="30"/>
      <c r="E1074" s="30"/>
      <c r="F1074" s="31"/>
      <c r="G1074" s="30"/>
    </row>
    <row r="1075" spans="1:7" x14ac:dyDescent="0.35">
      <c r="A1075" s="32"/>
      <c r="B1075" s="30"/>
      <c r="C1075" s="30"/>
      <c r="D1075" s="30"/>
      <c r="E1075" s="30"/>
      <c r="F1075" s="31"/>
      <c r="G1075" s="30"/>
    </row>
    <row r="1076" spans="1:7" x14ac:dyDescent="0.35">
      <c r="A1076" s="32"/>
      <c r="B1076" s="30"/>
      <c r="C1076" s="30"/>
      <c r="D1076" s="30"/>
      <c r="E1076" s="30"/>
      <c r="F1076" s="31"/>
      <c r="G1076" s="30"/>
    </row>
    <row r="1077" spans="1:7" x14ac:dyDescent="0.35">
      <c r="A1077" s="32"/>
      <c r="B1077" s="30"/>
      <c r="C1077" s="30"/>
      <c r="D1077" s="30"/>
      <c r="E1077" s="30"/>
      <c r="F1077" s="31"/>
      <c r="G1077" s="30"/>
    </row>
    <row r="1078" spans="1:7" x14ac:dyDescent="0.35">
      <c r="A1078" s="32"/>
      <c r="B1078" s="30"/>
      <c r="C1078" s="30"/>
      <c r="D1078" s="30"/>
      <c r="E1078" s="30"/>
      <c r="F1078" s="31"/>
      <c r="G1078" s="30"/>
    </row>
    <row r="1079" spans="1:7" x14ac:dyDescent="0.35">
      <c r="A1079" s="32"/>
      <c r="B1079" s="30"/>
      <c r="C1079" s="30"/>
      <c r="D1079" s="30"/>
      <c r="E1079" s="30"/>
      <c r="F1079" s="31"/>
      <c r="G1079" s="30"/>
    </row>
    <row r="1080" spans="1:7" x14ac:dyDescent="0.35">
      <c r="A1080" s="32"/>
      <c r="B1080" s="30"/>
      <c r="C1080" s="30"/>
      <c r="D1080" s="30"/>
      <c r="E1080" s="30"/>
      <c r="F1080" s="31"/>
      <c r="G1080" s="30"/>
    </row>
    <row r="1081" spans="1:7" x14ac:dyDescent="0.35">
      <c r="A1081" s="32"/>
      <c r="B1081" s="30"/>
      <c r="C1081" s="30"/>
      <c r="D1081" s="30"/>
      <c r="E1081" s="30"/>
      <c r="F1081" s="31"/>
      <c r="G1081" s="30"/>
    </row>
    <row r="1082" spans="1:7" x14ac:dyDescent="0.35">
      <c r="A1082" s="32"/>
      <c r="B1082" s="30"/>
      <c r="C1082" s="30"/>
      <c r="D1082" s="30"/>
      <c r="E1082" s="30"/>
      <c r="F1082" s="31"/>
      <c r="G1082" s="30"/>
    </row>
    <row r="1083" spans="1:7" x14ac:dyDescent="0.35">
      <c r="A1083" s="32"/>
      <c r="B1083" s="30"/>
      <c r="C1083" s="30"/>
      <c r="D1083" s="30"/>
      <c r="E1083" s="30"/>
      <c r="F1083" s="31"/>
      <c r="G1083" s="30"/>
    </row>
    <row r="1084" spans="1:7" x14ac:dyDescent="0.35">
      <c r="A1084" s="32"/>
      <c r="B1084" s="30"/>
      <c r="C1084" s="30"/>
      <c r="D1084" s="30"/>
      <c r="E1084" s="30"/>
      <c r="F1084" s="31"/>
      <c r="G1084" s="30"/>
    </row>
    <row r="1085" spans="1:7" x14ac:dyDescent="0.35">
      <c r="A1085" s="32"/>
      <c r="B1085" s="30"/>
      <c r="C1085" s="30"/>
      <c r="D1085" s="30"/>
      <c r="E1085" s="30"/>
      <c r="F1085" s="31"/>
      <c r="G1085" s="30"/>
    </row>
    <row r="1086" spans="1:7" x14ac:dyDescent="0.35">
      <c r="A1086" s="32"/>
      <c r="B1086" s="30"/>
      <c r="C1086" s="30"/>
      <c r="D1086" s="30"/>
      <c r="E1086" s="30"/>
      <c r="F1086" s="31"/>
      <c r="G1086" s="30"/>
    </row>
    <row r="1087" spans="1:7" x14ac:dyDescent="0.35">
      <c r="A1087" s="32"/>
      <c r="B1087" s="30"/>
      <c r="C1087" s="30"/>
      <c r="D1087" s="30"/>
      <c r="E1087" s="30"/>
      <c r="F1087" s="31"/>
      <c r="G1087" s="30"/>
    </row>
    <row r="1088" spans="1:7" x14ac:dyDescent="0.35">
      <c r="A1088" s="32"/>
      <c r="B1088" s="30"/>
      <c r="C1088" s="30"/>
      <c r="D1088" s="30"/>
      <c r="E1088" s="30"/>
      <c r="F1088" s="31"/>
      <c r="G1088" s="30"/>
    </row>
    <row r="1089" spans="1:7" x14ac:dyDescent="0.35">
      <c r="A1089" s="32"/>
      <c r="B1089" s="30"/>
      <c r="C1089" s="30"/>
      <c r="D1089" s="30"/>
      <c r="E1089" s="30"/>
      <c r="F1089" s="31"/>
      <c r="G1089" s="30"/>
    </row>
    <row r="1090" spans="1:7" x14ac:dyDescent="0.35">
      <c r="A1090" s="32"/>
      <c r="B1090" s="30"/>
      <c r="C1090" s="30"/>
      <c r="D1090" s="30"/>
      <c r="E1090" s="30"/>
      <c r="F1090" s="31"/>
      <c r="G1090" s="30"/>
    </row>
    <row r="1091" spans="1:7" x14ac:dyDescent="0.35">
      <c r="A1091" s="32"/>
      <c r="B1091" s="30"/>
      <c r="C1091" s="30"/>
      <c r="D1091" s="30"/>
      <c r="E1091" s="30"/>
      <c r="F1091" s="31"/>
      <c r="G1091" s="30"/>
    </row>
    <row r="1092" spans="1:7" x14ac:dyDescent="0.35">
      <c r="A1092" s="32"/>
      <c r="B1092" s="30"/>
      <c r="C1092" s="30"/>
      <c r="D1092" s="30"/>
      <c r="E1092" s="30"/>
      <c r="F1092" s="31"/>
      <c r="G1092" s="30"/>
    </row>
    <row r="1093" spans="1:7" x14ac:dyDescent="0.35">
      <c r="A1093" s="32"/>
      <c r="B1093" s="30"/>
      <c r="C1093" s="30"/>
      <c r="D1093" s="30"/>
      <c r="E1093" s="30"/>
      <c r="F1093" s="31"/>
      <c r="G1093" s="30"/>
    </row>
    <row r="1094" spans="1:7" x14ac:dyDescent="0.35">
      <c r="A1094" s="32"/>
      <c r="B1094" s="30"/>
      <c r="C1094" s="30"/>
      <c r="D1094" s="30"/>
      <c r="E1094" s="30"/>
      <c r="F1094" s="31"/>
      <c r="G1094" s="30"/>
    </row>
    <row r="1095" spans="1:7" x14ac:dyDescent="0.35">
      <c r="A1095" s="32"/>
      <c r="B1095" s="30"/>
      <c r="C1095" s="30"/>
      <c r="D1095" s="30"/>
      <c r="E1095" s="30"/>
      <c r="F1095" s="31"/>
      <c r="G1095" s="30"/>
    </row>
    <row r="1096" spans="1:7" x14ac:dyDescent="0.35">
      <c r="A1096" s="32"/>
      <c r="B1096" s="30"/>
      <c r="C1096" s="30"/>
      <c r="D1096" s="30"/>
      <c r="E1096" s="30"/>
      <c r="F1096" s="31"/>
      <c r="G1096" s="30"/>
    </row>
    <row r="1097" spans="1:7" x14ac:dyDescent="0.35">
      <c r="A1097" s="32"/>
      <c r="B1097" s="30"/>
      <c r="C1097" s="30"/>
      <c r="D1097" s="30"/>
      <c r="E1097" s="30"/>
      <c r="F1097" s="31"/>
      <c r="G1097" s="30"/>
    </row>
    <row r="1098" spans="1:7" x14ac:dyDescent="0.35">
      <c r="A1098" s="32"/>
      <c r="B1098" s="30"/>
      <c r="C1098" s="30"/>
      <c r="D1098" s="30"/>
      <c r="E1098" s="30"/>
      <c r="F1098" s="31"/>
      <c r="G1098" s="30"/>
    </row>
    <row r="1099" spans="1:7" x14ac:dyDescent="0.35">
      <c r="A1099" s="32"/>
      <c r="B1099" s="30"/>
      <c r="C1099" s="30"/>
      <c r="D1099" s="30"/>
      <c r="E1099" s="30"/>
      <c r="F1099" s="31"/>
      <c r="G1099" s="30"/>
    </row>
    <row r="1100" spans="1:7" x14ac:dyDescent="0.35">
      <c r="A1100" s="32"/>
      <c r="B1100" s="30"/>
      <c r="C1100" s="30"/>
      <c r="D1100" s="30"/>
      <c r="E1100" s="30"/>
      <c r="F1100" s="31"/>
      <c r="G1100" s="30"/>
    </row>
    <row r="1101" spans="1:7" x14ac:dyDescent="0.35">
      <c r="A1101" s="32"/>
      <c r="B1101" s="30"/>
      <c r="C1101" s="30"/>
      <c r="D1101" s="30"/>
      <c r="E1101" s="30"/>
      <c r="F1101" s="31"/>
      <c r="G1101" s="30"/>
    </row>
    <row r="1102" spans="1:7" x14ac:dyDescent="0.35">
      <c r="A1102" s="32"/>
      <c r="B1102" s="30"/>
      <c r="C1102" s="30"/>
      <c r="D1102" s="30"/>
      <c r="E1102" s="30"/>
      <c r="F1102" s="31"/>
      <c r="G1102" s="30"/>
    </row>
    <row r="1103" spans="1:7" x14ac:dyDescent="0.35">
      <c r="A1103" s="32"/>
      <c r="B1103" s="30"/>
      <c r="C1103" s="30"/>
      <c r="D1103" s="30"/>
      <c r="E1103" s="30"/>
      <c r="F1103" s="31"/>
      <c r="G1103" s="30"/>
    </row>
    <row r="1104" spans="1:7" x14ac:dyDescent="0.35">
      <c r="A1104" s="32"/>
      <c r="B1104" s="30"/>
      <c r="C1104" s="30"/>
      <c r="D1104" s="30"/>
      <c r="E1104" s="30"/>
      <c r="F1104" s="31"/>
      <c r="G1104" s="30"/>
    </row>
    <row r="1105" spans="1:7" x14ac:dyDescent="0.35">
      <c r="A1105" s="32"/>
      <c r="B1105" s="30"/>
      <c r="C1105" s="30"/>
      <c r="D1105" s="30"/>
      <c r="E1105" s="30"/>
      <c r="F1105" s="31"/>
      <c r="G1105" s="30"/>
    </row>
    <row r="1106" spans="1:7" x14ac:dyDescent="0.35">
      <c r="A1106" s="32"/>
      <c r="B1106" s="30"/>
      <c r="C1106" s="30"/>
      <c r="D1106" s="30"/>
      <c r="E1106" s="30"/>
      <c r="F1106" s="31"/>
      <c r="G1106" s="30"/>
    </row>
    <row r="1107" spans="1:7" x14ac:dyDescent="0.35">
      <c r="A1107" s="32"/>
      <c r="B1107" s="30"/>
      <c r="C1107" s="30"/>
      <c r="D1107" s="30"/>
      <c r="E1107" s="30"/>
      <c r="F1107" s="31"/>
      <c r="G1107" s="30"/>
    </row>
    <row r="1108" spans="1:7" x14ac:dyDescent="0.35">
      <c r="A1108" s="32"/>
      <c r="B1108" s="30"/>
      <c r="C1108" s="30"/>
      <c r="D1108" s="30"/>
      <c r="E1108" s="30"/>
      <c r="F1108" s="31"/>
      <c r="G1108" s="30"/>
    </row>
    <row r="1109" spans="1:7" x14ac:dyDescent="0.35">
      <c r="A1109" s="32"/>
      <c r="B1109" s="30"/>
      <c r="C1109" s="30"/>
      <c r="D1109" s="30"/>
      <c r="E1109" s="30"/>
      <c r="F1109" s="31"/>
      <c r="G1109" s="30"/>
    </row>
    <row r="1110" spans="1:7" x14ac:dyDescent="0.35">
      <c r="A1110" s="32"/>
      <c r="B1110" s="30"/>
      <c r="C1110" s="30"/>
      <c r="D1110" s="30"/>
      <c r="E1110" s="30"/>
      <c r="F1110" s="31"/>
      <c r="G1110" s="30"/>
    </row>
    <row r="1111" spans="1:7" x14ac:dyDescent="0.35">
      <c r="A1111" s="32"/>
      <c r="B1111" s="30"/>
      <c r="C1111" s="30"/>
      <c r="D1111" s="30"/>
      <c r="E1111" s="30"/>
      <c r="F1111" s="31"/>
      <c r="G1111" s="30"/>
    </row>
    <row r="1112" spans="1:7" x14ac:dyDescent="0.35">
      <c r="A1112" s="32"/>
      <c r="B1112" s="30"/>
      <c r="C1112" s="30"/>
      <c r="D1112" s="30"/>
      <c r="E1112" s="30"/>
      <c r="F1112" s="31"/>
      <c r="G1112" s="30"/>
    </row>
    <row r="1113" spans="1:7" x14ac:dyDescent="0.35">
      <c r="A1113" s="32"/>
      <c r="B1113" s="30"/>
      <c r="C1113" s="30"/>
      <c r="D1113" s="30"/>
      <c r="E1113" s="30"/>
      <c r="F1113" s="31"/>
      <c r="G1113" s="30"/>
    </row>
    <row r="1114" spans="1:7" x14ac:dyDescent="0.35">
      <c r="A1114" s="32"/>
      <c r="B1114" s="30"/>
      <c r="C1114" s="30"/>
      <c r="D1114" s="30"/>
      <c r="E1114" s="30"/>
      <c r="F1114" s="31"/>
      <c r="G1114" s="30"/>
    </row>
    <row r="1115" spans="1:7" x14ac:dyDescent="0.35">
      <c r="A1115" s="32"/>
      <c r="B1115" s="30"/>
      <c r="C1115" s="30"/>
      <c r="D1115" s="30"/>
      <c r="E1115" s="30"/>
      <c r="F1115" s="31"/>
      <c r="G1115" s="30"/>
    </row>
    <row r="1116" spans="1:7" x14ac:dyDescent="0.35">
      <c r="A1116" s="32"/>
      <c r="B1116" s="30"/>
      <c r="C1116" s="30"/>
      <c r="D1116" s="30"/>
      <c r="E1116" s="30"/>
      <c r="F1116" s="31"/>
      <c r="G1116" s="30"/>
    </row>
    <row r="1117" spans="1:7" x14ac:dyDescent="0.35">
      <c r="A1117" s="32"/>
      <c r="B1117" s="30"/>
      <c r="C1117" s="30"/>
      <c r="D1117" s="30"/>
      <c r="E1117" s="30"/>
      <c r="F1117" s="31"/>
      <c r="G1117" s="30"/>
    </row>
    <row r="1118" spans="1:7" x14ac:dyDescent="0.35">
      <c r="A1118" s="32"/>
      <c r="B1118" s="30"/>
      <c r="C1118" s="30"/>
      <c r="D1118" s="30"/>
      <c r="E1118" s="30"/>
      <c r="F1118" s="31"/>
      <c r="G1118" s="30"/>
    </row>
    <row r="1119" spans="1:7" x14ac:dyDescent="0.35">
      <c r="A1119" s="32"/>
      <c r="B1119" s="30"/>
      <c r="C1119" s="30"/>
      <c r="D1119" s="30"/>
      <c r="E1119" s="30"/>
      <c r="F1119" s="31"/>
      <c r="G1119" s="30"/>
    </row>
    <row r="1120" spans="1:7" x14ac:dyDescent="0.35">
      <c r="A1120" s="32"/>
      <c r="B1120" s="30"/>
      <c r="C1120" s="30"/>
      <c r="D1120" s="30"/>
      <c r="E1120" s="30"/>
      <c r="F1120" s="31"/>
      <c r="G1120" s="30"/>
    </row>
    <row r="1121" spans="1:7" x14ac:dyDescent="0.35">
      <c r="A1121" s="32"/>
      <c r="B1121" s="30"/>
      <c r="C1121" s="30"/>
      <c r="D1121" s="30"/>
      <c r="E1121" s="30"/>
      <c r="F1121" s="31"/>
      <c r="G1121" s="30"/>
    </row>
    <row r="1122" spans="1:7" x14ac:dyDescent="0.35">
      <c r="A1122" s="32"/>
      <c r="B1122" s="30"/>
      <c r="C1122" s="30"/>
      <c r="D1122" s="30"/>
      <c r="E1122" s="30"/>
      <c r="F1122" s="31"/>
      <c r="G1122" s="30"/>
    </row>
    <row r="1123" spans="1:7" x14ac:dyDescent="0.35">
      <c r="A1123" s="32"/>
      <c r="B1123" s="30"/>
      <c r="C1123" s="30"/>
      <c r="D1123" s="30"/>
      <c r="E1123" s="30"/>
      <c r="F1123" s="31"/>
      <c r="G1123" s="30"/>
    </row>
    <row r="1124" spans="1:7" x14ac:dyDescent="0.35">
      <c r="A1124" s="32"/>
      <c r="B1124" s="30"/>
      <c r="C1124" s="30"/>
      <c r="D1124" s="30"/>
      <c r="E1124" s="30"/>
      <c r="F1124" s="31"/>
      <c r="G1124" s="30"/>
    </row>
    <row r="1125" spans="1:7" x14ac:dyDescent="0.35">
      <c r="A1125" s="32"/>
      <c r="B1125" s="30"/>
      <c r="C1125" s="30"/>
      <c r="D1125" s="30"/>
      <c r="E1125" s="30"/>
      <c r="F1125" s="31"/>
      <c r="G1125" s="30"/>
    </row>
    <row r="1126" spans="1:7" x14ac:dyDescent="0.35">
      <c r="A1126" s="32"/>
      <c r="B1126" s="30"/>
      <c r="C1126" s="30"/>
      <c r="D1126" s="30"/>
      <c r="E1126" s="30"/>
      <c r="F1126" s="31"/>
      <c r="G1126" s="30"/>
    </row>
    <row r="1127" spans="1:7" x14ac:dyDescent="0.35">
      <c r="A1127" s="32"/>
      <c r="B1127" s="30"/>
      <c r="C1127" s="30"/>
      <c r="D1127" s="30"/>
      <c r="E1127" s="30"/>
      <c r="F1127" s="31"/>
      <c r="G1127" s="30"/>
    </row>
    <row r="1128" spans="1:7" x14ac:dyDescent="0.35">
      <c r="A1128" s="32"/>
      <c r="B1128" s="30"/>
      <c r="C1128" s="30"/>
      <c r="D1128" s="30"/>
      <c r="E1128" s="30"/>
      <c r="F1128" s="31"/>
      <c r="G1128" s="30"/>
    </row>
    <row r="1129" spans="1:7" x14ac:dyDescent="0.35">
      <c r="A1129" s="32"/>
      <c r="B1129" s="30"/>
      <c r="C1129" s="30"/>
      <c r="D1129" s="30"/>
      <c r="E1129" s="30"/>
      <c r="F1129" s="31"/>
      <c r="G1129" s="30"/>
    </row>
    <row r="1130" spans="1:7" x14ac:dyDescent="0.35">
      <c r="A1130" s="32"/>
      <c r="B1130" s="30"/>
      <c r="C1130" s="30"/>
      <c r="D1130" s="30"/>
      <c r="E1130" s="30"/>
      <c r="F1130" s="31"/>
      <c r="G1130" s="30"/>
    </row>
    <row r="1131" spans="1:7" x14ac:dyDescent="0.35">
      <c r="A1131" s="32"/>
      <c r="B1131" s="30"/>
      <c r="C1131" s="30"/>
      <c r="D1131" s="30"/>
      <c r="E1131" s="30"/>
      <c r="F1131" s="31"/>
      <c r="G1131" s="30"/>
    </row>
    <row r="1132" spans="1:7" x14ac:dyDescent="0.35">
      <c r="A1132" s="32"/>
      <c r="B1132" s="30"/>
      <c r="C1132" s="30"/>
      <c r="D1132" s="30"/>
      <c r="E1132" s="30"/>
      <c r="F1132" s="31"/>
      <c r="G1132" s="30"/>
    </row>
    <row r="1133" spans="1:7" x14ac:dyDescent="0.35">
      <c r="A1133" s="32"/>
      <c r="B1133" s="30"/>
      <c r="C1133" s="30"/>
      <c r="D1133" s="30"/>
      <c r="E1133" s="30"/>
      <c r="F1133" s="31"/>
      <c r="G1133" s="30"/>
    </row>
    <row r="1134" spans="1:7" x14ac:dyDescent="0.35">
      <c r="A1134" s="32"/>
      <c r="B1134" s="30"/>
      <c r="C1134" s="30"/>
      <c r="D1134" s="30"/>
      <c r="E1134" s="30"/>
      <c r="F1134" s="31"/>
      <c r="G1134" s="30"/>
    </row>
    <row r="1135" spans="1:7" x14ac:dyDescent="0.35">
      <c r="A1135" s="32"/>
      <c r="B1135" s="30"/>
      <c r="C1135" s="30"/>
      <c r="D1135" s="30"/>
      <c r="E1135" s="30"/>
      <c r="F1135" s="31"/>
      <c r="G1135" s="30"/>
    </row>
    <row r="1136" spans="1:7" x14ac:dyDescent="0.35">
      <c r="A1136" s="32"/>
      <c r="B1136" s="30"/>
      <c r="C1136" s="30"/>
      <c r="D1136" s="30"/>
      <c r="E1136" s="30"/>
      <c r="F1136" s="31"/>
      <c r="G1136" s="30"/>
    </row>
    <row r="1137" spans="1:7" x14ac:dyDescent="0.35">
      <c r="A1137" s="32"/>
      <c r="B1137" s="30"/>
      <c r="C1137" s="30"/>
      <c r="D1137" s="30"/>
      <c r="E1137" s="30"/>
      <c r="F1137" s="31"/>
      <c r="G1137" s="30"/>
    </row>
    <row r="1138" spans="1:7" x14ac:dyDescent="0.35">
      <c r="A1138" s="32"/>
      <c r="B1138" s="30"/>
      <c r="C1138" s="30"/>
      <c r="D1138" s="30"/>
      <c r="E1138" s="30"/>
      <c r="F1138" s="31"/>
      <c r="G1138" s="30"/>
    </row>
    <row r="1139" spans="1:7" x14ac:dyDescent="0.35">
      <c r="A1139" s="32"/>
      <c r="B1139" s="30"/>
      <c r="C1139" s="30"/>
      <c r="D1139" s="30"/>
      <c r="E1139" s="30"/>
      <c r="F1139" s="31"/>
      <c r="G1139" s="30"/>
    </row>
    <row r="1140" spans="1:7" x14ac:dyDescent="0.35">
      <c r="A1140" s="32"/>
      <c r="B1140" s="30"/>
      <c r="C1140" s="30"/>
      <c r="D1140" s="30"/>
      <c r="E1140" s="30"/>
      <c r="F1140" s="31"/>
      <c r="G1140" s="30"/>
    </row>
    <row r="1141" spans="1:7" x14ac:dyDescent="0.35">
      <c r="A1141" s="32"/>
      <c r="B1141" s="30"/>
      <c r="C1141" s="30"/>
      <c r="D1141" s="30"/>
      <c r="E1141" s="30"/>
      <c r="F1141" s="31"/>
      <c r="G1141" s="30"/>
    </row>
    <row r="1142" spans="1:7" x14ac:dyDescent="0.35">
      <c r="A1142" s="32"/>
      <c r="B1142" s="30"/>
      <c r="C1142" s="30"/>
      <c r="D1142" s="30"/>
      <c r="E1142" s="30"/>
      <c r="F1142" s="31"/>
      <c r="G1142" s="30"/>
    </row>
    <row r="1143" spans="1:7" x14ac:dyDescent="0.35">
      <c r="A1143" s="32"/>
      <c r="B1143" s="30"/>
      <c r="C1143" s="30"/>
      <c r="D1143" s="30"/>
      <c r="E1143" s="30"/>
      <c r="F1143" s="31"/>
      <c r="G1143" s="30"/>
    </row>
    <row r="1144" spans="1:7" x14ac:dyDescent="0.35">
      <c r="A1144" s="32"/>
      <c r="B1144" s="30"/>
      <c r="C1144" s="30"/>
      <c r="D1144" s="30"/>
      <c r="E1144" s="30"/>
      <c r="F1144" s="31"/>
      <c r="G1144" s="30"/>
    </row>
    <row r="1145" spans="1:7" x14ac:dyDescent="0.35">
      <c r="A1145" s="32"/>
      <c r="B1145" s="30"/>
      <c r="C1145" s="30"/>
      <c r="D1145" s="30"/>
      <c r="E1145" s="30"/>
      <c r="F1145" s="31"/>
      <c r="G1145" s="30"/>
    </row>
    <row r="1146" spans="1:7" x14ac:dyDescent="0.35">
      <c r="A1146" s="32"/>
      <c r="B1146" s="30"/>
      <c r="C1146" s="30"/>
      <c r="D1146" s="30"/>
      <c r="E1146" s="30"/>
      <c r="F1146" s="31"/>
      <c r="G1146" s="30"/>
    </row>
    <row r="1147" spans="1:7" x14ac:dyDescent="0.35">
      <c r="A1147" s="32"/>
      <c r="B1147" s="30"/>
      <c r="C1147" s="30"/>
      <c r="D1147" s="30"/>
      <c r="E1147" s="30"/>
      <c r="F1147" s="31"/>
      <c r="G1147" s="30"/>
    </row>
    <row r="1148" spans="1:7" x14ac:dyDescent="0.35">
      <c r="A1148" s="32"/>
      <c r="B1148" s="30"/>
      <c r="C1148" s="30"/>
      <c r="D1148" s="30"/>
      <c r="E1148" s="30"/>
      <c r="F1148" s="31"/>
      <c r="G1148" s="30"/>
    </row>
    <row r="1149" spans="1:7" x14ac:dyDescent="0.35">
      <c r="A1149" s="32"/>
      <c r="B1149" s="30"/>
      <c r="C1149" s="30"/>
      <c r="D1149" s="30"/>
      <c r="E1149" s="30"/>
      <c r="F1149" s="31"/>
      <c r="G1149" s="30"/>
    </row>
    <row r="1150" spans="1:7" x14ac:dyDescent="0.35">
      <c r="A1150" s="32"/>
      <c r="B1150" s="30"/>
      <c r="C1150" s="30"/>
      <c r="D1150" s="30"/>
      <c r="E1150" s="30"/>
      <c r="F1150" s="31"/>
      <c r="G1150" s="30"/>
    </row>
    <row r="1151" spans="1:7" x14ac:dyDescent="0.35">
      <c r="A1151" s="32"/>
      <c r="B1151" s="30"/>
      <c r="C1151" s="30"/>
      <c r="D1151" s="30"/>
      <c r="E1151" s="30"/>
      <c r="F1151" s="31"/>
      <c r="G1151" s="30"/>
    </row>
    <row r="1152" spans="1:7" x14ac:dyDescent="0.35">
      <c r="A1152" s="32"/>
      <c r="B1152" s="30"/>
      <c r="C1152" s="30"/>
      <c r="D1152" s="30"/>
      <c r="E1152" s="30"/>
      <c r="F1152" s="31"/>
      <c r="G1152" s="30"/>
    </row>
    <row r="1153" spans="1:7" x14ac:dyDescent="0.35">
      <c r="A1153" s="32"/>
      <c r="B1153" s="30"/>
      <c r="C1153" s="30"/>
      <c r="D1153" s="30"/>
      <c r="E1153" s="30"/>
      <c r="F1153" s="31"/>
      <c r="G1153" s="30"/>
    </row>
    <row r="1154" spans="1:7" x14ac:dyDescent="0.35">
      <c r="A1154" s="32"/>
      <c r="B1154" s="30"/>
      <c r="C1154" s="30"/>
      <c r="D1154" s="30"/>
      <c r="E1154" s="30"/>
      <c r="F1154" s="31"/>
      <c r="G1154" s="30"/>
    </row>
    <row r="1155" spans="1:7" x14ac:dyDescent="0.35">
      <c r="A1155" s="32"/>
      <c r="B1155" s="30"/>
      <c r="C1155" s="30"/>
      <c r="D1155" s="30"/>
      <c r="E1155" s="30"/>
      <c r="F1155" s="31"/>
      <c r="G1155" s="30"/>
    </row>
    <row r="1156" spans="1:7" x14ac:dyDescent="0.35">
      <c r="A1156" s="32"/>
      <c r="B1156" s="30"/>
      <c r="C1156" s="30"/>
      <c r="D1156" s="30"/>
      <c r="E1156" s="30"/>
      <c r="F1156" s="31"/>
      <c r="G1156" s="30"/>
    </row>
    <row r="1157" spans="1:7" x14ac:dyDescent="0.35">
      <c r="A1157" s="32"/>
      <c r="B1157" s="30"/>
      <c r="C1157" s="30"/>
      <c r="D1157" s="30"/>
      <c r="E1157" s="30"/>
      <c r="F1157" s="31"/>
      <c r="G1157" s="30"/>
    </row>
    <row r="1158" spans="1:7" x14ac:dyDescent="0.35">
      <c r="A1158" s="32"/>
      <c r="B1158" s="30"/>
      <c r="C1158" s="30"/>
      <c r="D1158" s="30"/>
      <c r="E1158" s="30"/>
      <c r="F1158" s="31"/>
      <c r="G1158" s="30"/>
    </row>
    <row r="1159" spans="1:7" x14ac:dyDescent="0.35">
      <c r="A1159" s="32"/>
      <c r="B1159" s="30"/>
      <c r="C1159" s="30"/>
      <c r="D1159" s="30"/>
      <c r="E1159" s="30"/>
      <c r="F1159" s="31"/>
      <c r="G1159" s="30"/>
    </row>
    <row r="1160" spans="1:7" x14ac:dyDescent="0.35">
      <c r="A1160" s="32"/>
      <c r="B1160" s="30"/>
      <c r="C1160" s="30"/>
      <c r="D1160" s="30"/>
      <c r="E1160" s="30"/>
      <c r="F1160" s="31"/>
      <c r="G1160" s="30"/>
    </row>
    <row r="1161" spans="1:7" x14ac:dyDescent="0.35">
      <c r="A1161" s="32"/>
      <c r="B1161" s="30"/>
      <c r="C1161" s="30"/>
      <c r="D1161" s="30"/>
      <c r="E1161" s="30"/>
      <c r="F1161" s="31"/>
      <c r="G1161" s="30"/>
    </row>
    <row r="1162" spans="1:7" x14ac:dyDescent="0.35">
      <c r="A1162" s="32"/>
      <c r="B1162" s="30"/>
      <c r="C1162" s="30"/>
      <c r="D1162" s="30"/>
      <c r="E1162" s="30"/>
      <c r="F1162" s="31"/>
      <c r="G1162" s="30"/>
    </row>
    <row r="1163" spans="1:7" x14ac:dyDescent="0.35">
      <c r="A1163" s="32"/>
      <c r="B1163" s="30"/>
      <c r="C1163" s="30"/>
      <c r="D1163" s="30"/>
      <c r="E1163" s="30"/>
      <c r="F1163" s="31"/>
      <c r="G1163" s="30"/>
    </row>
    <row r="1164" spans="1:7" x14ac:dyDescent="0.35">
      <c r="A1164" s="32"/>
      <c r="B1164" s="30"/>
      <c r="C1164" s="30"/>
      <c r="D1164" s="30"/>
      <c r="E1164" s="30"/>
      <c r="F1164" s="31"/>
      <c r="G1164" s="30"/>
    </row>
    <row r="1165" spans="1:7" x14ac:dyDescent="0.35">
      <c r="A1165" s="32"/>
      <c r="B1165" s="30"/>
      <c r="C1165" s="30"/>
      <c r="D1165" s="30"/>
      <c r="E1165" s="30"/>
      <c r="F1165" s="31"/>
      <c r="G1165" s="30"/>
    </row>
    <row r="1166" spans="1:7" x14ac:dyDescent="0.35">
      <c r="A1166" s="32"/>
      <c r="B1166" s="30"/>
      <c r="C1166" s="30"/>
      <c r="D1166" s="30"/>
      <c r="E1166" s="30"/>
      <c r="F1166" s="31"/>
      <c r="G1166" s="30"/>
    </row>
    <row r="1167" spans="1:7" x14ac:dyDescent="0.35">
      <c r="A1167" s="32"/>
      <c r="B1167" s="30"/>
      <c r="C1167" s="30"/>
      <c r="D1167" s="30"/>
      <c r="E1167" s="30"/>
      <c r="F1167" s="31"/>
      <c r="G1167" s="30"/>
    </row>
    <row r="1168" spans="1:7" x14ac:dyDescent="0.35">
      <c r="A1168" s="32"/>
      <c r="B1168" s="30"/>
      <c r="C1168" s="30"/>
      <c r="D1168" s="30"/>
      <c r="E1168" s="30"/>
      <c r="F1168" s="31"/>
      <c r="G1168" s="30"/>
    </row>
    <row r="1169" spans="5:5" x14ac:dyDescent="0.35">
      <c r="E1169" s="27">
        <f>E64+E37+E27</f>
        <v>6.8022</v>
      </c>
    </row>
  </sheetData>
  <mergeCells count="25">
    <mergeCell ref="A2:G2"/>
    <mergeCell ref="A4:A8"/>
    <mergeCell ref="B4:B8"/>
    <mergeCell ref="C4:C8"/>
    <mergeCell ref="D4:E5"/>
    <mergeCell ref="F4:F8"/>
    <mergeCell ref="G4:G8"/>
    <mergeCell ref="D6:D8"/>
    <mergeCell ref="E6:E8"/>
    <mergeCell ref="A11:A13"/>
    <mergeCell ref="A59:A68"/>
    <mergeCell ref="A10:G10"/>
    <mergeCell ref="A19:A23"/>
    <mergeCell ref="A24:A31"/>
    <mergeCell ref="A32:A41"/>
    <mergeCell ref="A42:A49"/>
    <mergeCell ref="A50:A54"/>
    <mergeCell ref="A55:A58"/>
    <mergeCell ref="A80:K80"/>
    <mergeCell ref="A81:K81"/>
    <mergeCell ref="A82:K82"/>
    <mergeCell ref="A14:G14"/>
    <mergeCell ref="A15:A16"/>
    <mergeCell ref="A17:A18"/>
    <mergeCell ref="A79:K79"/>
  </mergeCells>
  <printOptions horizontalCentered="1"/>
  <pageMargins left="0.2" right="0.2" top="0.75" bottom="0.5" header="0.3" footer="0.3"/>
  <pageSetup paperSize="9" scale="6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3:K1199"/>
  <sheetViews>
    <sheetView topLeftCell="A7" zoomScale="80" zoomScaleNormal="80" zoomScaleSheetLayoutView="100" workbookViewId="0">
      <selection activeCell="A3" sqref="A3:G3"/>
    </sheetView>
  </sheetViews>
  <sheetFormatPr defaultColWidth="9.109375" defaultRowHeight="16.2" x14ac:dyDescent="0.4"/>
  <cols>
    <col min="1" max="1" width="4" style="86" customWidth="1"/>
    <col min="2" max="2" width="120.6640625" style="59" customWidth="1"/>
    <col min="3" max="3" width="9.88671875" style="94" customWidth="1"/>
    <col min="4" max="5" width="15.88671875" style="94" customWidth="1"/>
    <col min="6" max="6" width="15.88671875" style="95" customWidth="1"/>
    <col min="7" max="7" width="15.88671875" style="94" customWidth="1"/>
    <col min="8" max="8" width="9.109375" style="59"/>
    <col min="9" max="9" width="9.6640625" style="59" bestFit="1" customWidth="1"/>
    <col min="10" max="16384" width="9.109375" style="59"/>
  </cols>
  <sheetData>
    <row r="3" spans="1:7" ht="29.4" customHeight="1" x14ac:dyDescent="0.4">
      <c r="A3" s="178" t="s">
        <v>143</v>
      </c>
      <c r="B3" s="178"/>
      <c r="C3" s="178"/>
      <c r="D3" s="178"/>
      <c r="E3" s="178"/>
      <c r="F3" s="178"/>
      <c r="G3" s="178"/>
    </row>
    <row r="4" spans="1:7" ht="18.600000000000001" customHeight="1" thickBot="1" x14ac:dyDescent="0.45">
      <c r="A4" s="62"/>
      <c r="B4" s="63"/>
      <c r="C4" s="63"/>
      <c r="D4" s="63"/>
      <c r="E4" s="63"/>
      <c r="F4" s="64"/>
      <c r="G4" s="63"/>
    </row>
    <row r="5" spans="1:7" ht="15" customHeight="1" x14ac:dyDescent="0.4">
      <c r="A5" s="179" t="s">
        <v>67</v>
      </c>
      <c r="B5" s="180" t="s">
        <v>66</v>
      </c>
      <c r="C5" s="180" t="s">
        <v>65</v>
      </c>
      <c r="D5" s="180" t="s">
        <v>64</v>
      </c>
      <c r="E5" s="180"/>
      <c r="F5" s="207" t="s">
        <v>141</v>
      </c>
      <c r="G5" s="177" t="s">
        <v>61</v>
      </c>
    </row>
    <row r="6" spans="1:7" ht="17.25" customHeight="1" x14ac:dyDescent="0.4">
      <c r="A6" s="176"/>
      <c r="B6" s="177"/>
      <c r="C6" s="177"/>
      <c r="D6" s="177"/>
      <c r="E6" s="177"/>
      <c r="F6" s="208"/>
      <c r="G6" s="177"/>
    </row>
    <row r="7" spans="1:7" ht="13.5" customHeight="1" x14ac:dyDescent="0.4">
      <c r="A7" s="176"/>
      <c r="B7" s="177"/>
      <c r="C7" s="177"/>
      <c r="D7" s="181" t="s">
        <v>63</v>
      </c>
      <c r="E7" s="177" t="s">
        <v>61</v>
      </c>
      <c r="F7" s="208"/>
      <c r="G7" s="177"/>
    </row>
    <row r="8" spans="1:7" ht="13.5" customHeight="1" x14ac:dyDescent="0.4">
      <c r="A8" s="176"/>
      <c r="B8" s="177"/>
      <c r="C8" s="177"/>
      <c r="D8" s="181"/>
      <c r="E8" s="177"/>
      <c r="F8" s="208"/>
      <c r="G8" s="177"/>
    </row>
    <row r="9" spans="1:7" ht="31.95" customHeight="1" x14ac:dyDescent="0.4">
      <c r="A9" s="176"/>
      <c r="B9" s="177"/>
      <c r="C9" s="177"/>
      <c r="D9" s="181"/>
      <c r="E9" s="177"/>
      <c r="F9" s="209"/>
      <c r="G9" s="177"/>
    </row>
    <row r="10" spans="1:7" x14ac:dyDescent="0.4">
      <c r="A10" s="65">
        <v>1</v>
      </c>
      <c r="B10" s="66">
        <v>2</v>
      </c>
      <c r="C10" s="66">
        <v>3</v>
      </c>
      <c r="D10" s="66">
        <v>4</v>
      </c>
      <c r="E10" s="66">
        <v>5</v>
      </c>
      <c r="F10" s="126">
        <v>6</v>
      </c>
      <c r="G10" s="66">
        <v>7</v>
      </c>
    </row>
    <row r="11" spans="1:7" s="26" customFormat="1" ht="39.6" customHeight="1" x14ac:dyDescent="0.35">
      <c r="A11" s="157" t="s">
        <v>145</v>
      </c>
      <c r="B11" s="158"/>
      <c r="C11" s="158"/>
      <c r="D11" s="158"/>
      <c r="E11" s="158"/>
      <c r="F11" s="158"/>
      <c r="G11" s="159"/>
    </row>
    <row r="12" spans="1:7" ht="17.399999999999999" customHeight="1" x14ac:dyDescent="0.4">
      <c r="A12" s="176">
        <v>1</v>
      </c>
      <c r="B12" s="127" t="s">
        <v>114</v>
      </c>
      <c r="C12" s="128" t="s">
        <v>11</v>
      </c>
      <c r="D12" s="129"/>
      <c r="E12" s="130">
        <f>20*3*0.6</f>
        <v>36</v>
      </c>
      <c r="F12" s="131"/>
      <c r="G12" s="131"/>
    </row>
    <row r="13" spans="1:7" x14ac:dyDescent="0.4">
      <c r="A13" s="176"/>
      <c r="B13" s="70" t="s">
        <v>25</v>
      </c>
      <c r="C13" s="68" t="s">
        <v>24</v>
      </c>
      <c r="D13" s="68">
        <v>5.9</v>
      </c>
      <c r="E13" s="68">
        <f>E12*D13</f>
        <v>212.4</v>
      </c>
      <c r="F13" s="69"/>
      <c r="G13" s="69"/>
    </row>
    <row r="14" spans="1:7" x14ac:dyDescent="0.4">
      <c r="A14" s="176"/>
      <c r="B14" s="70" t="s">
        <v>6</v>
      </c>
      <c r="C14" s="68" t="s">
        <v>60</v>
      </c>
      <c r="D14" s="68">
        <v>1.8</v>
      </c>
      <c r="E14" s="68">
        <f>E12*D14</f>
        <v>64.8</v>
      </c>
      <c r="F14" s="69"/>
      <c r="G14" s="69"/>
    </row>
    <row r="15" spans="1:7" x14ac:dyDescent="0.4">
      <c r="A15" s="203" t="s">
        <v>144</v>
      </c>
      <c r="B15" s="204"/>
      <c r="C15" s="204"/>
      <c r="D15" s="204"/>
      <c r="E15" s="204"/>
      <c r="F15" s="204"/>
      <c r="G15" s="205"/>
    </row>
    <row r="16" spans="1:7" ht="17.25" customHeight="1" x14ac:dyDescent="0.4">
      <c r="A16" s="176">
        <v>2</v>
      </c>
      <c r="B16" s="127" t="s">
        <v>105</v>
      </c>
      <c r="C16" s="128" t="s">
        <v>58</v>
      </c>
      <c r="D16" s="129"/>
      <c r="E16" s="130">
        <f>E25*100+2.2</f>
        <v>24.2</v>
      </c>
      <c r="F16" s="131"/>
      <c r="G16" s="131"/>
    </row>
    <row r="17" spans="1:7" x14ac:dyDescent="0.4">
      <c r="A17" s="176"/>
      <c r="B17" s="71" t="s">
        <v>25</v>
      </c>
      <c r="C17" s="68" t="s">
        <v>24</v>
      </c>
      <c r="D17" s="68">
        <v>2.99</v>
      </c>
      <c r="E17" s="69">
        <f>E16*D17</f>
        <v>72.358000000000004</v>
      </c>
      <c r="F17" s="69"/>
      <c r="G17" s="69"/>
    </row>
    <row r="18" spans="1:7" ht="32.4" x14ac:dyDescent="0.4">
      <c r="A18" s="176">
        <v>3</v>
      </c>
      <c r="B18" s="127" t="s">
        <v>104</v>
      </c>
      <c r="C18" s="128" t="s">
        <v>11</v>
      </c>
      <c r="D18" s="129"/>
      <c r="E18" s="130">
        <f>E16</f>
        <v>24.2</v>
      </c>
      <c r="F18" s="131"/>
      <c r="G18" s="131"/>
    </row>
    <row r="19" spans="1:7" x14ac:dyDescent="0.4">
      <c r="A19" s="176"/>
      <c r="B19" s="71" t="s">
        <v>25</v>
      </c>
      <c r="C19" s="68" t="s">
        <v>24</v>
      </c>
      <c r="D19" s="68">
        <v>1.21</v>
      </c>
      <c r="E19" s="68">
        <f>E18*D19</f>
        <v>29.282</v>
      </c>
      <c r="F19" s="69"/>
      <c r="G19" s="69"/>
    </row>
    <row r="20" spans="1:7" ht="18" customHeight="1" x14ac:dyDescent="0.4">
      <c r="A20" s="176">
        <v>4</v>
      </c>
      <c r="B20" s="127" t="s">
        <v>103</v>
      </c>
      <c r="C20" s="128" t="s">
        <v>11</v>
      </c>
      <c r="D20" s="129"/>
      <c r="E20" s="130">
        <f>20*1.1*0.1</f>
        <v>2.2000000000000002</v>
      </c>
      <c r="F20" s="131"/>
      <c r="G20" s="131"/>
    </row>
    <row r="21" spans="1:7" x14ac:dyDescent="0.4">
      <c r="A21" s="176"/>
      <c r="B21" s="70" t="s">
        <v>25</v>
      </c>
      <c r="C21" s="68" t="s">
        <v>24</v>
      </c>
      <c r="D21" s="68">
        <v>2.12</v>
      </c>
      <c r="E21" s="69">
        <f>E20*D21</f>
        <v>4.6640000000000006</v>
      </c>
      <c r="F21" s="69"/>
      <c r="G21" s="69"/>
    </row>
    <row r="22" spans="1:7" x14ac:dyDescent="0.4">
      <c r="A22" s="176"/>
      <c r="B22" s="70" t="s">
        <v>56</v>
      </c>
      <c r="C22" s="68" t="s">
        <v>11</v>
      </c>
      <c r="D22" s="68">
        <v>1.1000000000000001</v>
      </c>
      <c r="E22" s="69">
        <f>E20*D22</f>
        <v>2.4200000000000004</v>
      </c>
      <c r="F22" s="69"/>
      <c r="G22" s="69"/>
    </row>
    <row r="23" spans="1:7" x14ac:dyDescent="0.4">
      <c r="A23" s="176"/>
      <c r="B23" s="70" t="s">
        <v>55</v>
      </c>
      <c r="C23" s="68" t="s">
        <v>13</v>
      </c>
      <c r="D23" s="68"/>
      <c r="E23" s="69">
        <f>E22*1.55</f>
        <v>3.7510000000000008</v>
      </c>
      <c r="F23" s="69"/>
      <c r="G23" s="69"/>
    </row>
    <row r="24" spans="1:7" x14ac:dyDescent="0.4">
      <c r="A24" s="176"/>
      <c r="B24" s="70" t="s">
        <v>6</v>
      </c>
      <c r="C24" s="68" t="s">
        <v>5</v>
      </c>
      <c r="D24" s="72">
        <v>0.10100000000000001</v>
      </c>
      <c r="E24" s="69">
        <f>D24*E20</f>
        <v>0.22220000000000004</v>
      </c>
      <c r="F24" s="69"/>
      <c r="G24" s="69"/>
    </row>
    <row r="25" spans="1:7" ht="16.95" customHeight="1" x14ac:dyDescent="0.4">
      <c r="A25" s="176">
        <v>5</v>
      </c>
      <c r="B25" s="132" t="s">
        <v>119</v>
      </c>
      <c r="C25" s="128" t="s">
        <v>120</v>
      </c>
      <c r="D25" s="129"/>
      <c r="E25" s="130">
        <f>20*1.1*1/100</f>
        <v>0.22</v>
      </c>
      <c r="F25" s="131"/>
      <c r="G25" s="131"/>
    </row>
    <row r="26" spans="1:7" x14ac:dyDescent="0.4">
      <c r="A26" s="176"/>
      <c r="B26" s="70" t="s">
        <v>17</v>
      </c>
      <c r="C26" s="68" t="s">
        <v>16</v>
      </c>
      <c r="D26" s="68">
        <v>286</v>
      </c>
      <c r="E26" s="69">
        <f>E25*D26</f>
        <v>62.92</v>
      </c>
      <c r="F26" s="69"/>
      <c r="G26" s="69"/>
    </row>
    <row r="27" spans="1:7" x14ac:dyDescent="0.4">
      <c r="A27" s="176"/>
      <c r="B27" s="70" t="s">
        <v>6</v>
      </c>
      <c r="C27" s="68" t="s">
        <v>5</v>
      </c>
      <c r="D27" s="68">
        <v>76</v>
      </c>
      <c r="E27" s="69">
        <f>E25*D27</f>
        <v>16.72</v>
      </c>
      <c r="F27" s="69"/>
      <c r="G27" s="69"/>
    </row>
    <row r="28" spans="1:7" x14ac:dyDescent="0.4">
      <c r="A28" s="176"/>
      <c r="B28" s="71" t="s">
        <v>80</v>
      </c>
      <c r="C28" s="68" t="s">
        <v>11</v>
      </c>
      <c r="D28" s="68">
        <v>102</v>
      </c>
      <c r="E28" s="69">
        <f>E25*D28</f>
        <v>22.44</v>
      </c>
      <c r="F28" s="69"/>
      <c r="G28" s="69"/>
    </row>
    <row r="29" spans="1:7" x14ac:dyDescent="0.4">
      <c r="A29" s="176"/>
      <c r="B29" s="70" t="s">
        <v>79</v>
      </c>
      <c r="C29" s="68" t="s">
        <v>78</v>
      </c>
      <c r="D29" s="68">
        <v>80.3</v>
      </c>
      <c r="E29" s="69">
        <f>E25*D29</f>
        <v>17.666</v>
      </c>
      <c r="F29" s="69"/>
      <c r="G29" s="69"/>
    </row>
    <row r="30" spans="1:7" x14ac:dyDescent="0.4">
      <c r="A30" s="176"/>
      <c r="B30" s="70" t="s">
        <v>77</v>
      </c>
      <c r="C30" s="68" t="s">
        <v>76</v>
      </c>
      <c r="D30" s="68">
        <v>0.39</v>
      </c>
      <c r="E30" s="69">
        <f>E25*D30</f>
        <v>8.5800000000000001E-2</v>
      </c>
      <c r="F30" s="69"/>
      <c r="G30" s="69"/>
    </row>
    <row r="31" spans="1:7" x14ac:dyDescent="0.4">
      <c r="A31" s="176"/>
      <c r="B31" s="70" t="s">
        <v>75</v>
      </c>
      <c r="C31" s="68" t="s">
        <v>5</v>
      </c>
      <c r="D31" s="68">
        <v>13</v>
      </c>
      <c r="E31" s="69">
        <f>E25*D31</f>
        <v>2.86</v>
      </c>
      <c r="F31" s="69"/>
      <c r="G31" s="69"/>
    </row>
    <row r="32" spans="1:7" x14ac:dyDescent="0.4">
      <c r="A32" s="176"/>
      <c r="B32" s="70" t="s">
        <v>74</v>
      </c>
      <c r="C32" s="68" t="s">
        <v>13</v>
      </c>
      <c r="D32" s="68"/>
      <c r="E32" s="69">
        <f>E28*2.4</f>
        <v>53.856000000000002</v>
      </c>
      <c r="F32" s="69"/>
      <c r="G32" s="69"/>
    </row>
    <row r="33" spans="1:9" ht="15.6" customHeight="1" x14ac:dyDescent="0.4">
      <c r="A33" s="176">
        <v>6</v>
      </c>
      <c r="B33" s="127" t="s">
        <v>101</v>
      </c>
      <c r="C33" s="128" t="s">
        <v>11</v>
      </c>
      <c r="D33" s="128"/>
      <c r="E33" s="130">
        <f>0.6*0.6*2.8*3</f>
        <v>3.024</v>
      </c>
      <c r="F33" s="131"/>
      <c r="G33" s="133"/>
    </row>
    <row r="34" spans="1:9" x14ac:dyDescent="0.4">
      <c r="A34" s="176"/>
      <c r="B34" s="70" t="s">
        <v>10</v>
      </c>
      <c r="C34" s="68" t="s">
        <v>9</v>
      </c>
      <c r="D34" s="68">
        <v>7.08</v>
      </c>
      <c r="E34" s="72">
        <f>D34*E33</f>
        <v>21.40992</v>
      </c>
      <c r="F34" s="69"/>
      <c r="G34" s="74"/>
    </row>
    <row r="35" spans="1:9" x14ac:dyDescent="0.4">
      <c r="A35" s="176"/>
      <c r="B35" s="70" t="s">
        <v>54</v>
      </c>
      <c r="C35" s="68" t="s">
        <v>5</v>
      </c>
      <c r="D35" s="68">
        <v>1.7</v>
      </c>
      <c r="E35" s="72">
        <f>D35*E33</f>
        <v>5.1407999999999996</v>
      </c>
      <c r="F35" s="69"/>
      <c r="G35" s="74"/>
    </row>
    <row r="36" spans="1:9" x14ac:dyDescent="0.4">
      <c r="A36" s="176"/>
      <c r="B36" s="70" t="s">
        <v>79</v>
      </c>
      <c r="C36" s="68" t="s">
        <v>42</v>
      </c>
      <c r="D36" s="68">
        <f>89/100</f>
        <v>0.89</v>
      </c>
      <c r="E36" s="72">
        <f>D36*E33</f>
        <v>2.69136</v>
      </c>
      <c r="F36" s="69"/>
      <c r="G36" s="74"/>
    </row>
    <row r="37" spans="1:9" x14ac:dyDescent="0.4">
      <c r="A37" s="176"/>
      <c r="B37" s="70" t="s">
        <v>86</v>
      </c>
      <c r="C37" s="68" t="s">
        <v>11</v>
      </c>
      <c r="D37" s="68">
        <f>1.69/100</f>
        <v>1.6899999999999998E-2</v>
      </c>
      <c r="E37" s="72">
        <f>D37*E33</f>
        <v>5.1105599999999994E-2</v>
      </c>
      <c r="F37" s="69"/>
      <c r="G37" s="74"/>
    </row>
    <row r="38" spans="1:9" x14ac:dyDescent="0.4">
      <c r="A38" s="176"/>
      <c r="B38" s="71" t="s">
        <v>80</v>
      </c>
      <c r="C38" s="68" t="s">
        <v>11</v>
      </c>
      <c r="D38" s="68">
        <v>1.0149999999999999</v>
      </c>
      <c r="E38" s="72">
        <f>D38*E33</f>
        <v>3.0693599999999996</v>
      </c>
      <c r="F38" s="69"/>
      <c r="G38" s="74"/>
    </row>
    <row r="39" spans="1:9" x14ac:dyDescent="0.4">
      <c r="A39" s="176"/>
      <c r="B39" s="70" t="s">
        <v>100</v>
      </c>
      <c r="C39" s="68" t="s">
        <v>32</v>
      </c>
      <c r="D39" s="68" t="s">
        <v>85</v>
      </c>
      <c r="E39" s="72">
        <f>8*4.5*3</f>
        <v>108</v>
      </c>
      <c r="F39" s="69"/>
      <c r="G39" s="74"/>
    </row>
    <row r="40" spans="1:9" x14ac:dyDescent="0.4">
      <c r="A40" s="176"/>
      <c r="B40" s="70" t="s">
        <v>99</v>
      </c>
      <c r="C40" s="68" t="str">
        <f>C39</f>
        <v>grZ/m</v>
      </c>
      <c r="D40" s="68" t="s">
        <v>85</v>
      </c>
      <c r="E40" s="72">
        <f>22*2.6</f>
        <v>57.2</v>
      </c>
      <c r="F40" s="69"/>
      <c r="G40" s="74"/>
    </row>
    <row r="41" spans="1:9" x14ac:dyDescent="0.4">
      <c r="A41" s="176"/>
      <c r="B41" s="70" t="s">
        <v>34</v>
      </c>
      <c r="C41" s="68" t="s">
        <v>13</v>
      </c>
      <c r="D41" s="68"/>
      <c r="E41" s="72">
        <f>E38*2.4</f>
        <v>7.3664639999999988</v>
      </c>
      <c r="F41" s="69"/>
      <c r="G41" s="69"/>
    </row>
    <row r="42" spans="1:9" x14ac:dyDescent="0.4">
      <c r="A42" s="176"/>
      <c r="B42" s="70" t="s">
        <v>28</v>
      </c>
      <c r="C42" s="68" t="s">
        <v>5</v>
      </c>
      <c r="D42" s="68">
        <v>0.21</v>
      </c>
      <c r="E42" s="72">
        <f>D42*E33</f>
        <v>0.63503999999999994</v>
      </c>
      <c r="F42" s="69"/>
      <c r="G42" s="74"/>
    </row>
    <row r="43" spans="1:9" ht="22.95" customHeight="1" x14ac:dyDescent="0.4">
      <c r="A43" s="188">
        <v>7</v>
      </c>
      <c r="B43" s="127" t="s">
        <v>113</v>
      </c>
      <c r="C43" s="128" t="s">
        <v>11</v>
      </c>
      <c r="D43" s="129"/>
      <c r="E43" s="130">
        <f>18.2*2.8*0.6</f>
        <v>30.575999999999993</v>
      </c>
      <c r="F43" s="131"/>
      <c r="G43" s="131"/>
    </row>
    <row r="44" spans="1:9" x14ac:dyDescent="0.4">
      <c r="A44" s="188"/>
      <c r="B44" s="70" t="s">
        <v>45</v>
      </c>
      <c r="C44" s="73" t="s">
        <v>9</v>
      </c>
      <c r="D44" s="73">
        <f>3.16*1.6</f>
        <v>5.0560000000000009</v>
      </c>
      <c r="E44" s="75">
        <f>D44*E43</f>
        <v>154.59225599999999</v>
      </c>
      <c r="F44" s="76"/>
      <c r="G44" s="76"/>
      <c r="I44" s="77"/>
    </row>
    <row r="45" spans="1:9" x14ac:dyDescent="0.4">
      <c r="A45" s="188"/>
      <c r="B45" s="70" t="s">
        <v>97</v>
      </c>
      <c r="C45" s="73" t="s">
        <v>11</v>
      </c>
      <c r="D45" s="73">
        <v>0.2</v>
      </c>
      <c r="E45" s="75">
        <f>D45*E43</f>
        <v>6.1151999999999989</v>
      </c>
      <c r="F45" s="76"/>
      <c r="G45" s="76"/>
    </row>
    <row r="46" spans="1:9" x14ac:dyDescent="0.4">
      <c r="A46" s="188"/>
      <c r="B46" s="70" t="s">
        <v>6</v>
      </c>
      <c r="C46" s="73" t="s">
        <v>5</v>
      </c>
      <c r="D46" s="73">
        <v>0.88</v>
      </c>
      <c r="E46" s="75">
        <f>E43*D46</f>
        <v>26.906879999999994</v>
      </c>
      <c r="F46" s="76"/>
      <c r="G46" s="76"/>
    </row>
    <row r="47" spans="1:9" x14ac:dyDescent="0.4">
      <c r="A47" s="188"/>
      <c r="B47" s="70" t="s">
        <v>112</v>
      </c>
      <c r="C47" s="73" t="s">
        <v>11</v>
      </c>
      <c r="D47" s="73" t="s">
        <v>95</v>
      </c>
      <c r="E47" s="75">
        <f>E43</f>
        <v>30.575999999999993</v>
      </c>
      <c r="F47" s="76"/>
      <c r="G47" s="76"/>
    </row>
    <row r="48" spans="1:9" ht="15.75" customHeight="1" x14ac:dyDescent="0.4">
      <c r="A48" s="188"/>
      <c r="B48" s="70" t="s">
        <v>93</v>
      </c>
      <c r="C48" s="73" t="s">
        <v>92</v>
      </c>
      <c r="D48" s="73">
        <v>2.2000000000000002</v>
      </c>
      <c r="E48" s="75">
        <f>D48*E45</f>
        <v>13.453439999999999</v>
      </c>
      <c r="F48" s="76"/>
      <c r="G48" s="76"/>
    </row>
    <row r="49" spans="1:9" x14ac:dyDescent="0.4">
      <c r="A49" s="188"/>
      <c r="B49" s="70" t="s">
        <v>28</v>
      </c>
      <c r="C49" s="73" t="s">
        <v>5</v>
      </c>
      <c r="D49" s="73">
        <v>0.12</v>
      </c>
      <c r="E49" s="75">
        <f>E43*D49</f>
        <v>3.669119999999999</v>
      </c>
      <c r="F49" s="76"/>
      <c r="G49" s="76"/>
    </row>
    <row r="50" spans="1:9" ht="31.2" customHeight="1" x14ac:dyDescent="0.4">
      <c r="A50" s="188">
        <v>8</v>
      </c>
      <c r="B50" s="134" t="s">
        <v>33</v>
      </c>
      <c r="C50" s="135" t="s">
        <v>32</v>
      </c>
      <c r="D50" s="136"/>
      <c r="E50" s="136">
        <f>18*0.6</f>
        <v>10.799999999999999</v>
      </c>
      <c r="F50" s="136"/>
      <c r="G50" s="136"/>
    </row>
    <row r="51" spans="1:9" x14ac:dyDescent="0.4">
      <c r="A51" s="188"/>
      <c r="B51" s="81" t="s">
        <v>10</v>
      </c>
      <c r="C51" s="82" t="s">
        <v>9</v>
      </c>
      <c r="D51" s="83">
        <v>0.33100000000000002</v>
      </c>
      <c r="E51" s="83">
        <f>D51*E50</f>
        <v>3.5747999999999998</v>
      </c>
      <c r="F51" s="83"/>
      <c r="G51" s="83"/>
    </row>
    <row r="52" spans="1:9" x14ac:dyDescent="0.4">
      <c r="A52" s="188"/>
      <c r="B52" s="81" t="s">
        <v>31</v>
      </c>
      <c r="C52" s="82" t="s">
        <v>5</v>
      </c>
      <c r="D52" s="83">
        <v>4.7000000000000002E-3</v>
      </c>
      <c r="E52" s="83">
        <f>D52*E50</f>
        <v>5.076E-2</v>
      </c>
      <c r="F52" s="83"/>
      <c r="G52" s="83"/>
    </row>
    <row r="53" spans="1:9" x14ac:dyDescent="0.4">
      <c r="A53" s="188"/>
      <c r="B53" s="70" t="s">
        <v>91</v>
      </c>
      <c r="C53" s="68" t="s">
        <v>29</v>
      </c>
      <c r="D53" s="69"/>
      <c r="E53" s="69">
        <f>E50</f>
        <v>10.799999999999999</v>
      </c>
      <c r="F53" s="69"/>
      <c r="G53" s="69"/>
    </row>
    <row r="54" spans="1:9" x14ac:dyDescent="0.4">
      <c r="A54" s="188"/>
      <c r="B54" s="81" t="s">
        <v>28</v>
      </c>
      <c r="C54" s="82" t="s">
        <v>5</v>
      </c>
      <c r="D54" s="83">
        <v>0.109</v>
      </c>
      <c r="E54" s="83">
        <f>D54*E50</f>
        <v>1.1771999999999998</v>
      </c>
      <c r="F54" s="83"/>
      <c r="G54" s="83"/>
    </row>
    <row r="55" spans="1:9" ht="20.399999999999999" customHeight="1" x14ac:dyDescent="0.4">
      <c r="A55" s="176">
        <v>9</v>
      </c>
      <c r="B55" s="127" t="s">
        <v>90</v>
      </c>
      <c r="C55" s="128" t="s">
        <v>121</v>
      </c>
      <c r="D55" s="129"/>
      <c r="E55" s="130">
        <f>20*2.4*0.2</f>
        <v>9.6000000000000014</v>
      </c>
      <c r="F55" s="131"/>
      <c r="G55" s="131"/>
      <c r="I55" s="77"/>
    </row>
    <row r="56" spans="1:9" x14ac:dyDescent="0.4">
      <c r="A56" s="176"/>
      <c r="B56" s="70" t="s">
        <v>17</v>
      </c>
      <c r="C56" s="68" t="s">
        <v>16</v>
      </c>
      <c r="D56" s="68">
        <v>1.71</v>
      </c>
      <c r="E56" s="68">
        <f>E55*D56</f>
        <v>16.416</v>
      </c>
      <c r="F56" s="69"/>
      <c r="G56" s="69"/>
    </row>
    <row r="57" spans="1:9" x14ac:dyDescent="0.4">
      <c r="A57" s="176"/>
      <c r="B57" s="70" t="s">
        <v>56</v>
      </c>
      <c r="C57" s="68" t="s">
        <v>11</v>
      </c>
      <c r="D57" s="68">
        <v>1.03</v>
      </c>
      <c r="E57" s="68">
        <f>D57*E55</f>
        <v>9.8880000000000017</v>
      </c>
      <c r="F57" s="69"/>
      <c r="G57" s="69"/>
    </row>
    <row r="58" spans="1:9" x14ac:dyDescent="0.4">
      <c r="A58" s="176"/>
      <c r="B58" s="70" t="s">
        <v>88</v>
      </c>
      <c r="C58" s="68" t="s">
        <v>13</v>
      </c>
      <c r="D58" s="68">
        <v>1.55</v>
      </c>
      <c r="E58" s="68">
        <f>D58*E57</f>
        <v>15.326400000000003</v>
      </c>
      <c r="F58" s="69"/>
      <c r="G58" s="69"/>
    </row>
    <row r="59" spans="1:9" ht="21" customHeight="1" x14ac:dyDescent="0.4">
      <c r="A59" s="176">
        <v>10</v>
      </c>
      <c r="B59" s="127" t="s">
        <v>87</v>
      </c>
      <c r="C59" s="128" t="s">
        <v>11</v>
      </c>
      <c r="D59" s="128"/>
      <c r="E59" s="128">
        <f>20*0.2*0.6</f>
        <v>2.4</v>
      </c>
      <c r="F59" s="131"/>
      <c r="G59" s="133"/>
    </row>
    <row r="60" spans="1:9" x14ac:dyDescent="0.4">
      <c r="A60" s="176"/>
      <c r="B60" s="70" t="s">
        <v>10</v>
      </c>
      <c r="C60" s="68" t="s">
        <v>9</v>
      </c>
      <c r="D60" s="68">
        <v>8.5399999999999991</v>
      </c>
      <c r="E60" s="69">
        <f>D60*E59</f>
        <v>20.495999999999999</v>
      </c>
      <c r="F60" s="69"/>
      <c r="G60" s="74"/>
    </row>
    <row r="61" spans="1:9" x14ac:dyDescent="0.4">
      <c r="A61" s="176"/>
      <c r="B61" s="70" t="s">
        <v>54</v>
      </c>
      <c r="C61" s="68" t="s">
        <v>5</v>
      </c>
      <c r="D61" s="68">
        <v>1.06</v>
      </c>
      <c r="E61" s="69">
        <f>D61*E59</f>
        <v>2.544</v>
      </c>
      <c r="F61" s="69"/>
      <c r="G61" s="74"/>
    </row>
    <row r="62" spans="1:9" x14ac:dyDescent="0.4">
      <c r="A62" s="176"/>
      <c r="B62" s="70" t="s">
        <v>79</v>
      </c>
      <c r="C62" s="68" t="s">
        <v>42</v>
      </c>
      <c r="D62" s="68">
        <v>1.4</v>
      </c>
      <c r="E62" s="69">
        <f>D62*E59</f>
        <v>3.36</v>
      </c>
      <c r="F62" s="69"/>
      <c r="G62" s="74"/>
    </row>
    <row r="63" spans="1:9" x14ac:dyDescent="0.4">
      <c r="A63" s="176"/>
      <c r="B63" s="70" t="s">
        <v>86</v>
      </c>
      <c r="C63" s="68" t="s">
        <v>11</v>
      </c>
      <c r="D63" s="68">
        <f>1.45/100</f>
        <v>1.4499999999999999E-2</v>
      </c>
      <c r="E63" s="69">
        <f>D63*E59</f>
        <v>3.4799999999999998E-2</v>
      </c>
      <c r="F63" s="69"/>
      <c r="G63" s="74"/>
    </row>
    <row r="64" spans="1:9" x14ac:dyDescent="0.4">
      <c r="A64" s="176"/>
      <c r="B64" s="71" t="s">
        <v>80</v>
      </c>
      <c r="C64" s="68" t="s">
        <v>11</v>
      </c>
      <c r="D64" s="68">
        <v>1.0149999999999999</v>
      </c>
      <c r="E64" s="69">
        <f>D64*E59</f>
        <v>2.4359999999999995</v>
      </c>
      <c r="F64" s="69"/>
      <c r="G64" s="74"/>
    </row>
    <row r="65" spans="1:7" x14ac:dyDescent="0.4">
      <c r="A65" s="176"/>
      <c r="B65" s="70" t="s">
        <v>83</v>
      </c>
      <c r="C65" s="68" t="s">
        <v>32</v>
      </c>
      <c r="D65" s="68" t="s">
        <v>85</v>
      </c>
      <c r="E65" s="69">
        <f>20.5*4</f>
        <v>82</v>
      </c>
      <c r="F65" s="69"/>
      <c r="G65" s="74"/>
    </row>
    <row r="66" spans="1:7" x14ac:dyDescent="0.4">
      <c r="A66" s="176"/>
      <c r="B66" s="70" t="s">
        <v>71</v>
      </c>
      <c r="C66" s="68" t="str">
        <f>C65</f>
        <v>grZ/m</v>
      </c>
      <c r="D66" s="68" t="s">
        <v>85</v>
      </c>
      <c r="E66" s="69">
        <f>102*1.8</f>
        <v>183.6</v>
      </c>
      <c r="F66" s="69"/>
      <c r="G66" s="74"/>
    </row>
    <row r="67" spans="1:7" x14ac:dyDescent="0.4">
      <c r="A67" s="176"/>
      <c r="B67" s="70" t="s">
        <v>34</v>
      </c>
      <c r="C67" s="68" t="s">
        <v>13</v>
      </c>
      <c r="D67" s="68"/>
      <c r="E67" s="69">
        <f>E64*2.4</f>
        <v>5.8463999999999983</v>
      </c>
      <c r="F67" s="69"/>
      <c r="G67" s="69"/>
    </row>
    <row r="68" spans="1:7" x14ac:dyDescent="0.4">
      <c r="A68" s="176"/>
      <c r="B68" s="70" t="s">
        <v>28</v>
      </c>
      <c r="C68" s="68" t="s">
        <v>5</v>
      </c>
      <c r="D68" s="68">
        <v>0.74</v>
      </c>
      <c r="E68" s="69">
        <f>D68*E59</f>
        <v>1.776</v>
      </c>
      <c r="F68" s="69"/>
      <c r="G68" s="74"/>
    </row>
    <row r="69" spans="1:7" x14ac:dyDescent="0.4">
      <c r="A69" s="151"/>
      <c r="B69" s="148" t="s">
        <v>146</v>
      </c>
      <c r="C69" s="149"/>
      <c r="D69" s="149"/>
      <c r="E69" s="150"/>
      <c r="F69" s="150"/>
      <c r="G69" s="152"/>
    </row>
    <row r="70" spans="1:7" x14ac:dyDescent="0.4">
      <c r="A70" s="176">
        <v>1</v>
      </c>
      <c r="B70" s="127" t="s">
        <v>111</v>
      </c>
      <c r="C70" s="128" t="s">
        <v>58</v>
      </c>
      <c r="D70" s="129"/>
      <c r="E70" s="130">
        <f>E80*100+2</f>
        <v>15.299999999999997</v>
      </c>
      <c r="F70" s="131"/>
      <c r="G70" s="131"/>
    </row>
    <row r="71" spans="1:7" x14ac:dyDescent="0.4">
      <c r="A71" s="176"/>
      <c r="B71" s="71" t="s">
        <v>25</v>
      </c>
      <c r="C71" s="68" t="s">
        <v>24</v>
      </c>
      <c r="D71" s="68">
        <v>2.99</v>
      </c>
      <c r="E71" s="68">
        <f>E70*D71</f>
        <v>45.746999999999993</v>
      </c>
      <c r="F71" s="69"/>
      <c r="G71" s="69"/>
    </row>
    <row r="72" spans="1:7" x14ac:dyDescent="0.4">
      <c r="A72" s="176">
        <v>2</v>
      </c>
      <c r="B72" s="127" t="s">
        <v>110</v>
      </c>
      <c r="C72" s="128" t="s">
        <v>11</v>
      </c>
      <c r="D72" s="129"/>
      <c r="E72" s="153">
        <f>E70</f>
        <v>15.299999999999997</v>
      </c>
      <c r="F72" s="131"/>
      <c r="G72" s="131"/>
    </row>
    <row r="73" spans="1:7" x14ac:dyDescent="0.4">
      <c r="A73" s="176"/>
      <c r="B73" s="70" t="s">
        <v>25</v>
      </c>
      <c r="C73" s="68" t="s">
        <v>24</v>
      </c>
      <c r="D73" s="68">
        <v>0.83</v>
      </c>
      <c r="E73" s="68">
        <f>E72*D73</f>
        <v>12.698999999999996</v>
      </c>
      <c r="F73" s="69"/>
      <c r="G73" s="69"/>
    </row>
    <row r="74" spans="1:7" x14ac:dyDescent="0.4">
      <c r="A74" s="96">
        <v>3</v>
      </c>
      <c r="B74" s="78" t="s">
        <v>84</v>
      </c>
      <c r="C74" s="79" t="s">
        <v>51</v>
      </c>
      <c r="D74" s="79"/>
      <c r="E74" s="80">
        <f>E72*1.65</f>
        <v>25.244999999999994</v>
      </c>
      <c r="F74" s="79"/>
      <c r="G74" s="80"/>
    </row>
    <row r="75" spans="1:7" x14ac:dyDescent="0.4">
      <c r="A75" s="176">
        <v>4</v>
      </c>
      <c r="B75" s="127" t="s">
        <v>103</v>
      </c>
      <c r="C75" s="128" t="s">
        <v>11</v>
      </c>
      <c r="D75" s="129"/>
      <c r="E75" s="130">
        <f>20*1.1*0.1</f>
        <v>2.2000000000000002</v>
      </c>
      <c r="F75" s="131"/>
      <c r="G75" s="131"/>
    </row>
    <row r="76" spans="1:7" x14ac:dyDescent="0.4">
      <c r="A76" s="176"/>
      <c r="B76" s="70" t="s">
        <v>25</v>
      </c>
      <c r="C76" s="68" t="s">
        <v>24</v>
      </c>
      <c r="D76" s="68">
        <v>2.12</v>
      </c>
      <c r="E76" s="69">
        <f>E75*D76</f>
        <v>4.6640000000000006</v>
      </c>
      <c r="F76" s="69"/>
      <c r="G76" s="69"/>
    </row>
    <row r="77" spans="1:7" x14ac:dyDescent="0.4">
      <c r="A77" s="176"/>
      <c r="B77" s="70" t="s">
        <v>56</v>
      </c>
      <c r="C77" s="68" t="s">
        <v>11</v>
      </c>
      <c r="D77" s="68">
        <v>1.1000000000000001</v>
      </c>
      <c r="E77" s="69">
        <f>E75*D77</f>
        <v>2.4200000000000004</v>
      </c>
      <c r="F77" s="69"/>
      <c r="G77" s="69"/>
    </row>
    <row r="78" spans="1:7" x14ac:dyDescent="0.4">
      <c r="A78" s="176"/>
      <c r="B78" s="70" t="s">
        <v>55</v>
      </c>
      <c r="C78" s="68" t="s">
        <v>13</v>
      </c>
      <c r="D78" s="68"/>
      <c r="E78" s="69">
        <f>E77*1.55</f>
        <v>3.7510000000000008</v>
      </c>
      <c r="F78" s="69"/>
      <c r="G78" s="69"/>
    </row>
    <row r="79" spans="1:7" x14ac:dyDescent="0.4">
      <c r="A79" s="176"/>
      <c r="B79" s="70" t="s">
        <v>6</v>
      </c>
      <c r="C79" s="68" t="s">
        <v>5</v>
      </c>
      <c r="D79" s="72">
        <v>0.10100000000000001</v>
      </c>
      <c r="E79" s="69">
        <f>D79*E75</f>
        <v>0.22220000000000004</v>
      </c>
      <c r="F79" s="69"/>
      <c r="G79" s="69"/>
    </row>
    <row r="80" spans="1:7" ht="19.2" x14ac:dyDescent="0.4">
      <c r="A80" s="176">
        <v>5</v>
      </c>
      <c r="B80" s="127" t="s">
        <v>122</v>
      </c>
      <c r="C80" s="128" t="s">
        <v>120</v>
      </c>
      <c r="D80" s="129"/>
      <c r="E80" s="154">
        <f>19*0.7*1/100</f>
        <v>0.13299999999999998</v>
      </c>
      <c r="F80" s="131"/>
      <c r="G80" s="131"/>
    </row>
    <row r="81" spans="1:7" x14ac:dyDescent="0.4">
      <c r="A81" s="176"/>
      <c r="B81" s="70" t="s">
        <v>17</v>
      </c>
      <c r="C81" s="68" t="s">
        <v>16</v>
      </c>
      <c r="D81" s="69">
        <v>378</v>
      </c>
      <c r="E81" s="69">
        <f>E80*D81</f>
        <v>50.273999999999994</v>
      </c>
      <c r="F81" s="69"/>
      <c r="G81" s="69"/>
    </row>
    <row r="82" spans="1:7" x14ac:dyDescent="0.4">
      <c r="A82" s="176"/>
      <c r="B82" s="70" t="s">
        <v>6</v>
      </c>
      <c r="C82" s="68" t="s">
        <v>5</v>
      </c>
      <c r="D82" s="69">
        <v>92</v>
      </c>
      <c r="E82" s="69">
        <f>E80*D82</f>
        <v>12.235999999999999</v>
      </c>
      <c r="F82" s="69"/>
      <c r="G82" s="69"/>
    </row>
    <row r="83" spans="1:7" x14ac:dyDescent="0.4">
      <c r="A83" s="176"/>
      <c r="B83" s="71" t="s">
        <v>72</v>
      </c>
      <c r="C83" s="68" t="s">
        <v>37</v>
      </c>
      <c r="D83" s="69">
        <v>101.5</v>
      </c>
      <c r="E83" s="69">
        <f>E80*D83</f>
        <v>13.499499999999998</v>
      </c>
      <c r="F83" s="69"/>
      <c r="G83" s="69"/>
    </row>
    <row r="84" spans="1:7" x14ac:dyDescent="0.4">
      <c r="A84" s="176"/>
      <c r="B84" s="70" t="s">
        <v>69</v>
      </c>
      <c r="C84" s="68" t="s">
        <v>26</v>
      </c>
      <c r="D84" s="69">
        <v>70.3</v>
      </c>
      <c r="E84" s="69">
        <f>E80*D84</f>
        <v>9.3498999999999981</v>
      </c>
      <c r="F84" s="69"/>
      <c r="G84" s="69"/>
    </row>
    <row r="85" spans="1:7" x14ac:dyDescent="0.4">
      <c r="A85" s="176"/>
      <c r="B85" s="70" t="s">
        <v>68</v>
      </c>
      <c r="C85" s="68" t="s">
        <v>37</v>
      </c>
      <c r="D85" s="69">
        <v>1.1399999999999999</v>
      </c>
      <c r="E85" s="69">
        <f>E80*D85</f>
        <v>0.15161999999999998</v>
      </c>
      <c r="F85" s="69"/>
      <c r="G85" s="69"/>
    </row>
    <row r="86" spans="1:7" x14ac:dyDescent="0.4">
      <c r="A86" s="176"/>
      <c r="B86" s="70" t="s">
        <v>20</v>
      </c>
      <c r="C86" s="68" t="s">
        <v>5</v>
      </c>
      <c r="D86" s="69">
        <v>60</v>
      </c>
      <c r="E86" s="69">
        <f>E80*D86</f>
        <v>7.9799999999999986</v>
      </c>
      <c r="F86" s="69"/>
      <c r="G86" s="69"/>
    </row>
    <row r="87" spans="1:7" x14ac:dyDescent="0.4">
      <c r="A87" s="176"/>
      <c r="B87" s="70" t="s">
        <v>34</v>
      </c>
      <c r="C87" s="68" t="s">
        <v>13</v>
      </c>
      <c r="D87" s="69"/>
      <c r="E87" s="69">
        <f>E83*2.4</f>
        <v>32.398799999999994</v>
      </c>
      <c r="F87" s="69"/>
      <c r="G87" s="69"/>
    </row>
    <row r="88" spans="1:7" ht="19.2" x14ac:dyDescent="0.4">
      <c r="A88" s="176">
        <v>6</v>
      </c>
      <c r="B88" s="127" t="s">
        <v>123</v>
      </c>
      <c r="C88" s="128" t="s">
        <v>120</v>
      </c>
      <c r="D88" s="129"/>
      <c r="E88" s="154">
        <f>19*3*0.3/100</f>
        <v>0.17099999999999999</v>
      </c>
      <c r="F88" s="131"/>
      <c r="G88" s="131"/>
    </row>
    <row r="89" spans="1:7" x14ac:dyDescent="0.4">
      <c r="A89" s="176"/>
      <c r="B89" s="70" t="s">
        <v>17</v>
      </c>
      <c r="C89" s="68" t="s">
        <v>16</v>
      </c>
      <c r="D89" s="69">
        <v>567</v>
      </c>
      <c r="E89" s="69">
        <f>E88*D89</f>
        <v>96.956999999999994</v>
      </c>
      <c r="F89" s="69"/>
      <c r="G89" s="69"/>
    </row>
    <row r="90" spans="1:7" x14ac:dyDescent="0.4">
      <c r="A90" s="176"/>
      <c r="B90" s="70" t="s">
        <v>6</v>
      </c>
      <c r="C90" s="68" t="s">
        <v>5</v>
      </c>
      <c r="D90" s="69">
        <v>100</v>
      </c>
      <c r="E90" s="69">
        <f>E88*D90</f>
        <v>17.099999999999998</v>
      </c>
      <c r="F90" s="69"/>
      <c r="G90" s="69"/>
    </row>
    <row r="91" spans="1:7" x14ac:dyDescent="0.4">
      <c r="A91" s="176"/>
      <c r="B91" s="71" t="s">
        <v>72</v>
      </c>
      <c r="C91" s="68" t="s">
        <v>37</v>
      </c>
      <c r="D91" s="69">
        <v>101.5</v>
      </c>
      <c r="E91" s="69">
        <f>E88*D91</f>
        <v>17.356499999999997</v>
      </c>
      <c r="F91" s="69"/>
      <c r="G91" s="69"/>
    </row>
    <row r="92" spans="1:7" x14ac:dyDescent="0.4">
      <c r="A92" s="176"/>
      <c r="B92" s="70" t="s">
        <v>83</v>
      </c>
      <c r="C92" s="68" t="s">
        <v>32</v>
      </c>
      <c r="D92" s="69" t="s">
        <v>70</v>
      </c>
      <c r="E92" s="69">
        <v>1320</v>
      </c>
      <c r="F92" s="69"/>
      <c r="G92" s="74"/>
    </row>
    <row r="93" spans="1:7" x14ac:dyDescent="0.4">
      <c r="A93" s="176"/>
      <c r="B93" s="70" t="s">
        <v>71</v>
      </c>
      <c r="C93" s="68" t="str">
        <f>C92</f>
        <v>grZ/m</v>
      </c>
      <c r="D93" s="69" t="s">
        <v>70</v>
      </c>
      <c r="E93" s="69">
        <v>217</v>
      </c>
      <c r="F93" s="69"/>
      <c r="G93" s="74"/>
    </row>
    <row r="94" spans="1:7" x14ac:dyDescent="0.4">
      <c r="A94" s="176"/>
      <c r="B94" s="70" t="s">
        <v>69</v>
      </c>
      <c r="C94" s="68" t="s">
        <v>26</v>
      </c>
      <c r="D94" s="69">
        <v>118</v>
      </c>
      <c r="E94" s="69">
        <f>E88*D94</f>
        <v>20.177999999999997</v>
      </c>
      <c r="F94" s="69"/>
      <c r="G94" s="69"/>
    </row>
    <row r="95" spans="1:7" x14ac:dyDescent="0.4">
      <c r="A95" s="176"/>
      <c r="B95" s="70" t="s">
        <v>68</v>
      </c>
      <c r="C95" s="68" t="s">
        <v>37</v>
      </c>
      <c r="D95" s="69">
        <v>2.74</v>
      </c>
      <c r="E95" s="69">
        <f>E88*D95</f>
        <v>0.46854000000000001</v>
      </c>
      <c r="F95" s="69"/>
      <c r="G95" s="69"/>
    </row>
    <row r="96" spans="1:7" x14ac:dyDescent="0.4">
      <c r="A96" s="176"/>
      <c r="B96" s="70" t="s">
        <v>36</v>
      </c>
      <c r="C96" s="68" t="s">
        <v>13</v>
      </c>
      <c r="D96" s="69">
        <v>0.14000000000000001</v>
      </c>
      <c r="E96" s="69">
        <f>E88*D96</f>
        <v>2.3939999999999999E-2</v>
      </c>
      <c r="F96" s="69"/>
      <c r="G96" s="69"/>
    </row>
    <row r="97" spans="1:11" x14ac:dyDescent="0.4">
      <c r="A97" s="176"/>
      <c r="B97" s="70" t="s">
        <v>20</v>
      </c>
      <c r="C97" s="68" t="s">
        <v>5</v>
      </c>
      <c r="D97" s="69">
        <v>34</v>
      </c>
      <c r="E97" s="69">
        <f>E88*D97</f>
        <v>5.8139999999999992</v>
      </c>
      <c r="F97" s="69"/>
      <c r="G97" s="69"/>
    </row>
    <row r="98" spans="1:11" x14ac:dyDescent="0.4">
      <c r="A98" s="176"/>
      <c r="B98" s="70" t="s">
        <v>34</v>
      </c>
      <c r="C98" s="68" t="s">
        <v>13</v>
      </c>
      <c r="D98" s="69"/>
      <c r="E98" s="69">
        <f>E91*2.4</f>
        <v>41.655599999999993</v>
      </c>
      <c r="F98" s="69"/>
      <c r="G98" s="69"/>
    </row>
    <row r="99" spans="1:11" s="86" customFormat="1" x14ac:dyDescent="0.4">
      <c r="A99" s="65"/>
      <c r="B99" s="66" t="s">
        <v>0</v>
      </c>
      <c r="C99" s="66"/>
      <c r="D99" s="66"/>
      <c r="E99" s="66"/>
      <c r="F99" s="67"/>
      <c r="G99" s="84"/>
      <c r="H99" s="85"/>
    </row>
    <row r="100" spans="1:11" x14ac:dyDescent="0.4">
      <c r="A100" s="65"/>
      <c r="B100" s="66" t="s">
        <v>4</v>
      </c>
      <c r="C100" s="87" t="s">
        <v>124</v>
      </c>
      <c r="D100" s="68"/>
      <c r="E100" s="68"/>
      <c r="F100" s="69"/>
      <c r="G100" s="68"/>
    </row>
    <row r="101" spans="1:11" x14ac:dyDescent="0.4">
      <c r="A101" s="65"/>
      <c r="B101" s="66" t="s">
        <v>0</v>
      </c>
      <c r="C101" s="66"/>
      <c r="D101" s="68"/>
      <c r="E101" s="68"/>
      <c r="F101" s="69"/>
      <c r="G101" s="68"/>
      <c r="I101" s="77"/>
    </row>
    <row r="102" spans="1:11" x14ac:dyDescent="0.4">
      <c r="A102" s="65"/>
      <c r="B102" s="66" t="s">
        <v>3</v>
      </c>
      <c r="C102" s="87" t="s">
        <v>124</v>
      </c>
      <c r="D102" s="68"/>
      <c r="E102" s="68"/>
      <c r="F102" s="69"/>
      <c r="G102" s="68"/>
      <c r="I102" s="77"/>
    </row>
    <row r="103" spans="1:11" x14ac:dyDescent="0.4">
      <c r="A103" s="65"/>
      <c r="B103" s="66" t="s">
        <v>0</v>
      </c>
      <c r="C103" s="66"/>
      <c r="D103" s="68"/>
      <c r="E103" s="68"/>
      <c r="F103" s="69"/>
      <c r="G103" s="68"/>
    </row>
    <row r="104" spans="1:11" x14ac:dyDescent="0.4">
      <c r="A104" s="65"/>
      <c r="B104" s="66" t="s">
        <v>2</v>
      </c>
      <c r="C104" s="87">
        <v>0.03</v>
      </c>
      <c r="D104" s="68"/>
      <c r="E104" s="68"/>
      <c r="F104" s="69"/>
      <c r="G104" s="68"/>
    </row>
    <row r="105" spans="1:11" x14ac:dyDescent="0.4">
      <c r="A105" s="65"/>
      <c r="B105" s="66" t="s">
        <v>0</v>
      </c>
      <c r="C105" s="66"/>
      <c r="D105" s="68"/>
      <c r="E105" s="68"/>
      <c r="F105" s="69"/>
      <c r="G105" s="68"/>
    </row>
    <row r="106" spans="1:11" x14ac:dyDescent="0.4">
      <c r="A106" s="65"/>
      <c r="B106" s="66" t="s">
        <v>1</v>
      </c>
      <c r="C106" s="87">
        <v>0.18</v>
      </c>
      <c r="D106" s="68"/>
      <c r="E106" s="68"/>
      <c r="F106" s="69"/>
      <c r="G106" s="68"/>
    </row>
    <row r="107" spans="1:11" ht="16.8" thickBot="1" x14ac:dyDescent="0.45">
      <c r="A107" s="88"/>
      <c r="B107" s="89" t="s">
        <v>0</v>
      </c>
      <c r="C107" s="90"/>
      <c r="D107" s="90"/>
      <c r="E107" s="90"/>
      <c r="F107" s="91"/>
      <c r="G107" s="90"/>
    </row>
    <row r="108" spans="1:11" x14ac:dyDescent="0.4">
      <c r="A108" s="60"/>
      <c r="B108" s="60"/>
      <c r="C108" s="92"/>
      <c r="D108" s="92"/>
      <c r="E108" s="92"/>
      <c r="F108" s="93"/>
      <c r="G108" s="92"/>
    </row>
    <row r="109" spans="1:11" x14ac:dyDescent="0.4">
      <c r="A109" s="60"/>
      <c r="B109" s="206"/>
      <c r="C109" s="206"/>
      <c r="D109" s="206"/>
      <c r="E109" s="206"/>
      <c r="F109" s="206"/>
      <c r="G109" s="206"/>
    </row>
    <row r="110" spans="1:11" s="26" customFormat="1" ht="48" customHeight="1" x14ac:dyDescent="0.35">
      <c r="A110" s="168" t="s">
        <v>133</v>
      </c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</row>
    <row r="111" spans="1:11" s="26" customFormat="1" ht="48" customHeight="1" x14ac:dyDescent="0.35">
      <c r="A111" s="156" t="s">
        <v>134</v>
      </c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</row>
    <row r="112" spans="1:11" s="26" customFormat="1" ht="48" customHeight="1" x14ac:dyDescent="0.35">
      <c r="A112" s="156" t="s">
        <v>135</v>
      </c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</row>
    <row r="113" spans="1:11" s="26" customFormat="1" ht="48" customHeight="1" x14ac:dyDescent="0.35">
      <c r="A113" s="156" t="s">
        <v>136</v>
      </c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</row>
    <row r="114" spans="1:11" x14ac:dyDescent="0.4">
      <c r="A114" s="60"/>
      <c r="B114" s="92"/>
      <c r="C114" s="92"/>
      <c r="D114" s="92"/>
      <c r="E114" s="92"/>
      <c r="F114" s="93"/>
      <c r="G114" s="92"/>
    </row>
    <row r="115" spans="1:11" x14ac:dyDescent="0.4">
      <c r="A115" s="60"/>
      <c r="B115" s="92"/>
      <c r="C115" s="92"/>
      <c r="D115" s="92"/>
      <c r="E115" s="92"/>
      <c r="F115" s="93"/>
      <c r="G115" s="92"/>
    </row>
    <row r="116" spans="1:11" x14ac:dyDescent="0.4">
      <c r="A116" s="60"/>
      <c r="B116" s="92"/>
      <c r="C116" s="92"/>
      <c r="D116" s="92"/>
      <c r="E116" s="92"/>
      <c r="F116" s="93"/>
      <c r="G116" s="92"/>
    </row>
    <row r="117" spans="1:11" x14ac:dyDescent="0.4">
      <c r="A117" s="60"/>
      <c r="B117" s="92"/>
      <c r="C117" s="92"/>
      <c r="D117" s="92"/>
      <c r="E117" s="92"/>
      <c r="F117" s="93"/>
      <c r="G117" s="92"/>
    </row>
    <row r="118" spans="1:11" x14ac:dyDescent="0.4">
      <c r="A118" s="60"/>
      <c r="B118" s="92"/>
      <c r="C118" s="92"/>
      <c r="D118" s="92"/>
      <c r="E118" s="92"/>
      <c r="F118" s="93"/>
      <c r="G118" s="92"/>
    </row>
    <row r="119" spans="1:11" x14ac:dyDescent="0.4">
      <c r="A119" s="60"/>
      <c r="B119" s="92"/>
      <c r="C119" s="92"/>
      <c r="D119" s="92"/>
      <c r="E119" s="92"/>
      <c r="F119" s="93"/>
      <c r="G119" s="92"/>
    </row>
    <row r="120" spans="1:11" x14ac:dyDescent="0.4">
      <c r="A120" s="60"/>
      <c r="B120" s="92"/>
      <c r="C120" s="92"/>
      <c r="D120" s="92"/>
      <c r="E120" s="92"/>
      <c r="F120" s="93"/>
      <c r="G120" s="92"/>
    </row>
    <row r="121" spans="1:11" x14ac:dyDescent="0.4">
      <c r="A121" s="60"/>
      <c r="B121" s="92"/>
      <c r="C121" s="92"/>
      <c r="D121" s="92"/>
      <c r="E121" s="92"/>
      <c r="F121" s="93"/>
      <c r="G121" s="92"/>
    </row>
    <row r="122" spans="1:11" x14ac:dyDescent="0.4">
      <c r="A122" s="60"/>
      <c r="B122" s="92"/>
      <c r="C122" s="92"/>
      <c r="D122" s="92"/>
      <c r="E122" s="92"/>
      <c r="F122" s="93"/>
      <c r="G122" s="92"/>
    </row>
    <row r="123" spans="1:11" x14ac:dyDescent="0.4">
      <c r="A123" s="60"/>
      <c r="B123" s="92"/>
      <c r="C123" s="92"/>
      <c r="D123" s="92"/>
      <c r="E123" s="92"/>
      <c r="F123" s="93"/>
      <c r="G123" s="92"/>
    </row>
    <row r="124" spans="1:11" x14ac:dyDescent="0.4">
      <c r="A124" s="60"/>
      <c r="B124" s="92"/>
      <c r="C124" s="92"/>
      <c r="D124" s="92"/>
      <c r="E124" s="92"/>
      <c r="F124" s="93"/>
      <c r="G124" s="92"/>
    </row>
    <row r="125" spans="1:11" x14ac:dyDescent="0.4">
      <c r="A125" s="60"/>
      <c r="B125" s="92"/>
      <c r="C125" s="92"/>
      <c r="D125" s="92"/>
      <c r="E125" s="92"/>
      <c r="F125" s="93"/>
      <c r="G125" s="92"/>
    </row>
    <row r="126" spans="1:11" x14ac:dyDescent="0.4">
      <c r="A126" s="60"/>
      <c r="B126" s="92"/>
      <c r="C126" s="92"/>
      <c r="D126" s="92"/>
      <c r="E126" s="92"/>
      <c r="F126" s="93"/>
      <c r="G126" s="92"/>
    </row>
    <row r="127" spans="1:11" x14ac:dyDescent="0.4">
      <c r="A127" s="60"/>
      <c r="B127" s="92"/>
      <c r="C127" s="92"/>
      <c r="D127" s="92"/>
      <c r="E127" s="92"/>
      <c r="F127" s="93"/>
      <c r="G127" s="92"/>
    </row>
    <row r="128" spans="1:11" x14ac:dyDescent="0.4">
      <c r="A128" s="60"/>
      <c r="B128" s="92"/>
      <c r="C128" s="92"/>
      <c r="D128" s="92"/>
      <c r="E128" s="92"/>
      <c r="F128" s="93"/>
      <c r="G128" s="92"/>
    </row>
    <row r="129" spans="1:7" x14ac:dyDescent="0.4">
      <c r="A129" s="60"/>
      <c r="B129" s="92"/>
      <c r="C129" s="92"/>
      <c r="D129" s="92"/>
      <c r="E129" s="92"/>
      <c r="F129" s="93"/>
      <c r="G129" s="92"/>
    </row>
    <row r="130" spans="1:7" x14ac:dyDescent="0.4">
      <c r="A130" s="60"/>
      <c r="B130" s="92"/>
      <c r="C130" s="92"/>
      <c r="D130" s="92"/>
      <c r="E130" s="92"/>
      <c r="F130" s="93"/>
      <c r="G130" s="92"/>
    </row>
    <row r="131" spans="1:7" x14ac:dyDescent="0.4">
      <c r="A131" s="60"/>
      <c r="B131" s="92"/>
      <c r="C131" s="92"/>
      <c r="D131" s="92"/>
      <c r="E131" s="92"/>
      <c r="F131" s="93"/>
      <c r="G131" s="92"/>
    </row>
    <row r="132" spans="1:7" x14ac:dyDescent="0.4">
      <c r="A132" s="60"/>
      <c r="B132" s="92"/>
      <c r="C132" s="92"/>
      <c r="D132" s="92"/>
      <c r="E132" s="92"/>
      <c r="F132" s="93"/>
      <c r="G132" s="92"/>
    </row>
    <row r="133" spans="1:7" x14ac:dyDescent="0.4">
      <c r="A133" s="60"/>
      <c r="B133" s="92"/>
      <c r="C133" s="92"/>
      <c r="D133" s="92"/>
      <c r="E133" s="92"/>
      <c r="F133" s="93"/>
      <c r="G133" s="92"/>
    </row>
    <row r="134" spans="1:7" x14ac:dyDescent="0.4">
      <c r="A134" s="60"/>
      <c r="B134" s="92"/>
      <c r="C134" s="92"/>
      <c r="D134" s="92"/>
      <c r="E134" s="92"/>
      <c r="F134" s="93"/>
      <c r="G134" s="92"/>
    </row>
    <row r="135" spans="1:7" x14ac:dyDescent="0.4">
      <c r="A135" s="60"/>
      <c r="B135" s="92"/>
      <c r="C135" s="92"/>
      <c r="D135" s="92"/>
      <c r="E135" s="92"/>
      <c r="F135" s="93"/>
      <c r="G135" s="92"/>
    </row>
    <row r="136" spans="1:7" x14ac:dyDescent="0.4">
      <c r="A136" s="60"/>
      <c r="B136" s="92"/>
      <c r="C136" s="92"/>
      <c r="D136" s="92"/>
      <c r="E136" s="92"/>
      <c r="F136" s="93"/>
      <c r="G136" s="92"/>
    </row>
    <row r="137" spans="1:7" x14ac:dyDescent="0.4">
      <c r="A137" s="60"/>
      <c r="B137" s="92"/>
      <c r="C137" s="92"/>
      <c r="D137" s="92"/>
      <c r="E137" s="92"/>
      <c r="F137" s="93"/>
      <c r="G137" s="92"/>
    </row>
    <row r="138" spans="1:7" x14ac:dyDescent="0.4">
      <c r="A138" s="60"/>
      <c r="B138" s="92"/>
      <c r="C138" s="92"/>
      <c r="D138" s="92"/>
      <c r="E138" s="92"/>
      <c r="F138" s="93"/>
      <c r="G138" s="92"/>
    </row>
    <row r="139" spans="1:7" x14ac:dyDescent="0.4">
      <c r="A139" s="60"/>
      <c r="B139" s="92"/>
      <c r="C139" s="92"/>
      <c r="D139" s="92"/>
      <c r="E139" s="92"/>
      <c r="F139" s="93"/>
      <c r="G139" s="92"/>
    </row>
    <row r="140" spans="1:7" x14ac:dyDescent="0.4">
      <c r="A140" s="60"/>
      <c r="B140" s="92"/>
      <c r="C140" s="92"/>
      <c r="D140" s="92"/>
      <c r="E140" s="92"/>
      <c r="F140" s="93"/>
      <c r="G140" s="92"/>
    </row>
    <row r="141" spans="1:7" x14ac:dyDescent="0.4">
      <c r="A141" s="60"/>
      <c r="B141" s="92"/>
      <c r="C141" s="92"/>
      <c r="D141" s="92"/>
      <c r="E141" s="92"/>
      <c r="F141" s="93"/>
      <c r="G141" s="92"/>
    </row>
    <row r="142" spans="1:7" x14ac:dyDescent="0.4">
      <c r="A142" s="60"/>
      <c r="B142" s="92"/>
      <c r="C142" s="92"/>
      <c r="D142" s="92"/>
      <c r="E142" s="92"/>
      <c r="F142" s="93"/>
      <c r="G142" s="92"/>
    </row>
    <row r="143" spans="1:7" x14ac:dyDescent="0.4">
      <c r="A143" s="60"/>
      <c r="B143" s="92"/>
      <c r="C143" s="92"/>
      <c r="D143" s="92"/>
      <c r="E143" s="92"/>
      <c r="F143" s="93"/>
      <c r="G143" s="92"/>
    </row>
    <row r="144" spans="1:7" x14ac:dyDescent="0.4">
      <c r="A144" s="60"/>
      <c r="B144" s="92"/>
      <c r="C144" s="92"/>
      <c r="D144" s="92"/>
      <c r="E144" s="92"/>
      <c r="F144" s="93"/>
      <c r="G144" s="92"/>
    </row>
    <row r="145" spans="1:7" x14ac:dyDescent="0.4">
      <c r="A145" s="60"/>
      <c r="B145" s="92"/>
      <c r="C145" s="92"/>
      <c r="D145" s="92"/>
      <c r="E145" s="92"/>
      <c r="F145" s="93"/>
      <c r="G145" s="92"/>
    </row>
    <row r="146" spans="1:7" x14ac:dyDescent="0.4">
      <c r="A146" s="60"/>
      <c r="B146" s="92"/>
      <c r="C146" s="92"/>
      <c r="D146" s="92"/>
      <c r="E146" s="92"/>
      <c r="F146" s="93"/>
      <c r="G146" s="92"/>
    </row>
    <row r="147" spans="1:7" x14ac:dyDescent="0.4">
      <c r="A147" s="60"/>
      <c r="B147" s="92"/>
      <c r="C147" s="92"/>
      <c r="D147" s="92"/>
      <c r="E147" s="92"/>
      <c r="F147" s="93"/>
      <c r="G147" s="92"/>
    </row>
    <row r="148" spans="1:7" x14ac:dyDescent="0.4">
      <c r="A148" s="60"/>
      <c r="B148" s="92"/>
      <c r="C148" s="92"/>
      <c r="D148" s="92"/>
      <c r="E148" s="92"/>
      <c r="F148" s="93"/>
      <c r="G148" s="92"/>
    </row>
    <row r="149" spans="1:7" x14ac:dyDescent="0.4">
      <c r="A149" s="60"/>
      <c r="B149" s="92"/>
      <c r="C149" s="92"/>
      <c r="D149" s="92"/>
      <c r="E149" s="92"/>
      <c r="F149" s="93"/>
      <c r="G149" s="92"/>
    </row>
    <row r="150" spans="1:7" x14ac:dyDescent="0.4">
      <c r="A150" s="60"/>
      <c r="B150" s="92"/>
      <c r="C150" s="92"/>
      <c r="D150" s="92"/>
      <c r="E150" s="92"/>
      <c r="F150" s="93"/>
      <c r="G150" s="92"/>
    </row>
    <row r="151" spans="1:7" x14ac:dyDescent="0.4">
      <c r="A151" s="60"/>
      <c r="B151" s="92"/>
      <c r="C151" s="92"/>
      <c r="D151" s="92"/>
      <c r="E151" s="92"/>
      <c r="F151" s="93"/>
      <c r="G151" s="92"/>
    </row>
    <row r="152" spans="1:7" x14ac:dyDescent="0.4">
      <c r="A152" s="60"/>
      <c r="B152" s="92"/>
      <c r="C152" s="92"/>
      <c r="D152" s="92"/>
      <c r="E152" s="92"/>
      <c r="F152" s="93"/>
      <c r="G152" s="92"/>
    </row>
    <row r="153" spans="1:7" x14ac:dyDescent="0.4">
      <c r="A153" s="60"/>
      <c r="B153" s="92"/>
      <c r="C153" s="92"/>
      <c r="D153" s="92"/>
      <c r="E153" s="92"/>
      <c r="F153" s="93"/>
      <c r="G153" s="92"/>
    </row>
    <row r="154" spans="1:7" x14ac:dyDescent="0.4">
      <c r="A154" s="60"/>
      <c r="B154" s="92"/>
      <c r="C154" s="92"/>
      <c r="D154" s="92"/>
      <c r="E154" s="92"/>
      <c r="F154" s="93"/>
      <c r="G154" s="92"/>
    </row>
    <row r="155" spans="1:7" x14ac:dyDescent="0.4">
      <c r="A155" s="60"/>
      <c r="B155" s="92"/>
      <c r="C155" s="92"/>
      <c r="D155" s="92"/>
      <c r="E155" s="92"/>
      <c r="F155" s="93"/>
      <c r="G155" s="92"/>
    </row>
    <row r="156" spans="1:7" x14ac:dyDescent="0.4">
      <c r="A156" s="60"/>
      <c r="B156" s="92"/>
      <c r="C156" s="92"/>
      <c r="D156" s="92"/>
      <c r="E156" s="92"/>
      <c r="F156" s="93"/>
      <c r="G156" s="92"/>
    </row>
    <row r="157" spans="1:7" x14ac:dyDescent="0.4">
      <c r="A157" s="60"/>
      <c r="B157" s="92"/>
      <c r="C157" s="92"/>
      <c r="D157" s="92"/>
      <c r="E157" s="92"/>
      <c r="F157" s="93"/>
      <c r="G157" s="92"/>
    </row>
    <row r="158" spans="1:7" x14ac:dyDescent="0.4">
      <c r="A158" s="60"/>
      <c r="B158" s="92"/>
      <c r="C158" s="92"/>
      <c r="D158" s="92"/>
      <c r="E158" s="92"/>
      <c r="F158" s="93"/>
      <c r="G158" s="92"/>
    </row>
    <row r="159" spans="1:7" x14ac:dyDescent="0.4">
      <c r="A159" s="60"/>
      <c r="B159" s="92"/>
      <c r="C159" s="92"/>
      <c r="D159" s="92"/>
      <c r="E159" s="92"/>
      <c r="F159" s="93"/>
      <c r="G159" s="92"/>
    </row>
    <row r="160" spans="1:7" x14ac:dyDescent="0.4">
      <c r="A160" s="60"/>
      <c r="B160" s="92"/>
      <c r="C160" s="92"/>
      <c r="D160" s="92"/>
      <c r="E160" s="92"/>
      <c r="F160" s="93"/>
      <c r="G160" s="92"/>
    </row>
    <row r="161" spans="1:7" x14ac:dyDescent="0.4">
      <c r="A161" s="60"/>
      <c r="B161" s="92"/>
      <c r="C161" s="92"/>
      <c r="D161" s="92"/>
      <c r="E161" s="92"/>
      <c r="F161" s="93"/>
      <c r="G161" s="92"/>
    </row>
    <row r="162" spans="1:7" x14ac:dyDescent="0.4">
      <c r="A162" s="60"/>
      <c r="B162" s="92"/>
      <c r="C162" s="92"/>
      <c r="D162" s="92"/>
      <c r="E162" s="92"/>
      <c r="F162" s="93"/>
      <c r="G162" s="92"/>
    </row>
    <row r="163" spans="1:7" x14ac:dyDescent="0.4">
      <c r="A163" s="60"/>
      <c r="B163" s="92"/>
      <c r="C163" s="92"/>
      <c r="D163" s="92"/>
      <c r="E163" s="92"/>
      <c r="F163" s="93"/>
      <c r="G163" s="92"/>
    </row>
    <row r="164" spans="1:7" x14ac:dyDescent="0.4">
      <c r="A164" s="60"/>
      <c r="B164" s="92"/>
      <c r="C164" s="92"/>
      <c r="D164" s="92"/>
      <c r="E164" s="92"/>
      <c r="F164" s="93"/>
      <c r="G164" s="92"/>
    </row>
    <row r="165" spans="1:7" x14ac:dyDescent="0.4">
      <c r="A165" s="60"/>
      <c r="B165" s="92"/>
      <c r="C165" s="92"/>
      <c r="D165" s="92"/>
      <c r="E165" s="92"/>
      <c r="F165" s="93"/>
      <c r="G165" s="92"/>
    </row>
    <row r="166" spans="1:7" x14ac:dyDescent="0.4">
      <c r="A166" s="60"/>
      <c r="B166" s="92"/>
      <c r="C166" s="92"/>
      <c r="D166" s="92"/>
      <c r="E166" s="92"/>
      <c r="F166" s="93"/>
      <c r="G166" s="92"/>
    </row>
    <row r="167" spans="1:7" x14ac:dyDescent="0.4">
      <c r="A167" s="60"/>
      <c r="B167" s="92"/>
      <c r="C167" s="92"/>
      <c r="D167" s="92"/>
      <c r="E167" s="92"/>
      <c r="F167" s="93"/>
      <c r="G167" s="92"/>
    </row>
    <row r="168" spans="1:7" x14ac:dyDescent="0.4">
      <c r="A168" s="60"/>
      <c r="B168" s="92"/>
      <c r="C168" s="92"/>
      <c r="D168" s="92"/>
      <c r="E168" s="92"/>
      <c r="F168" s="93"/>
      <c r="G168" s="92"/>
    </row>
    <row r="169" spans="1:7" x14ac:dyDescent="0.4">
      <c r="A169" s="60"/>
      <c r="B169" s="92"/>
      <c r="C169" s="92"/>
      <c r="D169" s="92"/>
      <c r="E169" s="92"/>
      <c r="F169" s="93"/>
      <c r="G169" s="92"/>
    </row>
    <row r="170" spans="1:7" x14ac:dyDescent="0.4">
      <c r="A170" s="60"/>
      <c r="B170" s="92"/>
      <c r="C170" s="92"/>
      <c r="D170" s="92"/>
      <c r="E170" s="92"/>
      <c r="F170" s="93"/>
      <c r="G170" s="92"/>
    </row>
    <row r="171" spans="1:7" x14ac:dyDescent="0.4">
      <c r="A171" s="60"/>
      <c r="B171" s="92"/>
      <c r="C171" s="92"/>
      <c r="D171" s="92"/>
      <c r="E171" s="92"/>
      <c r="F171" s="93"/>
      <c r="G171" s="92"/>
    </row>
    <row r="172" spans="1:7" x14ac:dyDescent="0.4">
      <c r="A172" s="60"/>
      <c r="B172" s="92"/>
      <c r="C172" s="92"/>
      <c r="D172" s="92"/>
      <c r="E172" s="92"/>
      <c r="F172" s="93"/>
      <c r="G172" s="92"/>
    </row>
    <row r="173" spans="1:7" x14ac:dyDescent="0.4">
      <c r="A173" s="60"/>
      <c r="B173" s="92"/>
      <c r="C173" s="92"/>
      <c r="D173" s="92"/>
      <c r="E173" s="92"/>
      <c r="F173" s="93"/>
      <c r="G173" s="92"/>
    </row>
    <row r="174" spans="1:7" x14ac:dyDescent="0.4">
      <c r="A174" s="60"/>
      <c r="B174" s="92"/>
      <c r="C174" s="92"/>
      <c r="D174" s="92"/>
      <c r="E174" s="92"/>
      <c r="F174" s="93"/>
      <c r="G174" s="92"/>
    </row>
    <row r="175" spans="1:7" x14ac:dyDescent="0.4">
      <c r="A175" s="60"/>
      <c r="B175" s="92"/>
      <c r="C175" s="92"/>
      <c r="D175" s="92"/>
      <c r="E175" s="92"/>
      <c r="F175" s="93"/>
      <c r="G175" s="92"/>
    </row>
    <row r="176" spans="1:7" x14ac:dyDescent="0.4">
      <c r="A176" s="60"/>
      <c r="B176" s="92"/>
      <c r="C176" s="92"/>
      <c r="D176" s="92"/>
      <c r="E176" s="92"/>
      <c r="F176" s="93"/>
      <c r="G176" s="92"/>
    </row>
    <row r="177" spans="1:7" x14ac:dyDescent="0.4">
      <c r="A177" s="60"/>
      <c r="B177" s="92"/>
      <c r="C177" s="92"/>
      <c r="D177" s="92"/>
      <c r="E177" s="92"/>
      <c r="F177" s="93"/>
      <c r="G177" s="92"/>
    </row>
    <row r="178" spans="1:7" x14ac:dyDescent="0.4">
      <c r="A178" s="60"/>
      <c r="B178" s="92"/>
      <c r="C178" s="92"/>
      <c r="D178" s="92"/>
      <c r="E178" s="92"/>
      <c r="F178" s="93"/>
      <c r="G178" s="92"/>
    </row>
    <row r="179" spans="1:7" x14ac:dyDescent="0.4">
      <c r="A179" s="60"/>
      <c r="B179" s="92"/>
      <c r="C179" s="92"/>
      <c r="D179" s="92"/>
      <c r="E179" s="92"/>
      <c r="F179" s="93"/>
      <c r="G179" s="92"/>
    </row>
    <row r="180" spans="1:7" x14ac:dyDescent="0.4">
      <c r="A180" s="60"/>
      <c r="B180" s="92"/>
      <c r="C180" s="92"/>
      <c r="D180" s="92"/>
      <c r="E180" s="92"/>
      <c r="F180" s="93"/>
      <c r="G180" s="92"/>
    </row>
    <row r="181" spans="1:7" x14ac:dyDescent="0.4">
      <c r="A181" s="60"/>
      <c r="B181" s="92"/>
      <c r="C181" s="92"/>
      <c r="D181" s="92"/>
      <c r="E181" s="92"/>
      <c r="F181" s="93"/>
      <c r="G181" s="92"/>
    </row>
    <row r="182" spans="1:7" x14ac:dyDescent="0.4">
      <c r="A182" s="60"/>
      <c r="B182" s="92"/>
      <c r="C182" s="92"/>
      <c r="D182" s="92"/>
      <c r="E182" s="92"/>
      <c r="F182" s="93"/>
      <c r="G182" s="92"/>
    </row>
    <row r="183" spans="1:7" x14ac:dyDescent="0.4">
      <c r="A183" s="60"/>
      <c r="B183" s="92"/>
      <c r="C183" s="92"/>
      <c r="D183" s="92"/>
      <c r="E183" s="92"/>
      <c r="F183" s="93"/>
      <c r="G183" s="92"/>
    </row>
    <row r="184" spans="1:7" x14ac:dyDescent="0.4">
      <c r="A184" s="60"/>
      <c r="B184" s="92"/>
      <c r="C184" s="92"/>
      <c r="D184" s="92"/>
      <c r="E184" s="92"/>
      <c r="F184" s="93"/>
      <c r="G184" s="92"/>
    </row>
    <row r="185" spans="1:7" x14ac:dyDescent="0.4">
      <c r="A185" s="60"/>
      <c r="B185" s="92"/>
      <c r="C185" s="92"/>
      <c r="D185" s="92"/>
      <c r="E185" s="92"/>
      <c r="F185" s="93"/>
      <c r="G185" s="92"/>
    </row>
    <row r="186" spans="1:7" x14ac:dyDescent="0.4">
      <c r="A186" s="60"/>
      <c r="B186" s="92"/>
      <c r="C186" s="92"/>
      <c r="D186" s="92"/>
      <c r="E186" s="92"/>
      <c r="F186" s="93"/>
      <c r="G186" s="92"/>
    </row>
    <row r="187" spans="1:7" x14ac:dyDescent="0.4">
      <c r="A187" s="60"/>
      <c r="B187" s="92"/>
      <c r="C187" s="92"/>
      <c r="D187" s="92"/>
      <c r="E187" s="92"/>
      <c r="F187" s="93"/>
      <c r="G187" s="92"/>
    </row>
    <row r="188" spans="1:7" x14ac:dyDescent="0.4">
      <c r="A188" s="60"/>
      <c r="B188" s="92"/>
      <c r="C188" s="92"/>
      <c r="D188" s="92"/>
      <c r="E188" s="92"/>
      <c r="F188" s="93"/>
      <c r="G188" s="92"/>
    </row>
    <row r="189" spans="1:7" x14ac:dyDescent="0.4">
      <c r="A189" s="60"/>
      <c r="B189" s="92"/>
      <c r="C189" s="92"/>
      <c r="D189" s="92"/>
      <c r="E189" s="92"/>
      <c r="F189" s="93"/>
      <c r="G189" s="92"/>
    </row>
    <row r="190" spans="1:7" x14ac:dyDescent="0.4">
      <c r="A190" s="60"/>
      <c r="B190" s="92"/>
      <c r="C190" s="92"/>
      <c r="D190" s="92"/>
      <c r="E190" s="92"/>
      <c r="F190" s="93"/>
      <c r="G190" s="92"/>
    </row>
    <row r="191" spans="1:7" x14ac:dyDescent="0.4">
      <c r="A191" s="60"/>
      <c r="B191" s="92"/>
      <c r="C191" s="92"/>
      <c r="D191" s="92"/>
      <c r="E191" s="92"/>
      <c r="F191" s="93"/>
      <c r="G191" s="92"/>
    </row>
    <row r="192" spans="1:7" x14ac:dyDescent="0.4">
      <c r="A192" s="60"/>
      <c r="B192" s="92"/>
      <c r="C192" s="92"/>
      <c r="D192" s="92"/>
      <c r="E192" s="92"/>
      <c r="F192" s="93"/>
      <c r="G192" s="92"/>
    </row>
    <row r="193" spans="1:7" x14ac:dyDescent="0.4">
      <c r="A193" s="60"/>
      <c r="B193" s="92"/>
      <c r="C193" s="92"/>
      <c r="D193" s="92"/>
      <c r="E193" s="92"/>
      <c r="F193" s="93"/>
      <c r="G193" s="92"/>
    </row>
    <row r="194" spans="1:7" x14ac:dyDescent="0.4">
      <c r="A194" s="60"/>
      <c r="B194" s="92"/>
      <c r="C194" s="92"/>
      <c r="D194" s="92"/>
      <c r="E194" s="92"/>
      <c r="F194" s="93"/>
      <c r="G194" s="92"/>
    </row>
    <row r="195" spans="1:7" x14ac:dyDescent="0.4">
      <c r="A195" s="60"/>
      <c r="B195" s="92"/>
      <c r="C195" s="92"/>
      <c r="D195" s="92"/>
      <c r="E195" s="92"/>
      <c r="F195" s="93"/>
      <c r="G195" s="92"/>
    </row>
    <row r="196" spans="1:7" x14ac:dyDescent="0.4">
      <c r="A196" s="60"/>
      <c r="B196" s="92"/>
      <c r="C196" s="92"/>
      <c r="D196" s="92"/>
      <c r="E196" s="92"/>
      <c r="F196" s="93"/>
      <c r="G196" s="92"/>
    </row>
    <row r="197" spans="1:7" x14ac:dyDescent="0.4">
      <c r="A197" s="60"/>
      <c r="B197" s="92"/>
      <c r="C197" s="92"/>
      <c r="D197" s="92"/>
      <c r="E197" s="92"/>
      <c r="F197" s="93"/>
      <c r="G197" s="92"/>
    </row>
    <row r="198" spans="1:7" x14ac:dyDescent="0.4">
      <c r="A198" s="60"/>
      <c r="B198" s="92"/>
      <c r="C198" s="92"/>
      <c r="D198" s="92"/>
      <c r="E198" s="92"/>
      <c r="F198" s="93"/>
      <c r="G198" s="92"/>
    </row>
    <row r="199" spans="1:7" x14ac:dyDescent="0.4">
      <c r="A199" s="60"/>
      <c r="B199" s="92"/>
      <c r="C199" s="92"/>
      <c r="D199" s="92"/>
      <c r="E199" s="92"/>
      <c r="F199" s="93"/>
      <c r="G199" s="92"/>
    </row>
    <row r="200" spans="1:7" x14ac:dyDescent="0.4">
      <c r="A200" s="60"/>
      <c r="B200" s="92"/>
      <c r="C200" s="92"/>
      <c r="D200" s="92"/>
      <c r="E200" s="92"/>
      <c r="F200" s="93"/>
      <c r="G200" s="92"/>
    </row>
    <row r="201" spans="1:7" x14ac:dyDescent="0.4">
      <c r="A201" s="60"/>
      <c r="B201" s="92"/>
      <c r="C201" s="92"/>
      <c r="D201" s="92"/>
      <c r="E201" s="92"/>
      <c r="F201" s="93"/>
      <c r="G201" s="92"/>
    </row>
    <row r="202" spans="1:7" x14ac:dyDescent="0.4">
      <c r="A202" s="60"/>
      <c r="B202" s="92"/>
      <c r="C202" s="92"/>
      <c r="D202" s="92"/>
      <c r="E202" s="92"/>
      <c r="F202" s="93"/>
      <c r="G202" s="92"/>
    </row>
    <row r="203" spans="1:7" x14ac:dyDescent="0.4">
      <c r="A203" s="60"/>
      <c r="B203" s="92"/>
      <c r="C203" s="92"/>
      <c r="D203" s="92"/>
      <c r="E203" s="92"/>
      <c r="F203" s="93"/>
      <c r="G203" s="92"/>
    </row>
    <row r="204" spans="1:7" x14ac:dyDescent="0.4">
      <c r="A204" s="60"/>
      <c r="B204" s="92"/>
      <c r="C204" s="92"/>
      <c r="D204" s="92"/>
      <c r="E204" s="92"/>
      <c r="F204" s="93"/>
      <c r="G204" s="92"/>
    </row>
    <row r="205" spans="1:7" x14ac:dyDescent="0.4">
      <c r="A205" s="60"/>
      <c r="B205" s="92"/>
      <c r="C205" s="92"/>
      <c r="D205" s="92"/>
      <c r="E205" s="92"/>
      <c r="F205" s="93"/>
      <c r="G205" s="92"/>
    </row>
    <row r="206" spans="1:7" x14ac:dyDescent="0.4">
      <c r="A206" s="60"/>
      <c r="B206" s="92"/>
      <c r="C206" s="92"/>
      <c r="D206" s="92"/>
      <c r="E206" s="92"/>
      <c r="F206" s="93"/>
      <c r="G206" s="92"/>
    </row>
    <row r="207" spans="1:7" x14ac:dyDescent="0.4">
      <c r="A207" s="60"/>
      <c r="B207" s="92"/>
      <c r="C207" s="92"/>
      <c r="D207" s="92"/>
      <c r="E207" s="92"/>
      <c r="F207" s="93"/>
      <c r="G207" s="92"/>
    </row>
    <row r="208" spans="1:7" x14ac:dyDescent="0.4">
      <c r="A208" s="60"/>
      <c r="B208" s="92"/>
      <c r="C208" s="92"/>
      <c r="D208" s="92"/>
      <c r="E208" s="92"/>
      <c r="F208" s="93"/>
      <c r="G208" s="92"/>
    </row>
    <row r="209" spans="1:7" x14ac:dyDescent="0.4">
      <c r="A209" s="60"/>
      <c r="B209" s="92"/>
      <c r="C209" s="92"/>
      <c r="D209" s="92"/>
      <c r="E209" s="92"/>
      <c r="F209" s="93"/>
      <c r="G209" s="92"/>
    </row>
    <row r="210" spans="1:7" x14ac:dyDescent="0.4">
      <c r="A210" s="60"/>
      <c r="B210" s="92"/>
      <c r="C210" s="92"/>
      <c r="D210" s="92"/>
      <c r="E210" s="92"/>
      <c r="F210" s="93"/>
      <c r="G210" s="92"/>
    </row>
    <row r="211" spans="1:7" x14ac:dyDescent="0.4">
      <c r="A211" s="60"/>
      <c r="B211" s="92"/>
      <c r="C211" s="92"/>
      <c r="D211" s="92"/>
      <c r="E211" s="92"/>
      <c r="F211" s="93"/>
      <c r="G211" s="92"/>
    </row>
    <row r="212" spans="1:7" x14ac:dyDescent="0.4">
      <c r="A212" s="60"/>
      <c r="B212" s="92"/>
      <c r="C212" s="92"/>
      <c r="D212" s="92"/>
      <c r="E212" s="92"/>
      <c r="F212" s="93"/>
      <c r="G212" s="92"/>
    </row>
    <row r="213" spans="1:7" x14ac:dyDescent="0.4">
      <c r="A213" s="60"/>
      <c r="B213" s="92"/>
      <c r="C213" s="92"/>
      <c r="D213" s="92"/>
      <c r="E213" s="92"/>
      <c r="F213" s="93"/>
      <c r="G213" s="92"/>
    </row>
    <row r="214" spans="1:7" x14ac:dyDescent="0.4">
      <c r="A214" s="60"/>
      <c r="B214" s="92"/>
      <c r="C214" s="92"/>
      <c r="D214" s="92"/>
      <c r="E214" s="92"/>
      <c r="F214" s="93"/>
      <c r="G214" s="92"/>
    </row>
    <row r="215" spans="1:7" x14ac:dyDescent="0.4">
      <c r="A215" s="60"/>
      <c r="B215" s="92"/>
      <c r="C215" s="92"/>
      <c r="D215" s="92"/>
      <c r="E215" s="92"/>
      <c r="F215" s="93"/>
      <c r="G215" s="92"/>
    </row>
    <row r="216" spans="1:7" x14ac:dyDescent="0.4">
      <c r="A216" s="60"/>
      <c r="B216" s="92"/>
      <c r="C216" s="92"/>
      <c r="D216" s="92"/>
      <c r="E216" s="92"/>
      <c r="F216" s="93"/>
      <c r="G216" s="92"/>
    </row>
    <row r="217" spans="1:7" x14ac:dyDescent="0.4">
      <c r="A217" s="60"/>
      <c r="B217" s="92"/>
      <c r="C217" s="92"/>
      <c r="D217" s="92"/>
      <c r="E217" s="92"/>
      <c r="F217" s="93"/>
      <c r="G217" s="92"/>
    </row>
    <row r="218" spans="1:7" x14ac:dyDescent="0.4">
      <c r="A218" s="60"/>
      <c r="B218" s="92"/>
      <c r="C218" s="92"/>
      <c r="D218" s="92"/>
      <c r="E218" s="92"/>
      <c r="F218" s="93"/>
      <c r="G218" s="92"/>
    </row>
    <row r="219" spans="1:7" x14ac:dyDescent="0.4">
      <c r="A219" s="60"/>
      <c r="B219" s="92"/>
      <c r="C219" s="92"/>
      <c r="D219" s="92"/>
      <c r="E219" s="92"/>
      <c r="F219" s="93"/>
      <c r="G219" s="92"/>
    </row>
    <row r="220" spans="1:7" x14ac:dyDescent="0.4">
      <c r="A220" s="60"/>
      <c r="B220" s="92"/>
      <c r="C220" s="92"/>
      <c r="D220" s="92"/>
      <c r="E220" s="92"/>
      <c r="F220" s="93"/>
      <c r="G220" s="92"/>
    </row>
    <row r="221" spans="1:7" x14ac:dyDescent="0.4">
      <c r="A221" s="60"/>
      <c r="B221" s="92"/>
      <c r="C221" s="92"/>
      <c r="D221" s="92"/>
      <c r="E221" s="92"/>
      <c r="F221" s="93"/>
      <c r="G221" s="92"/>
    </row>
    <row r="222" spans="1:7" x14ac:dyDescent="0.4">
      <c r="A222" s="60"/>
      <c r="B222" s="92"/>
      <c r="C222" s="92"/>
      <c r="D222" s="92"/>
      <c r="E222" s="92"/>
      <c r="F222" s="93"/>
      <c r="G222" s="92"/>
    </row>
    <row r="223" spans="1:7" x14ac:dyDescent="0.4">
      <c r="A223" s="60"/>
      <c r="B223" s="92"/>
      <c r="C223" s="92"/>
      <c r="D223" s="92"/>
      <c r="E223" s="92"/>
      <c r="F223" s="93"/>
      <c r="G223" s="92"/>
    </row>
    <row r="224" spans="1:7" x14ac:dyDescent="0.4">
      <c r="A224" s="60"/>
      <c r="B224" s="92"/>
      <c r="C224" s="92"/>
      <c r="D224" s="92"/>
      <c r="E224" s="92"/>
      <c r="F224" s="93"/>
      <c r="G224" s="92"/>
    </row>
    <row r="225" spans="1:7" x14ac:dyDescent="0.4">
      <c r="A225" s="60"/>
      <c r="B225" s="92"/>
      <c r="C225" s="92"/>
      <c r="D225" s="92"/>
      <c r="E225" s="92"/>
      <c r="F225" s="93"/>
      <c r="G225" s="92"/>
    </row>
    <row r="226" spans="1:7" x14ac:dyDescent="0.4">
      <c r="A226" s="60"/>
      <c r="B226" s="92"/>
      <c r="C226" s="92"/>
      <c r="D226" s="92"/>
      <c r="E226" s="92"/>
      <c r="F226" s="93"/>
      <c r="G226" s="92"/>
    </row>
    <row r="227" spans="1:7" x14ac:dyDescent="0.4">
      <c r="A227" s="60"/>
      <c r="B227" s="92"/>
      <c r="C227" s="92"/>
      <c r="D227" s="92"/>
      <c r="E227" s="92"/>
      <c r="F227" s="93"/>
      <c r="G227" s="92"/>
    </row>
    <row r="228" spans="1:7" x14ac:dyDescent="0.4">
      <c r="A228" s="60"/>
      <c r="B228" s="92"/>
      <c r="C228" s="92"/>
      <c r="D228" s="92"/>
      <c r="E228" s="92"/>
      <c r="F228" s="93"/>
      <c r="G228" s="92"/>
    </row>
    <row r="229" spans="1:7" x14ac:dyDescent="0.4">
      <c r="A229" s="60"/>
      <c r="B229" s="92"/>
      <c r="C229" s="92"/>
      <c r="D229" s="92"/>
      <c r="E229" s="92"/>
      <c r="F229" s="93"/>
      <c r="G229" s="92"/>
    </row>
    <row r="230" spans="1:7" x14ac:dyDescent="0.4">
      <c r="A230" s="60"/>
      <c r="B230" s="92"/>
      <c r="C230" s="92"/>
      <c r="D230" s="92"/>
      <c r="E230" s="92"/>
      <c r="F230" s="93"/>
      <c r="G230" s="92"/>
    </row>
    <row r="231" spans="1:7" x14ac:dyDescent="0.4">
      <c r="A231" s="60"/>
      <c r="B231" s="92"/>
      <c r="C231" s="92"/>
      <c r="D231" s="92"/>
      <c r="E231" s="92"/>
      <c r="F231" s="93"/>
      <c r="G231" s="92"/>
    </row>
    <row r="232" spans="1:7" x14ac:dyDescent="0.4">
      <c r="A232" s="60"/>
      <c r="B232" s="92"/>
      <c r="C232" s="92"/>
      <c r="D232" s="92"/>
      <c r="E232" s="92"/>
      <c r="F232" s="93"/>
      <c r="G232" s="92"/>
    </row>
    <row r="233" spans="1:7" x14ac:dyDescent="0.4">
      <c r="A233" s="60"/>
      <c r="B233" s="92"/>
      <c r="C233" s="92"/>
      <c r="D233" s="92"/>
      <c r="E233" s="92"/>
      <c r="F233" s="93"/>
      <c r="G233" s="92"/>
    </row>
    <row r="234" spans="1:7" x14ac:dyDescent="0.4">
      <c r="A234" s="60"/>
      <c r="B234" s="92"/>
      <c r="C234" s="92"/>
      <c r="D234" s="92"/>
      <c r="E234" s="92"/>
      <c r="F234" s="93"/>
      <c r="G234" s="92"/>
    </row>
    <row r="235" spans="1:7" x14ac:dyDescent="0.4">
      <c r="A235" s="60"/>
      <c r="B235" s="92"/>
      <c r="C235" s="92"/>
      <c r="D235" s="92"/>
      <c r="E235" s="92"/>
      <c r="F235" s="93"/>
      <c r="G235" s="92"/>
    </row>
    <row r="236" spans="1:7" x14ac:dyDescent="0.4">
      <c r="A236" s="60"/>
      <c r="B236" s="92"/>
      <c r="C236" s="92"/>
      <c r="D236" s="92"/>
      <c r="E236" s="92"/>
      <c r="F236" s="93"/>
      <c r="G236" s="92"/>
    </row>
    <row r="237" spans="1:7" x14ac:dyDescent="0.4">
      <c r="A237" s="60"/>
      <c r="B237" s="92"/>
      <c r="C237" s="92"/>
      <c r="D237" s="92"/>
      <c r="E237" s="92"/>
      <c r="F237" s="93"/>
      <c r="G237" s="92"/>
    </row>
    <row r="238" spans="1:7" x14ac:dyDescent="0.4">
      <c r="A238" s="60"/>
      <c r="B238" s="92"/>
      <c r="C238" s="92"/>
      <c r="D238" s="92"/>
      <c r="E238" s="92"/>
      <c r="F238" s="93"/>
      <c r="G238" s="92"/>
    </row>
    <row r="239" spans="1:7" x14ac:dyDescent="0.4">
      <c r="A239" s="60"/>
      <c r="B239" s="92"/>
      <c r="C239" s="92"/>
      <c r="D239" s="92"/>
      <c r="E239" s="92"/>
      <c r="F239" s="93"/>
      <c r="G239" s="92"/>
    </row>
    <row r="240" spans="1:7" x14ac:dyDescent="0.4">
      <c r="A240" s="60"/>
      <c r="B240" s="92"/>
      <c r="C240" s="92"/>
      <c r="D240" s="92"/>
      <c r="E240" s="92"/>
      <c r="F240" s="93"/>
      <c r="G240" s="92"/>
    </row>
    <row r="241" spans="1:7" x14ac:dyDescent="0.4">
      <c r="A241" s="60"/>
      <c r="B241" s="92"/>
      <c r="C241" s="92"/>
      <c r="D241" s="92"/>
      <c r="E241" s="92"/>
      <c r="F241" s="93"/>
      <c r="G241" s="92"/>
    </row>
    <row r="242" spans="1:7" x14ac:dyDescent="0.4">
      <c r="A242" s="60"/>
      <c r="B242" s="92"/>
      <c r="C242" s="92"/>
      <c r="D242" s="92"/>
      <c r="E242" s="92"/>
      <c r="F242" s="93"/>
      <c r="G242" s="92"/>
    </row>
    <row r="243" spans="1:7" x14ac:dyDescent="0.4">
      <c r="A243" s="60"/>
      <c r="B243" s="92"/>
      <c r="C243" s="92"/>
      <c r="D243" s="92"/>
      <c r="E243" s="92"/>
      <c r="F243" s="93"/>
      <c r="G243" s="92"/>
    </row>
    <row r="244" spans="1:7" x14ac:dyDescent="0.4">
      <c r="A244" s="60"/>
      <c r="B244" s="92"/>
      <c r="C244" s="92"/>
      <c r="D244" s="92"/>
      <c r="E244" s="92"/>
      <c r="F244" s="93"/>
      <c r="G244" s="92"/>
    </row>
    <row r="245" spans="1:7" x14ac:dyDescent="0.4">
      <c r="A245" s="60"/>
      <c r="B245" s="92"/>
      <c r="C245" s="92"/>
      <c r="D245" s="92"/>
      <c r="E245" s="92"/>
      <c r="F245" s="93"/>
      <c r="G245" s="92"/>
    </row>
    <row r="246" spans="1:7" x14ac:dyDescent="0.4">
      <c r="A246" s="60"/>
      <c r="B246" s="92"/>
      <c r="C246" s="92"/>
      <c r="D246" s="92"/>
      <c r="E246" s="92"/>
      <c r="F246" s="93"/>
      <c r="G246" s="92"/>
    </row>
    <row r="247" spans="1:7" x14ac:dyDescent="0.4">
      <c r="A247" s="60"/>
      <c r="B247" s="92"/>
      <c r="C247" s="92"/>
      <c r="D247" s="92"/>
      <c r="E247" s="92"/>
      <c r="F247" s="93"/>
      <c r="G247" s="92"/>
    </row>
    <row r="248" spans="1:7" x14ac:dyDescent="0.4">
      <c r="A248" s="60"/>
      <c r="B248" s="92"/>
      <c r="C248" s="92"/>
      <c r="D248" s="92"/>
      <c r="E248" s="92"/>
      <c r="F248" s="93"/>
      <c r="G248" s="92"/>
    </row>
    <row r="249" spans="1:7" x14ac:dyDescent="0.4">
      <c r="A249" s="60"/>
      <c r="B249" s="92"/>
      <c r="C249" s="92"/>
      <c r="D249" s="92"/>
      <c r="E249" s="92"/>
      <c r="F249" s="93"/>
      <c r="G249" s="92"/>
    </row>
    <row r="250" spans="1:7" x14ac:dyDescent="0.4">
      <c r="A250" s="60"/>
      <c r="B250" s="92"/>
      <c r="C250" s="92"/>
      <c r="D250" s="92"/>
      <c r="E250" s="92"/>
      <c r="F250" s="93"/>
      <c r="G250" s="92"/>
    </row>
    <row r="251" spans="1:7" x14ac:dyDescent="0.4">
      <c r="A251" s="60"/>
      <c r="B251" s="92"/>
      <c r="C251" s="92"/>
      <c r="D251" s="92"/>
      <c r="E251" s="92"/>
      <c r="F251" s="93"/>
      <c r="G251" s="92"/>
    </row>
    <row r="252" spans="1:7" x14ac:dyDescent="0.4">
      <c r="A252" s="60"/>
      <c r="B252" s="92"/>
      <c r="C252" s="92"/>
      <c r="D252" s="92"/>
      <c r="E252" s="92"/>
      <c r="F252" s="93"/>
      <c r="G252" s="92"/>
    </row>
    <row r="253" spans="1:7" x14ac:dyDescent="0.4">
      <c r="A253" s="60"/>
      <c r="B253" s="92"/>
      <c r="C253" s="92"/>
      <c r="D253" s="92"/>
      <c r="E253" s="92"/>
      <c r="F253" s="93"/>
      <c r="G253" s="92"/>
    </row>
    <row r="254" spans="1:7" x14ac:dyDescent="0.4">
      <c r="A254" s="60"/>
      <c r="B254" s="92"/>
      <c r="C254" s="92"/>
      <c r="D254" s="92"/>
      <c r="E254" s="92"/>
      <c r="F254" s="93"/>
      <c r="G254" s="92"/>
    </row>
    <row r="255" spans="1:7" x14ac:dyDescent="0.4">
      <c r="A255" s="60"/>
      <c r="B255" s="92"/>
      <c r="C255" s="92"/>
      <c r="D255" s="92"/>
      <c r="E255" s="92"/>
      <c r="F255" s="93"/>
      <c r="G255" s="92"/>
    </row>
    <row r="256" spans="1:7" x14ac:dyDescent="0.4">
      <c r="A256" s="60"/>
      <c r="B256" s="92"/>
      <c r="C256" s="92"/>
      <c r="D256" s="92"/>
      <c r="E256" s="92"/>
      <c r="F256" s="93"/>
      <c r="G256" s="92"/>
    </row>
    <row r="257" spans="1:7" x14ac:dyDescent="0.4">
      <c r="A257" s="60"/>
      <c r="B257" s="92"/>
      <c r="C257" s="92"/>
      <c r="D257" s="92"/>
      <c r="E257" s="92"/>
      <c r="F257" s="93"/>
      <c r="G257" s="92"/>
    </row>
    <row r="258" spans="1:7" x14ac:dyDescent="0.4">
      <c r="A258" s="60"/>
      <c r="B258" s="92"/>
      <c r="C258" s="92"/>
      <c r="D258" s="92"/>
      <c r="E258" s="92"/>
      <c r="F258" s="93"/>
      <c r="G258" s="92"/>
    </row>
    <row r="259" spans="1:7" x14ac:dyDescent="0.4">
      <c r="A259" s="60"/>
      <c r="B259" s="92"/>
      <c r="C259" s="92"/>
      <c r="D259" s="92"/>
      <c r="E259" s="92"/>
      <c r="F259" s="93"/>
      <c r="G259" s="92"/>
    </row>
    <row r="260" spans="1:7" x14ac:dyDescent="0.4">
      <c r="A260" s="60"/>
      <c r="B260" s="92"/>
      <c r="C260" s="92"/>
      <c r="D260" s="92"/>
      <c r="E260" s="92"/>
      <c r="F260" s="93"/>
      <c r="G260" s="92"/>
    </row>
    <row r="261" spans="1:7" x14ac:dyDescent="0.4">
      <c r="A261" s="60"/>
      <c r="B261" s="92"/>
      <c r="C261" s="92"/>
      <c r="D261" s="92"/>
      <c r="E261" s="92"/>
      <c r="F261" s="93"/>
      <c r="G261" s="92"/>
    </row>
    <row r="262" spans="1:7" x14ac:dyDescent="0.4">
      <c r="A262" s="60"/>
      <c r="B262" s="92"/>
      <c r="C262" s="92"/>
      <c r="D262" s="92"/>
      <c r="E262" s="92"/>
      <c r="F262" s="93"/>
      <c r="G262" s="92"/>
    </row>
    <row r="263" spans="1:7" x14ac:dyDescent="0.4">
      <c r="A263" s="60"/>
      <c r="B263" s="92"/>
      <c r="C263" s="92"/>
      <c r="D263" s="92"/>
      <c r="E263" s="92"/>
      <c r="F263" s="93"/>
      <c r="G263" s="92"/>
    </row>
    <row r="264" spans="1:7" x14ac:dyDescent="0.4">
      <c r="A264" s="60"/>
      <c r="B264" s="92"/>
      <c r="C264" s="92"/>
      <c r="D264" s="92"/>
      <c r="E264" s="92"/>
      <c r="F264" s="93"/>
      <c r="G264" s="92"/>
    </row>
    <row r="265" spans="1:7" x14ac:dyDescent="0.4">
      <c r="A265" s="60"/>
      <c r="B265" s="92"/>
      <c r="C265" s="92"/>
      <c r="D265" s="92"/>
      <c r="E265" s="92"/>
      <c r="F265" s="93"/>
      <c r="G265" s="92"/>
    </row>
    <row r="266" spans="1:7" x14ac:dyDescent="0.4">
      <c r="A266" s="60"/>
      <c r="B266" s="92"/>
      <c r="C266" s="92"/>
      <c r="D266" s="92"/>
      <c r="E266" s="92"/>
      <c r="F266" s="93"/>
      <c r="G266" s="92"/>
    </row>
    <row r="267" spans="1:7" x14ac:dyDescent="0.4">
      <c r="A267" s="60"/>
      <c r="B267" s="92"/>
      <c r="C267" s="92"/>
      <c r="D267" s="92"/>
      <c r="E267" s="92"/>
      <c r="F267" s="93"/>
      <c r="G267" s="92"/>
    </row>
    <row r="268" spans="1:7" x14ac:dyDescent="0.4">
      <c r="A268" s="60"/>
      <c r="B268" s="92"/>
      <c r="C268" s="92"/>
      <c r="D268" s="92"/>
      <c r="E268" s="92"/>
      <c r="F268" s="93"/>
      <c r="G268" s="92"/>
    </row>
    <row r="269" spans="1:7" x14ac:dyDescent="0.4">
      <c r="A269" s="60"/>
      <c r="B269" s="92"/>
      <c r="C269" s="92"/>
      <c r="D269" s="92"/>
      <c r="E269" s="92"/>
      <c r="F269" s="93"/>
      <c r="G269" s="92"/>
    </row>
    <row r="270" spans="1:7" x14ac:dyDescent="0.4">
      <c r="A270" s="60"/>
      <c r="B270" s="92"/>
      <c r="C270" s="92"/>
      <c r="D270" s="92"/>
      <c r="E270" s="92"/>
      <c r="F270" s="93"/>
      <c r="G270" s="92"/>
    </row>
    <row r="271" spans="1:7" x14ac:dyDescent="0.4">
      <c r="A271" s="60"/>
      <c r="B271" s="92"/>
      <c r="C271" s="92"/>
      <c r="D271" s="92"/>
      <c r="E271" s="92"/>
      <c r="F271" s="93"/>
      <c r="G271" s="92"/>
    </row>
    <row r="272" spans="1:7" x14ac:dyDescent="0.4">
      <c r="A272" s="60"/>
      <c r="B272" s="92"/>
      <c r="C272" s="92"/>
      <c r="D272" s="92"/>
      <c r="E272" s="92"/>
      <c r="F272" s="93"/>
      <c r="G272" s="92"/>
    </row>
    <row r="273" spans="1:7" x14ac:dyDescent="0.4">
      <c r="A273" s="60"/>
      <c r="B273" s="92"/>
      <c r="C273" s="92"/>
      <c r="D273" s="92"/>
      <c r="E273" s="92"/>
      <c r="F273" s="93"/>
      <c r="G273" s="92"/>
    </row>
    <row r="274" spans="1:7" x14ac:dyDescent="0.4">
      <c r="A274" s="60"/>
      <c r="B274" s="92"/>
      <c r="C274" s="92"/>
      <c r="D274" s="92"/>
      <c r="E274" s="92"/>
      <c r="F274" s="93"/>
      <c r="G274" s="92"/>
    </row>
    <row r="275" spans="1:7" x14ac:dyDescent="0.4">
      <c r="A275" s="60"/>
      <c r="B275" s="92"/>
      <c r="C275" s="92"/>
      <c r="D275" s="92"/>
      <c r="E275" s="92"/>
      <c r="F275" s="93"/>
      <c r="G275" s="92"/>
    </row>
    <row r="276" spans="1:7" x14ac:dyDescent="0.4">
      <c r="A276" s="60"/>
      <c r="B276" s="92"/>
      <c r="C276" s="92"/>
      <c r="D276" s="92"/>
      <c r="E276" s="92"/>
      <c r="F276" s="93"/>
      <c r="G276" s="92"/>
    </row>
    <row r="277" spans="1:7" x14ac:dyDescent="0.4">
      <c r="A277" s="60"/>
      <c r="B277" s="92"/>
      <c r="C277" s="92"/>
      <c r="D277" s="92"/>
      <c r="E277" s="92"/>
      <c r="F277" s="93"/>
      <c r="G277" s="92"/>
    </row>
    <row r="278" spans="1:7" x14ac:dyDescent="0.4">
      <c r="A278" s="60"/>
      <c r="B278" s="92"/>
      <c r="C278" s="92"/>
      <c r="D278" s="92"/>
      <c r="E278" s="92"/>
      <c r="F278" s="93"/>
      <c r="G278" s="92"/>
    </row>
    <row r="279" spans="1:7" x14ac:dyDescent="0.4">
      <c r="A279" s="60"/>
      <c r="B279" s="92"/>
      <c r="C279" s="92"/>
      <c r="D279" s="92"/>
      <c r="E279" s="92"/>
      <c r="F279" s="93"/>
      <c r="G279" s="92"/>
    </row>
    <row r="280" spans="1:7" x14ac:dyDescent="0.4">
      <c r="A280" s="60"/>
      <c r="B280" s="92"/>
      <c r="C280" s="92"/>
      <c r="D280" s="92"/>
      <c r="E280" s="92"/>
      <c r="F280" s="93"/>
      <c r="G280" s="92"/>
    </row>
    <row r="281" spans="1:7" x14ac:dyDescent="0.4">
      <c r="A281" s="60"/>
      <c r="B281" s="92"/>
      <c r="C281" s="92"/>
      <c r="D281" s="92"/>
      <c r="E281" s="92"/>
      <c r="F281" s="93"/>
      <c r="G281" s="92"/>
    </row>
    <row r="282" spans="1:7" x14ac:dyDescent="0.4">
      <c r="A282" s="60"/>
      <c r="B282" s="92"/>
      <c r="C282" s="92"/>
      <c r="D282" s="92"/>
      <c r="E282" s="92"/>
      <c r="F282" s="93"/>
      <c r="G282" s="92"/>
    </row>
    <row r="283" spans="1:7" x14ac:dyDescent="0.4">
      <c r="A283" s="60"/>
      <c r="B283" s="92"/>
      <c r="C283" s="92"/>
      <c r="D283" s="92"/>
      <c r="E283" s="92"/>
      <c r="F283" s="93"/>
      <c r="G283" s="92"/>
    </row>
    <row r="284" spans="1:7" x14ac:dyDescent="0.4">
      <c r="A284" s="60"/>
      <c r="B284" s="92"/>
      <c r="C284" s="92"/>
      <c r="D284" s="92"/>
      <c r="E284" s="92"/>
      <c r="F284" s="93"/>
      <c r="G284" s="92"/>
    </row>
    <row r="285" spans="1:7" x14ac:dyDescent="0.4">
      <c r="A285" s="60"/>
      <c r="B285" s="92"/>
      <c r="C285" s="92"/>
      <c r="D285" s="92"/>
      <c r="E285" s="92"/>
      <c r="F285" s="93"/>
      <c r="G285" s="92"/>
    </row>
    <row r="286" spans="1:7" x14ac:dyDescent="0.4">
      <c r="A286" s="60"/>
      <c r="B286" s="92"/>
      <c r="C286" s="92"/>
      <c r="D286" s="92"/>
      <c r="E286" s="92"/>
      <c r="F286" s="93"/>
      <c r="G286" s="92"/>
    </row>
    <row r="287" spans="1:7" x14ac:dyDescent="0.4">
      <c r="A287" s="60"/>
      <c r="B287" s="92"/>
      <c r="C287" s="92"/>
      <c r="D287" s="92"/>
      <c r="E287" s="92"/>
      <c r="F287" s="93"/>
      <c r="G287" s="92"/>
    </row>
    <row r="288" spans="1:7" x14ac:dyDescent="0.4">
      <c r="A288" s="60"/>
      <c r="B288" s="92"/>
      <c r="C288" s="92"/>
      <c r="D288" s="92"/>
      <c r="E288" s="92"/>
      <c r="F288" s="93"/>
      <c r="G288" s="92"/>
    </row>
    <row r="289" spans="1:7" x14ac:dyDescent="0.4">
      <c r="A289" s="60"/>
      <c r="B289" s="92"/>
      <c r="C289" s="92"/>
      <c r="D289" s="92"/>
      <c r="E289" s="92"/>
      <c r="F289" s="93"/>
      <c r="G289" s="92"/>
    </row>
    <row r="290" spans="1:7" x14ac:dyDescent="0.4">
      <c r="A290" s="60"/>
      <c r="B290" s="92"/>
      <c r="C290" s="92"/>
      <c r="D290" s="92"/>
      <c r="E290" s="92"/>
      <c r="F290" s="93"/>
      <c r="G290" s="92"/>
    </row>
    <row r="291" spans="1:7" x14ac:dyDescent="0.4">
      <c r="A291" s="60"/>
      <c r="B291" s="92"/>
      <c r="C291" s="92"/>
      <c r="D291" s="92"/>
      <c r="E291" s="92"/>
      <c r="F291" s="93"/>
      <c r="G291" s="92"/>
    </row>
    <row r="292" spans="1:7" x14ac:dyDescent="0.4">
      <c r="A292" s="60"/>
      <c r="B292" s="92"/>
      <c r="C292" s="92"/>
      <c r="D292" s="92"/>
      <c r="E292" s="92"/>
      <c r="F292" s="93"/>
      <c r="G292" s="92"/>
    </row>
    <row r="293" spans="1:7" x14ac:dyDescent="0.4">
      <c r="A293" s="60"/>
      <c r="B293" s="92"/>
      <c r="C293" s="92"/>
      <c r="D293" s="92"/>
      <c r="E293" s="92"/>
      <c r="F293" s="93"/>
      <c r="G293" s="92"/>
    </row>
    <row r="294" spans="1:7" x14ac:dyDescent="0.4">
      <c r="A294" s="60"/>
      <c r="B294" s="92"/>
      <c r="C294" s="92"/>
      <c r="D294" s="92"/>
      <c r="E294" s="92"/>
      <c r="F294" s="93"/>
      <c r="G294" s="92"/>
    </row>
    <row r="295" spans="1:7" x14ac:dyDescent="0.4">
      <c r="A295" s="60"/>
      <c r="B295" s="92"/>
      <c r="C295" s="92"/>
      <c r="D295" s="92"/>
      <c r="E295" s="92"/>
      <c r="F295" s="93"/>
      <c r="G295" s="92"/>
    </row>
    <row r="296" spans="1:7" x14ac:dyDescent="0.4">
      <c r="A296" s="60"/>
      <c r="B296" s="92"/>
      <c r="C296" s="92"/>
      <c r="D296" s="92"/>
      <c r="E296" s="92"/>
      <c r="F296" s="93"/>
      <c r="G296" s="92"/>
    </row>
    <row r="297" spans="1:7" x14ac:dyDescent="0.4">
      <c r="A297" s="60"/>
      <c r="B297" s="92"/>
      <c r="C297" s="92"/>
      <c r="D297" s="92"/>
      <c r="E297" s="92"/>
      <c r="F297" s="93"/>
      <c r="G297" s="92"/>
    </row>
    <row r="298" spans="1:7" x14ac:dyDescent="0.4">
      <c r="A298" s="60"/>
      <c r="B298" s="92"/>
      <c r="C298" s="92"/>
      <c r="D298" s="92"/>
      <c r="E298" s="92"/>
      <c r="F298" s="93"/>
      <c r="G298" s="92"/>
    </row>
    <row r="299" spans="1:7" x14ac:dyDescent="0.4">
      <c r="A299" s="60"/>
      <c r="B299" s="92"/>
      <c r="C299" s="92"/>
      <c r="D299" s="92"/>
      <c r="E299" s="92"/>
      <c r="F299" s="93"/>
      <c r="G299" s="92"/>
    </row>
    <row r="300" spans="1:7" x14ac:dyDescent="0.4">
      <c r="A300" s="60"/>
      <c r="B300" s="92"/>
      <c r="C300" s="92"/>
      <c r="D300" s="92"/>
      <c r="E300" s="92"/>
      <c r="F300" s="93"/>
      <c r="G300" s="92"/>
    </row>
    <row r="301" spans="1:7" x14ac:dyDescent="0.4">
      <c r="A301" s="60"/>
      <c r="B301" s="92"/>
      <c r="C301" s="92"/>
      <c r="D301" s="92"/>
      <c r="E301" s="92"/>
      <c r="F301" s="93"/>
      <c r="G301" s="92"/>
    </row>
    <row r="302" spans="1:7" x14ac:dyDescent="0.4">
      <c r="A302" s="60"/>
      <c r="B302" s="92"/>
      <c r="C302" s="92"/>
      <c r="D302" s="92"/>
      <c r="E302" s="92"/>
      <c r="F302" s="93"/>
      <c r="G302" s="92"/>
    </row>
    <row r="303" spans="1:7" x14ac:dyDescent="0.4">
      <c r="A303" s="60"/>
      <c r="B303" s="92"/>
      <c r="C303" s="92"/>
      <c r="D303" s="92"/>
      <c r="E303" s="92"/>
      <c r="F303" s="93"/>
      <c r="G303" s="92"/>
    </row>
    <row r="304" spans="1:7" x14ac:dyDescent="0.4">
      <c r="A304" s="60"/>
      <c r="B304" s="92"/>
      <c r="C304" s="92"/>
      <c r="D304" s="92"/>
      <c r="E304" s="92"/>
      <c r="F304" s="93"/>
      <c r="G304" s="92"/>
    </row>
    <row r="305" spans="1:7" x14ac:dyDescent="0.4">
      <c r="A305" s="60"/>
      <c r="B305" s="92"/>
      <c r="C305" s="92"/>
      <c r="D305" s="92"/>
      <c r="E305" s="92"/>
      <c r="F305" s="93"/>
      <c r="G305" s="92"/>
    </row>
    <row r="306" spans="1:7" x14ac:dyDescent="0.4">
      <c r="A306" s="60"/>
      <c r="B306" s="92"/>
      <c r="C306" s="92"/>
      <c r="D306" s="92"/>
      <c r="E306" s="92"/>
      <c r="F306" s="93"/>
      <c r="G306" s="92"/>
    </row>
    <row r="307" spans="1:7" x14ac:dyDescent="0.4">
      <c r="A307" s="60"/>
      <c r="B307" s="92"/>
      <c r="C307" s="92"/>
      <c r="D307" s="92"/>
      <c r="E307" s="92"/>
      <c r="F307" s="93"/>
      <c r="G307" s="92"/>
    </row>
    <row r="308" spans="1:7" x14ac:dyDescent="0.4">
      <c r="A308" s="60"/>
      <c r="B308" s="92"/>
      <c r="C308" s="92"/>
      <c r="D308" s="92"/>
      <c r="E308" s="92"/>
      <c r="F308" s="93"/>
      <c r="G308" s="92"/>
    </row>
    <row r="309" spans="1:7" x14ac:dyDescent="0.4">
      <c r="A309" s="60"/>
      <c r="B309" s="92"/>
      <c r="C309" s="92"/>
      <c r="D309" s="92"/>
      <c r="E309" s="92"/>
      <c r="F309" s="93"/>
      <c r="G309" s="92"/>
    </row>
    <row r="310" spans="1:7" x14ac:dyDescent="0.4">
      <c r="A310" s="60"/>
      <c r="B310" s="92"/>
      <c r="C310" s="92"/>
      <c r="D310" s="92"/>
      <c r="E310" s="92"/>
      <c r="F310" s="93"/>
      <c r="G310" s="92"/>
    </row>
    <row r="311" spans="1:7" x14ac:dyDescent="0.4">
      <c r="A311" s="60"/>
      <c r="B311" s="92"/>
      <c r="C311" s="92"/>
      <c r="D311" s="92"/>
      <c r="E311" s="92"/>
      <c r="F311" s="93"/>
      <c r="G311" s="92"/>
    </row>
    <row r="312" spans="1:7" x14ac:dyDescent="0.4">
      <c r="A312" s="60"/>
      <c r="B312" s="92"/>
      <c r="C312" s="92"/>
      <c r="D312" s="92"/>
      <c r="E312" s="92"/>
      <c r="F312" s="93"/>
      <c r="G312" s="92"/>
    </row>
    <row r="313" spans="1:7" x14ac:dyDescent="0.4">
      <c r="A313" s="60"/>
      <c r="B313" s="92"/>
      <c r="C313" s="92"/>
      <c r="D313" s="92"/>
      <c r="E313" s="92"/>
      <c r="F313" s="93"/>
      <c r="G313" s="92"/>
    </row>
    <row r="314" spans="1:7" x14ac:dyDescent="0.4">
      <c r="A314" s="60"/>
      <c r="B314" s="92"/>
      <c r="C314" s="92"/>
      <c r="D314" s="92"/>
      <c r="E314" s="92"/>
      <c r="F314" s="93"/>
      <c r="G314" s="92"/>
    </row>
    <row r="315" spans="1:7" x14ac:dyDescent="0.4">
      <c r="A315" s="60"/>
      <c r="B315" s="92"/>
      <c r="C315" s="92"/>
      <c r="D315" s="92"/>
      <c r="E315" s="92"/>
      <c r="F315" s="93"/>
      <c r="G315" s="92"/>
    </row>
    <row r="316" spans="1:7" x14ac:dyDescent="0.4">
      <c r="A316" s="60"/>
      <c r="B316" s="92"/>
      <c r="C316" s="92"/>
      <c r="D316" s="92"/>
      <c r="E316" s="92"/>
      <c r="F316" s="93"/>
      <c r="G316" s="92"/>
    </row>
    <row r="317" spans="1:7" x14ac:dyDescent="0.4">
      <c r="A317" s="60"/>
      <c r="B317" s="92"/>
      <c r="C317" s="92"/>
      <c r="D317" s="92"/>
      <c r="E317" s="92"/>
      <c r="F317" s="93"/>
      <c r="G317" s="92"/>
    </row>
    <row r="318" spans="1:7" x14ac:dyDescent="0.4">
      <c r="A318" s="60"/>
      <c r="B318" s="92"/>
      <c r="C318" s="92"/>
      <c r="D318" s="92"/>
      <c r="E318" s="92"/>
      <c r="F318" s="93"/>
      <c r="G318" s="92"/>
    </row>
    <row r="319" spans="1:7" x14ac:dyDescent="0.4">
      <c r="A319" s="60"/>
      <c r="B319" s="92"/>
      <c r="C319" s="92"/>
      <c r="D319" s="92"/>
      <c r="E319" s="92"/>
      <c r="F319" s="93"/>
      <c r="G319" s="92"/>
    </row>
    <row r="320" spans="1:7" x14ac:dyDescent="0.4">
      <c r="A320" s="60"/>
      <c r="B320" s="92"/>
      <c r="C320" s="92"/>
      <c r="D320" s="92"/>
      <c r="E320" s="92"/>
      <c r="F320" s="93"/>
      <c r="G320" s="92"/>
    </row>
    <row r="321" spans="1:7" x14ac:dyDescent="0.4">
      <c r="A321" s="60"/>
      <c r="B321" s="92"/>
      <c r="C321" s="92"/>
      <c r="D321" s="92"/>
      <c r="E321" s="92"/>
      <c r="F321" s="93"/>
      <c r="G321" s="92"/>
    </row>
    <row r="322" spans="1:7" x14ac:dyDescent="0.4">
      <c r="A322" s="60"/>
      <c r="B322" s="92"/>
      <c r="C322" s="92"/>
      <c r="D322" s="92"/>
      <c r="E322" s="92"/>
      <c r="F322" s="93"/>
      <c r="G322" s="92"/>
    </row>
    <row r="323" spans="1:7" x14ac:dyDescent="0.4">
      <c r="A323" s="60"/>
      <c r="B323" s="92"/>
      <c r="C323" s="92"/>
      <c r="D323" s="92"/>
      <c r="E323" s="92"/>
      <c r="F323" s="93"/>
      <c r="G323" s="92"/>
    </row>
    <row r="324" spans="1:7" x14ac:dyDescent="0.4">
      <c r="A324" s="60"/>
      <c r="B324" s="92"/>
      <c r="C324" s="92"/>
      <c r="D324" s="92"/>
      <c r="E324" s="92"/>
      <c r="F324" s="93"/>
      <c r="G324" s="92"/>
    </row>
    <row r="325" spans="1:7" x14ac:dyDescent="0.4">
      <c r="A325" s="60"/>
      <c r="B325" s="92"/>
      <c r="C325" s="92"/>
      <c r="D325" s="92"/>
      <c r="E325" s="92"/>
      <c r="F325" s="93"/>
      <c r="G325" s="92"/>
    </row>
    <row r="326" spans="1:7" x14ac:dyDescent="0.4">
      <c r="A326" s="60"/>
      <c r="B326" s="92"/>
      <c r="C326" s="92"/>
      <c r="D326" s="92"/>
      <c r="E326" s="92"/>
      <c r="F326" s="93"/>
      <c r="G326" s="92"/>
    </row>
    <row r="327" spans="1:7" x14ac:dyDescent="0.4">
      <c r="A327" s="60"/>
      <c r="B327" s="92"/>
      <c r="C327" s="92"/>
      <c r="D327" s="92"/>
      <c r="E327" s="92"/>
      <c r="F327" s="93"/>
      <c r="G327" s="92"/>
    </row>
    <row r="328" spans="1:7" x14ac:dyDescent="0.4">
      <c r="A328" s="60"/>
      <c r="B328" s="92"/>
      <c r="C328" s="92"/>
      <c r="D328" s="92"/>
      <c r="E328" s="92"/>
      <c r="F328" s="93"/>
      <c r="G328" s="92"/>
    </row>
    <row r="329" spans="1:7" x14ac:dyDescent="0.4">
      <c r="A329" s="60"/>
      <c r="B329" s="92"/>
      <c r="C329" s="92"/>
      <c r="D329" s="92"/>
      <c r="E329" s="92"/>
      <c r="F329" s="93"/>
      <c r="G329" s="92"/>
    </row>
    <row r="330" spans="1:7" x14ac:dyDescent="0.4">
      <c r="A330" s="60"/>
      <c r="B330" s="92"/>
      <c r="C330" s="92"/>
      <c r="D330" s="92"/>
      <c r="E330" s="92"/>
      <c r="F330" s="93"/>
      <c r="G330" s="92"/>
    </row>
    <row r="331" spans="1:7" x14ac:dyDescent="0.4">
      <c r="A331" s="60"/>
      <c r="B331" s="92"/>
      <c r="C331" s="92"/>
      <c r="D331" s="92"/>
      <c r="E331" s="92"/>
      <c r="F331" s="93"/>
      <c r="G331" s="92"/>
    </row>
    <row r="332" spans="1:7" x14ac:dyDescent="0.4">
      <c r="A332" s="60"/>
      <c r="B332" s="92"/>
      <c r="C332" s="92"/>
      <c r="D332" s="92"/>
      <c r="E332" s="92"/>
      <c r="F332" s="93"/>
      <c r="G332" s="92"/>
    </row>
    <row r="333" spans="1:7" x14ac:dyDescent="0.4">
      <c r="A333" s="60"/>
      <c r="B333" s="92"/>
      <c r="C333" s="92"/>
      <c r="D333" s="92"/>
      <c r="E333" s="92"/>
      <c r="F333" s="93"/>
      <c r="G333" s="92"/>
    </row>
    <row r="334" spans="1:7" x14ac:dyDescent="0.4">
      <c r="A334" s="60"/>
      <c r="B334" s="92"/>
      <c r="C334" s="92"/>
      <c r="D334" s="92"/>
      <c r="E334" s="92"/>
      <c r="F334" s="93"/>
      <c r="G334" s="92"/>
    </row>
    <row r="335" spans="1:7" x14ac:dyDescent="0.4">
      <c r="A335" s="60"/>
      <c r="B335" s="92"/>
      <c r="C335" s="92"/>
      <c r="D335" s="92"/>
      <c r="E335" s="92"/>
      <c r="F335" s="93"/>
      <c r="G335" s="92"/>
    </row>
    <row r="336" spans="1:7" x14ac:dyDescent="0.4">
      <c r="A336" s="60"/>
      <c r="B336" s="92"/>
      <c r="C336" s="92"/>
      <c r="D336" s="92"/>
      <c r="E336" s="92"/>
      <c r="F336" s="93"/>
      <c r="G336" s="92"/>
    </row>
    <row r="337" spans="1:7" x14ac:dyDescent="0.4">
      <c r="A337" s="60"/>
      <c r="B337" s="92"/>
      <c r="C337" s="92"/>
      <c r="D337" s="92"/>
      <c r="E337" s="92"/>
      <c r="F337" s="93"/>
      <c r="G337" s="92"/>
    </row>
    <row r="338" spans="1:7" x14ac:dyDescent="0.4">
      <c r="A338" s="60"/>
      <c r="B338" s="92"/>
      <c r="C338" s="92"/>
      <c r="D338" s="92"/>
      <c r="E338" s="92"/>
      <c r="F338" s="93"/>
      <c r="G338" s="92"/>
    </row>
    <row r="339" spans="1:7" x14ac:dyDescent="0.4">
      <c r="A339" s="60"/>
      <c r="B339" s="92"/>
      <c r="C339" s="92"/>
      <c r="D339" s="92"/>
      <c r="E339" s="92"/>
      <c r="F339" s="93"/>
      <c r="G339" s="92"/>
    </row>
    <row r="340" spans="1:7" x14ac:dyDescent="0.4">
      <c r="A340" s="60"/>
      <c r="B340" s="92"/>
      <c r="C340" s="92"/>
      <c r="D340" s="92"/>
      <c r="E340" s="92"/>
      <c r="F340" s="93"/>
      <c r="G340" s="92"/>
    </row>
    <row r="341" spans="1:7" x14ac:dyDescent="0.4">
      <c r="A341" s="60"/>
      <c r="B341" s="92"/>
      <c r="C341" s="92"/>
      <c r="D341" s="92"/>
      <c r="E341" s="92"/>
      <c r="F341" s="93"/>
      <c r="G341" s="92"/>
    </row>
    <row r="342" spans="1:7" x14ac:dyDescent="0.4">
      <c r="A342" s="60"/>
      <c r="B342" s="92"/>
      <c r="C342" s="92"/>
      <c r="D342" s="92"/>
      <c r="E342" s="92"/>
      <c r="F342" s="93"/>
      <c r="G342" s="92"/>
    </row>
    <row r="343" spans="1:7" x14ac:dyDescent="0.4">
      <c r="A343" s="60"/>
      <c r="B343" s="92"/>
      <c r="C343" s="92"/>
      <c r="D343" s="92"/>
      <c r="E343" s="92"/>
      <c r="F343" s="93"/>
      <c r="G343" s="92"/>
    </row>
    <row r="344" spans="1:7" x14ac:dyDescent="0.4">
      <c r="A344" s="60"/>
      <c r="B344" s="92"/>
      <c r="C344" s="92"/>
      <c r="D344" s="92"/>
      <c r="E344" s="92"/>
      <c r="F344" s="93"/>
      <c r="G344" s="92"/>
    </row>
    <row r="345" spans="1:7" x14ac:dyDescent="0.4">
      <c r="A345" s="60"/>
      <c r="B345" s="92"/>
      <c r="C345" s="92"/>
      <c r="D345" s="92"/>
      <c r="E345" s="92"/>
      <c r="F345" s="93"/>
      <c r="G345" s="92"/>
    </row>
    <row r="346" spans="1:7" x14ac:dyDescent="0.4">
      <c r="A346" s="60"/>
      <c r="B346" s="92"/>
      <c r="C346" s="92"/>
      <c r="D346" s="92"/>
      <c r="E346" s="92"/>
      <c r="F346" s="93"/>
      <c r="G346" s="92"/>
    </row>
    <row r="347" spans="1:7" x14ac:dyDescent="0.4">
      <c r="A347" s="60"/>
      <c r="B347" s="92"/>
      <c r="C347" s="92"/>
      <c r="D347" s="92"/>
      <c r="E347" s="92"/>
      <c r="F347" s="93"/>
      <c r="G347" s="92"/>
    </row>
    <row r="348" spans="1:7" x14ac:dyDescent="0.4">
      <c r="A348" s="60"/>
      <c r="B348" s="92"/>
      <c r="C348" s="92"/>
      <c r="D348" s="92"/>
      <c r="E348" s="92"/>
      <c r="F348" s="93"/>
      <c r="G348" s="92"/>
    </row>
    <row r="349" spans="1:7" x14ac:dyDescent="0.4">
      <c r="A349" s="60"/>
      <c r="B349" s="92"/>
      <c r="C349" s="92"/>
      <c r="D349" s="92"/>
      <c r="E349" s="92"/>
      <c r="F349" s="93"/>
      <c r="G349" s="92"/>
    </row>
    <row r="350" spans="1:7" x14ac:dyDescent="0.4">
      <c r="A350" s="60"/>
      <c r="B350" s="92"/>
      <c r="C350" s="92"/>
      <c r="D350" s="92"/>
      <c r="E350" s="92"/>
      <c r="F350" s="93"/>
      <c r="G350" s="92"/>
    </row>
    <row r="351" spans="1:7" x14ac:dyDescent="0.4">
      <c r="A351" s="60"/>
      <c r="B351" s="92"/>
      <c r="C351" s="92"/>
      <c r="D351" s="92"/>
      <c r="E351" s="92"/>
      <c r="F351" s="93"/>
      <c r="G351" s="92"/>
    </row>
    <row r="352" spans="1:7" x14ac:dyDescent="0.4">
      <c r="A352" s="60"/>
      <c r="B352" s="92"/>
      <c r="C352" s="92"/>
      <c r="D352" s="92"/>
      <c r="E352" s="92"/>
      <c r="F352" s="93"/>
      <c r="G352" s="92"/>
    </row>
    <row r="353" spans="1:7" x14ac:dyDescent="0.4">
      <c r="A353" s="60"/>
      <c r="B353" s="92"/>
      <c r="C353" s="92"/>
      <c r="D353" s="92"/>
      <c r="E353" s="92"/>
      <c r="F353" s="93"/>
      <c r="G353" s="92"/>
    </row>
    <row r="354" spans="1:7" x14ac:dyDescent="0.4">
      <c r="A354" s="60"/>
      <c r="B354" s="92"/>
      <c r="C354" s="92"/>
      <c r="D354" s="92"/>
      <c r="E354" s="92"/>
      <c r="F354" s="93"/>
      <c r="G354" s="92"/>
    </row>
    <row r="355" spans="1:7" x14ac:dyDescent="0.4">
      <c r="A355" s="60"/>
      <c r="B355" s="92"/>
      <c r="C355" s="92"/>
      <c r="D355" s="92"/>
      <c r="E355" s="92"/>
      <c r="F355" s="93"/>
      <c r="G355" s="92"/>
    </row>
    <row r="356" spans="1:7" x14ac:dyDescent="0.4">
      <c r="A356" s="60"/>
      <c r="B356" s="92"/>
      <c r="C356" s="92"/>
      <c r="D356" s="92"/>
      <c r="E356" s="92"/>
      <c r="F356" s="93"/>
      <c r="G356" s="92"/>
    </row>
    <row r="357" spans="1:7" x14ac:dyDescent="0.4">
      <c r="A357" s="60"/>
      <c r="B357" s="92"/>
      <c r="C357" s="92"/>
      <c r="D357" s="92"/>
      <c r="E357" s="92"/>
      <c r="F357" s="93"/>
      <c r="G357" s="92"/>
    </row>
    <row r="358" spans="1:7" x14ac:dyDescent="0.4">
      <c r="A358" s="60"/>
      <c r="B358" s="92"/>
      <c r="C358" s="92"/>
      <c r="D358" s="92"/>
      <c r="E358" s="92"/>
      <c r="F358" s="93"/>
      <c r="G358" s="92"/>
    </row>
    <row r="359" spans="1:7" x14ac:dyDescent="0.4">
      <c r="A359" s="60"/>
      <c r="B359" s="92"/>
      <c r="C359" s="92"/>
      <c r="D359" s="92"/>
      <c r="E359" s="92"/>
      <c r="F359" s="93"/>
      <c r="G359" s="92"/>
    </row>
    <row r="360" spans="1:7" x14ac:dyDescent="0.4">
      <c r="A360" s="60"/>
      <c r="B360" s="92"/>
      <c r="C360" s="92"/>
      <c r="D360" s="92"/>
      <c r="E360" s="92"/>
      <c r="F360" s="93"/>
      <c r="G360" s="92"/>
    </row>
    <row r="361" spans="1:7" x14ac:dyDescent="0.4">
      <c r="A361" s="60"/>
      <c r="B361" s="92"/>
      <c r="C361" s="92"/>
      <c r="D361" s="92"/>
      <c r="E361" s="92"/>
      <c r="F361" s="93"/>
      <c r="G361" s="92"/>
    </row>
    <row r="362" spans="1:7" x14ac:dyDescent="0.4">
      <c r="A362" s="60"/>
      <c r="B362" s="92"/>
      <c r="C362" s="92"/>
      <c r="D362" s="92"/>
      <c r="E362" s="92"/>
      <c r="F362" s="93"/>
      <c r="G362" s="92"/>
    </row>
    <row r="363" spans="1:7" x14ac:dyDescent="0.4">
      <c r="A363" s="60"/>
      <c r="B363" s="92"/>
      <c r="C363" s="92"/>
      <c r="D363" s="92"/>
      <c r="E363" s="92"/>
      <c r="F363" s="93"/>
      <c r="G363" s="92"/>
    </row>
    <row r="364" spans="1:7" x14ac:dyDescent="0.4">
      <c r="A364" s="60"/>
      <c r="B364" s="92"/>
      <c r="C364" s="92"/>
      <c r="D364" s="92"/>
      <c r="E364" s="92"/>
      <c r="F364" s="93"/>
      <c r="G364" s="92"/>
    </row>
    <row r="365" spans="1:7" x14ac:dyDescent="0.4">
      <c r="A365" s="60"/>
      <c r="B365" s="92"/>
      <c r="C365" s="92"/>
      <c r="D365" s="92"/>
      <c r="E365" s="92"/>
      <c r="F365" s="93"/>
      <c r="G365" s="92"/>
    </row>
    <row r="366" spans="1:7" x14ac:dyDescent="0.4">
      <c r="A366" s="60"/>
      <c r="B366" s="92"/>
      <c r="C366" s="92"/>
      <c r="D366" s="92"/>
      <c r="E366" s="92"/>
      <c r="F366" s="93"/>
      <c r="G366" s="92"/>
    </row>
    <row r="367" spans="1:7" x14ac:dyDescent="0.4">
      <c r="A367" s="60"/>
      <c r="B367" s="92"/>
      <c r="C367" s="92"/>
      <c r="D367" s="92"/>
      <c r="E367" s="92"/>
      <c r="F367" s="93"/>
      <c r="G367" s="92"/>
    </row>
    <row r="368" spans="1:7" x14ac:dyDescent="0.4">
      <c r="A368" s="60"/>
      <c r="B368" s="92"/>
      <c r="C368" s="92"/>
      <c r="D368" s="92"/>
      <c r="E368" s="92"/>
      <c r="F368" s="93"/>
      <c r="G368" s="92"/>
    </row>
    <row r="369" spans="1:7" x14ac:dyDescent="0.4">
      <c r="A369" s="60"/>
      <c r="B369" s="92"/>
      <c r="C369" s="92"/>
      <c r="D369" s="92"/>
      <c r="E369" s="92"/>
      <c r="F369" s="93"/>
      <c r="G369" s="92"/>
    </row>
    <row r="370" spans="1:7" x14ac:dyDescent="0.4">
      <c r="A370" s="60"/>
      <c r="B370" s="92"/>
      <c r="C370" s="92"/>
      <c r="D370" s="92"/>
      <c r="E370" s="92"/>
      <c r="F370" s="93"/>
      <c r="G370" s="92"/>
    </row>
    <row r="371" spans="1:7" x14ac:dyDescent="0.4">
      <c r="A371" s="60"/>
      <c r="B371" s="92"/>
      <c r="C371" s="92"/>
      <c r="D371" s="92"/>
      <c r="E371" s="92"/>
      <c r="F371" s="93"/>
      <c r="G371" s="92"/>
    </row>
    <row r="372" spans="1:7" x14ac:dyDescent="0.4">
      <c r="A372" s="60"/>
      <c r="B372" s="92"/>
      <c r="C372" s="92"/>
      <c r="D372" s="92"/>
      <c r="E372" s="92"/>
      <c r="F372" s="93"/>
      <c r="G372" s="92"/>
    </row>
    <row r="373" spans="1:7" x14ac:dyDescent="0.4">
      <c r="A373" s="60"/>
      <c r="B373" s="92"/>
      <c r="C373" s="92"/>
      <c r="D373" s="92"/>
      <c r="E373" s="92"/>
      <c r="F373" s="93"/>
      <c r="G373" s="92"/>
    </row>
    <row r="374" spans="1:7" x14ac:dyDescent="0.4">
      <c r="A374" s="60"/>
      <c r="B374" s="92"/>
      <c r="C374" s="92"/>
      <c r="D374" s="92"/>
      <c r="E374" s="92"/>
      <c r="F374" s="93"/>
      <c r="G374" s="92"/>
    </row>
    <row r="375" spans="1:7" x14ac:dyDescent="0.4">
      <c r="A375" s="60"/>
      <c r="B375" s="92"/>
      <c r="C375" s="92"/>
      <c r="D375" s="92"/>
      <c r="E375" s="92"/>
      <c r="F375" s="93"/>
      <c r="G375" s="92"/>
    </row>
    <row r="376" spans="1:7" x14ac:dyDescent="0.4">
      <c r="A376" s="60"/>
      <c r="B376" s="92"/>
      <c r="C376" s="92"/>
      <c r="D376" s="92"/>
      <c r="E376" s="92"/>
      <c r="F376" s="93"/>
      <c r="G376" s="92"/>
    </row>
    <row r="377" spans="1:7" x14ac:dyDescent="0.4">
      <c r="A377" s="60"/>
      <c r="B377" s="92"/>
      <c r="C377" s="92"/>
      <c r="D377" s="92"/>
      <c r="E377" s="92"/>
      <c r="F377" s="93"/>
      <c r="G377" s="92"/>
    </row>
    <row r="378" spans="1:7" x14ac:dyDescent="0.4">
      <c r="A378" s="60"/>
      <c r="B378" s="92"/>
      <c r="C378" s="92"/>
      <c r="D378" s="92"/>
      <c r="E378" s="92"/>
      <c r="F378" s="93"/>
      <c r="G378" s="92"/>
    </row>
    <row r="379" spans="1:7" x14ac:dyDescent="0.4">
      <c r="A379" s="60"/>
      <c r="B379" s="92"/>
      <c r="C379" s="92"/>
      <c r="D379" s="92"/>
      <c r="E379" s="92"/>
      <c r="F379" s="93"/>
      <c r="G379" s="92"/>
    </row>
    <row r="380" spans="1:7" x14ac:dyDescent="0.4">
      <c r="A380" s="60"/>
      <c r="B380" s="92"/>
      <c r="C380" s="92"/>
      <c r="D380" s="92"/>
      <c r="E380" s="92"/>
      <c r="F380" s="93"/>
      <c r="G380" s="92"/>
    </row>
    <row r="381" spans="1:7" x14ac:dyDescent="0.4">
      <c r="A381" s="60"/>
      <c r="B381" s="92"/>
      <c r="C381" s="92"/>
      <c r="D381" s="92"/>
      <c r="E381" s="92"/>
      <c r="F381" s="93"/>
      <c r="G381" s="92"/>
    </row>
    <row r="382" spans="1:7" x14ac:dyDescent="0.4">
      <c r="A382" s="60"/>
      <c r="B382" s="92"/>
      <c r="C382" s="92"/>
      <c r="D382" s="92"/>
      <c r="E382" s="92"/>
      <c r="F382" s="93"/>
      <c r="G382" s="92"/>
    </row>
    <row r="383" spans="1:7" x14ac:dyDescent="0.4">
      <c r="A383" s="60"/>
      <c r="B383" s="92"/>
      <c r="C383" s="92"/>
      <c r="D383" s="92"/>
      <c r="E383" s="92"/>
      <c r="F383" s="93"/>
      <c r="G383" s="92"/>
    </row>
    <row r="384" spans="1:7" x14ac:dyDescent="0.4">
      <c r="A384" s="60"/>
      <c r="B384" s="92"/>
      <c r="C384" s="92"/>
      <c r="D384" s="92"/>
      <c r="E384" s="92"/>
      <c r="F384" s="93"/>
      <c r="G384" s="92"/>
    </row>
    <row r="385" spans="1:7" x14ac:dyDescent="0.4">
      <c r="A385" s="60"/>
      <c r="B385" s="92"/>
      <c r="C385" s="92"/>
      <c r="D385" s="92"/>
      <c r="E385" s="92"/>
      <c r="F385" s="93"/>
      <c r="G385" s="92"/>
    </row>
    <row r="386" spans="1:7" x14ac:dyDescent="0.4">
      <c r="A386" s="60"/>
      <c r="B386" s="92"/>
      <c r="C386" s="92"/>
      <c r="D386" s="92"/>
      <c r="E386" s="92"/>
      <c r="F386" s="93"/>
      <c r="G386" s="92"/>
    </row>
    <row r="387" spans="1:7" x14ac:dyDescent="0.4">
      <c r="A387" s="60"/>
      <c r="B387" s="92"/>
      <c r="C387" s="92"/>
      <c r="D387" s="92"/>
      <c r="E387" s="92"/>
      <c r="F387" s="93"/>
      <c r="G387" s="92"/>
    </row>
    <row r="388" spans="1:7" x14ac:dyDescent="0.4">
      <c r="A388" s="60"/>
      <c r="B388" s="92"/>
      <c r="C388" s="92"/>
      <c r="D388" s="92"/>
      <c r="E388" s="92"/>
      <c r="F388" s="93"/>
      <c r="G388" s="92"/>
    </row>
    <row r="389" spans="1:7" x14ac:dyDescent="0.4">
      <c r="A389" s="60"/>
      <c r="B389" s="92"/>
      <c r="C389" s="92"/>
      <c r="D389" s="92"/>
      <c r="E389" s="92"/>
      <c r="F389" s="93"/>
      <c r="G389" s="92"/>
    </row>
    <row r="390" spans="1:7" x14ac:dyDescent="0.4">
      <c r="A390" s="60"/>
      <c r="B390" s="92"/>
      <c r="C390" s="92"/>
      <c r="D390" s="92"/>
      <c r="E390" s="92"/>
      <c r="F390" s="93"/>
      <c r="G390" s="92"/>
    </row>
    <row r="391" spans="1:7" x14ac:dyDescent="0.4">
      <c r="A391" s="60"/>
      <c r="B391" s="92"/>
      <c r="C391" s="92"/>
      <c r="D391" s="92"/>
      <c r="E391" s="92"/>
      <c r="F391" s="93"/>
      <c r="G391" s="92"/>
    </row>
    <row r="392" spans="1:7" x14ac:dyDescent="0.4">
      <c r="A392" s="60"/>
      <c r="B392" s="92"/>
      <c r="C392" s="92"/>
      <c r="D392" s="92"/>
      <c r="E392" s="92"/>
      <c r="F392" s="93"/>
      <c r="G392" s="92"/>
    </row>
    <row r="393" spans="1:7" x14ac:dyDescent="0.4">
      <c r="A393" s="60"/>
      <c r="B393" s="92"/>
      <c r="C393" s="92"/>
      <c r="D393" s="92"/>
      <c r="E393" s="92"/>
      <c r="F393" s="93"/>
      <c r="G393" s="92"/>
    </row>
    <row r="394" spans="1:7" x14ac:dyDescent="0.4">
      <c r="A394" s="60"/>
      <c r="B394" s="92"/>
      <c r="C394" s="92"/>
      <c r="D394" s="92"/>
      <c r="E394" s="92"/>
      <c r="F394" s="93"/>
      <c r="G394" s="92"/>
    </row>
    <row r="395" spans="1:7" x14ac:dyDescent="0.4">
      <c r="A395" s="60"/>
      <c r="B395" s="92"/>
      <c r="C395" s="92"/>
      <c r="D395" s="92"/>
      <c r="E395" s="92"/>
      <c r="F395" s="93"/>
      <c r="G395" s="92"/>
    </row>
    <row r="396" spans="1:7" x14ac:dyDescent="0.4">
      <c r="A396" s="60"/>
      <c r="B396" s="92"/>
      <c r="C396" s="92"/>
      <c r="D396" s="92"/>
      <c r="E396" s="92"/>
      <c r="F396" s="93"/>
      <c r="G396" s="92"/>
    </row>
    <row r="397" spans="1:7" x14ac:dyDescent="0.4">
      <c r="A397" s="60"/>
      <c r="B397" s="92"/>
      <c r="C397" s="92"/>
      <c r="D397" s="92"/>
      <c r="E397" s="92"/>
      <c r="F397" s="93"/>
      <c r="G397" s="92"/>
    </row>
    <row r="398" spans="1:7" x14ac:dyDescent="0.4">
      <c r="A398" s="60"/>
      <c r="B398" s="92"/>
      <c r="C398" s="92"/>
      <c r="D398" s="92"/>
      <c r="E398" s="92"/>
      <c r="F398" s="93"/>
      <c r="G398" s="92"/>
    </row>
    <row r="399" spans="1:7" x14ac:dyDescent="0.4">
      <c r="A399" s="60"/>
      <c r="B399" s="92"/>
      <c r="C399" s="92"/>
      <c r="D399" s="92"/>
      <c r="E399" s="92"/>
      <c r="F399" s="93"/>
      <c r="G399" s="92"/>
    </row>
    <row r="400" spans="1:7" x14ac:dyDescent="0.4">
      <c r="A400" s="60"/>
      <c r="B400" s="92"/>
      <c r="C400" s="92"/>
      <c r="D400" s="92"/>
      <c r="E400" s="92"/>
      <c r="F400" s="93"/>
      <c r="G400" s="92"/>
    </row>
    <row r="401" spans="1:7" x14ac:dyDescent="0.4">
      <c r="A401" s="60"/>
      <c r="B401" s="92"/>
      <c r="C401" s="92"/>
      <c r="D401" s="92"/>
      <c r="E401" s="92"/>
      <c r="F401" s="93"/>
      <c r="G401" s="92"/>
    </row>
    <row r="402" spans="1:7" x14ac:dyDescent="0.4">
      <c r="A402" s="60"/>
      <c r="B402" s="92"/>
      <c r="C402" s="92"/>
      <c r="D402" s="92"/>
      <c r="E402" s="92"/>
      <c r="F402" s="93"/>
      <c r="G402" s="92"/>
    </row>
    <row r="403" spans="1:7" x14ac:dyDescent="0.4">
      <c r="A403" s="60"/>
      <c r="B403" s="92"/>
      <c r="C403" s="92"/>
      <c r="D403" s="92"/>
      <c r="E403" s="92"/>
      <c r="F403" s="93"/>
      <c r="G403" s="92"/>
    </row>
    <row r="404" spans="1:7" x14ac:dyDescent="0.4">
      <c r="A404" s="60"/>
      <c r="B404" s="92"/>
      <c r="C404" s="92"/>
      <c r="D404" s="92"/>
      <c r="E404" s="92"/>
      <c r="F404" s="93"/>
      <c r="G404" s="92"/>
    </row>
    <row r="405" spans="1:7" x14ac:dyDescent="0.4">
      <c r="A405" s="60"/>
      <c r="B405" s="92"/>
      <c r="C405" s="92"/>
      <c r="D405" s="92"/>
      <c r="E405" s="92"/>
      <c r="F405" s="93"/>
      <c r="G405" s="92"/>
    </row>
    <row r="406" spans="1:7" x14ac:dyDescent="0.4">
      <c r="A406" s="60"/>
      <c r="B406" s="92"/>
      <c r="C406" s="92"/>
      <c r="D406" s="92"/>
      <c r="E406" s="92"/>
      <c r="F406" s="93"/>
      <c r="G406" s="92"/>
    </row>
    <row r="407" spans="1:7" x14ac:dyDescent="0.4">
      <c r="A407" s="60"/>
      <c r="B407" s="92"/>
      <c r="C407" s="92"/>
      <c r="D407" s="92"/>
      <c r="E407" s="92"/>
      <c r="F407" s="93"/>
      <c r="G407" s="92"/>
    </row>
    <row r="408" spans="1:7" x14ac:dyDescent="0.4">
      <c r="A408" s="60"/>
      <c r="B408" s="92"/>
      <c r="C408" s="92"/>
      <c r="D408" s="92"/>
      <c r="E408" s="92"/>
      <c r="F408" s="93"/>
      <c r="G408" s="92"/>
    </row>
    <row r="409" spans="1:7" x14ac:dyDescent="0.4">
      <c r="A409" s="60"/>
      <c r="B409" s="92"/>
      <c r="C409" s="92"/>
      <c r="D409" s="92"/>
      <c r="E409" s="92"/>
      <c r="F409" s="93"/>
      <c r="G409" s="92"/>
    </row>
    <row r="410" spans="1:7" x14ac:dyDescent="0.4">
      <c r="A410" s="60"/>
      <c r="B410" s="92"/>
      <c r="C410" s="92"/>
      <c r="D410" s="92"/>
      <c r="E410" s="92"/>
      <c r="F410" s="93"/>
      <c r="G410" s="92"/>
    </row>
    <row r="411" spans="1:7" x14ac:dyDescent="0.4">
      <c r="A411" s="60"/>
      <c r="B411" s="92"/>
      <c r="C411" s="92"/>
      <c r="D411" s="92"/>
      <c r="E411" s="92"/>
      <c r="F411" s="93"/>
      <c r="G411" s="92"/>
    </row>
    <row r="412" spans="1:7" x14ac:dyDescent="0.4">
      <c r="A412" s="60"/>
      <c r="B412" s="92"/>
      <c r="C412" s="92"/>
      <c r="D412" s="92"/>
      <c r="E412" s="92"/>
      <c r="F412" s="93"/>
      <c r="G412" s="92"/>
    </row>
    <row r="413" spans="1:7" x14ac:dyDescent="0.4">
      <c r="A413" s="60"/>
      <c r="B413" s="92"/>
      <c r="C413" s="92"/>
      <c r="D413" s="92"/>
      <c r="E413" s="92"/>
      <c r="F413" s="93"/>
      <c r="G413" s="92"/>
    </row>
    <row r="414" spans="1:7" x14ac:dyDescent="0.4">
      <c r="A414" s="60"/>
      <c r="B414" s="92"/>
      <c r="C414" s="92"/>
      <c r="D414" s="92"/>
      <c r="E414" s="92"/>
      <c r="F414" s="93"/>
      <c r="G414" s="92"/>
    </row>
    <row r="415" spans="1:7" x14ac:dyDescent="0.4">
      <c r="A415" s="60"/>
      <c r="B415" s="92"/>
      <c r="C415" s="92"/>
      <c r="D415" s="92"/>
      <c r="E415" s="92"/>
      <c r="F415" s="93"/>
      <c r="G415" s="92"/>
    </row>
    <row r="416" spans="1:7" x14ac:dyDescent="0.4">
      <c r="A416" s="60"/>
      <c r="B416" s="92"/>
      <c r="C416" s="92"/>
      <c r="D416" s="92"/>
      <c r="E416" s="92"/>
      <c r="F416" s="93"/>
      <c r="G416" s="92"/>
    </row>
    <row r="417" spans="1:7" x14ac:dyDescent="0.4">
      <c r="A417" s="60"/>
      <c r="B417" s="92"/>
      <c r="C417" s="92"/>
      <c r="D417" s="92"/>
      <c r="E417" s="92"/>
      <c r="F417" s="93"/>
      <c r="G417" s="92"/>
    </row>
    <row r="418" spans="1:7" x14ac:dyDescent="0.4">
      <c r="A418" s="60"/>
      <c r="B418" s="92"/>
      <c r="C418" s="92"/>
      <c r="D418" s="92"/>
      <c r="E418" s="92"/>
      <c r="F418" s="93"/>
      <c r="G418" s="92"/>
    </row>
    <row r="419" spans="1:7" x14ac:dyDescent="0.4">
      <c r="A419" s="60"/>
      <c r="B419" s="92"/>
      <c r="C419" s="92"/>
      <c r="D419" s="92"/>
      <c r="E419" s="92"/>
      <c r="F419" s="93"/>
      <c r="G419" s="92"/>
    </row>
    <row r="420" spans="1:7" x14ac:dyDescent="0.4">
      <c r="A420" s="60"/>
      <c r="B420" s="92"/>
      <c r="C420" s="92"/>
      <c r="D420" s="92"/>
      <c r="E420" s="92"/>
      <c r="F420" s="93"/>
      <c r="G420" s="92"/>
    </row>
    <row r="421" spans="1:7" x14ac:dyDescent="0.4">
      <c r="A421" s="60"/>
      <c r="B421" s="92"/>
      <c r="C421" s="92"/>
      <c r="D421" s="92"/>
      <c r="E421" s="92"/>
      <c r="F421" s="93"/>
      <c r="G421" s="92"/>
    </row>
    <row r="422" spans="1:7" x14ac:dyDescent="0.4">
      <c r="A422" s="60"/>
      <c r="B422" s="92"/>
      <c r="C422" s="92"/>
      <c r="D422" s="92"/>
      <c r="E422" s="92"/>
      <c r="F422" s="93"/>
      <c r="G422" s="92"/>
    </row>
    <row r="423" spans="1:7" x14ac:dyDescent="0.4">
      <c r="A423" s="60"/>
      <c r="B423" s="92"/>
      <c r="C423" s="92"/>
      <c r="D423" s="92"/>
      <c r="E423" s="92"/>
      <c r="F423" s="93"/>
      <c r="G423" s="92"/>
    </row>
    <row r="424" spans="1:7" x14ac:dyDescent="0.4">
      <c r="A424" s="60"/>
      <c r="B424" s="92"/>
      <c r="C424" s="92"/>
      <c r="D424" s="92"/>
      <c r="E424" s="92"/>
      <c r="F424" s="93"/>
      <c r="G424" s="92"/>
    </row>
    <row r="425" spans="1:7" x14ac:dyDescent="0.4">
      <c r="A425" s="60"/>
      <c r="B425" s="92"/>
      <c r="C425" s="92"/>
      <c r="D425" s="92"/>
      <c r="E425" s="92"/>
      <c r="F425" s="93"/>
      <c r="G425" s="92"/>
    </row>
    <row r="426" spans="1:7" x14ac:dyDescent="0.4">
      <c r="A426" s="60"/>
      <c r="B426" s="92"/>
      <c r="C426" s="92"/>
      <c r="D426" s="92"/>
      <c r="E426" s="92"/>
      <c r="F426" s="93"/>
      <c r="G426" s="92"/>
    </row>
    <row r="427" spans="1:7" x14ac:dyDescent="0.4">
      <c r="A427" s="60"/>
      <c r="B427" s="92"/>
      <c r="C427" s="92"/>
      <c r="D427" s="92"/>
      <c r="E427" s="92"/>
      <c r="F427" s="93"/>
      <c r="G427" s="92"/>
    </row>
    <row r="428" spans="1:7" x14ac:dyDescent="0.4">
      <c r="A428" s="60"/>
      <c r="B428" s="92"/>
      <c r="C428" s="92"/>
      <c r="D428" s="92"/>
      <c r="E428" s="92"/>
      <c r="F428" s="93"/>
      <c r="G428" s="92"/>
    </row>
    <row r="429" spans="1:7" x14ac:dyDescent="0.4">
      <c r="A429" s="60"/>
      <c r="B429" s="92"/>
      <c r="C429" s="92"/>
      <c r="D429" s="92"/>
      <c r="E429" s="92"/>
      <c r="F429" s="93"/>
      <c r="G429" s="92"/>
    </row>
    <row r="430" spans="1:7" x14ac:dyDescent="0.4">
      <c r="A430" s="60"/>
      <c r="B430" s="92"/>
      <c r="C430" s="92"/>
      <c r="D430" s="92"/>
      <c r="E430" s="92"/>
      <c r="F430" s="93"/>
      <c r="G430" s="92"/>
    </row>
    <row r="431" spans="1:7" x14ac:dyDescent="0.4">
      <c r="A431" s="60"/>
      <c r="B431" s="92"/>
      <c r="C431" s="92"/>
      <c r="D431" s="92"/>
      <c r="E431" s="92"/>
      <c r="F431" s="93"/>
      <c r="G431" s="92"/>
    </row>
    <row r="432" spans="1:7" x14ac:dyDescent="0.4">
      <c r="A432" s="60"/>
      <c r="B432" s="92"/>
      <c r="C432" s="92"/>
      <c r="D432" s="92"/>
      <c r="E432" s="92"/>
      <c r="F432" s="93"/>
      <c r="G432" s="92"/>
    </row>
    <row r="433" spans="1:7" x14ac:dyDescent="0.4">
      <c r="A433" s="60"/>
      <c r="B433" s="92"/>
      <c r="C433" s="92"/>
      <c r="D433" s="92"/>
      <c r="E433" s="92"/>
      <c r="F433" s="93"/>
      <c r="G433" s="92"/>
    </row>
    <row r="434" spans="1:7" x14ac:dyDescent="0.4">
      <c r="A434" s="60"/>
      <c r="B434" s="92"/>
      <c r="C434" s="92"/>
      <c r="D434" s="92"/>
      <c r="E434" s="92"/>
      <c r="F434" s="93"/>
      <c r="G434" s="92"/>
    </row>
    <row r="435" spans="1:7" x14ac:dyDescent="0.4">
      <c r="A435" s="60"/>
      <c r="B435" s="92"/>
      <c r="C435" s="92"/>
      <c r="D435" s="92"/>
      <c r="E435" s="92"/>
      <c r="F435" s="93"/>
      <c r="G435" s="92"/>
    </row>
    <row r="436" spans="1:7" x14ac:dyDescent="0.4">
      <c r="A436" s="60"/>
      <c r="B436" s="92"/>
      <c r="C436" s="92"/>
      <c r="D436" s="92"/>
      <c r="E436" s="92"/>
      <c r="F436" s="93"/>
      <c r="G436" s="92"/>
    </row>
    <row r="437" spans="1:7" x14ac:dyDescent="0.4">
      <c r="A437" s="60"/>
      <c r="B437" s="92"/>
      <c r="C437" s="92"/>
      <c r="D437" s="92"/>
      <c r="E437" s="92"/>
      <c r="F437" s="93"/>
      <c r="G437" s="92"/>
    </row>
    <row r="438" spans="1:7" x14ac:dyDescent="0.4">
      <c r="A438" s="60"/>
      <c r="B438" s="92"/>
      <c r="C438" s="92"/>
      <c r="D438" s="92"/>
      <c r="E438" s="92"/>
      <c r="F438" s="93"/>
      <c r="G438" s="92"/>
    </row>
    <row r="439" spans="1:7" x14ac:dyDescent="0.4">
      <c r="A439" s="60"/>
      <c r="B439" s="92"/>
      <c r="C439" s="92"/>
      <c r="D439" s="92"/>
      <c r="E439" s="92"/>
      <c r="F439" s="93"/>
      <c r="G439" s="92"/>
    </row>
    <row r="440" spans="1:7" x14ac:dyDescent="0.4">
      <c r="A440" s="60"/>
      <c r="B440" s="92"/>
      <c r="C440" s="92"/>
      <c r="D440" s="92"/>
      <c r="E440" s="92"/>
      <c r="F440" s="93"/>
      <c r="G440" s="92"/>
    </row>
    <row r="441" spans="1:7" x14ac:dyDescent="0.4">
      <c r="A441" s="60"/>
      <c r="B441" s="92"/>
      <c r="C441" s="92"/>
      <c r="D441" s="92"/>
      <c r="E441" s="92"/>
      <c r="F441" s="93"/>
      <c r="G441" s="92"/>
    </row>
    <row r="442" spans="1:7" x14ac:dyDescent="0.4">
      <c r="A442" s="60"/>
      <c r="B442" s="92"/>
      <c r="C442" s="92"/>
      <c r="D442" s="92"/>
      <c r="E442" s="92"/>
      <c r="F442" s="93"/>
      <c r="G442" s="92"/>
    </row>
    <row r="443" spans="1:7" x14ac:dyDescent="0.4">
      <c r="A443" s="60"/>
      <c r="B443" s="92"/>
      <c r="C443" s="92"/>
      <c r="D443" s="92"/>
      <c r="E443" s="92"/>
      <c r="F443" s="93"/>
      <c r="G443" s="92"/>
    </row>
    <row r="444" spans="1:7" x14ac:dyDescent="0.4">
      <c r="A444" s="60"/>
      <c r="B444" s="92"/>
      <c r="C444" s="92"/>
      <c r="D444" s="92"/>
      <c r="E444" s="92"/>
      <c r="F444" s="93"/>
      <c r="G444" s="92"/>
    </row>
    <row r="445" spans="1:7" x14ac:dyDescent="0.4">
      <c r="A445" s="60"/>
      <c r="B445" s="92"/>
      <c r="C445" s="92"/>
      <c r="D445" s="92"/>
      <c r="E445" s="92"/>
      <c r="F445" s="93"/>
      <c r="G445" s="92"/>
    </row>
    <row r="446" spans="1:7" x14ac:dyDescent="0.4">
      <c r="A446" s="60"/>
      <c r="B446" s="92"/>
      <c r="C446" s="92"/>
      <c r="D446" s="92"/>
      <c r="E446" s="92"/>
      <c r="F446" s="93"/>
      <c r="G446" s="92"/>
    </row>
    <row r="447" spans="1:7" x14ac:dyDescent="0.4">
      <c r="A447" s="60"/>
      <c r="B447" s="92"/>
      <c r="C447" s="92"/>
      <c r="D447" s="92"/>
      <c r="E447" s="92"/>
      <c r="F447" s="93"/>
      <c r="G447" s="92"/>
    </row>
    <row r="448" spans="1:7" x14ac:dyDescent="0.4">
      <c r="A448" s="60"/>
      <c r="B448" s="92"/>
      <c r="C448" s="92"/>
      <c r="D448" s="92"/>
      <c r="E448" s="92"/>
      <c r="F448" s="93"/>
      <c r="G448" s="92"/>
    </row>
    <row r="449" spans="1:7" x14ac:dyDescent="0.4">
      <c r="A449" s="60"/>
      <c r="B449" s="92"/>
      <c r="C449" s="92"/>
      <c r="D449" s="92"/>
      <c r="E449" s="92"/>
      <c r="F449" s="93"/>
      <c r="G449" s="92"/>
    </row>
    <row r="450" spans="1:7" x14ac:dyDescent="0.4">
      <c r="A450" s="60"/>
      <c r="B450" s="92"/>
      <c r="C450" s="92"/>
      <c r="D450" s="92"/>
      <c r="E450" s="92"/>
      <c r="F450" s="93"/>
      <c r="G450" s="92"/>
    </row>
    <row r="451" spans="1:7" x14ac:dyDescent="0.4">
      <c r="A451" s="60"/>
      <c r="B451" s="92"/>
      <c r="C451" s="92"/>
      <c r="D451" s="92"/>
      <c r="E451" s="92"/>
      <c r="F451" s="93"/>
      <c r="G451" s="92"/>
    </row>
    <row r="452" spans="1:7" x14ac:dyDescent="0.4">
      <c r="A452" s="60"/>
      <c r="B452" s="92"/>
      <c r="C452" s="92"/>
      <c r="D452" s="92"/>
      <c r="E452" s="92"/>
      <c r="F452" s="93"/>
      <c r="G452" s="92"/>
    </row>
    <row r="453" spans="1:7" x14ac:dyDescent="0.4">
      <c r="A453" s="60"/>
      <c r="B453" s="92"/>
      <c r="C453" s="92"/>
      <c r="D453" s="92"/>
      <c r="E453" s="92"/>
      <c r="F453" s="93"/>
      <c r="G453" s="92"/>
    </row>
    <row r="454" spans="1:7" x14ac:dyDescent="0.4">
      <c r="A454" s="60"/>
      <c r="B454" s="92"/>
      <c r="C454" s="92"/>
      <c r="D454" s="92"/>
      <c r="E454" s="92"/>
      <c r="F454" s="93"/>
      <c r="G454" s="92"/>
    </row>
    <row r="455" spans="1:7" x14ac:dyDescent="0.4">
      <c r="A455" s="60"/>
      <c r="B455" s="92"/>
      <c r="C455" s="92"/>
      <c r="D455" s="92"/>
      <c r="E455" s="92"/>
      <c r="F455" s="93"/>
      <c r="G455" s="92"/>
    </row>
    <row r="456" spans="1:7" x14ac:dyDescent="0.4">
      <c r="A456" s="60"/>
      <c r="B456" s="92"/>
      <c r="C456" s="92"/>
      <c r="D456" s="92"/>
      <c r="E456" s="92"/>
      <c r="F456" s="93"/>
      <c r="G456" s="92"/>
    </row>
    <row r="457" spans="1:7" x14ac:dyDescent="0.4">
      <c r="A457" s="60"/>
      <c r="B457" s="92"/>
      <c r="C457" s="92"/>
      <c r="D457" s="92"/>
      <c r="E457" s="92"/>
      <c r="F457" s="93"/>
      <c r="G457" s="92"/>
    </row>
    <row r="458" spans="1:7" x14ac:dyDescent="0.4">
      <c r="A458" s="60"/>
      <c r="B458" s="92"/>
      <c r="C458" s="92"/>
      <c r="D458" s="92"/>
      <c r="E458" s="92"/>
      <c r="F458" s="93"/>
      <c r="G458" s="92"/>
    </row>
    <row r="459" spans="1:7" x14ac:dyDescent="0.4">
      <c r="A459" s="60"/>
      <c r="B459" s="92"/>
      <c r="C459" s="92"/>
      <c r="D459" s="92"/>
      <c r="E459" s="92"/>
      <c r="F459" s="93"/>
      <c r="G459" s="92"/>
    </row>
    <row r="460" spans="1:7" x14ac:dyDescent="0.4">
      <c r="A460" s="60"/>
      <c r="B460" s="92"/>
      <c r="C460" s="92"/>
      <c r="D460" s="92"/>
      <c r="E460" s="92"/>
      <c r="F460" s="93"/>
      <c r="G460" s="92"/>
    </row>
    <row r="461" spans="1:7" x14ac:dyDescent="0.4">
      <c r="A461" s="60"/>
      <c r="B461" s="92"/>
      <c r="C461" s="92"/>
      <c r="D461" s="92"/>
      <c r="E461" s="92"/>
      <c r="F461" s="93"/>
      <c r="G461" s="92"/>
    </row>
    <row r="462" spans="1:7" x14ac:dyDescent="0.4">
      <c r="A462" s="60"/>
      <c r="B462" s="92"/>
      <c r="C462" s="92"/>
      <c r="D462" s="92"/>
      <c r="E462" s="92"/>
      <c r="F462" s="93"/>
      <c r="G462" s="92"/>
    </row>
    <row r="463" spans="1:7" x14ac:dyDescent="0.4">
      <c r="A463" s="60"/>
      <c r="B463" s="92"/>
      <c r="C463" s="92"/>
      <c r="D463" s="92"/>
      <c r="E463" s="92"/>
      <c r="F463" s="93"/>
      <c r="G463" s="92"/>
    </row>
    <row r="464" spans="1:7" x14ac:dyDescent="0.4">
      <c r="A464" s="60"/>
      <c r="B464" s="92"/>
      <c r="C464" s="92"/>
      <c r="D464" s="92"/>
      <c r="E464" s="92"/>
      <c r="F464" s="93"/>
      <c r="G464" s="92"/>
    </row>
    <row r="465" spans="1:7" x14ac:dyDescent="0.4">
      <c r="A465" s="60"/>
      <c r="B465" s="92"/>
      <c r="C465" s="92"/>
      <c r="D465" s="92"/>
      <c r="E465" s="92"/>
      <c r="F465" s="93"/>
      <c r="G465" s="92"/>
    </row>
    <row r="466" spans="1:7" x14ac:dyDescent="0.4">
      <c r="A466" s="60"/>
      <c r="B466" s="92"/>
      <c r="C466" s="92"/>
      <c r="D466" s="92"/>
      <c r="E466" s="92"/>
      <c r="F466" s="93"/>
      <c r="G466" s="92"/>
    </row>
    <row r="467" spans="1:7" x14ac:dyDescent="0.4">
      <c r="A467" s="60"/>
      <c r="B467" s="92"/>
      <c r="C467" s="92"/>
      <c r="D467" s="92"/>
      <c r="E467" s="92"/>
      <c r="F467" s="93"/>
      <c r="G467" s="92"/>
    </row>
    <row r="468" spans="1:7" x14ac:dyDescent="0.4">
      <c r="A468" s="60"/>
      <c r="B468" s="92"/>
      <c r="C468" s="92"/>
      <c r="D468" s="92"/>
      <c r="E468" s="92"/>
      <c r="F468" s="93"/>
      <c r="G468" s="92"/>
    </row>
    <row r="469" spans="1:7" x14ac:dyDescent="0.4">
      <c r="A469" s="60"/>
      <c r="B469" s="92"/>
      <c r="C469" s="92"/>
      <c r="D469" s="92"/>
      <c r="E469" s="92"/>
      <c r="F469" s="93"/>
      <c r="G469" s="92"/>
    </row>
    <row r="470" spans="1:7" x14ac:dyDescent="0.4">
      <c r="A470" s="60"/>
      <c r="B470" s="92"/>
      <c r="C470" s="92"/>
      <c r="D470" s="92"/>
      <c r="E470" s="92"/>
      <c r="F470" s="93"/>
      <c r="G470" s="92"/>
    </row>
    <row r="471" spans="1:7" x14ac:dyDescent="0.4">
      <c r="A471" s="60"/>
      <c r="B471" s="92"/>
      <c r="C471" s="92"/>
      <c r="D471" s="92"/>
      <c r="E471" s="92"/>
      <c r="F471" s="93"/>
      <c r="G471" s="92"/>
    </row>
    <row r="472" spans="1:7" x14ac:dyDescent="0.4">
      <c r="A472" s="60"/>
      <c r="B472" s="92"/>
      <c r="C472" s="92"/>
      <c r="D472" s="92"/>
      <c r="E472" s="92"/>
      <c r="F472" s="93"/>
      <c r="G472" s="92"/>
    </row>
    <row r="473" spans="1:7" x14ac:dyDescent="0.4">
      <c r="A473" s="60"/>
      <c r="B473" s="92"/>
      <c r="C473" s="92"/>
      <c r="D473" s="92"/>
      <c r="E473" s="92"/>
      <c r="F473" s="93"/>
      <c r="G473" s="92"/>
    </row>
    <row r="474" spans="1:7" x14ac:dyDescent="0.4">
      <c r="A474" s="60"/>
      <c r="B474" s="92"/>
      <c r="C474" s="92"/>
      <c r="D474" s="92"/>
      <c r="E474" s="92"/>
      <c r="F474" s="93"/>
      <c r="G474" s="92"/>
    </row>
    <row r="475" spans="1:7" x14ac:dyDescent="0.4">
      <c r="A475" s="60"/>
      <c r="B475" s="92"/>
      <c r="C475" s="92"/>
      <c r="D475" s="92"/>
      <c r="E475" s="92"/>
      <c r="F475" s="93"/>
      <c r="G475" s="92"/>
    </row>
    <row r="476" spans="1:7" x14ac:dyDescent="0.4">
      <c r="A476" s="60"/>
      <c r="B476" s="92"/>
      <c r="C476" s="92"/>
      <c r="D476" s="92"/>
      <c r="E476" s="92"/>
      <c r="F476" s="93"/>
      <c r="G476" s="92"/>
    </row>
    <row r="477" spans="1:7" x14ac:dyDescent="0.4">
      <c r="A477" s="60"/>
      <c r="B477" s="92"/>
      <c r="C477" s="92"/>
      <c r="D477" s="92"/>
      <c r="E477" s="92"/>
      <c r="F477" s="93"/>
      <c r="G477" s="92"/>
    </row>
    <row r="478" spans="1:7" x14ac:dyDescent="0.4">
      <c r="A478" s="60"/>
      <c r="B478" s="92"/>
      <c r="C478" s="92"/>
      <c r="D478" s="92"/>
      <c r="E478" s="92"/>
      <c r="F478" s="93"/>
      <c r="G478" s="92"/>
    </row>
    <row r="479" spans="1:7" x14ac:dyDescent="0.4">
      <c r="A479" s="60"/>
      <c r="B479" s="92"/>
      <c r="C479" s="92"/>
      <c r="D479" s="92"/>
      <c r="E479" s="92"/>
      <c r="F479" s="93"/>
      <c r="G479" s="92"/>
    </row>
    <row r="480" spans="1:7" x14ac:dyDescent="0.4">
      <c r="A480" s="60"/>
      <c r="B480" s="92"/>
      <c r="C480" s="92"/>
      <c r="D480" s="92"/>
      <c r="E480" s="92"/>
      <c r="F480" s="93"/>
      <c r="G480" s="92"/>
    </row>
    <row r="481" spans="1:7" x14ac:dyDescent="0.4">
      <c r="A481" s="60"/>
      <c r="B481" s="92"/>
      <c r="C481" s="92"/>
      <c r="D481" s="92"/>
      <c r="E481" s="92"/>
      <c r="F481" s="93"/>
      <c r="G481" s="92"/>
    </row>
    <row r="482" spans="1:7" x14ac:dyDescent="0.4">
      <c r="A482" s="60"/>
      <c r="B482" s="92"/>
      <c r="C482" s="92"/>
      <c r="D482" s="92"/>
      <c r="E482" s="92"/>
      <c r="F482" s="93"/>
      <c r="G482" s="92"/>
    </row>
    <row r="483" spans="1:7" x14ac:dyDescent="0.4">
      <c r="A483" s="60"/>
      <c r="B483" s="92"/>
      <c r="C483" s="92"/>
      <c r="D483" s="92"/>
      <c r="E483" s="92"/>
      <c r="F483" s="93"/>
      <c r="G483" s="92"/>
    </row>
    <row r="484" spans="1:7" x14ac:dyDescent="0.4">
      <c r="A484" s="60"/>
      <c r="B484" s="92"/>
      <c r="C484" s="92"/>
      <c r="D484" s="92"/>
      <c r="E484" s="92"/>
      <c r="F484" s="93"/>
      <c r="G484" s="92"/>
    </row>
    <row r="485" spans="1:7" x14ac:dyDescent="0.4">
      <c r="A485" s="60"/>
      <c r="B485" s="92"/>
      <c r="C485" s="92"/>
      <c r="D485" s="92"/>
      <c r="E485" s="92"/>
      <c r="F485" s="93"/>
      <c r="G485" s="92"/>
    </row>
    <row r="486" spans="1:7" x14ac:dyDescent="0.4">
      <c r="A486" s="60"/>
      <c r="B486" s="92"/>
      <c r="C486" s="92"/>
      <c r="D486" s="92"/>
      <c r="E486" s="92"/>
      <c r="F486" s="93"/>
      <c r="G486" s="92"/>
    </row>
    <row r="487" spans="1:7" x14ac:dyDescent="0.4">
      <c r="A487" s="60"/>
      <c r="B487" s="92"/>
      <c r="C487" s="92"/>
      <c r="D487" s="92"/>
      <c r="E487" s="92"/>
      <c r="F487" s="93"/>
      <c r="G487" s="92"/>
    </row>
    <row r="488" spans="1:7" x14ac:dyDescent="0.4">
      <c r="A488" s="60"/>
      <c r="B488" s="92"/>
      <c r="C488" s="92"/>
      <c r="D488" s="92"/>
      <c r="E488" s="92"/>
      <c r="F488" s="93"/>
      <c r="G488" s="92"/>
    </row>
    <row r="489" spans="1:7" x14ac:dyDescent="0.4">
      <c r="A489" s="60"/>
      <c r="B489" s="92"/>
      <c r="C489" s="92"/>
      <c r="D489" s="92"/>
      <c r="E489" s="92"/>
      <c r="F489" s="93"/>
      <c r="G489" s="92"/>
    </row>
    <row r="490" spans="1:7" x14ac:dyDescent="0.4">
      <c r="A490" s="60"/>
      <c r="B490" s="92"/>
      <c r="C490" s="92"/>
      <c r="D490" s="92"/>
      <c r="E490" s="92"/>
      <c r="F490" s="93"/>
      <c r="G490" s="92"/>
    </row>
    <row r="491" spans="1:7" x14ac:dyDescent="0.4">
      <c r="A491" s="60"/>
      <c r="B491" s="92"/>
      <c r="C491" s="92"/>
      <c r="D491" s="92"/>
      <c r="E491" s="92"/>
      <c r="F491" s="93"/>
      <c r="G491" s="92"/>
    </row>
    <row r="492" spans="1:7" x14ac:dyDescent="0.4">
      <c r="A492" s="60"/>
      <c r="B492" s="92"/>
      <c r="C492" s="92"/>
      <c r="D492" s="92"/>
      <c r="E492" s="92"/>
      <c r="F492" s="93"/>
      <c r="G492" s="92"/>
    </row>
    <row r="493" spans="1:7" x14ac:dyDescent="0.4">
      <c r="A493" s="60"/>
      <c r="B493" s="92"/>
      <c r="C493" s="92"/>
      <c r="D493" s="92"/>
      <c r="E493" s="92"/>
      <c r="F493" s="93"/>
      <c r="G493" s="92"/>
    </row>
    <row r="494" spans="1:7" x14ac:dyDescent="0.4">
      <c r="A494" s="60"/>
      <c r="B494" s="92"/>
      <c r="C494" s="92"/>
      <c r="D494" s="92"/>
      <c r="E494" s="92"/>
      <c r="F494" s="93"/>
      <c r="G494" s="92"/>
    </row>
    <row r="495" spans="1:7" x14ac:dyDescent="0.4">
      <c r="A495" s="60"/>
      <c r="B495" s="92"/>
      <c r="C495" s="92"/>
      <c r="D495" s="92"/>
      <c r="E495" s="92"/>
      <c r="F495" s="93"/>
      <c r="G495" s="92"/>
    </row>
    <row r="496" spans="1:7" x14ac:dyDescent="0.4">
      <c r="A496" s="60"/>
      <c r="B496" s="92"/>
      <c r="C496" s="92"/>
      <c r="D496" s="92"/>
      <c r="E496" s="92"/>
      <c r="F496" s="93"/>
      <c r="G496" s="92"/>
    </row>
    <row r="497" spans="1:7" x14ac:dyDescent="0.4">
      <c r="A497" s="60"/>
      <c r="B497" s="92"/>
      <c r="C497" s="92"/>
      <c r="D497" s="92"/>
      <c r="E497" s="92"/>
      <c r="F497" s="93"/>
      <c r="G497" s="92"/>
    </row>
    <row r="498" spans="1:7" x14ac:dyDescent="0.4">
      <c r="A498" s="60"/>
      <c r="B498" s="92"/>
      <c r="C498" s="92"/>
      <c r="D498" s="92"/>
      <c r="E498" s="92"/>
      <c r="F498" s="93"/>
      <c r="G498" s="92"/>
    </row>
    <row r="499" spans="1:7" x14ac:dyDescent="0.4">
      <c r="A499" s="60"/>
      <c r="B499" s="92"/>
      <c r="C499" s="92"/>
      <c r="D499" s="92"/>
      <c r="E499" s="92"/>
      <c r="F499" s="93"/>
      <c r="G499" s="92"/>
    </row>
    <row r="500" spans="1:7" x14ac:dyDescent="0.4">
      <c r="A500" s="60"/>
      <c r="B500" s="92"/>
      <c r="C500" s="92"/>
      <c r="D500" s="92"/>
      <c r="E500" s="92"/>
      <c r="F500" s="93"/>
      <c r="G500" s="92"/>
    </row>
    <row r="501" spans="1:7" x14ac:dyDescent="0.4">
      <c r="A501" s="60"/>
      <c r="B501" s="92"/>
      <c r="C501" s="92"/>
      <c r="D501" s="92"/>
      <c r="E501" s="92"/>
      <c r="F501" s="93"/>
      <c r="G501" s="92"/>
    </row>
    <row r="502" spans="1:7" x14ac:dyDescent="0.4">
      <c r="A502" s="60"/>
      <c r="B502" s="92"/>
      <c r="C502" s="92"/>
      <c r="D502" s="92"/>
      <c r="E502" s="92"/>
      <c r="F502" s="93"/>
      <c r="G502" s="92"/>
    </row>
    <row r="503" spans="1:7" x14ac:dyDescent="0.4">
      <c r="A503" s="60"/>
      <c r="B503" s="92"/>
      <c r="C503" s="92"/>
      <c r="D503" s="92"/>
      <c r="E503" s="92"/>
      <c r="F503" s="93"/>
      <c r="G503" s="92"/>
    </row>
    <row r="504" spans="1:7" x14ac:dyDescent="0.4">
      <c r="A504" s="60"/>
      <c r="B504" s="92"/>
      <c r="C504" s="92"/>
      <c r="D504" s="92"/>
      <c r="E504" s="92"/>
      <c r="F504" s="93"/>
      <c r="G504" s="92"/>
    </row>
    <row r="505" spans="1:7" x14ac:dyDescent="0.4">
      <c r="A505" s="60"/>
      <c r="B505" s="92"/>
      <c r="C505" s="92"/>
      <c r="D505" s="92"/>
      <c r="E505" s="92"/>
      <c r="F505" s="93"/>
      <c r="G505" s="92"/>
    </row>
    <row r="506" spans="1:7" x14ac:dyDescent="0.4">
      <c r="A506" s="60"/>
      <c r="B506" s="92"/>
      <c r="C506" s="92"/>
      <c r="D506" s="92"/>
      <c r="E506" s="92"/>
      <c r="F506" s="93"/>
      <c r="G506" s="92"/>
    </row>
    <row r="507" spans="1:7" x14ac:dyDescent="0.4">
      <c r="A507" s="60"/>
      <c r="B507" s="92"/>
      <c r="C507" s="92"/>
      <c r="D507" s="92"/>
      <c r="E507" s="92"/>
      <c r="F507" s="93"/>
      <c r="G507" s="92"/>
    </row>
    <row r="508" spans="1:7" x14ac:dyDescent="0.4">
      <c r="A508" s="60"/>
      <c r="B508" s="92"/>
      <c r="C508" s="92"/>
      <c r="D508" s="92"/>
      <c r="E508" s="92"/>
      <c r="F508" s="93"/>
      <c r="G508" s="92"/>
    </row>
    <row r="509" spans="1:7" x14ac:dyDescent="0.4">
      <c r="A509" s="60"/>
      <c r="B509" s="92"/>
      <c r="C509" s="92"/>
      <c r="D509" s="92"/>
      <c r="E509" s="92"/>
      <c r="F509" s="93"/>
      <c r="G509" s="92"/>
    </row>
    <row r="510" spans="1:7" x14ac:dyDescent="0.4">
      <c r="A510" s="60"/>
      <c r="B510" s="92"/>
      <c r="C510" s="92"/>
      <c r="D510" s="92"/>
      <c r="E510" s="92"/>
      <c r="F510" s="93"/>
      <c r="G510" s="92"/>
    </row>
    <row r="511" spans="1:7" x14ac:dyDescent="0.4">
      <c r="A511" s="60"/>
      <c r="B511" s="92"/>
      <c r="C511" s="92"/>
      <c r="D511" s="92"/>
      <c r="E511" s="92"/>
      <c r="F511" s="93"/>
      <c r="G511" s="92"/>
    </row>
    <row r="512" spans="1:7" x14ac:dyDescent="0.4">
      <c r="A512" s="60"/>
      <c r="B512" s="92"/>
      <c r="C512" s="92"/>
      <c r="D512" s="92"/>
      <c r="E512" s="92"/>
      <c r="F512" s="93"/>
      <c r="G512" s="92"/>
    </row>
    <row r="513" spans="1:7" x14ac:dyDescent="0.4">
      <c r="A513" s="60"/>
      <c r="B513" s="92"/>
      <c r="C513" s="92"/>
      <c r="D513" s="92"/>
      <c r="E513" s="92"/>
      <c r="F513" s="93"/>
      <c r="G513" s="92"/>
    </row>
    <row r="514" spans="1:7" x14ac:dyDescent="0.4">
      <c r="A514" s="60"/>
      <c r="B514" s="92"/>
      <c r="C514" s="92"/>
      <c r="D514" s="92"/>
      <c r="E514" s="92"/>
      <c r="F514" s="93"/>
      <c r="G514" s="92"/>
    </row>
    <row r="515" spans="1:7" x14ac:dyDescent="0.4">
      <c r="A515" s="60"/>
      <c r="B515" s="92"/>
      <c r="C515" s="92"/>
      <c r="D515" s="92"/>
      <c r="E515" s="92"/>
      <c r="F515" s="93"/>
      <c r="G515" s="92"/>
    </row>
    <row r="516" spans="1:7" x14ac:dyDescent="0.4">
      <c r="A516" s="60"/>
      <c r="B516" s="92"/>
      <c r="C516" s="92"/>
      <c r="D516" s="92"/>
      <c r="E516" s="92"/>
      <c r="F516" s="93"/>
      <c r="G516" s="92"/>
    </row>
    <row r="517" spans="1:7" x14ac:dyDescent="0.4">
      <c r="A517" s="60"/>
      <c r="B517" s="92"/>
      <c r="C517" s="92"/>
      <c r="D517" s="92"/>
      <c r="E517" s="92"/>
      <c r="F517" s="93"/>
      <c r="G517" s="92"/>
    </row>
    <row r="518" spans="1:7" x14ac:dyDescent="0.4">
      <c r="A518" s="60"/>
      <c r="B518" s="92"/>
      <c r="C518" s="92"/>
      <c r="D518" s="92"/>
      <c r="E518" s="92"/>
      <c r="F518" s="93"/>
      <c r="G518" s="92"/>
    </row>
    <row r="519" spans="1:7" x14ac:dyDescent="0.4">
      <c r="A519" s="60"/>
      <c r="B519" s="92"/>
      <c r="C519" s="92"/>
      <c r="D519" s="92"/>
      <c r="E519" s="92"/>
      <c r="F519" s="93"/>
      <c r="G519" s="92"/>
    </row>
    <row r="520" spans="1:7" x14ac:dyDescent="0.4">
      <c r="A520" s="60"/>
      <c r="B520" s="92"/>
      <c r="C520" s="92"/>
      <c r="D520" s="92"/>
      <c r="E520" s="92"/>
      <c r="F520" s="93"/>
      <c r="G520" s="92"/>
    </row>
    <row r="521" spans="1:7" x14ac:dyDescent="0.4">
      <c r="A521" s="60"/>
      <c r="B521" s="92"/>
      <c r="C521" s="92"/>
      <c r="D521" s="92"/>
      <c r="E521" s="92"/>
      <c r="F521" s="93"/>
      <c r="G521" s="92"/>
    </row>
    <row r="522" spans="1:7" x14ac:dyDescent="0.4">
      <c r="A522" s="60"/>
      <c r="B522" s="92"/>
      <c r="C522" s="92"/>
      <c r="D522" s="92"/>
      <c r="E522" s="92"/>
      <c r="F522" s="93"/>
      <c r="G522" s="92"/>
    </row>
    <row r="523" spans="1:7" x14ac:dyDescent="0.4">
      <c r="A523" s="60"/>
      <c r="B523" s="92"/>
      <c r="C523" s="92"/>
      <c r="D523" s="92"/>
      <c r="E523" s="92"/>
      <c r="F523" s="93"/>
      <c r="G523" s="92"/>
    </row>
    <row r="524" spans="1:7" x14ac:dyDescent="0.4">
      <c r="A524" s="60"/>
      <c r="B524" s="92"/>
      <c r="C524" s="92"/>
      <c r="D524" s="92"/>
      <c r="E524" s="92"/>
      <c r="F524" s="93"/>
      <c r="G524" s="92"/>
    </row>
    <row r="525" spans="1:7" x14ac:dyDescent="0.4">
      <c r="A525" s="60"/>
      <c r="B525" s="92"/>
      <c r="C525" s="92"/>
      <c r="D525" s="92"/>
      <c r="E525" s="92"/>
      <c r="F525" s="93"/>
      <c r="G525" s="92"/>
    </row>
    <row r="526" spans="1:7" x14ac:dyDescent="0.4">
      <c r="A526" s="60"/>
      <c r="B526" s="92"/>
      <c r="C526" s="92"/>
      <c r="D526" s="92"/>
      <c r="E526" s="92"/>
      <c r="F526" s="93"/>
      <c r="G526" s="92"/>
    </row>
    <row r="527" spans="1:7" x14ac:dyDescent="0.4">
      <c r="A527" s="60"/>
      <c r="B527" s="92"/>
      <c r="C527" s="92"/>
      <c r="D527" s="92"/>
      <c r="E527" s="92"/>
      <c r="F527" s="93"/>
      <c r="G527" s="92"/>
    </row>
    <row r="528" spans="1:7" x14ac:dyDescent="0.4">
      <c r="A528" s="60"/>
      <c r="B528" s="92"/>
      <c r="C528" s="92"/>
      <c r="D528" s="92"/>
      <c r="E528" s="92"/>
      <c r="F528" s="93"/>
      <c r="G528" s="92"/>
    </row>
    <row r="529" spans="1:7" x14ac:dyDescent="0.4">
      <c r="A529" s="60"/>
      <c r="B529" s="92"/>
      <c r="C529" s="92"/>
      <c r="D529" s="92"/>
      <c r="E529" s="92"/>
      <c r="F529" s="93"/>
      <c r="G529" s="92"/>
    </row>
    <row r="530" spans="1:7" x14ac:dyDescent="0.4">
      <c r="A530" s="60"/>
      <c r="B530" s="92"/>
      <c r="C530" s="92"/>
      <c r="D530" s="92"/>
      <c r="E530" s="92"/>
      <c r="F530" s="93"/>
      <c r="G530" s="92"/>
    </row>
    <row r="531" spans="1:7" x14ac:dyDescent="0.4">
      <c r="A531" s="60"/>
      <c r="B531" s="92"/>
      <c r="C531" s="92"/>
      <c r="D531" s="92"/>
      <c r="E531" s="92"/>
      <c r="F531" s="93"/>
      <c r="G531" s="92"/>
    </row>
    <row r="532" spans="1:7" x14ac:dyDescent="0.4">
      <c r="A532" s="60"/>
      <c r="B532" s="92"/>
      <c r="C532" s="92"/>
      <c r="D532" s="92"/>
      <c r="E532" s="92"/>
      <c r="F532" s="93"/>
      <c r="G532" s="92"/>
    </row>
    <row r="533" spans="1:7" x14ac:dyDescent="0.4">
      <c r="A533" s="60"/>
      <c r="B533" s="92"/>
      <c r="C533" s="92"/>
      <c r="D533" s="92"/>
      <c r="E533" s="92"/>
      <c r="F533" s="93"/>
      <c r="G533" s="92"/>
    </row>
    <row r="534" spans="1:7" x14ac:dyDescent="0.4">
      <c r="A534" s="60"/>
      <c r="B534" s="92"/>
      <c r="C534" s="92"/>
      <c r="D534" s="92"/>
      <c r="E534" s="92"/>
      <c r="F534" s="93"/>
      <c r="G534" s="92"/>
    </row>
    <row r="535" spans="1:7" x14ac:dyDescent="0.4">
      <c r="A535" s="60"/>
      <c r="B535" s="92"/>
      <c r="C535" s="92"/>
      <c r="D535" s="92"/>
      <c r="E535" s="92"/>
      <c r="F535" s="93"/>
      <c r="G535" s="92"/>
    </row>
    <row r="536" spans="1:7" x14ac:dyDescent="0.4">
      <c r="A536" s="60"/>
      <c r="B536" s="92"/>
      <c r="C536" s="92"/>
      <c r="D536" s="92"/>
      <c r="E536" s="92"/>
      <c r="F536" s="93"/>
      <c r="G536" s="92"/>
    </row>
    <row r="537" spans="1:7" x14ac:dyDescent="0.4">
      <c r="A537" s="60"/>
      <c r="B537" s="92"/>
      <c r="C537" s="92"/>
      <c r="D537" s="92"/>
      <c r="E537" s="92"/>
      <c r="F537" s="93"/>
      <c r="G537" s="92"/>
    </row>
    <row r="538" spans="1:7" x14ac:dyDescent="0.4">
      <c r="A538" s="60"/>
      <c r="B538" s="92"/>
      <c r="C538" s="92"/>
      <c r="D538" s="92"/>
      <c r="E538" s="92"/>
      <c r="F538" s="93"/>
      <c r="G538" s="92"/>
    </row>
    <row r="539" spans="1:7" x14ac:dyDescent="0.4">
      <c r="A539" s="60"/>
      <c r="B539" s="92"/>
      <c r="C539" s="92"/>
      <c r="D539" s="92"/>
      <c r="E539" s="92"/>
      <c r="F539" s="93"/>
      <c r="G539" s="92"/>
    </row>
    <row r="540" spans="1:7" x14ac:dyDescent="0.4">
      <c r="A540" s="60"/>
      <c r="B540" s="92"/>
      <c r="C540" s="92"/>
      <c r="D540" s="92"/>
      <c r="E540" s="92"/>
      <c r="F540" s="93"/>
      <c r="G540" s="92"/>
    </row>
    <row r="541" spans="1:7" x14ac:dyDescent="0.4">
      <c r="A541" s="60"/>
      <c r="B541" s="92"/>
      <c r="C541" s="92"/>
      <c r="D541" s="92"/>
      <c r="E541" s="92"/>
      <c r="F541" s="93"/>
      <c r="G541" s="92"/>
    </row>
    <row r="542" spans="1:7" x14ac:dyDescent="0.4">
      <c r="A542" s="60"/>
      <c r="B542" s="92"/>
      <c r="C542" s="92"/>
      <c r="D542" s="92"/>
      <c r="E542" s="92"/>
      <c r="F542" s="93"/>
      <c r="G542" s="92"/>
    </row>
    <row r="543" spans="1:7" x14ac:dyDescent="0.4">
      <c r="A543" s="60"/>
      <c r="B543" s="92"/>
      <c r="C543" s="92"/>
      <c r="D543" s="92"/>
      <c r="E543" s="92"/>
      <c r="F543" s="93"/>
      <c r="G543" s="92"/>
    </row>
    <row r="544" spans="1:7" x14ac:dyDescent="0.4">
      <c r="A544" s="60"/>
      <c r="B544" s="92"/>
      <c r="C544" s="92"/>
      <c r="D544" s="92"/>
      <c r="E544" s="92"/>
      <c r="F544" s="93"/>
      <c r="G544" s="92"/>
    </row>
    <row r="545" spans="1:7" x14ac:dyDescent="0.4">
      <c r="A545" s="60"/>
      <c r="B545" s="92"/>
      <c r="C545" s="92"/>
      <c r="D545" s="92"/>
      <c r="E545" s="92"/>
      <c r="F545" s="93"/>
      <c r="G545" s="92"/>
    </row>
    <row r="546" spans="1:7" x14ac:dyDescent="0.4">
      <c r="A546" s="60"/>
      <c r="B546" s="92"/>
      <c r="C546" s="92"/>
      <c r="D546" s="92"/>
      <c r="E546" s="92"/>
      <c r="F546" s="93"/>
      <c r="G546" s="92"/>
    </row>
    <row r="547" spans="1:7" x14ac:dyDescent="0.4">
      <c r="A547" s="60"/>
      <c r="B547" s="92"/>
      <c r="C547" s="92"/>
      <c r="D547" s="92"/>
      <c r="E547" s="92"/>
      <c r="F547" s="93"/>
      <c r="G547" s="92"/>
    </row>
    <row r="548" spans="1:7" x14ac:dyDescent="0.4">
      <c r="A548" s="60"/>
      <c r="B548" s="92"/>
      <c r="C548" s="92"/>
      <c r="D548" s="92"/>
      <c r="E548" s="92"/>
      <c r="F548" s="93"/>
      <c r="G548" s="92"/>
    </row>
    <row r="549" spans="1:7" x14ac:dyDescent="0.4">
      <c r="A549" s="60"/>
      <c r="B549" s="92"/>
      <c r="C549" s="92"/>
      <c r="D549" s="92"/>
      <c r="E549" s="92"/>
      <c r="F549" s="93"/>
      <c r="G549" s="92"/>
    </row>
    <row r="550" spans="1:7" x14ac:dyDescent="0.4">
      <c r="A550" s="60"/>
      <c r="B550" s="92"/>
      <c r="C550" s="92"/>
      <c r="D550" s="92"/>
      <c r="E550" s="92"/>
      <c r="F550" s="93"/>
      <c r="G550" s="92"/>
    </row>
    <row r="551" spans="1:7" x14ac:dyDescent="0.4">
      <c r="A551" s="60"/>
      <c r="B551" s="92"/>
      <c r="C551" s="92"/>
      <c r="D551" s="92"/>
      <c r="E551" s="92"/>
      <c r="F551" s="93"/>
      <c r="G551" s="92"/>
    </row>
    <row r="552" spans="1:7" x14ac:dyDescent="0.4">
      <c r="A552" s="60"/>
      <c r="B552" s="92"/>
      <c r="C552" s="92"/>
      <c r="D552" s="92"/>
      <c r="E552" s="92"/>
      <c r="F552" s="93"/>
      <c r="G552" s="92"/>
    </row>
    <row r="553" spans="1:7" x14ac:dyDescent="0.4">
      <c r="A553" s="60"/>
      <c r="B553" s="92"/>
      <c r="C553" s="92"/>
      <c r="D553" s="92"/>
      <c r="E553" s="92"/>
      <c r="F553" s="93"/>
      <c r="G553" s="92"/>
    </row>
    <row r="554" spans="1:7" x14ac:dyDescent="0.4">
      <c r="A554" s="60"/>
      <c r="B554" s="92"/>
      <c r="C554" s="92"/>
      <c r="D554" s="92"/>
      <c r="E554" s="92"/>
      <c r="F554" s="93"/>
      <c r="G554" s="92"/>
    </row>
    <row r="555" spans="1:7" x14ac:dyDescent="0.4">
      <c r="A555" s="60"/>
      <c r="B555" s="92"/>
      <c r="C555" s="92"/>
      <c r="D555" s="92"/>
      <c r="E555" s="92"/>
      <c r="F555" s="93"/>
      <c r="G555" s="92"/>
    </row>
    <row r="556" spans="1:7" x14ac:dyDescent="0.4">
      <c r="A556" s="60"/>
      <c r="B556" s="92"/>
      <c r="C556" s="92"/>
      <c r="D556" s="92"/>
      <c r="E556" s="92"/>
      <c r="F556" s="93"/>
      <c r="G556" s="92"/>
    </row>
    <row r="557" spans="1:7" x14ac:dyDescent="0.4">
      <c r="A557" s="60"/>
      <c r="B557" s="92"/>
      <c r="C557" s="92"/>
      <c r="D557" s="92"/>
      <c r="E557" s="92"/>
      <c r="F557" s="93"/>
      <c r="G557" s="92"/>
    </row>
    <row r="558" spans="1:7" x14ac:dyDescent="0.4">
      <c r="A558" s="60"/>
      <c r="B558" s="92"/>
      <c r="C558" s="92"/>
      <c r="D558" s="92"/>
      <c r="E558" s="92"/>
      <c r="F558" s="93"/>
      <c r="G558" s="92"/>
    </row>
    <row r="559" spans="1:7" x14ac:dyDescent="0.4">
      <c r="A559" s="60"/>
      <c r="B559" s="92"/>
      <c r="C559" s="92"/>
      <c r="D559" s="92"/>
      <c r="E559" s="92"/>
      <c r="F559" s="93"/>
      <c r="G559" s="92"/>
    </row>
    <row r="560" spans="1:7" x14ac:dyDescent="0.4">
      <c r="A560" s="60"/>
      <c r="B560" s="92"/>
      <c r="C560" s="92"/>
      <c r="D560" s="92"/>
      <c r="E560" s="92"/>
      <c r="F560" s="93"/>
      <c r="G560" s="92"/>
    </row>
    <row r="561" spans="1:7" x14ac:dyDescent="0.4">
      <c r="A561" s="60"/>
      <c r="B561" s="92"/>
      <c r="C561" s="92"/>
      <c r="D561" s="92"/>
      <c r="E561" s="92"/>
      <c r="F561" s="93"/>
      <c r="G561" s="92"/>
    </row>
    <row r="562" spans="1:7" x14ac:dyDescent="0.4">
      <c r="A562" s="60"/>
      <c r="B562" s="92"/>
      <c r="C562" s="92"/>
      <c r="D562" s="92"/>
      <c r="E562" s="92"/>
      <c r="F562" s="93"/>
      <c r="G562" s="92"/>
    </row>
    <row r="563" spans="1:7" x14ac:dyDescent="0.4">
      <c r="A563" s="60"/>
      <c r="B563" s="92"/>
      <c r="C563" s="92"/>
      <c r="D563" s="92"/>
      <c r="E563" s="92"/>
      <c r="F563" s="93"/>
      <c r="G563" s="92"/>
    </row>
    <row r="564" spans="1:7" x14ac:dyDescent="0.4">
      <c r="A564" s="60"/>
      <c r="B564" s="92"/>
      <c r="C564" s="92"/>
      <c r="D564" s="92"/>
      <c r="E564" s="92"/>
      <c r="F564" s="93"/>
      <c r="G564" s="92"/>
    </row>
    <row r="565" spans="1:7" x14ac:dyDescent="0.4">
      <c r="A565" s="60"/>
      <c r="B565" s="92"/>
      <c r="C565" s="92"/>
      <c r="D565" s="92"/>
      <c r="E565" s="92"/>
      <c r="F565" s="93"/>
      <c r="G565" s="92"/>
    </row>
    <row r="566" spans="1:7" x14ac:dyDescent="0.4">
      <c r="A566" s="60"/>
      <c r="B566" s="92"/>
      <c r="C566" s="92"/>
      <c r="D566" s="92"/>
      <c r="E566" s="92"/>
      <c r="F566" s="93"/>
      <c r="G566" s="92"/>
    </row>
    <row r="567" spans="1:7" x14ac:dyDescent="0.4">
      <c r="A567" s="60"/>
      <c r="B567" s="92"/>
      <c r="C567" s="92"/>
      <c r="D567" s="92"/>
      <c r="E567" s="92"/>
      <c r="F567" s="93"/>
      <c r="G567" s="92"/>
    </row>
    <row r="568" spans="1:7" x14ac:dyDescent="0.4">
      <c r="A568" s="60"/>
      <c r="B568" s="92"/>
      <c r="C568" s="92"/>
      <c r="D568" s="92"/>
      <c r="E568" s="92"/>
      <c r="F568" s="93"/>
      <c r="G568" s="92"/>
    </row>
    <row r="569" spans="1:7" x14ac:dyDescent="0.4">
      <c r="A569" s="60"/>
      <c r="B569" s="92"/>
      <c r="C569" s="92"/>
      <c r="D569" s="92"/>
      <c r="E569" s="92"/>
      <c r="F569" s="93"/>
      <c r="G569" s="92"/>
    </row>
    <row r="570" spans="1:7" x14ac:dyDescent="0.4">
      <c r="A570" s="60"/>
      <c r="B570" s="92"/>
      <c r="C570" s="92"/>
      <c r="D570" s="92"/>
      <c r="E570" s="92"/>
      <c r="F570" s="93"/>
      <c r="G570" s="92"/>
    </row>
    <row r="571" spans="1:7" x14ac:dyDescent="0.4">
      <c r="A571" s="60"/>
      <c r="B571" s="92"/>
      <c r="C571" s="92"/>
      <c r="D571" s="92"/>
      <c r="E571" s="92"/>
      <c r="F571" s="93"/>
      <c r="G571" s="92"/>
    </row>
    <row r="572" spans="1:7" x14ac:dyDescent="0.4">
      <c r="A572" s="60"/>
      <c r="B572" s="92"/>
      <c r="C572" s="92"/>
      <c r="D572" s="92"/>
      <c r="E572" s="92"/>
      <c r="F572" s="93"/>
      <c r="G572" s="92"/>
    </row>
    <row r="573" spans="1:7" x14ac:dyDescent="0.4">
      <c r="A573" s="60"/>
      <c r="B573" s="92"/>
      <c r="C573" s="92"/>
      <c r="D573" s="92"/>
      <c r="E573" s="92"/>
      <c r="F573" s="93"/>
      <c r="G573" s="92"/>
    </row>
    <row r="574" spans="1:7" x14ac:dyDescent="0.4">
      <c r="A574" s="60"/>
      <c r="B574" s="92"/>
      <c r="C574" s="92"/>
      <c r="D574" s="92"/>
      <c r="E574" s="92"/>
      <c r="F574" s="93"/>
      <c r="G574" s="92"/>
    </row>
    <row r="575" spans="1:7" x14ac:dyDescent="0.4">
      <c r="A575" s="60"/>
      <c r="B575" s="92"/>
      <c r="C575" s="92"/>
      <c r="D575" s="92"/>
      <c r="E575" s="92"/>
      <c r="F575" s="93"/>
      <c r="G575" s="92"/>
    </row>
    <row r="576" spans="1:7" x14ac:dyDescent="0.4">
      <c r="A576" s="60"/>
      <c r="B576" s="92"/>
      <c r="C576" s="92"/>
      <c r="D576" s="92"/>
      <c r="E576" s="92"/>
      <c r="F576" s="93"/>
      <c r="G576" s="92"/>
    </row>
    <row r="577" spans="1:7" x14ac:dyDescent="0.4">
      <c r="A577" s="60"/>
      <c r="B577" s="92"/>
      <c r="C577" s="92"/>
      <c r="D577" s="92"/>
      <c r="E577" s="92"/>
      <c r="F577" s="93"/>
      <c r="G577" s="92"/>
    </row>
    <row r="578" spans="1:7" x14ac:dyDescent="0.4">
      <c r="A578" s="60"/>
      <c r="B578" s="92"/>
      <c r="C578" s="92"/>
      <c r="D578" s="92"/>
      <c r="E578" s="92"/>
      <c r="F578" s="93"/>
      <c r="G578" s="92"/>
    </row>
    <row r="579" spans="1:7" x14ac:dyDescent="0.4">
      <c r="A579" s="60"/>
      <c r="B579" s="92"/>
      <c r="C579" s="92"/>
      <c r="D579" s="92"/>
      <c r="E579" s="92"/>
      <c r="F579" s="93"/>
      <c r="G579" s="92"/>
    </row>
    <row r="580" spans="1:7" x14ac:dyDescent="0.4">
      <c r="A580" s="60"/>
      <c r="B580" s="92"/>
      <c r="C580" s="92"/>
      <c r="D580" s="92"/>
      <c r="E580" s="92"/>
      <c r="F580" s="93"/>
      <c r="G580" s="92"/>
    </row>
    <row r="581" spans="1:7" x14ac:dyDescent="0.4">
      <c r="A581" s="60"/>
      <c r="B581" s="92"/>
      <c r="C581" s="92"/>
      <c r="D581" s="92"/>
      <c r="E581" s="92"/>
      <c r="F581" s="93"/>
      <c r="G581" s="92"/>
    </row>
    <row r="582" spans="1:7" x14ac:dyDescent="0.4">
      <c r="A582" s="60"/>
      <c r="B582" s="92"/>
      <c r="C582" s="92"/>
      <c r="D582" s="92"/>
      <c r="E582" s="92"/>
      <c r="F582" s="93"/>
      <c r="G582" s="92"/>
    </row>
    <row r="583" spans="1:7" x14ac:dyDescent="0.4">
      <c r="A583" s="60"/>
      <c r="B583" s="92"/>
      <c r="C583" s="92"/>
      <c r="D583" s="92"/>
      <c r="E583" s="92"/>
      <c r="F583" s="93"/>
      <c r="G583" s="92"/>
    </row>
    <row r="584" spans="1:7" x14ac:dyDescent="0.4">
      <c r="A584" s="60"/>
      <c r="B584" s="92"/>
      <c r="C584" s="92"/>
      <c r="D584" s="92"/>
      <c r="E584" s="92"/>
      <c r="F584" s="93"/>
      <c r="G584" s="92"/>
    </row>
    <row r="585" spans="1:7" x14ac:dyDescent="0.4">
      <c r="A585" s="60"/>
      <c r="B585" s="92"/>
      <c r="C585" s="92"/>
      <c r="D585" s="92"/>
      <c r="E585" s="92"/>
      <c r="F585" s="93"/>
      <c r="G585" s="92"/>
    </row>
    <row r="586" spans="1:7" x14ac:dyDescent="0.4">
      <c r="A586" s="60"/>
      <c r="B586" s="92"/>
      <c r="C586" s="92"/>
      <c r="D586" s="92"/>
      <c r="E586" s="92"/>
      <c r="F586" s="93"/>
      <c r="G586" s="92"/>
    </row>
    <row r="587" spans="1:7" x14ac:dyDescent="0.4">
      <c r="A587" s="60"/>
      <c r="B587" s="92"/>
      <c r="C587" s="92"/>
      <c r="D587" s="92"/>
      <c r="E587" s="92"/>
      <c r="F587" s="93"/>
      <c r="G587" s="92"/>
    </row>
    <row r="588" spans="1:7" x14ac:dyDescent="0.4">
      <c r="A588" s="60"/>
      <c r="B588" s="92"/>
      <c r="C588" s="92"/>
      <c r="D588" s="92"/>
      <c r="E588" s="92"/>
      <c r="F588" s="93"/>
      <c r="G588" s="92"/>
    </row>
    <row r="589" spans="1:7" x14ac:dyDescent="0.4">
      <c r="A589" s="60"/>
      <c r="B589" s="92"/>
      <c r="C589" s="92"/>
      <c r="D589" s="92"/>
      <c r="E589" s="92"/>
      <c r="F589" s="93"/>
      <c r="G589" s="92"/>
    </row>
    <row r="590" spans="1:7" x14ac:dyDescent="0.4">
      <c r="A590" s="60"/>
      <c r="B590" s="92"/>
      <c r="C590" s="92"/>
      <c r="D590" s="92"/>
      <c r="E590" s="92"/>
      <c r="F590" s="93"/>
      <c r="G590" s="92"/>
    </row>
    <row r="591" spans="1:7" x14ac:dyDescent="0.4">
      <c r="A591" s="60"/>
      <c r="B591" s="92"/>
      <c r="C591" s="92"/>
      <c r="D591" s="92"/>
      <c r="E591" s="92"/>
      <c r="F591" s="93"/>
      <c r="G591" s="92"/>
    </row>
    <row r="592" spans="1:7" x14ac:dyDescent="0.4">
      <c r="A592" s="60"/>
      <c r="B592" s="92"/>
      <c r="C592" s="92"/>
      <c r="D592" s="92"/>
      <c r="E592" s="92"/>
      <c r="F592" s="93"/>
      <c r="G592" s="92"/>
    </row>
    <row r="593" spans="1:7" x14ac:dyDescent="0.4">
      <c r="A593" s="60"/>
      <c r="B593" s="92"/>
      <c r="C593" s="92"/>
      <c r="D593" s="92"/>
      <c r="E593" s="92"/>
      <c r="F593" s="93"/>
      <c r="G593" s="92"/>
    </row>
    <row r="594" spans="1:7" x14ac:dyDescent="0.4">
      <c r="A594" s="60"/>
      <c r="B594" s="92"/>
      <c r="C594" s="92"/>
      <c r="D594" s="92"/>
      <c r="E594" s="92"/>
      <c r="F594" s="93"/>
      <c r="G594" s="92"/>
    </row>
    <row r="595" spans="1:7" x14ac:dyDescent="0.4">
      <c r="A595" s="60"/>
      <c r="B595" s="92"/>
      <c r="C595" s="92"/>
      <c r="D595" s="92"/>
      <c r="E595" s="92"/>
      <c r="F595" s="93"/>
      <c r="G595" s="92"/>
    </row>
    <row r="596" spans="1:7" x14ac:dyDescent="0.4">
      <c r="A596" s="60"/>
      <c r="B596" s="92"/>
      <c r="C596" s="92"/>
      <c r="D596" s="92"/>
      <c r="E596" s="92"/>
      <c r="F596" s="93"/>
      <c r="G596" s="92"/>
    </row>
    <row r="597" spans="1:7" x14ac:dyDescent="0.4">
      <c r="A597" s="60"/>
      <c r="B597" s="92"/>
      <c r="C597" s="92"/>
      <c r="D597" s="92"/>
      <c r="E597" s="92"/>
      <c r="F597" s="93"/>
      <c r="G597" s="92"/>
    </row>
    <row r="598" spans="1:7" x14ac:dyDescent="0.4">
      <c r="A598" s="60"/>
      <c r="B598" s="92"/>
      <c r="C598" s="92"/>
      <c r="D598" s="92"/>
      <c r="E598" s="92"/>
      <c r="F598" s="93"/>
      <c r="G598" s="92"/>
    </row>
    <row r="599" spans="1:7" x14ac:dyDescent="0.4">
      <c r="A599" s="60"/>
      <c r="B599" s="92"/>
      <c r="C599" s="92"/>
      <c r="D599" s="92"/>
      <c r="E599" s="92"/>
      <c r="F599" s="93"/>
      <c r="G599" s="92"/>
    </row>
    <row r="600" spans="1:7" x14ac:dyDescent="0.4">
      <c r="A600" s="60"/>
      <c r="B600" s="92"/>
      <c r="C600" s="92"/>
      <c r="D600" s="92"/>
      <c r="E600" s="92"/>
      <c r="F600" s="93"/>
      <c r="G600" s="92"/>
    </row>
    <row r="601" spans="1:7" x14ac:dyDescent="0.4">
      <c r="A601" s="60"/>
      <c r="B601" s="92"/>
      <c r="C601" s="92"/>
      <c r="D601" s="92"/>
      <c r="E601" s="92"/>
      <c r="F601" s="93"/>
      <c r="G601" s="92"/>
    </row>
    <row r="602" spans="1:7" x14ac:dyDescent="0.4">
      <c r="A602" s="60"/>
      <c r="B602" s="92"/>
      <c r="C602" s="92"/>
      <c r="D602" s="92"/>
      <c r="E602" s="92"/>
      <c r="F602" s="93"/>
      <c r="G602" s="92"/>
    </row>
    <row r="603" spans="1:7" x14ac:dyDescent="0.4">
      <c r="A603" s="60"/>
      <c r="B603" s="92"/>
      <c r="C603" s="92"/>
      <c r="D603" s="92"/>
      <c r="E603" s="92"/>
      <c r="F603" s="93"/>
      <c r="G603" s="92"/>
    </row>
    <row r="604" spans="1:7" x14ac:dyDescent="0.4">
      <c r="A604" s="60"/>
      <c r="B604" s="92"/>
      <c r="C604" s="92"/>
      <c r="D604" s="92"/>
      <c r="E604" s="92"/>
      <c r="F604" s="93"/>
      <c r="G604" s="92"/>
    </row>
    <row r="605" spans="1:7" x14ac:dyDescent="0.4">
      <c r="A605" s="60"/>
      <c r="B605" s="92"/>
      <c r="C605" s="92"/>
      <c r="D605" s="92"/>
      <c r="E605" s="92"/>
      <c r="F605" s="93"/>
      <c r="G605" s="92"/>
    </row>
    <row r="606" spans="1:7" x14ac:dyDescent="0.4">
      <c r="A606" s="60"/>
      <c r="B606" s="92"/>
      <c r="C606" s="92"/>
      <c r="D606" s="92"/>
      <c r="E606" s="92"/>
      <c r="F606" s="93"/>
      <c r="G606" s="92"/>
    </row>
    <row r="607" spans="1:7" x14ac:dyDescent="0.4">
      <c r="A607" s="60"/>
      <c r="B607" s="92"/>
      <c r="C607" s="92"/>
      <c r="D607" s="92"/>
      <c r="E607" s="92"/>
      <c r="F607" s="93"/>
      <c r="G607" s="92"/>
    </row>
    <row r="608" spans="1:7" x14ac:dyDescent="0.4">
      <c r="A608" s="60"/>
      <c r="B608" s="92"/>
      <c r="C608" s="92"/>
      <c r="D608" s="92"/>
      <c r="E608" s="92"/>
      <c r="F608" s="93"/>
      <c r="G608" s="92"/>
    </row>
    <row r="609" spans="1:7" x14ac:dyDescent="0.4">
      <c r="A609" s="60"/>
      <c r="B609" s="92"/>
      <c r="C609" s="92"/>
      <c r="D609" s="92"/>
      <c r="E609" s="92"/>
      <c r="F609" s="93"/>
      <c r="G609" s="92"/>
    </row>
    <row r="610" spans="1:7" x14ac:dyDescent="0.4">
      <c r="A610" s="60"/>
      <c r="B610" s="92"/>
      <c r="C610" s="92"/>
      <c r="D610" s="92"/>
      <c r="E610" s="92"/>
      <c r="F610" s="93"/>
      <c r="G610" s="92"/>
    </row>
    <row r="611" spans="1:7" x14ac:dyDescent="0.4">
      <c r="A611" s="60"/>
      <c r="B611" s="92"/>
      <c r="C611" s="92"/>
      <c r="D611" s="92"/>
      <c r="E611" s="92"/>
      <c r="F611" s="93"/>
      <c r="G611" s="92"/>
    </row>
    <row r="612" spans="1:7" x14ac:dyDescent="0.4">
      <c r="A612" s="60"/>
      <c r="B612" s="92"/>
      <c r="C612" s="92"/>
      <c r="D612" s="92"/>
      <c r="E612" s="92"/>
      <c r="F612" s="93"/>
      <c r="G612" s="92"/>
    </row>
    <row r="613" spans="1:7" x14ac:dyDescent="0.4">
      <c r="A613" s="60"/>
      <c r="B613" s="92"/>
      <c r="C613" s="92"/>
      <c r="D613" s="92"/>
      <c r="E613" s="92"/>
      <c r="F613" s="93"/>
      <c r="G613" s="92"/>
    </row>
    <row r="614" spans="1:7" x14ac:dyDescent="0.4">
      <c r="A614" s="60"/>
      <c r="B614" s="92"/>
      <c r="C614" s="92"/>
      <c r="D614" s="92"/>
      <c r="E614" s="92"/>
      <c r="F614" s="93"/>
      <c r="G614" s="92"/>
    </row>
    <row r="615" spans="1:7" x14ac:dyDescent="0.4">
      <c r="A615" s="60"/>
      <c r="B615" s="92"/>
      <c r="C615" s="92"/>
      <c r="D615" s="92"/>
      <c r="E615" s="92"/>
      <c r="F615" s="93"/>
      <c r="G615" s="92"/>
    </row>
    <row r="616" spans="1:7" x14ac:dyDescent="0.4">
      <c r="A616" s="60"/>
      <c r="B616" s="92"/>
      <c r="C616" s="92"/>
      <c r="D616" s="92"/>
      <c r="E616" s="92"/>
      <c r="F616" s="93"/>
      <c r="G616" s="92"/>
    </row>
    <row r="617" spans="1:7" x14ac:dyDescent="0.4">
      <c r="A617" s="60"/>
      <c r="B617" s="92"/>
      <c r="C617" s="92"/>
      <c r="D617" s="92"/>
      <c r="E617" s="92"/>
      <c r="F617" s="93"/>
      <c r="G617" s="92"/>
    </row>
    <row r="618" spans="1:7" x14ac:dyDescent="0.4">
      <c r="A618" s="60"/>
      <c r="B618" s="92"/>
      <c r="C618" s="92"/>
      <c r="D618" s="92"/>
      <c r="E618" s="92"/>
      <c r="F618" s="93"/>
      <c r="G618" s="92"/>
    </row>
    <row r="619" spans="1:7" x14ac:dyDescent="0.4">
      <c r="A619" s="60"/>
      <c r="B619" s="92"/>
      <c r="C619" s="92"/>
      <c r="D619" s="92"/>
      <c r="E619" s="92"/>
      <c r="F619" s="93"/>
      <c r="G619" s="92"/>
    </row>
    <row r="620" spans="1:7" x14ac:dyDescent="0.4">
      <c r="A620" s="60"/>
      <c r="B620" s="92"/>
      <c r="C620" s="92"/>
      <c r="D620" s="92"/>
      <c r="E620" s="92"/>
      <c r="F620" s="93"/>
      <c r="G620" s="92"/>
    </row>
    <row r="621" spans="1:7" x14ac:dyDescent="0.4">
      <c r="A621" s="60"/>
      <c r="B621" s="92"/>
      <c r="C621" s="92"/>
      <c r="D621" s="92"/>
      <c r="E621" s="92"/>
      <c r="F621" s="93"/>
      <c r="G621" s="92"/>
    </row>
    <row r="622" spans="1:7" x14ac:dyDescent="0.4">
      <c r="A622" s="60"/>
      <c r="B622" s="92"/>
      <c r="C622" s="92"/>
      <c r="D622" s="92"/>
      <c r="E622" s="92"/>
      <c r="F622" s="93"/>
      <c r="G622" s="92"/>
    </row>
    <row r="623" spans="1:7" x14ac:dyDescent="0.4">
      <c r="A623" s="60"/>
      <c r="B623" s="92"/>
      <c r="C623" s="92"/>
      <c r="D623" s="92"/>
      <c r="E623" s="92"/>
      <c r="F623" s="93"/>
      <c r="G623" s="92"/>
    </row>
    <row r="624" spans="1:7" x14ac:dyDescent="0.4">
      <c r="A624" s="60"/>
      <c r="B624" s="92"/>
      <c r="C624" s="92"/>
      <c r="D624" s="92"/>
      <c r="E624" s="92"/>
      <c r="F624" s="93"/>
      <c r="G624" s="92"/>
    </row>
    <row r="625" spans="1:7" x14ac:dyDescent="0.4">
      <c r="A625" s="60"/>
      <c r="B625" s="92"/>
      <c r="C625" s="92"/>
      <c r="D625" s="92"/>
      <c r="E625" s="92"/>
      <c r="F625" s="93"/>
      <c r="G625" s="92"/>
    </row>
    <row r="626" spans="1:7" x14ac:dyDescent="0.4">
      <c r="A626" s="60"/>
      <c r="B626" s="92"/>
      <c r="C626" s="92"/>
      <c r="D626" s="92"/>
      <c r="E626" s="92"/>
      <c r="F626" s="93"/>
      <c r="G626" s="92"/>
    </row>
    <row r="627" spans="1:7" x14ac:dyDescent="0.4">
      <c r="A627" s="60"/>
      <c r="B627" s="92"/>
      <c r="C627" s="92"/>
      <c r="D627" s="92"/>
      <c r="E627" s="92"/>
      <c r="F627" s="93"/>
      <c r="G627" s="92"/>
    </row>
    <row r="628" spans="1:7" x14ac:dyDescent="0.4">
      <c r="A628" s="60"/>
      <c r="B628" s="92"/>
      <c r="C628" s="92"/>
      <c r="D628" s="92"/>
      <c r="E628" s="92"/>
      <c r="F628" s="93"/>
      <c r="G628" s="92"/>
    </row>
    <row r="629" spans="1:7" x14ac:dyDescent="0.4">
      <c r="A629" s="60"/>
      <c r="B629" s="92"/>
      <c r="C629" s="92"/>
      <c r="D629" s="92"/>
      <c r="E629" s="92"/>
      <c r="F629" s="93"/>
      <c r="G629" s="92"/>
    </row>
    <row r="630" spans="1:7" x14ac:dyDescent="0.4">
      <c r="A630" s="60"/>
      <c r="B630" s="92"/>
      <c r="C630" s="92"/>
      <c r="D630" s="92"/>
      <c r="E630" s="92"/>
      <c r="F630" s="93"/>
      <c r="G630" s="92"/>
    </row>
    <row r="631" spans="1:7" x14ac:dyDescent="0.4">
      <c r="A631" s="60"/>
      <c r="B631" s="92"/>
      <c r="C631" s="92"/>
      <c r="D631" s="92"/>
      <c r="E631" s="92"/>
      <c r="F631" s="93"/>
      <c r="G631" s="92"/>
    </row>
    <row r="632" spans="1:7" x14ac:dyDescent="0.4">
      <c r="A632" s="60"/>
      <c r="B632" s="92"/>
      <c r="C632" s="92"/>
      <c r="D632" s="92"/>
      <c r="E632" s="92"/>
      <c r="F632" s="93"/>
      <c r="G632" s="92"/>
    </row>
    <row r="633" spans="1:7" x14ac:dyDescent="0.4">
      <c r="A633" s="60"/>
      <c r="B633" s="92"/>
      <c r="C633" s="92"/>
      <c r="D633" s="92"/>
      <c r="E633" s="92"/>
      <c r="F633" s="93"/>
      <c r="G633" s="92"/>
    </row>
    <row r="634" spans="1:7" x14ac:dyDescent="0.4">
      <c r="A634" s="60"/>
      <c r="B634" s="92"/>
      <c r="C634" s="92"/>
      <c r="D634" s="92"/>
      <c r="E634" s="92"/>
      <c r="F634" s="93"/>
      <c r="G634" s="92"/>
    </row>
    <row r="635" spans="1:7" x14ac:dyDescent="0.4">
      <c r="A635" s="60"/>
      <c r="B635" s="92"/>
      <c r="C635" s="92"/>
      <c r="D635" s="92"/>
      <c r="E635" s="92"/>
      <c r="F635" s="93"/>
      <c r="G635" s="92"/>
    </row>
    <row r="636" spans="1:7" x14ac:dyDescent="0.4">
      <c r="A636" s="60"/>
      <c r="B636" s="92"/>
      <c r="C636" s="92"/>
      <c r="D636" s="92"/>
      <c r="E636" s="92"/>
      <c r="F636" s="93"/>
      <c r="G636" s="92"/>
    </row>
    <row r="637" spans="1:7" x14ac:dyDescent="0.4">
      <c r="A637" s="60"/>
      <c r="B637" s="92"/>
      <c r="C637" s="92"/>
      <c r="D637" s="92"/>
      <c r="E637" s="92"/>
      <c r="F637" s="93"/>
      <c r="G637" s="92"/>
    </row>
    <row r="638" spans="1:7" x14ac:dyDescent="0.4">
      <c r="A638" s="60"/>
      <c r="B638" s="92"/>
      <c r="C638" s="92"/>
      <c r="D638" s="92"/>
      <c r="E638" s="92"/>
      <c r="F638" s="93"/>
      <c r="G638" s="92"/>
    </row>
    <row r="639" spans="1:7" x14ac:dyDescent="0.4">
      <c r="A639" s="60"/>
      <c r="B639" s="92"/>
      <c r="C639" s="92"/>
      <c r="D639" s="92"/>
      <c r="E639" s="92"/>
      <c r="F639" s="93"/>
      <c r="G639" s="92"/>
    </row>
    <row r="640" spans="1:7" x14ac:dyDescent="0.4">
      <c r="A640" s="60"/>
      <c r="B640" s="92"/>
      <c r="C640" s="92"/>
      <c r="D640" s="92"/>
      <c r="E640" s="92"/>
      <c r="F640" s="93"/>
      <c r="G640" s="92"/>
    </row>
    <row r="641" spans="1:7" x14ac:dyDescent="0.4">
      <c r="A641" s="60"/>
      <c r="B641" s="92"/>
      <c r="C641" s="92"/>
      <c r="D641" s="92"/>
      <c r="E641" s="92"/>
      <c r="F641" s="93"/>
      <c r="G641" s="92"/>
    </row>
    <row r="642" spans="1:7" x14ac:dyDescent="0.4">
      <c r="A642" s="60"/>
      <c r="B642" s="92"/>
      <c r="C642" s="92"/>
      <c r="D642" s="92"/>
      <c r="E642" s="92"/>
      <c r="F642" s="93"/>
      <c r="G642" s="92"/>
    </row>
    <row r="643" spans="1:7" x14ac:dyDescent="0.4">
      <c r="A643" s="60"/>
      <c r="B643" s="92"/>
      <c r="C643" s="92"/>
      <c r="D643" s="92"/>
      <c r="E643" s="92"/>
      <c r="F643" s="93"/>
      <c r="G643" s="92"/>
    </row>
    <row r="644" spans="1:7" x14ac:dyDescent="0.4">
      <c r="A644" s="60"/>
      <c r="B644" s="92"/>
      <c r="C644" s="92"/>
      <c r="D644" s="92"/>
      <c r="E644" s="92"/>
      <c r="F644" s="93"/>
      <c r="G644" s="92"/>
    </row>
    <row r="645" spans="1:7" x14ac:dyDescent="0.4">
      <c r="A645" s="60"/>
      <c r="B645" s="92"/>
      <c r="C645" s="92"/>
      <c r="D645" s="92"/>
      <c r="E645" s="92"/>
      <c r="F645" s="93"/>
      <c r="G645" s="92"/>
    </row>
    <row r="646" spans="1:7" x14ac:dyDescent="0.4">
      <c r="A646" s="60"/>
      <c r="B646" s="92"/>
      <c r="C646" s="92"/>
      <c r="D646" s="92"/>
      <c r="E646" s="92"/>
      <c r="F646" s="93"/>
      <c r="G646" s="92"/>
    </row>
    <row r="647" spans="1:7" x14ac:dyDescent="0.4">
      <c r="A647" s="60"/>
      <c r="B647" s="92"/>
      <c r="C647" s="92"/>
      <c r="D647" s="92"/>
      <c r="E647" s="92"/>
      <c r="F647" s="93"/>
      <c r="G647" s="92"/>
    </row>
    <row r="648" spans="1:7" x14ac:dyDescent="0.4">
      <c r="A648" s="60"/>
      <c r="B648" s="92"/>
      <c r="C648" s="92"/>
      <c r="D648" s="92"/>
      <c r="E648" s="92"/>
      <c r="F648" s="93"/>
      <c r="G648" s="92"/>
    </row>
    <row r="649" spans="1:7" x14ac:dyDescent="0.4">
      <c r="A649" s="60"/>
      <c r="B649" s="92"/>
      <c r="C649" s="92"/>
      <c r="D649" s="92"/>
      <c r="E649" s="92"/>
      <c r="F649" s="93"/>
      <c r="G649" s="92"/>
    </row>
    <row r="650" spans="1:7" x14ac:dyDescent="0.4">
      <c r="A650" s="60"/>
      <c r="B650" s="92"/>
      <c r="C650" s="92"/>
      <c r="D650" s="92"/>
      <c r="E650" s="92"/>
      <c r="F650" s="93"/>
      <c r="G650" s="92"/>
    </row>
    <row r="651" spans="1:7" x14ac:dyDescent="0.4">
      <c r="A651" s="60"/>
      <c r="B651" s="92"/>
      <c r="C651" s="92"/>
      <c r="D651" s="92"/>
      <c r="E651" s="92"/>
      <c r="F651" s="93"/>
      <c r="G651" s="92"/>
    </row>
    <row r="652" spans="1:7" x14ac:dyDescent="0.4">
      <c r="A652" s="60"/>
      <c r="B652" s="92"/>
      <c r="C652" s="92"/>
      <c r="D652" s="92"/>
      <c r="E652" s="92"/>
      <c r="F652" s="93"/>
      <c r="G652" s="92"/>
    </row>
    <row r="653" spans="1:7" x14ac:dyDescent="0.4">
      <c r="A653" s="60"/>
      <c r="B653" s="92"/>
      <c r="C653" s="92"/>
      <c r="D653" s="92"/>
      <c r="E653" s="92"/>
      <c r="F653" s="93"/>
      <c r="G653" s="92"/>
    </row>
    <row r="654" spans="1:7" x14ac:dyDescent="0.4">
      <c r="A654" s="60"/>
      <c r="B654" s="92"/>
      <c r="C654" s="92"/>
      <c r="D654" s="92"/>
      <c r="E654" s="92"/>
      <c r="F654" s="93"/>
      <c r="G654" s="92"/>
    </row>
    <row r="655" spans="1:7" x14ac:dyDescent="0.4">
      <c r="A655" s="60"/>
      <c r="B655" s="92"/>
      <c r="C655" s="92"/>
      <c r="D655" s="92"/>
      <c r="E655" s="92"/>
      <c r="F655" s="93"/>
      <c r="G655" s="92"/>
    </row>
    <row r="656" spans="1:7" x14ac:dyDescent="0.4">
      <c r="A656" s="60"/>
      <c r="B656" s="92"/>
      <c r="C656" s="92"/>
      <c r="D656" s="92"/>
      <c r="E656" s="92"/>
      <c r="F656" s="93"/>
      <c r="G656" s="92"/>
    </row>
    <row r="657" spans="1:7" x14ac:dyDescent="0.4">
      <c r="A657" s="60"/>
      <c r="B657" s="92"/>
      <c r="C657" s="92"/>
      <c r="D657" s="92"/>
      <c r="E657" s="92"/>
      <c r="F657" s="93"/>
      <c r="G657" s="92"/>
    </row>
    <row r="658" spans="1:7" x14ac:dyDescent="0.4">
      <c r="A658" s="60"/>
      <c r="B658" s="92"/>
      <c r="C658" s="92"/>
      <c r="D658" s="92"/>
      <c r="E658" s="92"/>
      <c r="F658" s="93"/>
      <c r="G658" s="92"/>
    </row>
    <row r="659" spans="1:7" x14ac:dyDescent="0.4">
      <c r="A659" s="60"/>
      <c r="B659" s="92"/>
      <c r="C659" s="92"/>
      <c r="D659" s="92"/>
      <c r="E659" s="92"/>
      <c r="F659" s="93"/>
      <c r="G659" s="92"/>
    </row>
    <row r="660" spans="1:7" x14ac:dyDescent="0.4">
      <c r="A660" s="60"/>
      <c r="B660" s="92"/>
      <c r="C660" s="92"/>
      <c r="D660" s="92"/>
      <c r="E660" s="92"/>
      <c r="F660" s="93"/>
      <c r="G660" s="92"/>
    </row>
    <row r="661" spans="1:7" x14ac:dyDescent="0.4">
      <c r="A661" s="60"/>
      <c r="B661" s="92"/>
      <c r="C661" s="92"/>
      <c r="D661" s="92"/>
      <c r="E661" s="92"/>
      <c r="F661" s="93"/>
      <c r="G661" s="92"/>
    </row>
    <row r="662" spans="1:7" x14ac:dyDescent="0.4">
      <c r="A662" s="60"/>
      <c r="B662" s="92"/>
      <c r="C662" s="92"/>
      <c r="D662" s="92"/>
      <c r="E662" s="92"/>
      <c r="F662" s="93"/>
      <c r="G662" s="92"/>
    </row>
    <row r="663" spans="1:7" x14ac:dyDescent="0.4">
      <c r="A663" s="60"/>
      <c r="B663" s="92"/>
      <c r="C663" s="92"/>
      <c r="D663" s="92"/>
      <c r="E663" s="92"/>
      <c r="F663" s="93"/>
      <c r="G663" s="92"/>
    </row>
    <row r="664" spans="1:7" x14ac:dyDescent="0.4">
      <c r="A664" s="60"/>
      <c r="B664" s="92"/>
      <c r="C664" s="92"/>
      <c r="D664" s="92"/>
      <c r="E664" s="92"/>
      <c r="F664" s="93"/>
      <c r="G664" s="92"/>
    </row>
    <row r="665" spans="1:7" x14ac:dyDescent="0.4">
      <c r="A665" s="60"/>
      <c r="B665" s="92"/>
      <c r="C665" s="92"/>
      <c r="D665" s="92"/>
      <c r="E665" s="92"/>
      <c r="F665" s="93"/>
      <c r="G665" s="92"/>
    </row>
    <row r="666" spans="1:7" x14ac:dyDescent="0.4">
      <c r="A666" s="60"/>
      <c r="B666" s="92"/>
      <c r="C666" s="92"/>
      <c r="D666" s="92"/>
      <c r="E666" s="92"/>
      <c r="F666" s="93"/>
      <c r="G666" s="92"/>
    </row>
    <row r="667" spans="1:7" x14ac:dyDescent="0.4">
      <c r="A667" s="60"/>
      <c r="B667" s="92"/>
      <c r="C667" s="92"/>
      <c r="D667" s="92"/>
      <c r="E667" s="92"/>
      <c r="F667" s="93"/>
      <c r="G667" s="92"/>
    </row>
    <row r="668" spans="1:7" x14ac:dyDescent="0.4">
      <c r="A668" s="60"/>
      <c r="B668" s="92"/>
      <c r="C668" s="92"/>
      <c r="D668" s="92"/>
      <c r="E668" s="92"/>
      <c r="F668" s="93"/>
      <c r="G668" s="92"/>
    </row>
    <row r="669" spans="1:7" x14ac:dyDescent="0.4">
      <c r="A669" s="60"/>
      <c r="B669" s="92"/>
      <c r="C669" s="92"/>
      <c r="D669" s="92"/>
      <c r="E669" s="92"/>
      <c r="F669" s="93"/>
      <c r="G669" s="92"/>
    </row>
    <row r="670" spans="1:7" x14ac:dyDescent="0.4">
      <c r="A670" s="60"/>
      <c r="B670" s="92"/>
      <c r="C670" s="92"/>
      <c r="D670" s="92"/>
      <c r="E670" s="92"/>
      <c r="F670" s="93"/>
      <c r="G670" s="92"/>
    </row>
    <row r="671" spans="1:7" x14ac:dyDescent="0.4">
      <c r="A671" s="60"/>
      <c r="B671" s="92"/>
      <c r="C671" s="92"/>
      <c r="D671" s="92"/>
      <c r="E671" s="92"/>
      <c r="F671" s="93"/>
      <c r="G671" s="92"/>
    </row>
    <row r="672" spans="1:7" x14ac:dyDescent="0.4">
      <c r="A672" s="60"/>
      <c r="B672" s="92"/>
      <c r="C672" s="92"/>
      <c r="D672" s="92"/>
      <c r="E672" s="92"/>
      <c r="F672" s="93"/>
      <c r="G672" s="92"/>
    </row>
    <row r="673" spans="1:7" x14ac:dyDescent="0.4">
      <c r="A673" s="60"/>
      <c r="B673" s="92"/>
      <c r="C673" s="92"/>
      <c r="D673" s="92"/>
      <c r="E673" s="92"/>
      <c r="F673" s="93"/>
      <c r="G673" s="92"/>
    </row>
    <row r="674" spans="1:7" x14ac:dyDescent="0.4">
      <c r="A674" s="60"/>
      <c r="B674" s="92"/>
      <c r="C674" s="92"/>
      <c r="D674" s="92"/>
      <c r="E674" s="92"/>
      <c r="F674" s="93"/>
      <c r="G674" s="92"/>
    </row>
    <row r="675" spans="1:7" x14ac:dyDescent="0.4">
      <c r="A675" s="60"/>
      <c r="B675" s="92"/>
      <c r="C675" s="92"/>
      <c r="D675" s="92"/>
      <c r="E675" s="92"/>
      <c r="F675" s="93"/>
      <c r="G675" s="92"/>
    </row>
    <row r="676" spans="1:7" x14ac:dyDescent="0.4">
      <c r="A676" s="60"/>
      <c r="B676" s="92"/>
      <c r="C676" s="92"/>
      <c r="D676" s="92"/>
      <c r="E676" s="92"/>
      <c r="F676" s="93"/>
      <c r="G676" s="92"/>
    </row>
    <row r="677" spans="1:7" x14ac:dyDescent="0.4">
      <c r="A677" s="60"/>
      <c r="B677" s="92"/>
      <c r="C677" s="92"/>
      <c r="D677" s="92"/>
      <c r="E677" s="92"/>
      <c r="F677" s="93"/>
      <c r="G677" s="92"/>
    </row>
    <row r="678" spans="1:7" x14ac:dyDescent="0.4">
      <c r="A678" s="60"/>
      <c r="B678" s="92"/>
      <c r="C678" s="92"/>
      <c r="D678" s="92"/>
      <c r="E678" s="92"/>
      <c r="F678" s="93"/>
      <c r="G678" s="92"/>
    </row>
    <row r="679" spans="1:7" x14ac:dyDescent="0.4">
      <c r="A679" s="60"/>
      <c r="B679" s="92"/>
      <c r="C679" s="92"/>
      <c r="D679" s="92"/>
      <c r="E679" s="92"/>
      <c r="F679" s="93"/>
      <c r="G679" s="92"/>
    </row>
    <row r="680" spans="1:7" x14ac:dyDescent="0.4">
      <c r="A680" s="60"/>
      <c r="B680" s="92"/>
      <c r="C680" s="92"/>
      <c r="D680" s="92"/>
      <c r="E680" s="92"/>
      <c r="F680" s="93"/>
      <c r="G680" s="92"/>
    </row>
    <row r="681" spans="1:7" x14ac:dyDescent="0.4">
      <c r="A681" s="60"/>
      <c r="B681" s="92"/>
      <c r="C681" s="92"/>
      <c r="D681" s="92"/>
      <c r="E681" s="92"/>
      <c r="F681" s="93"/>
      <c r="G681" s="92"/>
    </row>
    <row r="682" spans="1:7" x14ac:dyDescent="0.4">
      <c r="A682" s="60"/>
      <c r="B682" s="92"/>
      <c r="C682" s="92"/>
      <c r="D682" s="92"/>
      <c r="E682" s="92"/>
      <c r="F682" s="93"/>
      <c r="G682" s="92"/>
    </row>
    <row r="683" spans="1:7" x14ac:dyDescent="0.4">
      <c r="A683" s="60"/>
      <c r="B683" s="92"/>
      <c r="C683" s="92"/>
      <c r="D683" s="92"/>
      <c r="E683" s="92"/>
      <c r="F683" s="93"/>
      <c r="G683" s="92"/>
    </row>
    <row r="684" spans="1:7" x14ac:dyDescent="0.4">
      <c r="A684" s="60"/>
      <c r="B684" s="92"/>
      <c r="C684" s="92"/>
      <c r="D684" s="92"/>
      <c r="E684" s="92"/>
      <c r="F684" s="93"/>
      <c r="G684" s="92"/>
    </row>
    <row r="685" spans="1:7" x14ac:dyDescent="0.4">
      <c r="A685" s="60"/>
      <c r="B685" s="92"/>
      <c r="C685" s="92"/>
      <c r="D685" s="92"/>
      <c r="E685" s="92"/>
      <c r="F685" s="93"/>
      <c r="G685" s="92"/>
    </row>
    <row r="686" spans="1:7" x14ac:dyDescent="0.4">
      <c r="A686" s="60"/>
      <c r="B686" s="92"/>
      <c r="C686" s="92"/>
      <c r="D686" s="92"/>
      <c r="E686" s="92"/>
      <c r="F686" s="93"/>
      <c r="G686" s="92"/>
    </row>
    <row r="687" spans="1:7" x14ac:dyDescent="0.4">
      <c r="A687" s="60"/>
      <c r="B687" s="92"/>
      <c r="C687" s="92"/>
      <c r="D687" s="92"/>
      <c r="E687" s="92"/>
      <c r="F687" s="93"/>
      <c r="G687" s="92"/>
    </row>
    <row r="688" spans="1:7" x14ac:dyDescent="0.4">
      <c r="A688" s="60"/>
      <c r="B688" s="92"/>
      <c r="C688" s="92"/>
      <c r="D688" s="92"/>
      <c r="E688" s="92"/>
      <c r="F688" s="93"/>
      <c r="G688" s="92"/>
    </row>
    <row r="689" spans="1:7" x14ac:dyDescent="0.4">
      <c r="A689" s="60"/>
      <c r="B689" s="92"/>
      <c r="C689" s="92"/>
      <c r="D689" s="92"/>
      <c r="E689" s="92"/>
      <c r="F689" s="93"/>
      <c r="G689" s="92"/>
    </row>
    <row r="690" spans="1:7" x14ac:dyDescent="0.4">
      <c r="A690" s="60"/>
      <c r="B690" s="92"/>
      <c r="C690" s="92"/>
      <c r="D690" s="92"/>
      <c r="E690" s="92"/>
      <c r="F690" s="93"/>
      <c r="G690" s="92"/>
    </row>
    <row r="691" spans="1:7" x14ac:dyDescent="0.4">
      <c r="A691" s="60"/>
      <c r="B691" s="92"/>
      <c r="C691" s="92"/>
      <c r="D691" s="92"/>
      <c r="E691" s="92"/>
      <c r="F691" s="93"/>
      <c r="G691" s="92"/>
    </row>
    <row r="692" spans="1:7" x14ac:dyDescent="0.4">
      <c r="A692" s="60"/>
      <c r="B692" s="92"/>
      <c r="C692" s="92"/>
      <c r="D692" s="92"/>
      <c r="E692" s="92"/>
      <c r="F692" s="93"/>
      <c r="G692" s="92"/>
    </row>
    <row r="693" spans="1:7" x14ac:dyDescent="0.4">
      <c r="A693" s="60"/>
      <c r="B693" s="92"/>
      <c r="C693" s="92"/>
      <c r="D693" s="92"/>
      <c r="E693" s="92"/>
      <c r="F693" s="93"/>
      <c r="G693" s="92"/>
    </row>
    <row r="694" spans="1:7" x14ac:dyDescent="0.4">
      <c r="A694" s="60"/>
      <c r="B694" s="92"/>
      <c r="C694" s="92"/>
      <c r="D694" s="92"/>
      <c r="E694" s="92"/>
      <c r="F694" s="93"/>
      <c r="G694" s="92"/>
    </row>
    <row r="695" spans="1:7" x14ac:dyDescent="0.4">
      <c r="A695" s="60"/>
      <c r="B695" s="92"/>
      <c r="C695" s="92"/>
      <c r="D695" s="92"/>
      <c r="E695" s="92"/>
      <c r="F695" s="93"/>
      <c r="G695" s="92"/>
    </row>
    <row r="696" spans="1:7" x14ac:dyDescent="0.4">
      <c r="A696" s="60"/>
      <c r="B696" s="92"/>
      <c r="C696" s="92"/>
      <c r="D696" s="92"/>
      <c r="E696" s="92"/>
      <c r="F696" s="93"/>
      <c r="G696" s="92"/>
    </row>
    <row r="697" spans="1:7" x14ac:dyDescent="0.4">
      <c r="A697" s="60"/>
      <c r="B697" s="92"/>
      <c r="C697" s="92"/>
      <c r="D697" s="92"/>
      <c r="E697" s="92"/>
      <c r="F697" s="93"/>
      <c r="G697" s="92"/>
    </row>
    <row r="698" spans="1:7" x14ac:dyDescent="0.4">
      <c r="A698" s="60"/>
      <c r="B698" s="92"/>
      <c r="C698" s="92"/>
      <c r="D698" s="92"/>
      <c r="E698" s="92"/>
      <c r="F698" s="93"/>
      <c r="G698" s="92"/>
    </row>
    <row r="699" spans="1:7" x14ac:dyDescent="0.4">
      <c r="A699" s="60"/>
      <c r="B699" s="92"/>
      <c r="C699" s="92"/>
      <c r="D699" s="92"/>
      <c r="E699" s="92"/>
      <c r="F699" s="93"/>
      <c r="G699" s="92"/>
    </row>
    <row r="700" spans="1:7" x14ac:dyDescent="0.4">
      <c r="A700" s="60"/>
      <c r="B700" s="92"/>
      <c r="C700" s="92"/>
      <c r="D700" s="92"/>
      <c r="E700" s="92"/>
      <c r="F700" s="93"/>
      <c r="G700" s="92"/>
    </row>
    <row r="701" spans="1:7" x14ac:dyDescent="0.4">
      <c r="A701" s="60"/>
      <c r="B701" s="92"/>
      <c r="C701" s="92"/>
      <c r="D701" s="92"/>
      <c r="E701" s="92"/>
      <c r="F701" s="93"/>
      <c r="G701" s="92"/>
    </row>
    <row r="702" spans="1:7" x14ac:dyDescent="0.4">
      <c r="A702" s="60"/>
      <c r="B702" s="92"/>
      <c r="C702" s="92"/>
      <c r="D702" s="92"/>
      <c r="E702" s="92"/>
      <c r="F702" s="93"/>
      <c r="G702" s="92"/>
    </row>
    <row r="703" spans="1:7" x14ac:dyDescent="0.4">
      <c r="A703" s="60"/>
      <c r="B703" s="92"/>
      <c r="C703" s="92"/>
      <c r="D703" s="92"/>
      <c r="E703" s="92"/>
      <c r="F703" s="93"/>
      <c r="G703" s="92"/>
    </row>
    <row r="704" spans="1:7" x14ac:dyDescent="0.4">
      <c r="A704" s="60"/>
      <c r="B704" s="92"/>
      <c r="C704" s="92"/>
      <c r="D704" s="92"/>
      <c r="E704" s="92"/>
      <c r="F704" s="93"/>
      <c r="G704" s="92"/>
    </row>
    <row r="705" spans="1:7" x14ac:dyDescent="0.4">
      <c r="A705" s="60"/>
      <c r="B705" s="92"/>
      <c r="C705" s="92"/>
      <c r="D705" s="92"/>
      <c r="E705" s="92"/>
      <c r="F705" s="93"/>
      <c r="G705" s="92"/>
    </row>
    <row r="706" spans="1:7" x14ac:dyDescent="0.4">
      <c r="A706" s="60"/>
      <c r="B706" s="92"/>
      <c r="C706" s="92"/>
      <c r="D706" s="92"/>
      <c r="E706" s="92"/>
      <c r="F706" s="93"/>
      <c r="G706" s="92"/>
    </row>
    <row r="707" spans="1:7" x14ac:dyDescent="0.4">
      <c r="A707" s="60"/>
      <c r="B707" s="92"/>
      <c r="C707" s="92"/>
      <c r="D707" s="92"/>
      <c r="E707" s="92"/>
      <c r="F707" s="93"/>
      <c r="G707" s="92"/>
    </row>
    <row r="708" spans="1:7" x14ac:dyDescent="0.4">
      <c r="A708" s="60"/>
      <c r="B708" s="92"/>
      <c r="C708" s="92"/>
      <c r="D708" s="92"/>
      <c r="E708" s="92"/>
      <c r="F708" s="93"/>
      <c r="G708" s="92"/>
    </row>
    <row r="709" spans="1:7" x14ac:dyDescent="0.4">
      <c r="A709" s="60"/>
      <c r="B709" s="92"/>
      <c r="C709" s="92"/>
      <c r="D709" s="92"/>
      <c r="E709" s="92"/>
      <c r="F709" s="93"/>
      <c r="G709" s="92"/>
    </row>
    <row r="710" spans="1:7" x14ac:dyDescent="0.4">
      <c r="A710" s="60"/>
      <c r="B710" s="92"/>
      <c r="C710" s="92"/>
      <c r="D710" s="92"/>
      <c r="E710" s="92"/>
      <c r="F710" s="93"/>
      <c r="G710" s="92"/>
    </row>
    <row r="711" spans="1:7" x14ac:dyDescent="0.4">
      <c r="A711" s="60"/>
      <c r="B711" s="92"/>
      <c r="C711" s="92"/>
      <c r="D711" s="92"/>
      <c r="E711" s="92"/>
      <c r="F711" s="93"/>
      <c r="G711" s="92"/>
    </row>
    <row r="712" spans="1:7" x14ac:dyDescent="0.4">
      <c r="A712" s="60"/>
      <c r="B712" s="92"/>
      <c r="C712" s="92"/>
      <c r="D712" s="92"/>
      <c r="E712" s="92"/>
      <c r="F712" s="93"/>
      <c r="G712" s="92"/>
    </row>
    <row r="713" spans="1:7" x14ac:dyDescent="0.4">
      <c r="A713" s="60"/>
      <c r="B713" s="92"/>
      <c r="C713" s="92"/>
      <c r="D713" s="92"/>
      <c r="E713" s="92"/>
      <c r="F713" s="93"/>
      <c r="G713" s="92"/>
    </row>
    <row r="714" spans="1:7" x14ac:dyDescent="0.4">
      <c r="A714" s="60"/>
      <c r="B714" s="92"/>
      <c r="C714" s="92"/>
      <c r="D714" s="92"/>
      <c r="E714" s="92"/>
      <c r="F714" s="93"/>
      <c r="G714" s="92"/>
    </row>
    <row r="715" spans="1:7" x14ac:dyDescent="0.4">
      <c r="A715" s="60"/>
      <c r="B715" s="92"/>
      <c r="C715" s="92"/>
      <c r="D715" s="92"/>
      <c r="E715" s="92"/>
      <c r="F715" s="93"/>
      <c r="G715" s="92"/>
    </row>
    <row r="716" spans="1:7" x14ac:dyDescent="0.4">
      <c r="A716" s="60"/>
      <c r="B716" s="92"/>
      <c r="C716" s="92"/>
      <c r="D716" s="92"/>
      <c r="E716" s="92"/>
      <c r="F716" s="93"/>
      <c r="G716" s="92"/>
    </row>
    <row r="717" spans="1:7" x14ac:dyDescent="0.4">
      <c r="A717" s="60"/>
      <c r="B717" s="92"/>
      <c r="C717" s="92"/>
      <c r="D717" s="92"/>
      <c r="E717" s="92"/>
      <c r="F717" s="93"/>
      <c r="G717" s="92"/>
    </row>
    <row r="718" spans="1:7" x14ac:dyDescent="0.4">
      <c r="A718" s="60"/>
      <c r="B718" s="92"/>
      <c r="C718" s="92"/>
      <c r="D718" s="92"/>
      <c r="E718" s="92"/>
      <c r="F718" s="93"/>
      <c r="G718" s="92"/>
    </row>
    <row r="719" spans="1:7" x14ac:dyDescent="0.4">
      <c r="A719" s="60"/>
      <c r="B719" s="92"/>
      <c r="C719" s="92"/>
      <c r="D719" s="92"/>
      <c r="E719" s="92"/>
      <c r="F719" s="93"/>
      <c r="G719" s="92"/>
    </row>
    <row r="720" spans="1:7" x14ac:dyDescent="0.4">
      <c r="A720" s="60"/>
      <c r="B720" s="92"/>
      <c r="C720" s="92"/>
      <c r="D720" s="92"/>
      <c r="E720" s="92"/>
      <c r="F720" s="93"/>
      <c r="G720" s="92"/>
    </row>
    <row r="721" spans="1:7" x14ac:dyDescent="0.4">
      <c r="A721" s="60"/>
      <c r="B721" s="92"/>
      <c r="C721" s="92"/>
      <c r="D721" s="92"/>
      <c r="E721" s="92"/>
      <c r="F721" s="93"/>
      <c r="G721" s="92"/>
    </row>
    <row r="722" spans="1:7" x14ac:dyDescent="0.4">
      <c r="A722" s="60"/>
      <c r="B722" s="92"/>
      <c r="C722" s="92"/>
      <c r="D722" s="92"/>
      <c r="E722" s="92"/>
      <c r="F722" s="93"/>
      <c r="G722" s="92"/>
    </row>
    <row r="723" spans="1:7" x14ac:dyDescent="0.4">
      <c r="A723" s="60"/>
      <c r="B723" s="92"/>
      <c r="C723" s="92"/>
      <c r="D723" s="92"/>
      <c r="E723" s="92"/>
      <c r="F723" s="93"/>
      <c r="G723" s="92"/>
    </row>
    <row r="724" spans="1:7" x14ac:dyDescent="0.4">
      <c r="A724" s="60"/>
      <c r="B724" s="92"/>
      <c r="C724" s="92"/>
      <c r="D724" s="92"/>
      <c r="E724" s="92"/>
      <c r="F724" s="93"/>
      <c r="G724" s="92"/>
    </row>
    <row r="725" spans="1:7" x14ac:dyDescent="0.4">
      <c r="A725" s="60"/>
      <c r="B725" s="92"/>
      <c r="C725" s="92"/>
      <c r="D725" s="92"/>
      <c r="E725" s="92"/>
      <c r="F725" s="93"/>
      <c r="G725" s="92"/>
    </row>
    <row r="726" spans="1:7" x14ac:dyDescent="0.4">
      <c r="A726" s="60"/>
      <c r="B726" s="92"/>
      <c r="C726" s="92"/>
      <c r="D726" s="92"/>
      <c r="E726" s="92"/>
      <c r="F726" s="93"/>
      <c r="G726" s="92"/>
    </row>
    <row r="727" spans="1:7" x14ac:dyDescent="0.4">
      <c r="A727" s="60"/>
      <c r="B727" s="92"/>
      <c r="C727" s="92"/>
      <c r="D727" s="92"/>
      <c r="E727" s="92"/>
      <c r="F727" s="93"/>
      <c r="G727" s="92"/>
    </row>
    <row r="728" spans="1:7" x14ac:dyDescent="0.4">
      <c r="A728" s="60"/>
      <c r="B728" s="92"/>
      <c r="C728" s="92"/>
      <c r="D728" s="92"/>
      <c r="E728" s="92"/>
      <c r="F728" s="93"/>
      <c r="G728" s="92"/>
    </row>
    <row r="729" spans="1:7" x14ac:dyDescent="0.4">
      <c r="A729" s="60"/>
      <c r="B729" s="92"/>
      <c r="C729" s="92"/>
      <c r="D729" s="92"/>
      <c r="E729" s="92"/>
      <c r="F729" s="93"/>
      <c r="G729" s="92"/>
    </row>
    <row r="730" spans="1:7" x14ac:dyDescent="0.4">
      <c r="A730" s="60"/>
      <c r="B730" s="92"/>
      <c r="C730" s="92"/>
      <c r="D730" s="92"/>
      <c r="E730" s="92"/>
      <c r="F730" s="93"/>
      <c r="G730" s="92"/>
    </row>
    <row r="731" spans="1:7" x14ac:dyDescent="0.4">
      <c r="A731" s="60"/>
      <c r="B731" s="92"/>
      <c r="C731" s="92"/>
      <c r="D731" s="92"/>
      <c r="E731" s="92"/>
      <c r="F731" s="93"/>
      <c r="G731" s="92"/>
    </row>
    <row r="732" spans="1:7" x14ac:dyDescent="0.4">
      <c r="A732" s="60"/>
      <c r="B732" s="92"/>
      <c r="C732" s="92"/>
      <c r="D732" s="92"/>
      <c r="E732" s="92"/>
      <c r="F732" s="93"/>
      <c r="G732" s="92"/>
    </row>
    <row r="733" spans="1:7" x14ac:dyDescent="0.4">
      <c r="A733" s="60"/>
      <c r="B733" s="92"/>
      <c r="C733" s="92"/>
      <c r="D733" s="92"/>
      <c r="E733" s="92"/>
      <c r="F733" s="93"/>
      <c r="G733" s="92"/>
    </row>
    <row r="734" spans="1:7" x14ac:dyDescent="0.4">
      <c r="A734" s="60"/>
      <c r="B734" s="92"/>
      <c r="C734" s="92"/>
      <c r="D734" s="92"/>
      <c r="E734" s="92"/>
      <c r="F734" s="93"/>
      <c r="G734" s="92"/>
    </row>
    <row r="735" spans="1:7" x14ac:dyDescent="0.4">
      <c r="A735" s="60"/>
      <c r="B735" s="92"/>
      <c r="C735" s="92"/>
      <c r="D735" s="92"/>
      <c r="E735" s="92"/>
      <c r="F735" s="93"/>
      <c r="G735" s="92"/>
    </row>
    <row r="736" spans="1:7" x14ac:dyDescent="0.4">
      <c r="A736" s="60"/>
      <c r="B736" s="92"/>
      <c r="C736" s="92"/>
      <c r="D736" s="92"/>
      <c r="E736" s="92"/>
      <c r="F736" s="93"/>
      <c r="G736" s="92"/>
    </row>
    <row r="737" spans="1:7" x14ac:dyDescent="0.4">
      <c r="A737" s="60"/>
      <c r="B737" s="92"/>
      <c r="C737" s="92"/>
      <c r="D737" s="92"/>
      <c r="E737" s="92"/>
      <c r="F737" s="93"/>
      <c r="G737" s="92"/>
    </row>
    <row r="738" spans="1:7" x14ac:dyDescent="0.4">
      <c r="A738" s="60"/>
      <c r="B738" s="92"/>
      <c r="C738" s="92"/>
      <c r="D738" s="92"/>
      <c r="E738" s="92"/>
      <c r="F738" s="93"/>
      <c r="G738" s="92"/>
    </row>
    <row r="739" spans="1:7" x14ac:dyDescent="0.4">
      <c r="A739" s="60"/>
      <c r="B739" s="92"/>
      <c r="C739" s="92"/>
      <c r="D739" s="92"/>
      <c r="E739" s="92"/>
      <c r="F739" s="93"/>
      <c r="G739" s="92"/>
    </row>
    <row r="740" spans="1:7" x14ac:dyDescent="0.4">
      <c r="A740" s="60"/>
      <c r="B740" s="92"/>
      <c r="C740" s="92"/>
      <c r="D740" s="92"/>
      <c r="E740" s="92"/>
      <c r="F740" s="93"/>
      <c r="G740" s="92"/>
    </row>
    <row r="741" spans="1:7" x14ac:dyDescent="0.4">
      <c r="A741" s="60"/>
      <c r="B741" s="92"/>
      <c r="C741" s="92"/>
      <c r="D741" s="92"/>
      <c r="E741" s="92"/>
      <c r="F741" s="93"/>
      <c r="G741" s="92"/>
    </row>
    <row r="742" spans="1:7" x14ac:dyDescent="0.4">
      <c r="A742" s="60"/>
      <c r="B742" s="92"/>
      <c r="C742" s="92"/>
      <c r="D742" s="92"/>
      <c r="E742" s="92"/>
      <c r="F742" s="93"/>
      <c r="G742" s="92"/>
    </row>
    <row r="743" spans="1:7" x14ac:dyDescent="0.4">
      <c r="A743" s="60"/>
      <c r="B743" s="92"/>
      <c r="C743" s="92"/>
      <c r="D743" s="92"/>
      <c r="E743" s="92"/>
      <c r="F743" s="93"/>
      <c r="G743" s="92"/>
    </row>
    <row r="744" spans="1:7" x14ac:dyDescent="0.4">
      <c r="A744" s="60"/>
      <c r="B744" s="92"/>
      <c r="C744" s="92"/>
      <c r="D744" s="92"/>
      <c r="E744" s="92"/>
      <c r="F744" s="93"/>
      <c r="G744" s="92"/>
    </row>
    <row r="745" spans="1:7" x14ac:dyDescent="0.4">
      <c r="A745" s="60"/>
      <c r="B745" s="92"/>
      <c r="C745" s="92"/>
      <c r="D745" s="92"/>
      <c r="E745" s="92"/>
      <c r="F745" s="93"/>
      <c r="G745" s="92"/>
    </row>
    <row r="746" spans="1:7" x14ac:dyDescent="0.4">
      <c r="A746" s="60"/>
      <c r="B746" s="92"/>
      <c r="C746" s="92"/>
      <c r="D746" s="92"/>
      <c r="E746" s="92"/>
      <c r="F746" s="93"/>
      <c r="G746" s="92"/>
    </row>
    <row r="747" spans="1:7" x14ac:dyDescent="0.4">
      <c r="A747" s="60"/>
      <c r="B747" s="92"/>
      <c r="C747" s="92"/>
      <c r="D747" s="92"/>
      <c r="E747" s="92"/>
      <c r="F747" s="93"/>
      <c r="G747" s="92"/>
    </row>
    <row r="748" spans="1:7" x14ac:dyDescent="0.4">
      <c r="A748" s="60"/>
      <c r="B748" s="92"/>
      <c r="C748" s="92"/>
      <c r="D748" s="92"/>
      <c r="E748" s="92"/>
      <c r="F748" s="93"/>
      <c r="G748" s="92"/>
    </row>
    <row r="749" spans="1:7" x14ac:dyDescent="0.4">
      <c r="A749" s="60"/>
      <c r="B749" s="92"/>
      <c r="C749" s="92"/>
      <c r="D749" s="92"/>
      <c r="E749" s="92"/>
      <c r="F749" s="93"/>
      <c r="G749" s="92"/>
    </row>
    <row r="750" spans="1:7" x14ac:dyDescent="0.4">
      <c r="A750" s="60"/>
      <c r="B750" s="92"/>
      <c r="C750" s="92"/>
      <c r="D750" s="92"/>
      <c r="E750" s="92"/>
      <c r="F750" s="93"/>
      <c r="G750" s="92"/>
    </row>
    <row r="751" spans="1:7" x14ac:dyDescent="0.4">
      <c r="A751" s="60"/>
      <c r="B751" s="92"/>
      <c r="C751" s="92"/>
      <c r="D751" s="92"/>
      <c r="E751" s="92"/>
      <c r="F751" s="93"/>
      <c r="G751" s="92"/>
    </row>
    <row r="752" spans="1:7" x14ac:dyDescent="0.4">
      <c r="A752" s="60"/>
      <c r="B752" s="92"/>
      <c r="C752" s="92"/>
      <c r="D752" s="92"/>
      <c r="E752" s="92"/>
      <c r="F752" s="93"/>
      <c r="G752" s="92"/>
    </row>
    <row r="753" spans="1:7" x14ac:dyDescent="0.4">
      <c r="A753" s="60"/>
      <c r="B753" s="92"/>
      <c r="C753" s="92"/>
      <c r="D753" s="92"/>
      <c r="E753" s="92"/>
      <c r="F753" s="93"/>
      <c r="G753" s="92"/>
    </row>
    <row r="754" spans="1:7" x14ac:dyDescent="0.4">
      <c r="A754" s="60"/>
      <c r="B754" s="92"/>
      <c r="C754" s="92"/>
      <c r="D754" s="92"/>
      <c r="E754" s="92"/>
      <c r="F754" s="93"/>
      <c r="G754" s="92"/>
    </row>
    <row r="755" spans="1:7" x14ac:dyDescent="0.4">
      <c r="A755" s="60"/>
      <c r="B755" s="92"/>
      <c r="C755" s="92"/>
      <c r="D755" s="92"/>
      <c r="E755" s="92"/>
      <c r="F755" s="93"/>
      <c r="G755" s="92"/>
    </row>
    <row r="756" spans="1:7" x14ac:dyDescent="0.4">
      <c r="A756" s="60"/>
      <c r="B756" s="92"/>
      <c r="C756" s="92"/>
      <c r="D756" s="92"/>
      <c r="E756" s="92"/>
      <c r="F756" s="93"/>
      <c r="G756" s="92"/>
    </row>
    <row r="757" spans="1:7" x14ac:dyDescent="0.4">
      <c r="A757" s="60"/>
      <c r="B757" s="92"/>
      <c r="C757" s="92"/>
      <c r="D757" s="92"/>
      <c r="E757" s="92"/>
      <c r="F757" s="93"/>
      <c r="G757" s="92"/>
    </row>
    <row r="758" spans="1:7" x14ac:dyDescent="0.4">
      <c r="A758" s="60"/>
      <c r="B758" s="92"/>
      <c r="C758" s="92"/>
      <c r="D758" s="92"/>
      <c r="E758" s="92"/>
      <c r="F758" s="93"/>
      <c r="G758" s="92"/>
    </row>
    <row r="759" spans="1:7" x14ac:dyDescent="0.4">
      <c r="A759" s="60"/>
      <c r="B759" s="92"/>
      <c r="C759" s="92"/>
      <c r="D759" s="92"/>
      <c r="E759" s="92"/>
      <c r="F759" s="93"/>
      <c r="G759" s="92"/>
    </row>
    <row r="760" spans="1:7" x14ac:dyDescent="0.4">
      <c r="A760" s="60"/>
      <c r="B760" s="92"/>
      <c r="C760" s="92"/>
      <c r="D760" s="92"/>
      <c r="E760" s="92"/>
      <c r="F760" s="93"/>
      <c r="G760" s="92"/>
    </row>
    <row r="761" spans="1:7" x14ac:dyDescent="0.4">
      <c r="A761" s="60"/>
      <c r="B761" s="92"/>
      <c r="C761" s="92"/>
      <c r="D761" s="92"/>
      <c r="E761" s="92"/>
      <c r="F761" s="93"/>
      <c r="G761" s="92"/>
    </row>
    <row r="762" spans="1:7" x14ac:dyDescent="0.4">
      <c r="A762" s="60"/>
      <c r="B762" s="92"/>
      <c r="C762" s="92"/>
      <c r="D762" s="92"/>
      <c r="E762" s="92"/>
      <c r="F762" s="93"/>
      <c r="G762" s="92"/>
    </row>
    <row r="763" spans="1:7" x14ac:dyDescent="0.4">
      <c r="A763" s="60"/>
      <c r="B763" s="92"/>
      <c r="C763" s="92"/>
      <c r="D763" s="92"/>
      <c r="E763" s="92"/>
      <c r="F763" s="93"/>
      <c r="G763" s="92"/>
    </row>
    <row r="764" spans="1:7" x14ac:dyDescent="0.4">
      <c r="A764" s="60"/>
      <c r="B764" s="92"/>
      <c r="C764" s="92"/>
      <c r="D764" s="92"/>
      <c r="E764" s="92"/>
      <c r="F764" s="93"/>
      <c r="G764" s="92"/>
    </row>
    <row r="765" spans="1:7" x14ac:dyDescent="0.4">
      <c r="A765" s="60"/>
      <c r="B765" s="92"/>
      <c r="C765" s="92"/>
      <c r="D765" s="92"/>
      <c r="E765" s="92"/>
      <c r="F765" s="93"/>
      <c r="G765" s="92"/>
    </row>
    <row r="766" spans="1:7" x14ac:dyDescent="0.4">
      <c r="A766" s="60"/>
      <c r="B766" s="92"/>
      <c r="C766" s="92"/>
      <c r="D766" s="92"/>
      <c r="E766" s="92"/>
      <c r="F766" s="93"/>
      <c r="G766" s="92"/>
    </row>
    <row r="767" spans="1:7" x14ac:dyDescent="0.4">
      <c r="A767" s="60"/>
      <c r="B767" s="92"/>
      <c r="C767" s="92"/>
      <c r="D767" s="92"/>
      <c r="E767" s="92"/>
      <c r="F767" s="93"/>
      <c r="G767" s="92"/>
    </row>
    <row r="768" spans="1:7" x14ac:dyDescent="0.4">
      <c r="A768" s="60"/>
      <c r="B768" s="92"/>
      <c r="C768" s="92"/>
      <c r="D768" s="92"/>
      <c r="E768" s="92"/>
      <c r="F768" s="93"/>
      <c r="G768" s="92"/>
    </row>
    <row r="769" spans="1:7" x14ac:dyDescent="0.4">
      <c r="A769" s="60"/>
      <c r="B769" s="92"/>
      <c r="C769" s="92"/>
      <c r="D769" s="92"/>
      <c r="E769" s="92"/>
      <c r="F769" s="93"/>
      <c r="G769" s="92"/>
    </row>
    <row r="770" spans="1:7" x14ac:dyDescent="0.4">
      <c r="A770" s="60"/>
      <c r="B770" s="92"/>
      <c r="C770" s="92"/>
      <c r="D770" s="92"/>
      <c r="E770" s="92"/>
      <c r="F770" s="93"/>
      <c r="G770" s="92"/>
    </row>
    <row r="771" spans="1:7" x14ac:dyDescent="0.4">
      <c r="A771" s="60"/>
      <c r="B771" s="92"/>
      <c r="C771" s="92"/>
      <c r="D771" s="92"/>
      <c r="E771" s="92"/>
      <c r="F771" s="93"/>
      <c r="G771" s="92"/>
    </row>
    <row r="772" spans="1:7" x14ac:dyDescent="0.4">
      <c r="A772" s="60"/>
      <c r="B772" s="92"/>
      <c r="C772" s="92"/>
      <c r="D772" s="92"/>
      <c r="E772" s="92"/>
      <c r="F772" s="93"/>
      <c r="G772" s="92"/>
    </row>
    <row r="773" spans="1:7" x14ac:dyDescent="0.4">
      <c r="A773" s="60"/>
      <c r="B773" s="92"/>
      <c r="C773" s="92"/>
      <c r="D773" s="92"/>
      <c r="E773" s="92"/>
      <c r="F773" s="93"/>
      <c r="G773" s="92"/>
    </row>
    <row r="774" spans="1:7" x14ac:dyDescent="0.4">
      <c r="A774" s="60"/>
      <c r="B774" s="92"/>
      <c r="C774" s="92"/>
      <c r="D774" s="92"/>
      <c r="E774" s="92"/>
      <c r="F774" s="93"/>
      <c r="G774" s="92"/>
    </row>
    <row r="775" spans="1:7" x14ac:dyDescent="0.4">
      <c r="A775" s="60"/>
      <c r="B775" s="92"/>
      <c r="C775" s="92"/>
      <c r="D775" s="92"/>
      <c r="E775" s="92"/>
      <c r="F775" s="93"/>
      <c r="G775" s="92"/>
    </row>
    <row r="776" spans="1:7" x14ac:dyDescent="0.4">
      <c r="A776" s="60"/>
      <c r="B776" s="92"/>
      <c r="C776" s="92"/>
      <c r="D776" s="92"/>
      <c r="E776" s="92"/>
      <c r="F776" s="93"/>
      <c r="G776" s="92"/>
    </row>
    <row r="777" spans="1:7" x14ac:dyDescent="0.4">
      <c r="A777" s="60"/>
      <c r="B777" s="92"/>
      <c r="C777" s="92"/>
      <c r="D777" s="92"/>
      <c r="E777" s="92"/>
      <c r="F777" s="93"/>
      <c r="G777" s="92"/>
    </row>
    <row r="778" spans="1:7" x14ac:dyDescent="0.4">
      <c r="A778" s="60"/>
      <c r="B778" s="92"/>
      <c r="C778" s="92"/>
      <c r="D778" s="92"/>
      <c r="E778" s="92"/>
      <c r="F778" s="93"/>
      <c r="G778" s="92"/>
    </row>
    <row r="779" spans="1:7" x14ac:dyDescent="0.4">
      <c r="A779" s="60"/>
      <c r="B779" s="92"/>
      <c r="C779" s="92"/>
      <c r="D779" s="92"/>
      <c r="E779" s="92"/>
      <c r="F779" s="93"/>
      <c r="G779" s="92"/>
    </row>
    <row r="780" spans="1:7" x14ac:dyDescent="0.4">
      <c r="A780" s="60"/>
      <c r="B780" s="92"/>
      <c r="C780" s="92"/>
      <c r="D780" s="92"/>
      <c r="E780" s="92"/>
      <c r="F780" s="93"/>
      <c r="G780" s="92"/>
    </row>
    <row r="781" spans="1:7" x14ac:dyDescent="0.4">
      <c r="A781" s="60"/>
      <c r="B781" s="92"/>
      <c r="C781" s="92"/>
      <c r="D781" s="92"/>
      <c r="E781" s="92"/>
      <c r="F781" s="93"/>
      <c r="G781" s="92"/>
    </row>
    <row r="782" spans="1:7" x14ac:dyDescent="0.4">
      <c r="A782" s="60"/>
      <c r="B782" s="92"/>
      <c r="C782" s="92"/>
      <c r="D782" s="92"/>
      <c r="E782" s="92"/>
      <c r="F782" s="93"/>
      <c r="G782" s="92"/>
    </row>
    <row r="783" spans="1:7" x14ac:dyDescent="0.4">
      <c r="A783" s="60"/>
      <c r="B783" s="92"/>
      <c r="C783" s="92"/>
      <c r="D783" s="92"/>
      <c r="E783" s="92"/>
      <c r="F783" s="93"/>
      <c r="G783" s="92"/>
    </row>
    <row r="784" spans="1:7" x14ac:dyDescent="0.4">
      <c r="A784" s="60"/>
      <c r="B784" s="92"/>
      <c r="C784" s="92"/>
      <c r="D784" s="92"/>
      <c r="E784" s="92"/>
      <c r="F784" s="93"/>
      <c r="G784" s="92"/>
    </row>
    <row r="785" spans="1:7" x14ac:dyDescent="0.4">
      <c r="A785" s="60"/>
      <c r="B785" s="92"/>
      <c r="C785" s="92"/>
      <c r="D785" s="92"/>
      <c r="E785" s="92"/>
      <c r="F785" s="93"/>
      <c r="G785" s="92"/>
    </row>
    <row r="786" spans="1:7" x14ac:dyDescent="0.4">
      <c r="A786" s="60"/>
      <c r="B786" s="92"/>
      <c r="C786" s="92"/>
      <c r="D786" s="92"/>
      <c r="E786" s="92"/>
      <c r="F786" s="93"/>
      <c r="G786" s="92"/>
    </row>
    <row r="787" spans="1:7" x14ac:dyDescent="0.4">
      <c r="A787" s="60"/>
      <c r="B787" s="92"/>
      <c r="C787" s="92"/>
      <c r="D787" s="92"/>
      <c r="E787" s="92"/>
      <c r="F787" s="93"/>
      <c r="G787" s="92"/>
    </row>
    <row r="788" spans="1:7" x14ac:dyDescent="0.4">
      <c r="A788" s="60"/>
      <c r="B788" s="92"/>
      <c r="C788" s="92"/>
      <c r="D788" s="92"/>
      <c r="E788" s="92"/>
      <c r="F788" s="93"/>
      <c r="G788" s="92"/>
    </row>
    <row r="789" spans="1:7" x14ac:dyDescent="0.4">
      <c r="A789" s="60"/>
      <c r="B789" s="92"/>
      <c r="C789" s="92"/>
      <c r="D789" s="92"/>
      <c r="E789" s="92"/>
      <c r="F789" s="93"/>
      <c r="G789" s="92"/>
    </row>
    <row r="790" spans="1:7" x14ac:dyDescent="0.4">
      <c r="A790" s="60"/>
      <c r="B790" s="92"/>
      <c r="C790" s="92"/>
      <c r="D790" s="92"/>
      <c r="E790" s="92"/>
      <c r="F790" s="93"/>
      <c r="G790" s="92"/>
    </row>
    <row r="791" spans="1:7" x14ac:dyDescent="0.4">
      <c r="A791" s="60"/>
      <c r="B791" s="92"/>
      <c r="C791" s="92"/>
      <c r="D791" s="92"/>
      <c r="E791" s="92"/>
      <c r="F791" s="93"/>
      <c r="G791" s="92"/>
    </row>
    <row r="792" spans="1:7" x14ac:dyDescent="0.4">
      <c r="A792" s="60"/>
      <c r="B792" s="92"/>
      <c r="C792" s="92"/>
      <c r="D792" s="92"/>
      <c r="E792" s="92"/>
      <c r="F792" s="93"/>
      <c r="G792" s="92"/>
    </row>
    <row r="793" spans="1:7" x14ac:dyDescent="0.4">
      <c r="A793" s="60"/>
      <c r="B793" s="92"/>
      <c r="C793" s="92"/>
      <c r="D793" s="92"/>
      <c r="E793" s="92"/>
      <c r="F793" s="93"/>
      <c r="G793" s="92"/>
    </row>
    <row r="794" spans="1:7" x14ac:dyDescent="0.4">
      <c r="A794" s="60"/>
      <c r="B794" s="92"/>
      <c r="C794" s="92"/>
      <c r="D794" s="92"/>
      <c r="E794" s="92"/>
      <c r="F794" s="93"/>
      <c r="G794" s="92"/>
    </row>
    <row r="795" spans="1:7" x14ac:dyDescent="0.4">
      <c r="A795" s="60"/>
      <c r="B795" s="92"/>
      <c r="C795" s="92"/>
      <c r="D795" s="92"/>
      <c r="E795" s="92"/>
      <c r="F795" s="93"/>
      <c r="G795" s="92"/>
    </row>
    <row r="796" spans="1:7" x14ac:dyDescent="0.4">
      <c r="A796" s="60"/>
      <c r="B796" s="92"/>
      <c r="C796" s="92"/>
      <c r="D796" s="92"/>
      <c r="E796" s="92"/>
      <c r="F796" s="93"/>
      <c r="G796" s="92"/>
    </row>
    <row r="797" spans="1:7" x14ac:dyDescent="0.4">
      <c r="A797" s="60"/>
      <c r="B797" s="92"/>
      <c r="C797" s="92"/>
      <c r="D797" s="92"/>
      <c r="E797" s="92"/>
      <c r="F797" s="93"/>
      <c r="G797" s="92"/>
    </row>
    <row r="798" spans="1:7" x14ac:dyDescent="0.4">
      <c r="A798" s="60"/>
      <c r="B798" s="92"/>
      <c r="C798" s="92"/>
      <c r="D798" s="92"/>
      <c r="E798" s="92"/>
      <c r="F798" s="93"/>
      <c r="G798" s="92"/>
    </row>
    <row r="799" spans="1:7" x14ac:dyDescent="0.4">
      <c r="A799" s="60"/>
      <c r="B799" s="92"/>
      <c r="C799" s="92"/>
      <c r="D799" s="92"/>
      <c r="E799" s="92"/>
      <c r="F799" s="93"/>
      <c r="G799" s="92"/>
    </row>
    <row r="800" spans="1:7" x14ac:dyDescent="0.4">
      <c r="A800" s="60"/>
      <c r="B800" s="92"/>
      <c r="C800" s="92"/>
      <c r="D800" s="92"/>
      <c r="E800" s="92"/>
      <c r="F800" s="93"/>
      <c r="G800" s="92"/>
    </row>
    <row r="801" spans="1:7" x14ac:dyDescent="0.4">
      <c r="A801" s="60"/>
      <c r="B801" s="92"/>
      <c r="C801" s="92"/>
      <c r="D801" s="92"/>
      <c r="E801" s="92"/>
      <c r="F801" s="93"/>
      <c r="G801" s="92"/>
    </row>
    <row r="802" spans="1:7" x14ac:dyDescent="0.4">
      <c r="A802" s="60"/>
      <c r="B802" s="92"/>
      <c r="C802" s="92"/>
      <c r="D802" s="92"/>
      <c r="E802" s="92"/>
      <c r="F802" s="93"/>
      <c r="G802" s="92"/>
    </row>
    <row r="803" spans="1:7" x14ac:dyDescent="0.4">
      <c r="A803" s="60"/>
      <c r="B803" s="92"/>
      <c r="C803" s="92"/>
      <c r="D803" s="92"/>
      <c r="E803" s="92"/>
      <c r="F803" s="93"/>
      <c r="G803" s="92"/>
    </row>
    <row r="804" spans="1:7" x14ac:dyDescent="0.4">
      <c r="A804" s="60"/>
      <c r="B804" s="92"/>
      <c r="C804" s="92"/>
      <c r="D804" s="92"/>
      <c r="E804" s="92"/>
      <c r="F804" s="93"/>
      <c r="G804" s="92"/>
    </row>
    <row r="805" spans="1:7" x14ac:dyDescent="0.4">
      <c r="A805" s="60"/>
      <c r="B805" s="92"/>
      <c r="C805" s="92"/>
      <c r="D805" s="92"/>
      <c r="E805" s="92"/>
      <c r="F805" s="93"/>
      <c r="G805" s="92"/>
    </row>
    <row r="806" spans="1:7" x14ac:dyDescent="0.4">
      <c r="A806" s="60"/>
      <c r="B806" s="92"/>
      <c r="C806" s="92"/>
      <c r="D806" s="92"/>
      <c r="E806" s="92"/>
      <c r="F806" s="93"/>
      <c r="G806" s="92"/>
    </row>
    <row r="807" spans="1:7" x14ac:dyDescent="0.4">
      <c r="A807" s="60"/>
      <c r="B807" s="92"/>
      <c r="C807" s="92"/>
      <c r="D807" s="92"/>
      <c r="E807" s="92"/>
      <c r="F807" s="93"/>
      <c r="G807" s="92"/>
    </row>
    <row r="808" spans="1:7" x14ac:dyDescent="0.4">
      <c r="A808" s="60"/>
      <c r="B808" s="92"/>
      <c r="C808" s="92"/>
      <c r="D808" s="92"/>
      <c r="E808" s="92"/>
      <c r="F808" s="93"/>
      <c r="G808" s="92"/>
    </row>
    <row r="809" spans="1:7" x14ac:dyDescent="0.4">
      <c r="A809" s="60"/>
      <c r="B809" s="92"/>
      <c r="C809" s="92"/>
      <c r="D809" s="92"/>
      <c r="E809" s="92"/>
      <c r="F809" s="93"/>
      <c r="G809" s="92"/>
    </row>
    <row r="810" spans="1:7" x14ac:dyDescent="0.4">
      <c r="A810" s="60"/>
      <c r="B810" s="92"/>
      <c r="C810" s="92"/>
      <c r="D810" s="92"/>
      <c r="E810" s="92"/>
      <c r="F810" s="93"/>
      <c r="G810" s="92"/>
    </row>
    <row r="811" spans="1:7" x14ac:dyDescent="0.4">
      <c r="A811" s="60"/>
      <c r="B811" s="92"/>
      <c r="C811" s="92"/>
      <c r="D811" s="92"/>
      <c r="E811" s="92"/>
      <c r="F811" s="93"/>
      <c r="G811" s="92"/>
    </row>
    <row r="812" spans="1:7" x14ac:dyDescent="0.4">
      <c r="A812" s="60"/>
      <c r="B812" s="92"/>
      <c r="C812" s="92"/>
      <c r="D812" s="92"/>
      <c r="E812" s="92"/>
      <c r="F812" s="93"/>
      <c r="G812" s="92"/>
    </row>
    <row r="813" spans="1:7" x14ac:dyDescent="0.4">
      <c r="A813" s="60"/>
      <c r="B813" s="92"/>
      <c r="C813" s="92"/>
      <c r="D813" s="92"/>
      <c r="E813" s="92"/>
      <c r="F813" s="93"/>
      <c r="G813" s="92"/>
    </row>
    <row r="814" spans="1:7" x14ac:dyDescent="0.4">
      <c r="A814" s="60"/>
      <c r="B814" s="92"/>
      <c r="C814" s="92"/>
      <c r="D814" s="92"/>
      <c r="E814" s="92"/>
      <c r="F814" s="93"/>
      <c r="G814" s="92"/>
    </row>
    <row r="815" spans="1:7" x14ac:dyDescent="0.4">
      <c r="A815" s="60"/>
      <c r="B815" s="92"/>
      <c r="C815" s="92"/>
      <c r="D815" s="92"/>
      <c r="E815" s="92"/>
      <c r="F815" s="93"/>
      <c r="G815" s="92"/>
    </row>
    <row r="816" spans="1:7" x14ac:dyDescent="0.4">
      <c r="A816" s="60"/>
      <c r="B816" s="92"/>
      <c r="C816" s="92"/>
      <c r="D816" s="92"/>
      <c r="E816" s="92"/>
      <c r="F816" s="93"/>
      <c r="G816" s="92"/>
    </row>
    <row r="817" spans="1:7" x14ac:dyDescent="0.4">
      <c r="A817" s="60"/>
      <c r="B817" s="92"/>
      <c r="C817" s="92"/>
      <c r="D817" s="92"/>
      <c r="E817" s="92"/>
      <c r="F817" s="93"/>
      <c r="G817" s="92"/>
    </row>
    <row r="818" spans="1:7" x14ac:dyDescent="0.4">
      <c r="A818" s="60"/>
      <c r="B818" s="92"/>
      <c r="C818" s="92"/>
      <c r="D818" s="92"/>
      <c r="E818" s="92"/>
      <c r="F818" s="93"/>
      <c r="G818" s="92"/>
    </row>
    <row r="819" spans="1:7" x14ac:dyDescent="0.4">
      <c r="A819" s="60"/>
      <c r="B819" s="92"/>
      <c r="C819" s="92"/>
      <c r="D819" s="92"/>
      <c r="E819" s="92"/>
      <c r="F819" s="93"/>
      <c r="G819" s="92"/>
    </row>
    <row r="820" spans="1:7" x14ac:dyDescent="0.4">
      <c r="A820" s="60"/>
      <c r="B820" s="92"/>
      <c r="C820" s="92"/>
      <c r="D820" s="92"/>
      <c r="E820" s="92"/>
      <c r="F820" s="93"/>
      <c r="G820" s="92"/>
    </row>
    <row r="821" spans="1:7" x14ac:dyDescent="0.4">
      <c r="A821" s="60"/>
      <c r="B821" s="92"/>
      <c r="C821" s="92"/>
      <c r="D821" s="92"/>
      <c r="E821" s="92"/>
      <c r="F821" s="93"/>
      <c r="G821" s="92"/>
    </row>
    <row r="822" spans="1:7" x14ac:dyDescent="0.4">
      <c r="A822" s="60"/>
      <c r="B822" s="92"/>
      <c r="C822" s="92"/>
      <c r="D822" s="92"/>
      <c r="E822" s="92"/>
      <c r="F822" s="93"/>
      <c r="G822" s="92"/>
    </row>
    <row r="823" spans="1:7" x14ac:dyDescent="0.4">
      <c r="A823" s="60"/>
      <c r="B823" s="92"/>
      <c r="C823" s="92"/>
      <c r="D823" s="92"/>
      <c r="E823" s="92"/>
      <c r="F823" s="93"/>
      <c r="G823" s="92"/>
    </row>
    <row r="824" spans="1:7" x14ac:dyDescent="0.4">
      <c r="A824" s="60"/>
      <c r="B824" s="92"/>
      <c r="C824" s="92"/>
      <c r="D824" s="92"/>
      <c r="E824" s="92"/>
      <c r="F824" s="93"/>
      <c r="G824" s="92"/>
    </row>
    <row r="825" spans="1:7" x14ac:dyDescent="0.4">
      <c r="A825" s="60"/>
      <c r="B825" s="92"/>
      <c r="C825" s="92"/>
      <c r="D825" s="92"/>
      <c r="E825" s="92"/>
      <c r="F825" s="93"/>
      <c r="G825" s="92"/>
    </row>
    <row r="826" spans="1:7" x14ac:dyDescent="0.4">
      <c r="A826" s="60"/>
      <c r="B826" s="92"/>
      <c r="C826" s="92"/>
      <c r="D826" s="92"/>
      <c r="E826" s="92"/>
      <c r="F826" s="93"/>
      <c r="G826" s="92"/>
    </row>
    <row r="827" spans="1:7" x14ac:dyDescent="0.4">
      <c r="A827" s="60"/>
      <c r="B827" s="92"/>
      <c r="C827" s="92"/>
      <c r="D827" s="92"/>
      <c r="E827" s="92"/>
      <c r="F827" s="93"/>
      <c r="G827" s="92"/>
    </row>
    <row r="828" spans="1:7" x14ac:dyDescent="0.4">
      <c r="A828" s="60"/>
      <c r="B828" s="92"/>
      <c r="C828" s="92"/>
      <c r="D828" s="92"/>
      <c r="E828" s="92"/>
      <c r="F828" s="93"/>
      <c r="G828" s="92"/>
    </row>
    <row r="829" spans="1:7" x14ac:dyDescent="0.4">
      <c r="A829" s="60"/>
      <c r="B829" s="92"/>
      <c r="C829" s="92"/>
      <c r="D829" s="92"/>
      <c r="E829" s="92"/>
      <c r="F829" s="93"/>
      <c r="G829" s="92"/>
    </row>
    <row r="830" spans="1:7" x14ac:dyDescent="0.4">
      <c r="A830" s="60"/>
      <c r="B830" s="92"/>
      <c r="C830" s="92"/>
      <c r="D830" s="92"/>
      <c r="E830" s="92"/>
      <c r="F830" s="93"/>
      <c r="G830" s="92"/>
    </row>
    <row r="831" spans="1:7" x14ac:dyDescent="0.4">
      <c r="A831" s="60"/>
      <c r="B831" s="92"/>
      <c r="C831" s="92"/>
      <c r="D831" s="92"/>
      <c r="E831" s="92"/>
      <c r="F831" s="93"/>
      <c r="G831" s="92"/>
    </row>
    <row r="832" spans="1:7" x14ac:dyDescent="0.4">
      <c r="A832" s="60"/>
      <c r="B832" s="92"/>
      <c r="C832" s="92"/>
      <c r="D832" s="92"/>
      <c r="E832" s="92"/>
      <c r="F832" s="93"/>
      <c r="G832" s="92"/>
    </row>
    <row r="833" spans="1:7" x14ac:dyDescent="0.4">
      <c r="A833" s="60"/>
      <c r="B833" s="92"/>
      <c r="C833" s="92"/>
      <c r="D833" s="92"/>
      <c r="E833" s="92"/>
      <c r="F833" s="93"/>
      <c r="G833" s="92"/>
    </row>
    <row r="834" spans="1:7" x14ac:dyDescent="0.4">
      <c r="A834" s="60"/>
      <c r="B834" s="92"/>
      <c r="C834" s="92"/>
      <c r="D834" s="92"/>
      <c r="E834" s="92"/>
      <c r="F834" s="93"/>
      <c r="G834" s="92"/>
    </row>
    <row r="835" spans="1:7" x14ac:dyDescent="0.4">
      <c r="A835" s="60"/>
      <c r="B835" s="92"/>
      <c r="C835" s="92"/>
      <c r="D835" s="92"/>
      <c r="E835" s="92"/>
      <c r="F835" s="93"/>
      <c r="G835" s="92"/>
    </row>
    <row r="836" spans="1:7" x14ac:dyDescent="0.4">
      <c r="A836" s="60"/>
      <c r="B836" s="92"/>
      <c r="C836" s="92"/>
      <c r="D836" s="92"/>
      <c r="E836" s="92"/>
      <c r="F836" s="93"/>
      <c r="G836" s="92"/>
    </row>
    <row r="837" spans="1:7" x14ac:dyDescent="0.4">
      <c r="A837" s="60"/>
      <c r="B837" s="92"/>
      <c r="C837" s="92"/>
      <c r="D837" s="92"/>
      <c r="E837" s="92"/>
      <c r="F837" s="93"/>
      <c r="G837" s="92"/>
    </row>
    <row r="838" spans="1:7" x14ac:dyDescent="0.4">
      <c r="A838" s="60"/>
      <c r="B838" s="92"/>
      <c r="C838" s="92"/>
      <c r="D838" s="92"/>
      <c r="E838" s="92"/>
      <c r="F838" s="93"/>
      <c r="G838" s="92"/>
    </row>
    <row r="839" spans="1:7" x14ac:dyDescent="0.4">
      <c r="A839" s="60"/>
      <c r="B839" s="92"/>
      <c r="C839" s="92"/>
      <c r="D839" s="92"/>
      <c r="E839" s="92"/>
      <c r="F839" s="93"/>
      <c r="G839" s="92"/>
    </row>
    <row r="840" spans="1:7" x14ac:dyDescent="0.4">
      <c r="A840" s="60"/>
      <c r="B840" s="92"/>
      <c r="C840" s="92"/>
      <c r="D840" s="92"/>
      <c r="E840" s="92"/>
      <c r="F840" s="93"/>
      <c r="G840" s="92"/>
    </row>
    <row r="841" spans="1:7" x14ac:dyDescent="0.4">
      <c r="A841" s="60"/>
      <c r="B841" s="92"/>
      <c r="C841" s="92"/>
      <c r="D841" s="92"/>
      <c r="E841" s="92"/>
      <c r="F841" s="93"/>
      <c r="G841" s="92"/>
    </row>
    <row r="842" spans="1:7" x14ac:dyDescent="0.4">
      <c r="A842" s="60"/>
      <c r="B842" s="92"/>
      <c r="C842" s="92"/>
      <c r="D842" s="92"/>
      <c r="E842" s="92"/>
      <c r="F842" s="93"/>
      <c r="G842" s="92"/>
    </row>
    <row r="843" spans="1:7" x14ac:dyDescent="0.4">
      <c r="A843" s="60"/>
      <c r="B843" s="92"/>
      <c r="C843" s="92"/>
      <c r="D843" s="92"/>
      <c r="E843" s="92"/>
      <c r="F843" s="93"/>
      <c r="G843" s="92"/>
    </row>
    <row r="844" spans="1:7" x14ac:dyDescent="0.4">
      <c r="A844" s="60"/>
      <c r="B844" s="92"/>
      <c r="C844" s="92"/>
      <c r="D844" s="92"/>
      <c r="E844" s="92"/>
      <c r="F844" s="93"/>
      <c r="G844" s="92"/>
    </row>
    <row r="845" spans="1:7" x14ac:dyDescent="0.4">
      <c r="A845" s="60"/>
      <c r="B845" s="92"/>
      <c r="C845" s="92"/>
      <c r="D845" s="92"/>
      <c r="E845" s="92"/>
      <c r="F845" s="93"/>
      <c r="G845" s="92"/>
    </row>
    <row r="846" spans="1:7" x14ac:dyDescent="0.4">
      <c r="A846" s="60"/>
      <c r="B846" s="92"/>
      <c r="C846" s="92"/>
      <c r="D846" s="92"/>
      <c r="E846" s="92"/>
      <c r="F846" s="93"/>
      <c r="G846" s="92"/>
    </row>
    <row r="847" spans="1:7" x14ac:dyDescent="0.4">
      <c r="A847" s="60"/>
      <c r="B847" s="92"/>
      <c r="C847" s="92"/>
      <c r="D847" s="92"/>
      <c r="E847" s="92"/>
      <c r="F847" s="93"/>
      <c r="G847" s="92"/>
    </row>
    <row r="848" spans="1:7" x14ac:dyDescent="0.4">
      <c r="A848" s="60"/>
      <c r="B848" s="92"/>
      <c r="C848" s="92"/>
      <c r="D848" s="92"/>
      <c r="E848" s="92"/>
      <c r="F848" s="93"/>
      <c r="G848" s="92"/>
    </row>
    <row r="849" spans="1:7" x14ac:dyDescent="0.4">
      <c r="A849" s="60"/>
      <c r="B849" s="92"/>
      <c r="C849" s="92"/>
      <c r="D849" s="92"/>
      <c r="E849" s="92"/>
      <c r="F849" s="93"/>
      <c r="G849" s="92"/>
    </row>
    <row r="850" spans="1:7" x14ac:dyDescent="0.4">
      <c r="A850" s="60"/>
      <c r="B850" s="92"/>
      <c r="C850" s="92"/>
      <c r="D850" s="92"/>
      <c r="E850" s="92"/>
      <c r="F850" s="93"/>
      <c r="G850" s="92"/>
    </row>
    <row r="851" spans="1:7" x14ac:dyDescent="0.4">
      <c r="A851" s="60"/>
      <c r="B851" s="92"/>
      <c r="C851" s="92"/>
      <c r="D851" s="92"/>
      <c r="E851" s="92"/>
      <c r="F851" s="93"/>
      <c r="G851" s="92"/>
    </row>
    <row r="852" spans="1:7" x14ac:dyDescent="0.4">
      <c r="A852" s="60"/>
      <c r="B852" s="92"/>
      <c r="C852" s="92"/>
      <c r="D852" s="92"/>
      <c r="E852" s="92"/>
      <c r="F852" s="93"/>
      <c r="G852" s="92"/>
    </row>
    <row r="853" spans="1:7" x14ac:dyDescent="0.4">
      <c r="A853" s="60"/>
      <c r="B853" s="92"/>
      <c r="C853" s="92"/>
      <c r="D853" s="92"/>
      <c r="E853" s="92"/>
      <c r="F853" s="93"/>
      <c r="G853" s="92"/>
    </row>
    <row r="854" spans="1:7" x14ac:dyDescent="0.4">
      <c r="A854" s="60"/>
      <c r="B854" s="92"/>
      <c r="C854" s="92"/>
      <c r="D854" s="92"/>
      <c r="E854" s="92"/>
      <c r="F854" s="93"/>
      <c r="G854" s="92"/>
    </row>
    <row r="855" spans="1:7" x14ac:dyDescent="0.4">
      <c r="A855" s="60"/>
      <c r="B855" s="92"/>
      <c r="C855" s="92"/>
      <c r="D855" s="92"/>
      <c r="E855" s="92"/>
      <c r="F855" s="93"/>
      <c r="G855" s="92"/>
    </row>
    <row r="856" spans="1:7" x14ac:dyDescent="0.4">
      <c r="A856" s="60"/>
      <c r="B856" s="92"/>
      <c r="C856" s="92"/>
      <c r="D856" s="92"/>
      <c r="E856" s="92"/>
      <c r="F856" s="93"/>
      <c r="G856" s="92"/>
    </row>
    <row r="857" spans="1:7" x14ac:dyDescent="0.4">
      <c r="A857" s="60"/>
      <c r="B857" s="92"/>
      <c r="C857" s="92"/>
      <c r="D857" s="92"/>
      <c r="E857" s="92"/>
      <c r="F857" s="93"/>
      <c r="G857" s="92"/>
    </row>
    <row r="858" spans="1:7" x14ac:dyDescent="0.4">
      <c r="A858" s="60"/>
      <c r="B858" s="92"/>
      <c r="C858" s="92"/>
      <c r="D858" s="92"/>
      <c r="E858" s="92"/>
      <c r="F858" s="93"/>
      <c r="G858" s="92"/>
    </row>
    <row r="859" spans="1:7" x14ac:dyDescent="0.4">
      <c r="A859" s="60"/>
      <c r="B859" s="92"/>
      <c r="C859" s="92"/>
      <c r="D859" s="92"/>
      <c r="E859" s="92"/>
      <c r="F859" s="93"/>
      <c r="G859" s="92"/>
    </row>
    <row r="860" spans="1:7" x14ac:dyDescent="0.4">
      <c r="A860" s="60"/>
      <c r="B860" s="92"/>
      <c r="C860" s="92"/>
      <c r="D860" s="92"/>
      <c r="E860" s="92"/>
      <c r="F860" s="93"/>
      <c r="G860" s="92"/>
    </row>
    <row r="861" spans="1:7" x14ac:dyDescent="0.4">
      <c r="A861" s="60"/>
      <c r="B861" s="92"/>
      <c r="C861" s="92"/>
      <c r="D861" s="92"/>
      <c r="E861" s="92"/>
      <c r="F861" s="93"/>
      <c r="G861" s="92"/>
    </row>
    <row r="862" spans="1:7" x14ac:dyDescent="0.4">
      <c r="A862" s="60"/>
      <c r="B862" s="92"/>
      <c r="C862" s="92"/>
      <c r="D862" s="92"/>
      <c r="E862" s="92"/>
      <c r="F862" s="93"/>
      <c r="G862" s="92"/>
    </row>
    <row r="863" spans="1:7" x14ac:dyDescent="0.4">
      <c r="A863" s="60"/>
      <c r="B863" s="92"/>
      <c r="C863" s="92"/>
      <c r="D863" s="92"/>
      <c r="E863" s="92"/>
      <c r="F863" s="93"/>
      <c r="G863" s="92"/>
    </row>
    <row r="864" spans="1:7" x14ac:dyDescent="0.4">
      <c r="A864" s="60"/>
      <c r="B864" s="92"/>
      <c r="C864" s="92"/>
      <c r="D864" s="92"/>
      <c r="E864" s="92"/>
      <c r="F864" s="93"/>
      <c r="G864" s="92"/>
    </row>
    <row r="865" spans="1:7" x14ac:dyDescent="0.4">
      <c r="A865" s="60"/>
      <c r="B865" s="92"/>
      <c r="C865" s="92"/>
      <c r="D865" s="92"/>
      <c r="E865" s="92"/>
      <c r="F865" s="93"/>
      <c r="G865" s="92"/>
    </row>
    <row r="866" spans="1:7" x14ac:dyDescent="0.4">
      <c r="A866" s="60"/>
      <c r="B866" s="92"/>
      <c r="C866" s="92"/>
      <c r="D866" s="92"/>
      <c r="E866" s="92"/>
      <c r="F866" s="93"/>
      <c r="G866" s="92"/>
    </row>
    <row r="867" spans="1:7" x14ac:dyDescent="0.4">
      <c r="A867" s="60"/>
      <c r="B867" s="92"/>
      <c r="C867" s="92"/>
      <c r="D867" s="92"/>
      <c r="E867" s="92"/>
      <c r="F867" s="93"/>
      <c r="G867" s="92"/>
    </row>
    <row r="868" spans="1:7" x14ac:dyDescent="0.4">
      <c r="A868" s="60"/>
      <c r="B868" s="92"/>
      <c r="C868" s="92"/>
      <c r="D868" s="92"/>
      <c r="E868" s="92"/>
      <c r="F868" s="93"/>
      <c r="G868" s="92"/>
    </row>
    <row r="869" spans="1:7" x14ac:dyDescent="0.4">
      <c r="A869" s="60"/>
      <c r="B869" s="92"/>
      <c r="C869" s="92"/>
      <c r="D869" s="92"/>
      <c r="E869" s="92"/>
      <c r="F869" s="93"/>
      <c r="G869" s="92"/>
    </row>
    <row r="870" spans="1:7" x14ac:dyDescent="0.4">
      <c r="A870" s="60"/>
      <c r="B870" s="92"/>
      <c r="C870" s="92"/>
      <c r="D870" s="92"/>
      <c r="E870" s="92"/>
      <c r="F870" s="93"/>
      <c r="G870" s="92"/>
    </row>
    <row r="871" spans="1:7" x14ac:dyDescent="0.4">
      <c r="A871" s="60"/>
      <c r="B871" s="92"/>
      <c r="C871" s="92"/>
      <c r="D871" s="92"/>
      <c r="E871" s="92"/>
      <c r="F871" s="93"/>
      <c r="G871" s="92"/>
    </row>
    <row r="872" spans="1:7" x14ac:dyDescent="0.4">
      <c r="A872" s="60"/>
      <c r="B872" s="92"/>
      <c r="C872" s="92"/>
      <c r="D872" s="92"/>
      <c r="E872" s="92"/>
      <c r="F872" s="93"/>
      <c r="G872" s="92"/>
    </row>
    <row r="873" spans="1:7" x14ac:dyDescent="0.4">
      <c r="A873" s="60"/>
      <c r="B873" s="92"/>
      <c r="C873" s="92"/>
      <c r="D873" s="92"/>
      <c r="E873" s="92"/>
      <c r="F873" s="93"/>
      <c r="G873" s="92"/>
    </row>
    <row r="874" spans="1:7" x14ac:dyDescent="0.4">
      <c r="A874" s="60"/>
      <c r="B874" s="92"/>
      <c r="C874" s="92"/>
      <c r="D874" s="92"/>
      <c r="E874" s="92"/>
      <c r="F874" s="93"/>
      <c r="G874" s="92"/>
    </row>
    <row r="875" spans="1:7" x14ac:dyDescent="0.4">
      <c r="A875" s="60"/>
      <c r="B875" s="92"/>
      <c r="C875" s="92"/>
      <c r="D875" s="92"/>
      <c r="E875" s="92"/>
      <c r="F875" s="93"/>
      <c r="G875" s="92"/>
    </row>
    <row r="876" spans="1:7" x14ac:dyDescent="0.4">
      <c r="A876" s="60"/>
      <c r="B876" s="92"/>
      <c r="C876" s="92"/>
      <c r="D876" s="92"/>
      <c r="E876" s="92"/>
      <c r="F876" s="93"/>
      <c r="G876" s="92"/>
    </row>
    <row r="877" spans="1:7" x14ac:dyDescent="0.4">
      <c r="A877" s="60"/>
      <c r="B877" s="92"/>
      <c r="C877" s="92"/>
      <c r="D877" s="92"/>
      <c r="E877" s="92"/>
      <c r="F877" s="93"/>
      <c r="G877" s="92"/>
    </row>
    <row r="878" spans="1:7" x14ac:dyDescent="0.4">
      <c r="A878" s="60"/>
      <c r="B878" s="92"/>
      <c r="C878" s="92"/>
      <c r="D878" s="92"/>
      <c r="E878" s="92"/>
      <c r="F878" s="93"/>
      <c r="G878" s="92"/>
    </row>
    <row r="879" spans="1:7" x14ac:dyDescent="0.4">
      <c r="A879" s="60"/>
      <c r="B879" s="92"/>
      <c r="C879" s="92"/>
      <c r="D879" s="92"/>
      <c r="E879" s="92"/>
      <c r="F879" s="93"/>
      <c r="G879" s="92"/>
    </row>
    <row r="880" spans="1:7" x14ac:dyDescent="0.4">
      <c r="A880" s="60"/>
      <c r="B880" s="92"/>
      <c r="C880" s="92"/>
      <c r="D880" s="92"/>
      <c r="E880" s="92"/>
      <c r="F880" s="93"/>
      <c r="G880" s="92"/>
    </row>
    <row r="881" spans="1:7" x14ac:dyDescent="0.4">
      <c r="A881" s="60"/>
      <c r="B881" s="92"/>
      <c r="C881" s="92"/>
      <c r="D881" s="92"/>
      <c r="E881" s="92"/>
      <c r="F881" s="93"/>
      <c r="G881" s="92"/>
    </row>
    <row r="882" spans="1:7" x14ac:dyDescent="0.4">
      <c r="A882" s="60"/>
      <c r="B882" s="92"/>
      <c r="C882" s="92"/>
      <c r="D882" s="92"/>
      <c r="E882" s="92"/>
      <c r="F882" s="93"/>
      <c r="G882" s="92"/>
    </row>
    <row r="883" spans="1:7" x14ac:dyDescent="0.4">
      <c r="A883" s="60"/>
      <c r="B883" s="92"/>
      <c r="C883" s="92"/>
      <c r="D883" s="92"/>
      <c r="E883" s="92"/>
      <c r="F883" s="93"/>
      <c r="G883" s="92"/>
    </row>
    <row r="884" spans="1:7" x14ac:dyDescent="0.4">
      <c r="A884" s="60"/>
      <c r="B884" s="92"/>
      <c r="C884" s="92"/>
      <c r="D884" s="92"/>
      <c r="E884" s="92"/>
      <c r="F884" s="93"/>
      <c r="G884" s="92"/>
    </row>
    <row r="885" spans="1:7" x14ac:dyDescent="0.4">
      <c r="A885" s="60"/>
      <c r="B885" s="92"/>
      <c r="C885" s="92"/>
      <c r="D885" s="92"/>
      <c r="E885" s="92"/>
      <c r="F885" s="93"/>
      <c r="G885" s="92"/>
    </row>
    <row r="886" spans="1:7" x14ac:dyDescent="0.4">
      <c r="A886" s="60"/>
      <c r="B886" s="92"/>
      <c r="C886" s="92"/>
      <c r="D886" s="92"/>
      <c r="E886" s="92"/>
      <c r="F886" s="93"/>
      <c r="G886" s="92"/>
    </row>
    <row r="887" spans="1:7" x14ac:dyDescent="0.4">
      <c r="A887" s="60"/>
      <c r="B887" s="92"/>
      <c r="C887" s="92"/>
      <c r="D887" s="92"/>
      <c r="E887" s="92"/>
      <c r="F887" s="93"/>
      <c r="G887" s="92"/>
    </row>
    <row r="888" spans="1:7" x14ac:dyDescent="0.4">
      <c r="A888" s="60"/>
      <c r="B888" s="92"/>
      <c r="C888" s="92"/>
      <c r="D888" s="92"/>
      <c r="E888" s="92"/>
      <c r="F888" s="93"/>
      <c r="G888" s="92"/>
    </row>
    <row r="889" spans="1:7" x14ac:dyDescent="0.4">
      <c r="A889" s="60"/>
      <c r="B889" s="92"/>
      <c r="C889" s="92"/>
      <c r="D889" s="92"/>
      <c r="E889" s="92"/>
      <c r="F889" s="93"/>
      <c r="G889" s="92"/>
    </row>
    <row r="890" spans="1:7" x14ac:dyDescent="0.4">
      <c r="A890" s="60"/>
      <c r="B890" s="92"/>
      <c r="C890" s="92"/>
      <c r="D890" s="92"/>
      <c r="E890" s="92"/>
      <c r="F890" s="93"/>
      <c r="G890" s="92"/>
    </row>
    <row r="891" spans="1:7" x14ac:dyDescent="0.4">
      <c r="A891" s="60"/>
      <c r="B891" s="92"/>
      <c r="C891" s="92"/>
      <c r="D891" s="92"/>
      <c r="E891" s="92"/>
      <c r="F891" s="93"/>
      <c r="G891" s="92"/>
    </row>
    <row r="892" spans="1:7" x14ac:dyDescent="0.4">
      <c r="A892" s="60"/>
      <c r="B892" s="92"/>
      <c r="C892" s="92"/>
      <c r="D892" s="92"/>
      <c r="E892" s="92"/>
      <c r="F892" s="93"/>
      <c r="G892" s="92"/>
    </row>
    <row r="893" spans="1:7" x14ac:dyDescent="0.4">
      <c r="A893" s="60"/>
      <c r="B893" s="92"/>
      <c r="C893" s="92"/>
      <c r="D893" s="92"/>
      <c r="E893" s="92"/>
      <c r="F893" s="93"/>
      <c r="G893" s="92"/>
    </row>
    <row r="894" spans="1:7" x14ac:dyDescent="0.4">
      <c r="A894" s="60"/>
      <c r="B894" s="92"/>
      <c r="C894" s="92"/>
      <c r="D894" s="92"/>
      <c r="E894" s="92"/>
      <c r="F894" s="93"/>
      <c r="G894" s="92"/>
    </row>
    <row r="895" spans="1:7" x14ac:dyDescent="0.4">
      <c r="A895" s="60"/>
      <c r="B895" s="92"/>
      <c r="C895" s="92"/>
      <c r="D895" s="92"/>
      <c r="E895" s="92"/>
      <c r="F895" s="93"/>
      <c r="G895" s="92"/>
    </row>
    <row r="896" spans="1:7" x14ac:dyDescent="0.4">
      <c r="A896" s="60"/>
      <c r="B896" s="92"/>
      <c r="C896" s="92"/>
      <c r="D896" s="92"/>
      <c r="E896" s="92"/>
      <c r="F896" s="93"/>
      <c r="G896" s="92"/>
    </row>
    <row r="897" spans="1:7" x14ac:dyDescent="0.4">
      <c r="A897" s="60"/>
      <c r="B897" s="92"/>
      <c r="C897" s="92"/>
      <c r="D897" s="92"/>
      <c r="E897" s="92"/>
      <c r="F897" s="93"/>
      <c r="G897" s="92"/>
    </row>
    <row r="898" spans="1:7" x14ac:dyDescent="0.4">
      <c r="A898" s="60"/>
      <c r="B898" s="92"/>
      <c r="C898" s="92"/>
      <c r="D898" s="92"/>
      <c r="E898" s="92"/>
      <c r="F898" s="93"/>
      <c r="G898" s="92"/>
    </row>
    <row r="899" spans="1:7" x14ac:dyDescent="0.4">
      <c r="A899" s="60"/>
      <c r="B899" s="92"/>
      <c r="C899" s="92"/>
      <c r="D899" s="92"/>
      <c r="E899" s="92"/>
      <c r="F899" s="93"/>
      <c r="G899" s="92"/>
    </row>
    <row r="900" spans="1:7" x14ac:dyDescent="0.4">
      <c r="A900" s="60"/>
      <c r="B900" s="92"/>
      <c r="C900" s="92"/>
      <c r="D900" s="92"/>
      <c r="E900" s="92"/>
      <c r="F900" s="93"/>
      <c r="G900" s="92"/>
    </row>
    <row r="901" spans="1:7" x14ac:dyDescent="0.4">
      <c r="A901" s="60"/>
      <c r="B901" s="92"/>
      <c r="C901" s="92"/>
      <c r="D901" s="92"/>
      <c r="E901" s="92"/>
      <c r="F901" s="93"/>
      <c r="G901" s="92"/>
    </row>
    <row r="902" spans="1:7" x14ac:dyDescent="0.4">
      <c r="A902" s="60"/>
      <c r="B902" s="92"/>
      <c r="C902" s="92"/>
      <c r="D902" s="92"/>
      <c r="E902" s="92"/>
      <c r="F902" s="93"/>
      <c r="G902" s="92"/>
    </row>
    <row r="903" spans="1:7" x14ac:dyDescent="0.4">
      <c r="A903" s="60"/>
      <c r="B903" s="92"/>
      <c r="C903" s="92"/>
      <c r="D903" s="92"/>
      <c r="E903" s="92"/>
      <c r="F903" s="93"/>
      <c r="G903" s="92"/>
    </row>
    <row r="904" spans="1:7" x14ac:dyDescent="0.4">
      <c r="A904" s="60"/>
      <c r="B904" s="92"/>
      <c r="C904" s="92"/>
      <c r="D904" s="92"/>
      <c r="E904" s="92"/>
      <c r="F904" s="93"/>
      <c r="G904" s="92"/>
    </row>
    <row r="905" spans="1:7" x14ac:dyDescent="0.4">
      <c r="A905" s="60"/>
      <c r="B905" s="92"/>
      <c r="C905" s="92"/>
      <c r="D905" s="92"/>
      <c r="E905" s="92"/>
      <c r="F905" s="93"/>
      <c r="G905" s="92"/>
    </row>
    <row r="906" spans="1:7" x14ac:dyDescent="0.4">
      <c r="A906" s="60"/>
      <c r="B906" s="92"/>
      <c r="C906" s="92"/>
      <c r="D906" s="92"/>
      <c r="E906" s="92"/>
      <c r="F906" s="93"/>
      <c r="G906" s="92"/>
    </row>
    <row r="907" spans="1:7" x14ac:dyDescent="0.4">
      <c r="A907" s="60"/>
      <c r="B907" s="92"/>
      <c r="C907" s="92"/>
      <c r="D907" s="92"/>
      <c r="E907" s="92"/>
      <c r="F907" s="93"/>
      <c r="G907" s="92"/>
    </row>
    <row r="908" spans="1:7" x14ac:dyDescent="0.4">
      <c r="A908" s="60"/>
      <c r="B908" s="92"/>
      <c r="C908" s="92"/>
      <c r="D908" s="92"/>
      <c r="E908" s="92"/>
      <c r="F908" s="93"/>
      <c r="G908" s="92"/>
    </row>
    <row r="909" spans="1:7" x14ac:dyDescent="0.4">
      <c r="A909" s="60"/>
      <c r="B909" s="92"/>
      <c r="C909" s="92"/>
      <c r="D909" s="92"/>
      <c r="E909" s="92"/>
      <c r="F909" s="93"/>
      <c r="G909" s="92"/>
    </row>
    <row r="910" spans="1:7" x14ac:dyDescent="0.4">
      <c r="A910" s="60"/>
      <c r="B910" s="92"/>
      <c r="C910" s="92"/>
      <c r="D910" s="92"/>
      <c r="E910" s="92"/>
      <c r="F910" s="93"/>
      <c r="G910" s="92"/>
    </row>
    <row r="911" spans="1:7" x14ac:dyDescent="0.4">
      <c r="A911" s="60"/>
      <c r="B911" s="92"/>
      <c r="C911" s="92"/>
      <c r="D911" s="92"/>
      <c r="E911" s="92"/>
      <c r="F911" s="93"/>
      <c r="G911" s="92"/>
    </row>
    <row r="912" spans="1:7" x14ac:dyDescent="0.4">
      <c r="A912" s="60"/>
      <c r="B912" s="92"/>
      <c r="C912" s="92"/>
      <c r="D912" s="92"/>
      <c r="E912" s="92"/>
      <c r="F912" s="93"/>
      <c r="G912" s="92"/>
    </row>
    <row r="913" spans="1:7" x14ac:dyDescent="0.4">
      <c r="A913" s="60"/>
      <c r="B913" s="92"/>
      <c r="C913" s="92"/>
      <c r="D913" s="92"/>
      <c r="E913" s="92"/>
      <c r="F913" s="93"/>
      <c r="G913" s="92"/>
    </row>
    <row r="914" spans="1:7" x14ac:dyDescent="0.4">
      <c r="A914" s="60"/>
      <c r="B914" s="92"/>
      <c r="C914" s="92"/>
      <c r="D914" s="92"/>
      <c r="E914" s="92"/>
      <c r="F914" s="93"/>
      <c r="G914" s="92"/>
    </row>
    <row r="915" spans="1:7" x14ac:dyDescent="0.4">
      <c r="A915" s="60"/>
      <c r="B915" s="92"/>
      <c r="C915" s="92"/>
      <c r="D915" s="92"/>
      <c r="E915" s="92"/>
      <c r="F915" s="93"/>
      <c r="G915" s="92"/>
    </row>
    <row r="916" spans="1:7" x14ac:dyDescent="0.4">
      <c r="A916" s="60"/>
      <c r="B916" s="92"/>
      <c r="C916" s="92"/>
      <c r="D916" s="92"/>
      <c r="E916" s="92"/>
      <c r="F916" s="93"/>
      <c r="G916" s="92"/>
    </row>
    <row r="917" spans="1:7" x14ac:dyDescent="0.4">
      <c r="A917" s="60"/>
      <c r="B917" s="92"/>
      <c r="C917" s="92"/>
      <c r="D917" s="92"/>
      <c r="E917" s="92"/>
      <c r="F917" s="93"/>
      <c r="G917" s="92"/>
    </row>
    <row r="918" spans="1:7" x14ac:dyDescent="0.4">
      <c r="A918" s="60"/>
      <c r="B918" s="92"/>
      <c r="C918" s="92"/>
      <c r="D918" s="92"/>
      <c r="E918" s="92"/>
      <c r="F918" s="93"/>
      <c r="G918" s="92"/>
    </row>
    <row r="919" spans="1:7" x14ac:dyDescent="0.4">
      <c r="A919" s="60"/>
      <c r="B919" s="92"/>
      <c r="C919" s="92"/>
      <c r="D919" s="92"/>
      <c r="E919" s="92"/>
      <c r="F919" s="93"/>
      <c r="G919" s="92"/>
    </row>
    <row r="920" spans="1:7" x14ac:dyDescent="0.4">
      <c r="A920" s="60"/>
      <c r="B920" s="92"/>
      <c r="C920" s="92"/>
      <c r="D920" s="92"/>
      <c r="E920" s="92"/>
      <c r="F920" s="93"/>
      <c r="G920" s="92"/>
    </row>
    <row r="921" spans="1:7" x14ac:dyDescent="0.4">
      <c r="A921" s="60"/>
      <c r="B921" s="92"/>
      <c r="C921" s="92"/>
      <c r="D921" s="92"/>
      <c r="E921" s="92"/>
      <c r="F921" s="93"/>
      <c r="G921" s="92"/>
    </row>
    <row r="922" spans="1:7" x14ac:dyDescent="0.4">
      <c r="A922" s="60"/>
      <c r="B922" s="92"/>
      <c r="C922" s="92"/>
      <c r="D922" s="92"/>
      <c r="E922" s="92"/>
      <c r="F922" s="93"/>
      <c r="G922" s="92"/>
    </row>
    <row r="923" spans="1:7" x14ac:dyDescent="0.4">
      <c r="A923" s="60"/>
      <c r="B923" s="92"/>
      <c r="C923" s="92"/>
      <c r="D923" s="92"/>
      <c r="E923" s="92"/>
      <c r="F923" s="93"/>
      <c r="G923" s="92"/>
    </row>
    <row r="924" spans="1:7" x14ac:dyDescent="0.4">
      <c r="A924" s="60"/>
      <c r="B924" s="92"/>
      <c r="C924" s="92"/>
      <c r="D924" s="92"/>
      <c r="E924" s="92"/>
      <c r="F924" s="93"/>
      <c r="G924" s="92"/>
    </row>
    <row r="925" spans="1:7" x14ac:dyDescent="0.4">
      <c r="A925" s="60"/>
      <c r="B925" s="92"/>
      <c r="C925" s="92"/>
      <c r="D925" s="92"/>
      <c r="E925" s="92"/>
      <c r="F925" s="93"/>
      <c r="G925" s="92"/>
    </row>
    <row r="926" spans="1:7" x14ac:dyDescent="0.4">
      <c r="A926" s="60"/>
      <c r="B926" s="92"/>
      <c r="C926" s="92"/>
      <c r="D926" s="92"/>
      <c r="E926" s="92"/>
      <c r="F926" s="93"/>
      <c r="G926" s="92"/>
    </row>
    <row r="927" spans="1:7" x14ac:dyDescent="0.4">
      <c r="A927" s="60"/>
      <c r="B927" s="92"/>
      <c r="C927" s="92"/>
      <c r="D927" s="92"/>
      <c r="E927" s="92"/>
      <c r="F927" s="93"/>
      <c r="G927" s="92"/>
    </row>
    <row r="928" spans="1:7" x14ac:dyDescent="0.4">
      <c r="A928" s="60"/>
      <c r="B928" s="92"/>
      <c r="C928" s="92"/>
      <c r="D928" s="92"/>
      <c r="E928" s="92"/>
      <c r="F928" s="93"/>
      <c r="G928" s="92"/>
    </row>
    <row r="929" spans="1:7" x14ac:dyDescent="0.4">
      <c r="A929" s="60"/>
      <c r="B929" s="92"/>
      <c r="C929" s="92"/>
      <c r="D929" s="92"/>
      <c r="E929" s="92"/>
      <c r="F929" s="93"/>
      <c r="G929" s="92"/>
    </row>
    <row r="930" spans="1:7" x14ac:dyDescent="0.4">
      <c r="A930" s="60"/>
      <c r="B930" s="92"/>
      <c r="C930" s="92"/>
      <c r="D930" s="92"/>
      <c r="E930" s="92"/>
      <c r="F930" s="93"/>
      <c r="G930" s="92"/>
    </row>
    <row r="931" spans="1:7" x14ac:dyDescent="0.4">
      <c r="A931" s="60"/>
      <c r="B931" s="92"/>
      <c r="C931" s="92"/>
      <c r="D931" s="92"/>
      <c r="E931" s="92"/>
      <c r="F931" s="93"/>
      <c r="G931" s="92"/>
    </row>
    <row r="932" spans="1:7" x14ac:dyDescent="0.4">
      <c r="A932" s="60"/>
      <c r="B932" s="92"/>
      <c r="C932" s="92"/>
      <c r="D932" s="92"/>
      <c r="E932" s="92"/>
      <c r="F932" s="93"/>
      <c r="G932" s="92"/>
    </row>
    <row r="933" spans="1:7" x14ac:dyDescent="0.4">
      <c r="A933" s="60"/>
      <c r="B933" s="92"/>
      <c r="C933" s="92"/>
      <c r="D933" s="92"/>
      <c r="E933" s="92"/>
      <c r="F933" s="93"/>
      <c r="G933" s="92"/>
    </row>
    <row r="934" spans="1:7" x14ac:dyDescent="0.4">
      <c r="A934" s="60"/>
      <c r="B934" s="92"/>
      <c r="C934" s="92"/>
      <c r="D934" s="92"/>
      <c r="E934" s="92"/>
      <c r="F934" s="93"/>
      <c r="G934" s="92"/>
    </row>
    <row r="935" spans="1:7" x14ac:dyDescent="0.4">
      <c r="A935" s="60"/>
      <c r="B935" s="92"/>
      <c r="C935" s="92"/>
      <c r="D935" s="92"/>
      <c r="E935" s="92"/>
      <c r="F935" s="93"/>
      <c r="G935" s="92"/>
    </row>
    <row r="936" spans="1:7" x14ac:dyDescent="0.4">
      <c r="A936" s="60"/>
      <c r="B936" s="92"/>
      <c r="C936" s="92"/>
      <c r="D936" s="92"/>
      <c r="E936" s="92"/>
      <c r="F936" s="93"/>
      <c r="G936" s="92"/>
    </row>
    <row r="937" spans="1:7" x14ac:dyDescent="0.4">
      <c r="A937" s="60"/>
      <c r="B937" s="92"/>
      <c r="C937" s="92"/>
      <c r="D937" s="92"/>
      <c r="E937" s="92"/>
      <c r="F937" s="93"/>
      <c r="G937" s="92"/>
    </row>
    <row r="938" spans="1:7" x14ac:dyDescent="0.4">
      <c r="A938" s="60"/>
      <c r="B938" s="92"/>
      <c r="C938" s="92"/>
      <c r="D938" s="92"/>
      <c r="E938" s="92"/>
      <c r="F938" s="93"/>
      <c r="G938" s="92"/>
    </row>
    <row r="939" spans="1:7" x14ac:dyDescent="0.4">
      <c r="A939" s="60"/>
      <c r="B939" s="92"/>
      <c r="C939" s="92"/>
      <c r="D939" s="92"/>
      <c r="E939" s="92"/>
      <c r="F939" s="93"/>
      <c r="G939" s="92"/>
    </row>
    <row r="940" spans="1:7" x14ac:dyDescent="0.4">
      <c r="A940" s="60"/>
      <c r="B940" s="92"/>
      <c r="C940" s="92"/>
      <c r="D940" s="92"/>
      <c r="E940" s="92"/>
      <c r="F940" s="93"/>
      <c r="G940" s="92"/>
    </row>
    <row r="941" spans="1:7" x14ac:dyDescent="0.4">
      <c r="A941" s="60"/>
      <c r="B941" s="92"/>
      <c r="C941" s="92"/>
      <c r="D941" s="92"/>
      <c r="E941" s="92"/>
      <c r="F941" s="93"/>
      <c r="G941" s="92"/>
    </row>
    <row r="942" spans="1:7" x14ac:dyDescent="0.4">
      <c r="A942" s="60"/>
      <c r="B942" s="92"/>
      <c r="C942" s="92"/>
      <c r="D942" s="92"/>
      <c r="E942" s="92"/>
      <c r="F942" s="93"/>
      <c r="G942" s="92"/>
    </row>
    <row r="943" spans="1:7" x14ac:dyDescent="0.4">
      <c r="A943" s="60"/>
      <c r="B943" s="92"/>
      <c r="C943" s="92"/>
      <c r="D943" s="92"/>
      <c r="E943" s="92"/>
      <c r="F943" s="93"/>
      <c r="G943" s="92"/>
    </row>
    <row r="944" spans="1:7" x14ac:dyDescent="0.4">
      <c r="A944" s="60"/>
      <c r="B944" s="92"/>
      <c r="C944" s="92"/>
      <c r="D944" s="92"/>
      <c r="E944" s="92"/>
      <c r="F944" s="93"/>
      <c r="G944" s="92"/>
    </row>
    <row r="945" spans="1:7" x14ac:dyDescent="0.4">
      <c r="A945" s="60"/>
      <c r="B945" s="92"/>
      <c r="C945" s="92"/>
      <c r="D945" s="92"/>
      <c r="E945" s="92"/>
      <c r="F945" s="93"/>
      <c r="G945" s="92"/>
    </row>
    <row r="946" spans="1:7" x14ac:dyDescent="0.4">
      <c r="A946" s="60"/>
      <c r="B946" s="92"/>
      <c r="C946" s="92"/>
      <c r="D946" s="92"/>
      <c r="E946" s="92"/>
      <c r="F946" s="93"/>
      <c r="G946" s="92"/>
    </row>
    <row r="947" spans="1:7" x14ac:dyDescent="0.4">
      <c r="A947" s="60"/>
      <c r="B947" s="92"/>
      <c r="C947" s="92"/>
      <c r="D947" s="92"/>
      <c r="E947" s="92"/>
      <c r="F947" s="93"/>
      <c r="G947" s="92"/>
    </row>
    <row r="948" spans="1:7" x14ac:dyDescent="0.4">
      <c r="A948" s="60"/>
      <c r="B948" s="92"/>
      <c r="C948" s="92"/>
      <c r="D948" s="92"/>
      <c r="E948" s="92"/>
      <c r="F948" s="93"/>
      <c r="G948" s="92"/>
    </row>
    <row r="949" spans="1:7" x14ac:dyDescent="0.4">
      <c r="A949" s="60"/>
      <c r="B949" s="92"/>
      <c r="C949" s="92"/>
      <c r="D949" s="92"/>
      <c r="E949" s="92"/>
      <c r="F949" s="93"/>
      <c r="G949" s="92"/>
    </row>
    <row r="950" spans="1:7" x14ac:dyDescent="0.4">
      <c r="A950" s="60"/>
      <c r="B950" s="92"/>
      <c r="C950" s="92"/>
      <c r="D950" s="92"/>
      <c r="E950" s="92"/>
      <c r="F950" s="93"/>
      <c r="G950" s="92"/>
    </row>
    <row r="951" spans="1:7" x14ac:dyDescent="0.4">
      <c r="A951" s="60"/>
      <c r="B951" s="92"/>
      <c r="C951" s="92"/>
      <c r="D951" s="92"/>
      <c r="E951" s="92"/>
      <c r="F951" s="93"/>
      <c r="G951" s="92"/>
    </row>
    <row r="952" spans="1:7" x14ac:dyDescent="0.4">
      <c r="A952" s="60"/>
      <c r="B952" s="92"/>
      <c r="C952" s="92"/>
      <c r="D952" s="92"/>
      <c r="E952" s="92"/>
      <c r="F952" s="93"/>
      <c r="G952" s="92"/>
    </row>
    <row r="953" spans="1:7" x14ac:dyDescent="0.4">
      <c r="A953" s="60"/>
      <c r="B953" s="92"/>
      <c r="C953" s="92"/>
      <c r="D953" s="92"/>
      <c r="E953" s="92"/>
      <c r="F953" s="93"/>
      <c r="G953" s="92"/>
    </row>
    <row r="954" spans="1:7" x14ac:dyDescent="0.4">
      <c r="A954" s="60"/>
      <c r="B954" s="92"/>
      <c r="C954" s="92"/>
      <c r="D954" s="92"/>
      <c r="E954" s="92"/>
      <c r="F954" s="93"/>
      <c r="G954" s="92"/>
    </row>
    <row r="955" spans="1:7" x14ac:dyDescent="0.4">
      <c r="A955" s="60"/>
      <c r="B955" s="92"/>
      <c r="C955" s="92"/>
      <c r="D955" s="92"/>
      <c r="E955" s="92"/>
      <c r="F955" s="93"/>
      <c r="G955" s="92"/>
    </row>
    <row r="956" spans="1:7" x14ac:dyDescent="0.4">
      <c r="A956" s="60"/>
      <c r="B956" s="92"/>
      <c r="C956" s="92"/>
      <c r="D956" s="92"/>
      <c r="E956" s="92"/>
      <c r="F956" s="93"/>
      <c r="G956" s="92"/>
    </row>
    <row r="957" spans="1:7" x14ac:dyDescent="0.4">
      <c r="A957" s="60"/>
      <c r="B957" s="92"/>
      <c r="C957" s="92"/>
      <c r="D957" s="92"/>
      <c r="E957" s="92"/>
      <c r="F957" s="93"/>
      <c r="G957" s="92"/>
    </row>
    <row r="958" spans="1:7" x14ac:dyDescent="0.4">
      <c r="A958" s="60"/>
      <c r="B958" s="92"/>
      <c r="C958" s="92"/>
      <c r="D958" s="92"/>
      <c r="E958" s="92"/>
      <c r="F958" s="93"/>
      <c r="G958" s="92"/>
    </row>
    <row r="959" spans="1:7" x14ac:dyDescent="0.4">
      <c r="A959" s="60"/>
      <c r="B959" s="92"/>
      <c r="C959" s="92"/>
      <c r="D959" s="92"/>
      <c r="E959" s="92"/>
      <c r="F959" s="93"/>
      <c r="G959" s="92"/>
    </row>
    <row r="960" spans="1:7" x14ac:dyDescent="0.4">
      <c r="A960" s="60"/>
      <c r="B960" s="92"/>
      <c r="C960" s="92"/>
      <c r="D960" s="92"/>
      <c r="E960" s="92"/>
      <c r="F960" s="93"/>
      <c r="G960" s="92"/>
    </row>
    <row r="961" spans="1:7" x14ac:dyDescent="0.4">
      <c r="A961" s="60"/>
      <c r="B961" s="92"/>
      <c r="C961" s="92"/>
      <c r="D961" s="92"/>
      <c r="E961" s="92"/>
      <c r="F961" s="93"/>
      <c r="G961" s="92"/>
    </row>
    <row r="962" spans="1:7" x14ac:dyDescent="0.4">
      <c r="A962" s="60"/>
      <c r="B962" s="92"/>
      <c r="C962" s="92"/>
      <c r="D962" s="92"/>
      <c r="E962" s="92"/>
      <c r="F962" s="93"/>
      <c r="G962" s="92"/>
    </row>
    <row r="963" spans="1:7" x14ac:dyDescent="0.4">
      <c r="A963" s="60"/>
      <c r="B963" s="92"/>
      <c r="C963" s="92"/>
      <c r="D963" s="92"/>
      <c r="E963" s="92"/>
      <c r="F963" s="93"/>
      <c r="G963" s="92"/>
    </row>
    <row r="964" spans="1:7" x14ac:dyDescent="0.4">
      <c r="A964" s="60"/>
      <c r="B964" s="92"/>
      <c r="C964" s="92"/>
      <c r="D964" s="92"/>
      <c r="E964" s="92"/>
      <c r="F964" s="93"/>
      <c r="G964" s="92"/>
    </row>
    <row r="965" spans="1:7" x14ac:dyDescent="0.4">
      <c r="A965" s="60"/>
      <c r="B965" s="92"/>
      <c r="C965" s="92"/>
      <c r="D965" s="92"/>
      <c r="E965" s="92"/>
      <c r="F965" s="93"/>
      <c r="G965" s="92"/>
    </row>
    <row r="966" spans="1:7" x14ac:dyDescent="0.4">
      <c r="A966" s="60"/>
      <c r="B966" s="92"/>
      <c r="C966" s="92"/>
      <c r="D966" s="92"/>
      <c r="E966" s="92"/>
      <c r="F966" s="93"/>
      <c r="G966" s="92"/>
    </row>
    <row r="967" spans="1:7" x14ac:dyDescent="0.4">
      <c r="A967" s="60"/>
      <c r="B967" s="92"/>
      <c r="C967" s="92"/>
      <c r="D967" s="92"/>
      <c r="E967" s="92"/>
      <c r="F967" s="93"/>
      <c r="G967" s="92"/>
    </row>
    <row r="968" spans="1:7" x14ac:dyDescent="0.4">
      <c r="A968" s="60"/>
      <c r="B968" s="92"/>
      <c r="C968" s="92"/>
      <c r="D968" s="92"/>
      <c r="E968" s="92"/>
      <c r="F968" s="93"/>
      <c r="G968" s="92"/>
    </row>
    <row r="969" spans="1:7" x14ac:dyDescent="0.4">
      <c r="A969" s="60"/>
      <c r="B969" s="92"/>
      <c r="C969" s="92"/>
      <c r="D969" s="92"/>
      <c r="E969" s="92"/>
      <c r="F969" s="93"/>
      <c r="G969" s="92"/>
    </row>
    <row r="970" spans="1:7" x14ac:dyDescent="0.4">
      <c r="A970" s="60"/>
      <c r="B970" s="92"/>
      <c r="C970" s="92"/>
      <c r="D970" s="92"/>
      <c r="E970" s="92"/>
      <c r="F970" s="93"/>
      <c r="G970" s="92"/>
    </row>
    <row r="971" spans="1:7" x14ac:dyDescent="0.4">
      <c r="A971" s="60"/>
      <c r="B971" s="92"/>
      <c r="C971" s="92"/>
      <c r="D971" s="92"/>
      <c r="E971" s="92"/>
      <c r="F971" s="93"/>
      <c r="G971" s="92"/>
    </row>
    <row r="972" spans="1:7" x14ac:dyDescent="0.4">
      <c r="A972" s="60"/>
      <c r="B972" s="92"/>
      <c r="C972" s="92"/>
      <c r="D972" s="92"/>
      <c r="E972" s="92"/>
      <c r="F972" s="93"/>
      <c r="G972" s="92"/>
    </row>
    <row r="973" spans="1:7" x14ac:dyDescent="0.4">
      <c r="A973" s="60"/>
      <c r="B973" s="92"/>
      <c r="C973" s="92"/>
      <c r="D973" s="92"/>
      <c r="E973" s="92"/>
      <c r="F973" s="93"/>
      <c r="G973" s="92"/>
    </row>
    <row r="974" spans="1:7" x14ac:dyDescent="0.4">
      <c r="A974" s="60"/>
      <c r="B974" s="92"/>
      <c r="C974" s="92"/>
      <c r="D974" s="92"/>
      <c r="E974" s="92"/>
      <c r="F974" s="93"/>
      <c r="G974" s="92"/>
    </row>
    <row r="975" spans="1:7" x14ac:dyDescent="0.4">
      <c r="A975" s="60"/>
      <c r="B975" s="92"/>
      <c r="C975" s="92"/>
      <c r="D975" s="92"/>
      <c r="E975" s="92"/>
      <c r="F975" s="93"/>
      <c r="G975" s="92"/>
    </row>
    <row r="976" spans="1:7" x14ac:dyDescent="0.4">
      <c r="A976" s="60"/>
      <c r="B976" s="92"/>
      <c r="C976" s="92"/>
      <c r="D976" s="92"/>
      <c r="E976" s="92"/>
      <c r="F976" s="93"/>
      <c r="G976" s="92"/>
    </row>
    <row r="977" spans="1:7" x14ac:dyDescent="0.4">
      <c r="A977" s="60"/>
      <c r="B977" s="92"/>
      <c r="C977" s="92"/>
      <c r="D977" s="92"/>
      <c r="E977" s="92"/>
      <c r="F977" s="93"/>
      <c r="G977" s="92"/>
    </row>
    <row r="978" spans="1:7" x14ac:dyDescent="0.4">
      <c r="A978" s="60"/>
      <c r="B978" s="92"/>
      <c r="C978" s="92"/>
      <c r="D978" s="92"/>
      <c r="E978" s="92"/>
      <c r="F978" s="93"/>
      <c r="G978" s="92"/>
    </row>
    <row r="979" spans="1:7" x14ac:dyDescent="0.4">
      <c r="A979" s="60"/>
      <c r="B979" s="92"/>
      <c r="C979" s="92"/>
      <c r="D979" s="92"/>
      <c r="E979" s="92"/>
      <c r="F979" s="93"/>
      <c r="G979" s="92"/>
    </row>
    <row r="980" spans="1:7" x14ac:dyDescent="0.4">
      <c r="A980" s="60"/>
      <c r="B980" s="92"/>
      <c r="C980" s="92"/>
      <c r="D980" s="92"/>
      <c r="E980" s="92"/>
      <c r="F980" s="93"/>
      <c r="G980" s="92"/>
    </row>
    <row r="981" spans="1:7" x14ac:dyDescent="0.4">
      <c r="A981" s="60"/>
      <c r="B981" s="92"/>
      <c r="C981" s="92"/>
      <c r="D981" s="92"/>
      <c r="E981" s="92"/>
      <c r="F981" s="93"/>
      <c r="G981" s="92"/>
    </row>
    <row r="982" spans="1:7" x14ac:dyDescent="0.4">
      <c r="A982" s="60"/>
      <c r="B982" s="92"/>
      <c r="C982" s="92"/>
      <c r="D982" s="92"/>
      <c r="E982" s="92"/>
      <c r="F982" s="93"/>
      <c r="G982" s="92"/>
    </row>
    <row r="983" spans="1:7" x14ac:dyDescent="0.4">
      <c r="A983" s="60"/>
      <c r="B983" s="92"/>
      <c r="C983" s="92"/>
      <c r="D983" s="92"/>
      <c r="E983" s="92"/>
      <c r="F983" s="93"/>
      <c r="G983" s="92"/>
    </row>
    <row r="984" spans="1:7" x14ac:dyDescent="0.4">
      <c r="A984" s="60"/>
      <c r="B984" s="92"/>
      <c r="C984" s="92"/>
      <c r="D984" s="92"/>
      <c r="E984" s="92"/>
      <c r="F984" s="93"/>
      <c r="G984" s="92"/>
    </row>
    <row r="985" spans="1:7" x14ac:dyDescent="0.4">
      <c r="A985" s="60"/>
      <c r="B985" s="92"/>
      <c r="C985" s="92"/>
      <c r="D985" s="92"/>
      <c r="E985" s="92"/>
      <c r="F985" s="93"/>
      <c r="G985" s="92"/>
    </row>
    <row r="986" spans="1:7" x14ac:dyDescent="0.4">
      <c r="A986" s="60"/>
      <c r="B986" s="92"/>
      <c r="C986" s="92"/>
      <c r="D986" s="92"/>
      <c r="E986" s="92"/>
      <c r="F986" s="93"/>
      <c r="G986" s="92"/>
    </row>
    <row r="987" spans="1:7" x14ac:dyDescent="0.4">
      <c r="A987" s="60"/>
      <c r="B987" s="92"/>
      <c r="C987" s="92"/>
      <c r="D987" s="92"/>
      <c r="E987" s="92"/>
      <c r="F987" s="93"/>
      <c r="G987" s="92"/>
    </row>
    <row r="988" spans="1:7" x14ac:dyDescent="0.4">
      <c r="A988" s="60"/>
      <c r="B988" s="92"/>
      <c r="C988" s="92"/>
      <c r="D988" s="92"/>
      <c r="E988" s="92"/>
      <c r="F988" s="93"/>
      <c r="G988" s="92"/>
    </row>
    <row r="989" spans="1:7" x14ac:dyDescent="0.4">
      <c r="A989" s="60"/>
      <c r="B989" s="92"/>
      <c r="C989" s="92"/>
      <c r="D989" s="92"/>
      <c r="E989" s="92"/>
      <c r="F989" s="93"/>
      <c r="G989" s="92"/>
    </row>
    <row r="990" spans="1:7" x14ac:dyDescent="0.4">
      <c r="A990" s="60"/>
      <c r="B990" s="92"/>
      <c r="C990" s="92"/>
      <c r="D990" s="92"/>
      <c r="E990" s="92"/>
      <c r="F990" s="93"/>
      <c r="G990" s="92"/>
    </row>
    <row r="991" spans="1:7" x14ac:dyDescent="0.4">
      <c r="A991" s="60"/>
      <c r="B991" s="92"/>
      <c r="C991" s="92"/>
      <c r="D991" s="92"/>
      <c r="E991" s="92"/>
      <c r="F991" s="93"/>
      <c r="G991" s="92"/>
    </row>
    <row r="992" spans="1:7" x14ac:dyDescent="0.4">
      <c r="A992" s="60"/>
      <c r="B992" s="92"/>
      <c r="C992" s="92"/>
      <c r="D992" s="92"/>
      <c r="E992" s="92"/>
      <c r="F992" s="93"/>
      <c r="G992" s="92"/>
    </row>
    <row r="993" spans="1:7" x14ac:dyDescent="0.4">
      <c r="A993" s="60"/>
      <c r="B993" s="92"/>
      <c r="C993" s="92"/>
      <c r="D993" s="92"/>
      <c r="E993" s="92"/>
      <c r="F993" s="93"/>
      <c r="G993" s="92"/>
    </row>
    <row r="994" spans="1:7" x14ac:dyDescent="0.4">
      <c r="A994" s="60"/>
      <c r="B994" s="92"/>
      <c r="C994" s="92"/>
      <c r="D994" s="92"/>
      <c r="E994" s="92"/>
      <c r="F994" s="93"/>
      <c r="G994" s="92"/>
    </row>
    <row r="995" spans="1:7" x14ac:dyDescent="0.4">
      <c r="A995" s="60"/>
      <c r="B995" s="92"/>
      <c r="C995" s="92"/>
      <c r="D995" s="92"/>
      <c r="E995" s="92"/>
      <c r="F995" s="93"/>
      <c r="G995" s="92"/>
    </row>
    <row r="996" spans="1:7" x14ac:dyDescent="0.4">
      <c r="A996" s="60"/>
      <c r="B996" s="92"/>
      <c r="C996" s="92"/>
      <c r="D996" s="92"/>
      <c r="E996" s="92"/>
      <c r="F996" s="93"/>
      <c r="G996" s="92"/>
    </row>
    <row r="997" spans="1:7" x14ac:dyDescent="0.4">
      <c r="A997" s="60"/>
      <c r="B997" s="92"/>
      <c r="C997" s="92"/>
      <c r="D997" s="92"/>
      <c r="E997" s="92"/>
      <c r="F997" s="93"/>
      <c r="G997" s="92"/>
    </row>
    <row r="998" spans="1:7" x14ac:dyDescent="0.4">
      <c r="A998" s="60"/>
      <c r="B998" s="92"/>
      <c r="C998" s="92"/>
      <c r="D998" s="92"/>
      <c r="E998" s="92"/>
      <c r="F998" s="93"/>
      <c r="G998" s="92"/>
    </row>
    <row r="999" spans="1:7" x14ac:dyDescent="0.4">
      <c r="A999" s="60"/>
      <c r="B999" s="92"/>
      <c r="C999" s="92"/>
      <c r="D999" s="92"/>
      <c r="E999" s="92"/>
      <c r="F999" s="93"/>
      <c r="G999" s="92"/>
    </row>
    <row r="1000" spans="1:7" x14ac:dyDescent="0.4">
      <c r="A1000" s="60"/>
      <c r="B1000" s="92"/>
      <c r="C1000" s="92"/>
      <c r="D1000" s="92"/>
      <c r="E1000" s="92"/>
      <c r="F1000" s="93"/>
      <c r="G1000" s="92"/>
    </row>
    <row r="1001" spans="1:7" x14ac:dyDescent="0.4">
      <c r="A1001" s="60"/>
      <c r="B1001" s="92"/>
      <c r="C1001" s="92"/>
      <c r="D1001" s="92"/>
      <c r="E1001" s="92"/>
      <c r="F1001" s="93"/>
      <c r="G1001" s="92"/>
    </row>
    <row r="1002" spans="1:7" x14ac:dyDescent="0.4">
      <c r="A1002" s="60"/>
      <c r="B1002" s="92"/>
      <c r="C1002" s="92"/>
      <c r="D1002" s="92"/>
      <c r="E1002" s="92"/>
      <c r="F1002" s="93"/>
      <c r="G1002" s="92"/>
    </row>
    <row r="1003" spans="1:7" x14ac:dyDescent="0.4">
      <c r="A1003" s="60"/>
      <c r="B1003" s="92"/>
      <c r="C1003" s="92"/>
      <c r="D1003" s="92"/>
      <c r="E1003" s="92"/>
      <c r="F1003" s="93"/>
      <c r="G1003" s="92"/>
    </row>
    <row r="1004" spans="1:7" x14ac:dyDescent="0.4">
      <c r="A1004" s="60"/>
      <c r="B1004" s="92"/>
      <c r="C1004" s="92"/>
      <c r="D1004" s="92"/>
      <c r="E1004" s="92"/>
      <c r="F1004" s="93"/>
      <c r="G1004" s="92"/>
    </row>
    <row r="1005" spans="1:7" x14ac:dyDescent="0.4">
      <c r="A1005" s="60"/>
      <c r="B1005" s="92"/>
      <c r="C1005" s="92"/>
      <c r="D1005" s="92"/>
      <c r="E1005" s="92"/>
      <c r="F1005" s="93"/>
      <c r="G1005" s="92"/>
    </row>
    <row r="1006" spans="1:7" x14ac:dyDescent="0.4">
      <c r="A1006" s="60"/>
      <c r="B1006" s="92"/>
      <c r="C1006" s="92"/>
      <c r="D1006" s="92"/>
      <c r="E1006" s="92"/>
      <c r="F1006" s="93"/>
      <c r="G1006" s="92"/>
    </row>
    <row r="1007" spans="1:7" x14ac:dyDescent="0.4">
      <c r="A1007" s="60"/>
      <c r="B1007" s="92"/>
      <c r="C1007" s="92"/>
      <c r="D1007" s="92"/>
      <c r="E1007" s="92"/>
      <c r="F1007" s="93"/>
      <c r="G1007" s="92"/>
    </row>
    <row r="1008" spans="1:7" x14ac:dyDescent="0.4">
      <c r="A1008" s="60"/>
      <c r="B1008" s="92"/>
      <c r="C1008" s="92"/>
      <c r="D1008" s="92"/>
      <c r="E1008" s="92"/>
      <c r="F1008" s="93"/>
      <c r="G1008" s="92"/>
    </row>
    <row r="1009" spans="1:7" x14ac:dyDescent="0.4">
      <c r="A1009" s="60"/>
      <c r="B1009" s="92"/>
      <c r="C1009" s="92"/>
      <c r="D1009" s="92"/>
      <c r="E1009" s="92"/>
      <c r="F1009" s="93"/>
      <c r="G1009" s="92"/>
    </row>
    <row r="1010" spans="1:7" x14ac:dyDescent="0.4">
      <c r="A1010" s="60"/>
      <c r="B1010" s="92"/>
      <c r="C1010" s="92"/>
      <c r="D1010" s="92"/>
      <c r="E1010" s="92"/>
      <c r="F1010" s="93"/>
      <c r="G1010" s="92"/>
    </row>
    <row r="1011" spans="1:7" x14ac:dyDescent="0.4">
      <c r="A1011" s="60"/>
      <c r="B1011" s="92"/>
      <c r="C1011" s="92"/>
      <c r="D1011" s="92"/>
      <c r="E1011" s="92"/>
      <c r="F1011" s="93"/>
      <c r="G1011" s="92"/>
    </row>
    <row r="1012" spans="1:7" x14ac:dyDescent="0.4">
      <c r="A1012" s="60"/>
      <c r="B1012" s="92"/>
      <c r="C1012" s="92"/>
      <c r="D1012" s="92"/>
      <c r="E1012" s="92"/>
      <c r="F1012" s="93"/>
      <c r="G1012" s="92"/>
    </row>
    <row r="1013" spans="1:7" x14ac:dyDescent="0.4">
      <c r="A1013" s="60"/>
      <c r="B1013" s="92"/>
      <c r="C1013" s="92"/>
      <c r="D1013" s="92"/>
      <c r="E1013" s="92"/>
      <c r="F1013" s="93"/>
      <c r="G1013" s="92"/>
    </row>
    <row r="1014" spans="1:7" x14ac:dyDescent="0.4">
      <c r="A1014" s="60"/>
      <c r="B1014" s="92"/>
      <c r="C1014" s="92"/>
      <c r="D1014" s="92"/>
      <c r="E1014" s="92"/>
      <c r="F1014" s="93"/>
      <c r="G1014" s="92"/>
    </row>
    <row r="1015" spans="1:7" x14ac:dyDescent="0.4">
      <c r="A1015" s="60"/>
      <c r="B1015" s="92"/>
      <c r="C1015" s="92"/>
      <c r="D1015" s="92"/>
      <c r="E1015" s="92"/>
      <c r="F1015" s="93"/>
      <c r="G1015" s="92"/>
    </row>
    <row r="1016" spans="1:7" x14ac:dyDescent="0.4">
      <c r="A1016" s="60"/>
      <c r="B1016" s="92"/>
      <c r="C1016" s="92"/>
      <c r="D1016" s="92"/>
      <c r="E1016" s="92"/>
      <c r="F1016" s="93"/>
      <c r="G1016" s="92"/>
    </row>
    <row r="1017" spans="1:7" x14ac:dyDescent="0.4">
      <c r="A1017" s="60"/>
      <c r="B1017" s="92"/>
      <c r="C1017" s="92"/>
      <c r="D1017" s="92"/>
      <c r="E1017" s="92"/>
      <c r="F1017" s="93"/>
      <c r="G1017" s="92"/>
    </row>
    <row r="1018" spans="1:7" x14ac:dyDescent="0.4">
      <c r="A1018" s="60"/>
      <c r="B1018" s="92"/>
      <c r="C1018" s="92"/>
      <c r="D1018" s="92"/>
      <c r="E1018" s="92"/>
      <c r="F1018" s="93"/>
      <c r="G1018" s="92"/>
    </row>
    <row r="1019" spans="1:7" x14ac:dyDescent="0.4">
      <c r="A1019" s="60"/>
      <c r="B1019" s="92"/>
      <c r="C1019" s="92"/>
      <c r="D1019" s="92"/>
      <c r="E1019" s="92"/>
      <c r="F1019" s="93"/>
      <c r="G1019" s="92"/>
    </row>
    <row r="1020" spans="1:7" x14ac:dyDescent="0.4">
      <c r="A1020" s="60"/>
      <c r="B1020" s="92"/>
      <c r="C1020" s="92"/>
      <c r="D1020" s="92"/>
      <c r="E1020" s="92"/>
      <c r="F1020" s="93"/>
      <c r="G1020" s="92"/>
    </row>
    <row r="1021" spans="1:7" x14ac:dyDescent="0.4">
      <c r="A1021" s="60"/>
      <c r="B1021" s="92"/>
      <c r="C1021" s="92"/>
      <c r="D1021" s="92"/>
      <c r="E1021" s="92"/>
      <c r="F1021" s="93"/>
      <c r="G1021" s="92"/>
    </row>
    <row r="1022" spans="1:7" x14ac:dyDescent="0.4">
      <c r="A1022" s="60"/>
      <c r="B1022" s="92"/>
      <c r="C1022" s="92"/>
      <c r="D1022" s="92"/>
      <c r="E1022" s="92"/>
      <c r="F1022" s="93"/>
      <c r="G1022" s="92"/>
    </row>
    <row r="1023" spans="1:7" x14ac:dyDescent="0.4">
      <c r="A1023" s="60"/>
      <c r="B1023" s="92"/>
      <c r="C1023" s="92"/>
      <c r="D1023" s="92"/>
      <c r="E1023" s="92"/>
      <c r="F1023" s="93"/>
      <c r="G1023" s="92"/>
    </row>
    <row r="1024" spans="1:7" x14ac:dyDescent="0.4">
      <c r="A1024" s="60"/>
      <c r="B1024" s="92"/>
      <c r="C1024" s="92"/>
      <c r="D1024" s="92"/>
      <c r="E1024" s="92"/>
      <c r="F1024" s="93"/>
      <c r="G1024" s="92"/>
    </row>
    <row r="1025" spans="1:7" x14ac:dyDescent="0.4">
      <c r="A1025" s="60"/>
      <c r="B1025" s="92"/>
      <c r="C1025" s="92"/>
      <c r="D1025" s="92"/>
      <c r="E1025" s="92"/>
      <c r="F1025" s="93"/>
      <c r="G1025" s="92"/>
    </row>
    <row r="1026" spans="1:7" x14ac:dyDescent="0.4">
      <c r="A1026" s="60"/>
      <c r="B1026" s="92"/>
      <c r="C1026" s="92"/>
      <c r="D1026" s="92"/>
      <c r="E1026" s="92"/>
      <c r="F1026" s="93"/>
      <c r="G1026" s="92"/>
    </row>
    <row r="1027" spans="1:7" x14ac:dyDescent="0.4">
      <c r="A1027" s="60"/>
      <c r="B1027" s="92"/>
      <c r="C1027" s="92"/>
      <c r="D1027" s="92"/>
      <c r="E1027" s="92"/>
      <c r="F1027" s="93"/>
      <c r="G1027" s="92"/>
    </row>
    <row r="1028" spans="1:7" x14ac:dyDescent="0.4">
      <c r="A1028" s="60"/>
      <c r="B1028" s="92"/>
      <c r="C1028" s="92"/>
      <c r="D1028" s="92"/>
      <c r="E1028" s="92"/>
      <c r="F1028" s="93"/>
      <c r="G1028" s="92"/>
    </row>
    <row r="1029" spans="1:7" x14ac:dyDescent="0.4">
      <c r="A1029" s="60"/>
      <c r="B1029" s="92"/>
      <c r="C1029" s="92"/>
      <c r="D1029" s="92"/>
      <c r="E1029" s="92"/>
      <c r="F1029" s="93"/>
      <c r="G1029" s="92"/>
    </row>
    <row r="1030" spans="1:7" x14ac:dyDescent="0.4">
      <c r="A1030" s="60"/>
      <c r="B1030" s="92"/>
      <c r="C1030" s="92"/>
      <c r="D1030" s="92"/>
      <c r="E1030" s="92"/>
      <c r="F1030" s="93"/>
      <c r="G1030" s="92"/>
    </row>
    <row r="1031" spans="1:7" x14ac:dyDescent="0.4">
      <c r="A1031" s="60"/>
      <c r="B1031" s="92"/>
      <c r="C1031" s="92"/>
      <c r="D1031" s="92"/>
      <c r="E1031" s="92"/>
      <c r="F1031" s="93"/>
      <c r="G1031" s="92"/>
    </row>
    <row r="1032" spans="1:7" x14ac:dyDescent="0.4">
      <c r="A1032" s="60"/>
      <c r="B1032" s="92"/>
      <c r="C1032" s="92"/>
      <c r="D1032" s="92"/>
      <c r="E1032" s="92"/>
      <c r="F1032" s="93"/>
      <c r="G1032" s="92"/>
    </row>
    <row r="1033" spans="1:7" x14ac:dyDescent="0.4">
      <c r="A1033" s="60"/>
      <c r="B1033" s="92"/>
      <c r="C1033" s="92"/>
      <c r="D1033" s="92"/>
      <c r="E1033" s="92"/>
      <c r="F1033" s="93"/>
      <c r="G1033" s="92"/>
    </row>
    <row r="1034" spans="1:7" x14ac:dyDescent="0.4">
      <c r="A1034" s="60"/>
      <c r="B1034" s="92"/>
      <c r="C1034" s="92"/>
      <c r="D1034" s="92"/>
      <c r="E1034" s="92"/>
      <c r="F1034" s="93"/>
      <c r="G1034" s="92"/>
    </row>
    <row r="1035" spans="1:7" x14ac:dyDescent="0.4">
      <c r="A1035" s="60"/>
      <c r="B1035" s="92"/>
      <c r="C1035" s="92"/>
      <c r="D1035" s="92"/>
      <c r="E1035" s="92"/>
      <c r="F1035" s="93"/>
      <c r="G1035" s="92"/>
    </row>
    <row r="1036" spans="1:7" x14ac:dyDescent="0.4">
      <c r="A1036" s="60"/>
      <c r="B1036" s="92"/>
      <c r="C1036" s="92"/>
      <c r="D1036" s="92"/>
      <c r="E1036" s="92"/>
      <c r="F1036" s="93"/>
      <c r="G1036" s="92"/>
    </row>
    <row r="1037" spans="1:7" x14ac:dyDescent="0.4">
      <c r="A1037" s="60"/>
      <c r="B1037" s="92"/>
      <c r="C1037" s="92"/>
      <c r="D1037" s="92"/>
      <c r="E1037" s="92"/>
      <c r="F1037" s="93"/>
      <c r="G1037" s="92"/>
    </row>
    <row r="1038" spans="1:7" x14ac:dyDescent="0.4">
      <c r="A1038" s="60"/>
      <c r="B1038" s="92"/>
      <c r="C1038" s="92"/>
      <c r="D1038" s="92"/>
      <c r="E1038" s="92"/>
      <c r="F1038" s="93"/>
      <c r="G1038" s="92"/>
    </row>
    <row r="1039" spans="1:7" x14ac:dyDescent="0.4">
      <c r="A1039" s="60"/>
      <c r="B1039" s="92"/>
      <c r="C1039" s="92"/>
      <c r="D1039" s="92"/>
      <c r="E1039" s="92"/>
      <c r="F1039" s="93"/>
      <c r="G1039" s="92"/>
    </row>
    <row r="1040" spans="1:7" x14ac:dyDescent="0.4">
      <c r="A1040" s="60"/>
      <c r="B1040" s="92"/>
      <c r="C1040" s="92"/>
      <c r="D1040" s="92"/>
      <c r="E1040" s="92"/>
      <c r="F1040" s="93"/>
      <c r="G1040" s="92"/>
    </row>
    <row r="1041" spans="1:7" x14ac:dyDescent="0.4">
      <c r="A1041" s="60"/>
      <c r="B1041" s="92"/>
      <c r="C1041" s="92"/>
      <c r="D1041" s="92"/>
      <c r="E1041" s="92"/>
      <c r="F1041" s="93"/>
      <c r="G1041" s="92"/>
    </row>
    <row r="1042" spans="1:7" x14ac:dyDescent="0.4">
      <c r="A1042" s="60"/>
      <c r="B1042" s="92"/>
      <c r="C1042" s="92"/>
      <c r="D1042" s="92"/>
      <c r="E1042" s="92"/>
      <c r="F1042" s="93"/>
      <c r="G1042" s="92"/>
    </row>
    <row r="1043" spans="1:7" x14ac:dyDescent="0.4">
      <c r="A1043" s="60"/>
      <c r="B1043" s="92"/>
      <c r="C1043" s="92"/>
      <c r="D1043" s="92"/>
      <c r="E1043" s="92"/>
      <c r="F1043" s="93"/>
      <c r="G1043" s="92"/>
    </row>
    <row r="1044" spans="1:7" x14ac:dyDescent="0.4">
      <c r="A1044" s="60"/>
      <c r="B1044" s="92"/>
      <c r="C1044" s="92"/>
      <c r="D1044" s="92"/>
      <c r="E1044" s="92"/>
      <c r="F1044" s="93"/>
      <c r="G1044" s="92"/>
    </row>
    <row r="1045" spans="1:7" x14ac:dyDescent="0.4">
      <c r="A1045" s="60"/>
      <c r="B1045" s="92"/>
      <c r="C1045" s="92"/>
      <c r="D1045" s="92"/>
      <c r="E1045" s="92"/>
      <c r="F1045" s="93"/>
      <c r="G1045" s="92"/>
    </row>
    <row r="1046" spans="1:7" x14ac:dyDescent="0.4">
      <c r="A1046" s="60"/>
      <c r="B1046" s="92"/>
      <c r="C1046" s="92"/>
      <c r="D1046" s="92"/>
      <c r="E1046" s="92"/>
      <c r="F1046" s="93"/>
      <c r="G1046" s="92"/>
    </row>
    <row r="1047" spans="1:7" x14ac:dyDescent="0.4">
      <c r="A1047" s="60"/>
      <c r="B1047" s="92"/>
      <c r="C1047" s="92"/>
      <c r="D1047" s="92"/>
      <c r="E1047" s="92"/>
      <c r="F1047" s="93"/>
      <c r="G1047" s="92"/>
    </row>
    <row r="1048" spans="1:7" x14ac:dyDescent="0.4">
      <c r="A1048" s="60"/>
      <c r="B1048" s="92"/>
      <c r="C1048" s="92"/>
      <c r="D1048" s="92"/>
      <c r="E1048" s="92"/>
      <c r="F1048" s="93"/>
      <c r="G1048" s="92"/>
    </row>
    <row r="1049" spans="1:7" x14ac:dyDescent="0.4">
      <c r="A1049" s="60"/>
      <c r="B1049" s="92"/>
      <c r="C1049" s="92"/>
      <c r="D1049" s="92"/>
      <c r="E1049" s="92"/>
      <c r="F1049" s="93"/>
      <c r="G1049" s="92"/>
    </row>
    <row r="1050" spans="1:7" x14ac:dyDescent="0.4">
      <c r="A1050" s="60"/>
      <c r="B1050" s="92"/>
      <c r="C1050" s="92"/>
      <c r="D1050" s="92"/>
      <c r="E1050" s="92"/>
      <c r="F1050" s="93"/>
      <c r="G1050" s="92"/>
    </row>
    <row r="1051" spans="1:7" x14ac:dyDescent="0.4">
      <c r="A1051" s="60"/>
      <c r="B1051" s="92"/>
      <c r="C1051" s="92"/>
      <c r="D1051" s="92"/>
      <c r="E1051" s="92"/>
      <c r="F1051" s="93"/>
      <c r="G1051" s="92"/>
    </row>
    <row r="1052" spans="1:7" x14ac:dyDescent="0.4">
      <c r="A1052" s="60"/>
      <c r="B1052" s="92"/>
      <c r="C1052" s="92"/>
      <c r="D1052" s="92"/>
      <c r="E1052" s="92"/>
      <c r="F1052" s="93"/>
      <c r="G1052" s="92"/>
    </row>
    <row r="1053" spans="1:7" x14ac:dyDescent="0.4">
      <c r="A1053" s="60"/>
      <c r="B1053" s="92"/>
      <c r="C1053" s="92"/>
      <c r="D1053" s="92"/>
      <c r="E1053" s="92"/>
      <c r="F1053" s="93"/>
      <c r="G1053" s="92"/>
    </row>
    <row r="1054" spans="1:7" x14ac:dyDescent="0.4">
      <c r="A1054" s="60"/>
      <c r="B1054" s="92"/>
      <c r="C1054" s="92"/>
      <c r="D1054" s="92"/>
      <c r="E1054" s="92"/>
      <c r="F1054" s="93"/>
      <c r="G1054" s="92"/>
    </row>
    <row r="1055" spans="1:7" x14ac:dyDescent="0.4">
      <c r="A1055" s="60"/>
      <c r="B1055" s="92"/>
      <c r="C1055" s="92"/>
      <c r="D1055" s="92"/>
      <c r="E1055" s="92"/>
      <c r="F1055" s="93"/>
      <c r="G1055" s="92"/>
    </row>
    <row r="1056" spans="1:7" x14ac:dyDescent="0.4">
      <c r="A1056" s="60"/>
      <c r="B1056" s="92"/>
      <c r="C1056" s="92"/>
      <c r="D1056" s="92"/>
      <c r="E1056" s="92"/>
      <c r="F1056" s="93"/>
      <c r="G1056" s="92"/>
    </row>
    <row r="1057" spans="1:7" x14ac:dyDescent="0.4">
      <c r="A1057" s="60"/>
      <c r="B1057" s="92"/>
      <c r="C1057" s="92"/>
      <c r="D1057" s="92"/>
      <c r="E1057" s="92"/>
      <c r="F1057" s="93"/>
      <c r="G1057" s="92"/>
    </row>
    <row r="1058" spans="1:7" x14ac:dyDescent="0.4">
      <c r="A1058" s="60"/>
      <c r="B1058" s="92"/>
      <c r="C1058" s="92"/>
      <c r="D1058" s="92"/>
      <c r="E1058" s="92"/>
      <c r="F1058" s="93"/>
      <c r="G1058" s="92"/>
    </row>
    <row r="1059" spans="1:7" x14ac:dyDescent="0.4">
      <c r="A1059" s="60"/>
      <c r="B1059" s="92"/>
      <c r="C1059" s="92"/>
      <c r="D1059" s="92"/>
      <c r="E1059" s="92"/>
      <c r="F1059" s="93"/>
      <c r="G1059" s="92"/>
    </row>
    <row r="1060" spans="1:7" x14ac:dyDescent="0.4">
      <c r="A1060" s="60"/>
      <c r="B1060" s="92"/>
      <c r="C1060" s="92"/>
      <c r="D1060" s="92"/>
      <c r="E1060" s="92"/>
      <c r="F1060" s="93"/>
      <c r="G1060" s="92"/>
    </row>
    <row r="1061" spans="1:7" x14ac:dyDescent="0.4">
      <c r="A1061" s="60"/>
      <c r="B1061" s="92"/>
      <c r="C1061" s="92"/>
      <c r="D1061" s="92"/>
      <c r="E1061" s="92"/>
      <c r="F1061" s="93"/>
      <c r="G1061" s="92"/>
    </row>
    <row r="1062" spans="1:7" x14ac:dyDescent="0.4">
      <c r="A1062" s="60"/>
      <c r="B1062" s="92"/>
      <c r="C1062" s="92"/>
      <c r="D1062" s="92"/>
      <c r="E1062" s="92"/>
      <c r="F1062" s="93"/>
      <c r="G1062" s="92"/>
    </row>
    <row r="1063" spans="1:7" x14ac:dyDescent="0.4">
      <c r="A1063" s="60"/>
      <c r="B1063" s="92"/>
      <c r="C1063" s="92"/>
      <c r="D1063" s="92"/>
      <c r="E1063" s="92"/>
      <c r="F1063" s="93"/>
      <c r="G1063" s="92"/>
    </row>
    <row r="1064" spans="1:7" x14ac:dyDescent="0.4">
      <c r="A1064" s="60"/>
      <c r="B1064" s="92"/>
      <c r="C1064" s="92"/>
      <c r="D1064" s="92"/>
      <c r="E1064" s="92"/>
      <c r="F1064" s="93"/>
      <c r="G1064" s="92"/>
    </row>
    <row r="1065" spans="1:7" x14ac:dyDescent="0.4">
      <c r="A1065" s="60"/>
      <c r="B1065" s="92"/>
      <c r="C1065" s="92"/>
      <c r="D1065" s="92"/>
      <c r="E1065" s="92"/>
      <c r="F1065" s="93"/>
      <c r="G1065" s="92"/>
    </row>
    <row r="1066" spans="1:7" x14ac:dyDescent="0.4">
      <c r="A1066" s="60"/>
      <c r="B1066" s="92"/>
      <c r="C1066" s="92"/>
      <c r="D1066" s="92"/>
      <c r="E1066" s="92"/>
      <c r="F1066" s="93"/>
      <c r="G1066" s="92"/>
    </row>
    <row r="1067" spans="1:7" x14ac:dyDescent="0.4">
      <c r="A1067" s="60"/>
      <c r="B1067" s="92"/>
      <c r="C1067" s="92"/>
      <c r="D1067" s="92"/>
      <c r="E1067" s="92"/>
      <c r="F1067" s="93"/>
      <c r="G1067" s="92"/>
    </row>
    <row r="1068" spans="1:7" x14ac:dyDescent="0.4">
      <c r="A1068" s="60"/>
      <c r="B1068" s="92"/>
      <c r="C1068" s="92"/>
      <c r="D1068" s="92"/>
      <c r="E1068" s="92"/>
      <c r="F1068" s="93"/>
      <c r="G1068" s="92"/>
    </row>
    <row r="1069" spans="1:7" x14ac:dyDescent="0.4">
      <c r="A1069" s="60"/>
      <c r="B1069" s="92"/>
      <c r="C1069" s="92"/>
      <c r="D1069" s="92"/>
      <c r="E1069" s="92"/>
      <c r="F1069" s="93"/>
      <c r="G1069" s="92"/>
    </row>
    <row r="1070" spans="1:7" x14ac:dyDescent="0.4">
      <c r="A1070" s="60"/>
      <c r="B1070" s="92"/>
      <c r="C1070" s="92"/>
      <c r="D1070" s="92"/>
      <c r="E1070" s="92"/>
      <c r="F1070" s="93"/>
      <c r="G1070" s="92"/>
    </row>
    <row r="1071" spans="1:7" x14ac:dyDescent="0.4">
      <c r="A1071" s="60"/>
      <c r="B1071" s="92"/>
      <c r="C1071" s="92"/>
      <c r="D1071" s="92"/>
      <c r="E1071" s="92"/>
      <c r="F1071" s="93"/>
      <c r="G1071" s="92"/>
    </row>
    <row r="1072" spans="1:7" x14ac:dyDescent="0.4">
      <c r="A1072" s="60"/>
      <c r="B1072" s="92"/>
      <c r="C1072" s="92"/>
      <c r="D1072" s="92"/>
      <c r="E1072" s="92"/>
      <c r="F1072" s="93"/>
      <c r="G1072" s="92"/>
    </row>
    <row r="1073" spans="1:7" x14ac:dyDescent="0.4">
      <c r="A1073" s="60"/>
      <c r="B1073" s="92"/>
      <c r="C1073" s="92"/>
      <c r="D1073" s="92"/>
      <c r="E1073" s="92"/>
      <c r="F1073" s="93"/>
      <c r="G1073" s="92"/>
    </row>
    <row r="1074" spans="1:7" x14ac:dyDescent="0.4">
      <c r="A1074" s="60"/>
      <c r="B1074" s="92"/>
      <c r="C1074" s="92"/>
      <c r="D1074" s="92"/>
      <c r="E1074" s="92"/>
      <c r="F1074" s="93"/>
      <c r="G1074" s="92"/>
    </row>
    <row r="1075" spans="1:7" x14ac:dyDescent="0.4">
      <c r="A1075" s="60"/>
      <c r="B1075" s="92"/>
      <c r="C1075" s="92"/>
      <c r="D1075" s="92"/>
      <c r="E1075" s="92"/>
      <c r="F1075" s="93"/>
      <c r="G1075" s="92"/>
    </row>
    <row r="1076" spans="1:7" x14ac:dyDescent="0.4">
      <c r="A1076" s="60"/>
      <c r="B1076" s="92"/>
      <c r="C1076" s="92"/>
      <c r="D1076" s="92"/>
      <c r="E1076" s="92"/>
      <c r="F1076" s="93"/>
      <c r="G1076" s="92"/>
    </row>
    <row r="1077" spans="1:7" x14ac:dyDescent="0.4">
      <c r="A1077" s="60"/>
      <c r="B1077" s="92"/>
      <c r="C1077" s="92"/>
      <c r="D1077" s="92"/>
      <c r="E1077" s="92"/>
      <c r="F1077" s="93"/>
      <c r="G1077" s="92"/>
    </row>
    <row r="1078" spans="1:7" x14ac:dyDescent="0.4">
      <c r="A1078" s="60"/>
      <c r="B1078" s="92"/>
      <c r="C1078" s="92"/>
      <c r="D1078" s="92"/>
      <c r="E1078" s="92"/>
      <c r="F1078" s="93"/>
      <c r="G1078" s="92"/>
    </row>
    <row r="1079" spans="1:7" x14ac:dyDescent="0.4">
      <c r="A1079" s="60"/>
      <c r="B1079" s="92"/>
      <c r="C1079" s="92"/>
      <c r="D1079" s="92"/>
      <c r="E1079" s="92"/>
      <c r="F1079" s="93"/>
      <c r="G1079" s="92"/>
    </row>
    <row r="1080" spans="1:7" x14ac:dyDescent="0.4">
      <c r="A1080" s="60"/>
      <c r="B1080" s="92"/>
      <c r="C1080" s="92"/>
      <c r="D1080" s="92"/>
      <c r="E1080" s="92"/>
      <c r="F1080" s="93"/>
      <c r="G1080" s="92"/>
    </row>
    <row r="1081" spans="1:7" x14ac:dyDescent="0.4">
      <c r="A1081" s="60"/>
      <c r="B1081" s="92"/>
      <c r="C1081" s="92"/>
      <c r="D1081" s="92"/>
      <c r="E1081" s="92"/>
      <c r="F1081" s="93"/>
      <c r="G1081" s="92"/>
    </row>
    <row r="1082" spans="1:7" x14ac:dyDescent="0.4">
      <c r="A1082" s="60"/>
      <c r="B1082" s="92"/>
      <c r="C1082" s="92"/>
      <c r="D1082" s="92"/>
      <c r="E1082" s="92"/>
      <c r="F1082" s="93"/>
      <c r="G1082" s="92"/>
    </row>
    <row r="1083" spans="1:7" x14ac:dyDescent="0.4">
      <c r="A1083" s="60"/>
      <c r="B1083" s="92"/>
      <c r="C1083" s="92"/>
      <c r="D1083" s="92"/>
      <c r="E1083" s="92"/>
      <c r="F1083" s="93"/>
      <c r="G1083" s="92"/>
    </row>
    <row r="1084" spans="1:7" x14ac:dyDescent="0.4">
      <c r="A1084" s="60"/>
      <c r="B1084" s="92"/>
      <c r="C1084" s="92"/>
      <c r="D1084" s="92"/>
      <c r="E1084" s="92"/>
      <c r="F1084" s="93"/>
      <c r="G1084" s="92"/>
    </row>
    <row r="1085" spans="1:7" x14ac:dyDescent="0.4">
      <c r="A1085" s="60"/>
      <c r="B1085" s="92"/>
      <c r="C1085" s="92"/>
      <c r="D1085" s="92"/>
      <c r="E1085" s="92"/>
      <c r="F1085" s="93"/>
      <c r="G1085" s="92"/>
    </row>
    <row r="1086" spans="1:7" x14ac:dyDescent="0.4">
      <c r="A1086" s="60"/>
      <c r="B1086" s="92"/>
      <c r="C1086" s="92"/>
      <c r="D1086" s="92"/>
      <c r="E1086" s="92"/>
      <c r="F1086" s="93"/>
      <c r="G1086" s="92"/>
    </row>
    <row r="1087" spans="1:7" x14ac:dyDescent="0.4">
      <c r="A1087" s="60"/>
      <c r="B1087" s="92"/>
      <c r="C1087" s="92"/>
      <c r="D1087" s="92"/>
      <c r="E1087" s="92"/>
      <c r="F1087" s="93"/>
      <c r="G1087" s="92"/>
    </row>
    <row r="1088" spans="1:7" x14ac:dyDescent="0.4">
      <c r="A1088" s="60"/>
      <c r="B1088" s="92"/>
      <c r="C1088" s="92"/>
      <c r="D1088" s="92"/>
      <c r="E1088" s="92"/>
      <c r="F1088" s="93"/>
      <c r="G1088" s="92"/>
    </row>
    <row r="1089" spans="1:7" x14ac:dyDescent="0.4">
      <c r="A1089" s="60"/>
      <c r="B1089" s="92"/>
      <c r="C1089" s="92"/>
      <c r="D1089" s="92"/>
      <c r="E1089" s="92"/>
      <c r="F1089" s="93"/>
      <c r="G1089" s="92"/>
    </row>
    <row r="1090" spans="1:7" x14ac:dyDescent="0.4">
      <c r="A1090" s="60"/>
      <c r="B1090" s="92"/>
      <c r="C1090" s="92"/>
      <c r="D1090" s="92"/>
      <c r="E1090" s="92"/>
      <c r="F1090" s="93"/>
      <c r="G1090" s="92"/>
    </row>
    <row r="1091" spans="1:7" x14ac:dyDescent="0.4">
      <c r="A1091" s="60"/>
      <c r="B1091" s="92"/>
      <c r="C1091" s="92"/>
      <c r="D1091" s="92"/>
      <c r="E1091" s="92"/>
      <c r="F1091" s="93"/>
      <c r="G1091" s="92"/>
    </row>
    <row r="1092" spans="1:7" x14ac:dyDescent="0.4">
      <c r="A1092" s="60"/>
      <c r="B1092" s="92"/>
      <c r="C1092" s="92"/>
      <c r="D1092" s="92"/>
      <c r="E1092" s="92"/>
      <c r="F1092" s="93"/>
      <c r="G1092" s="92"/>
    </row>
    <row r="1093" spans="1:7" x14ac:dyDescent="0.4">
      <c r="A1093" s="60"/>
      <c r="B1093" s="92"/>
      <c r="C1093" s="92"/>
      <c r="D1093" s="92"/>
      <c r="E1093" s="92"/>
      <c r="F1093" s="93"/>
      <c r="G1093" s="92"/>
    </row>
    <row r="1094" spans="1:7" x14ac:dyDescent="0.4">
      <c r="A1094" s="60"/>
      <c r="B1094" s="92"/>
      <c r="C1094" s="92"/>
      <c r="D1094" s="92"/>
      <c r="E1094" s="92"/>
      <c r="F1094" s="93"/>
      <c r="G1094" s="92"/>
    </row>
    <row r="1095" spans="1:7" x14ac:dyDescent="0.4">
      <c r="A1095" s="60"/>
      <c r="B1095" s="92"/>
      <c r="C1095" s="92"/>
      <c r="D1095" s="92"/>
      <c r="E1095" s="92"/>
      <c r="F1095" s="93"/>
      <c r="G1095" s="92"/>
    </row>
    <row r="1096" spans="1:7" x14ac:dyDescent="0.4">
      <c r="A1096" s="60"/>
      <c r="B1096" s="92"/>
      <c r="C1096" s="92"/>
      <c r="D1096" s="92"/>
      <c r="E1096" s="92"/>
      <c r="F1096" s="93"/>
      <c r="G1096" s="92"/>
    </row>
    <row r="1097" spans="1:7" x14ac:dyDescent="0.4">
      <c r="A1097" s="60"/>
      <c r="B1097" s="92"/>
      <c r="C1097" s="92"/>
      <c r="D1097" s="92"/>
      <c r="E1097" s="92"/>
      <c r="F1097" s="93"/>
      <c r="G1097" s="92"/>
    </row>
    <row r="1098" spans="1:7" x14ac:dyDescent="0.4">
      <c r="A1098" s="60"/>
      <c r="B1098" s="92"/>
      <c r="C1098" s="92"/>
      <c r="D1098" s="92"/>
      <c r="E1098" s="92"/>
      <c r="F1098" s="93"/>
      <c r="G1098" s="92"/>
    </row>
    <row r="1099" spans="1:7" x14ac:dyDescent="0.4">
      <c r="A1099" s="60"/>
      <c r="B1099" s="92"/>
      <c r="C1099" s="92"/>
      <c r="D1099" s="92"/>
      <c r="E1099" s="92"/>
      <c r="F1099" s="93"/>
      <c r="G1099" s="92"/>
    </row>
    <row r="1100" spans="1:7" x14ac:dyDescent="0.4">
      <c r="A1100" s="60"/>
      <c r="B1100" s="92"/>
      <c r="C1100" s="92"/>
      <c r="D1100" s="92"/>
      <c r="E1100" s="92"/>
      <c r="F1100" s="93"/>
      <c r="G1100" s="92"/>
    </row>
    <row r="1101" spans="1:7" x14ac:dyDescent="0.4">
      <c r="A1101" s="60"/>
      <c r="B1101" s="92"/>
      <c r="C1101" s="92"/>
      <c r="D1101" s="92"/>
      <c r="E1101" s="92"/>
      <c r="F1101" s="93"/>
      <c r="G1101" s="92"/>
    </row>
    <row r="1102" spans="1:7" x14ac:dyDescent="0.4">
      <c r="A1102" s="60"/>
      <c r="B1102" s="92"/>
      <c r="C1102" s="92"/>
      <c r="D1102" s="92"/>
      <c r="E1102" s="92"/>
      <c r="F1102" s="93"/>
      <c r="G1102" s="92"/>
    </row>
    <row r="1103" spans="1:7" x14ac:dyDescent="0.4">
      <c r="A1103" s="60"/>
      <c r="B1103" s="92"/>
      <c r="C1103" s="92"/>
      <c r="D1103" s="92"/>
      <c r="E1103" s="92"/>
      <c r="F1103" s="93"/>
      <c r="G1103" s="92"/>
    </row>
    <row r="1104" spans="1:7" x14ac:dyDescent="0.4">
      <c r="A1104" s="60"/>
      <c r="B1104" s="92"/>
      <c r="C1104" s="92"/>
      <c r="D1104" s="92"/>
      <c r="E1104" s="92"/>
      <c r="F1104" s="93"/>
      <c r="G1104" s="92"/>
    </row>
    <row r="1105" spans="1:7" x14ac:dyDescent="0.4">
      <c r="A1105" s="60"/>
      <c r="B1105" s="92"/>
      <c r="C1105" s="92"/>
      <c r="D1105" s="92"/>
      <c r="E1105" s="92"/>
      <c r="F1105" s="93"/>
      <c r="G1105" s="92"/>
    </row>
    <row r="1106" spans="1:7" x14ac:dyDescent="0.4">
      <c r="A1106" s="60"/>
      <c r="B1106" s="92"/>
      <c r="C1106" s="92"/>
      <c r="D1106" s="92"/>
      <c r="E1106" s="92"/>
      <c r="F1106" s="93"/>
      <c r="G1106" s="92"/>
    </row>
    <row r="1107" spans="1:7" x14ac:dyDescent="0.4">
      <c r="A1107" s="60"/>
      <c r="B1107" s="92"/>
      <c r="C1107" s="92"/>
      <c r="D1107" s="92"/>
      <c r="E1107" s="92"/>
      <c r="F1107" s="93"/>
      <c r="G1107" s="92"/>
    </row>
    <row r="1108" spans="1:7" x14ac:dyDescent="0.4">
      <c r="A1108" s="60"/>
      <c r="B1108" s="92"/>
      <c r="C1108" s="92"/>
      <c r="D1108" s="92"/>
      <c r="E1108" s="92"/>
      <c r="F1108" s="93"/>
      <c r="G1108" s="92"/>
    </row>
    <row r="1109" spans="1:7" x14ac:dyDescent="0.4">
      <c r="A1109" s="60"/>
      <c r="B1109" s="92"/>
      <c r="C1109" s="92"/>
      <c r="D1109" s="92"/>
      <c r="E1109" s="92"/>
      <c r="F1109" s="93"/>
      <c r="G1109" s="92"/>
    </row>
    <row r="1110" spans="1:7" x14ac:dyDescent="0.4">
      <c r="A1110" s="60"/>
      <c r="B1110" s="92"/>
      <c r="C1110" s="92"/>
      <c r="D1110" s="92"/>
      <c r="E1110" s="92"/>
      <c r="F1110" s="93"/>
      <c r="G1110" s="92"/>
    </row>
    <row r="1111" spans="1:7" x14ac:dyDescent="0.4">
      <c r="A1111" s="60"/>
      <c r="B1111" s="92"/>
      <c r="C1111" s="92"/>
      <c r="D1111" s="92"/>
      <c r="E1111" s="92"/>
      <c r="F1111" s="93"/>
      <c r="G1111" s="92"/>
    </row>
    <row r="1112" spans="1:7" x14ac:dyDescent="0.4">
      <c r="A1112" s="60"/>
      <c r="B1112" s="92"/>
      <c r="C1112" s="92"/>
      <c r="D1112" s="92"/>
      <c r="E1112" s="92"/>
      <c r="F1112" s="93"/>
      <c r="G1112" s="92"/>
    </row>
    <row r="1113" spans="1:7" x14ac:dyDescent="0.4">
      <c r="A1113" s="60"/>
      <c r="B1113" s="92"/>
      <c r="C1113" s="92"/>
      <c r="D1113" s="92"/>
      <c r="E1113" s="92"/>
      <c r="F1113" s="93"/>
      <c r="G1113" s="92"/>
    </row>
    <row r="1114" spans="1:7" x14ac:dyDescent="0.4">
      <c r="A1114" s="60"/>
      <c r="B1114" s="92"/>
      <c r="C1114" s="92"/>
      <c r="D1114" s="92"/>
      <c r="E1114" s="92"/>
      <c r="F1114" s="93"/>
      <c r="G1114" s="92"/>
    </row>
    <row r="1115" spans="1:7" x14ac:dyDescent="0.4">
      <c r="A1115" s="60"/>
      <c r="B1115" s="92"/>
      <c r="C1115" s="92"/>
      <c r="D1115" s="92"/>
      <c r="E1115" s="92"/>
      <c r="F1115" s="93"/>
      <c r="G1115" s="92"/>
    </row>
    <row r="1116" spans="1:7" x14ac:dyDescent="0.4">
      <c r="A1116" s="60"/>
      <c r="B1116" s="92"/>
      <c r="C1116" s="92"/>
      <c r="D1116" s="92"/>
      <c r="E1116" s="92"/>
      <c r="F1116" s="93"/>
      <c r="G1116" s="92"/>
    </row>
    <row r="1117" spans="1:7" x14ac:dyDescent="0.4">
      <c r="A1117" s="60"/>
      <c r="B1117" s="92"/>
      <c r="C1117" s="92"/>
      <c r="D1117" s="92"/>
      <c r="E1117" s="92"/>
      <c r="F1117" s="93"/>
      <c r="G1117" s="92"/>
    </row>
    <row r="1118" spans="1:7" x14ac:dyDescent="0.4">
      <c r="A1118" s="60"/>
      <c r="B1118" s="92"/>
      <c r="C1118" s="92"/>
      <c r="D1118" s="92"/>
      <c r="E1118" s="92"/>
      <c r="F1118" s="93"/>
      <c r="G1118" s="92"/>
    </row>
    <row r="1119" spans="1:7" x14ac:dyDescent="0.4">
      <c r="A1119" s="60"/>
      <c r="B1119" s="92"/>
      <c r="C1119" s="92"/>
      <c r="D1119" s="92"/>
      <c r="E1119" s="92"/>
      <c r="F1119" s="93"/>
      <c r="G1119" s="92"/>
    </row>
    <row r="1120" spans="1:7" x14ac:dyDescent="0.4">
      <c r="A1120" s="60"/>
      <c r="B1120" s="92"/>
      <c r="C1120" s="92"/>
      <c r="D1120" s="92"/>
      <c r="E1120" s="92"/>
      <c r="F1120" s="93"/>
      <c r="G1120" s="92"/>
    </row>
    <row r="1121" spans="1:7" x14ac:dyDescent="0.4">
      <c r="A1121" s="60"/>
      <c r="B1121" s="92"/>
      <c r="C1121" s="92"/>
      <c r="D1121" s="92"/>
      <c r="E1121" s="92"/>
      <c r="F1121" s="93"/>
      <c r="G1121" s="92"/>
    </row>
    <row r="1122" spans="1:7" x14ac:dyDescent="0.4">
      <c r="A1122" s="60"/>
      <c r="B1122" s="92"/>
      <c r="C1122" s="92"/>
      <c r="D1122" s="92"/>
      <c r="E1122" s="92"/>
      <c r="F1122" s="93"/>
      <c r="G1122" s="92"/>
    </row>
    <row r="1123" spans="1:7" x14ac:dyDescent="0.4">
      <c r="A1123" s="60"/>
      <c r="B1123" s="92"/>
      <c r="C1123" s="92"/>
      <c r="D1123" s="92"/>
      <c r="E1123" s="92"/>
      <c r="F1123" s="93"/>
      <c r="G1123" s="92"/>
    </row>
    <row r="1124" spans="1:7" x14ac:dyDescent="0.4">
      <c r="A1124" s="60"/>
      <c r="B1124" s="92"/>
      <c r="C1124" s="92"/>
      <c r="D1124" s="92"/>
      <c r="E1124" s="92"/>
      <c r="F1124" s="93"/>
      <c r="G1124" s="92"/>
    </row>
    <row r="1125" spans="1:7" x14ac:dyDescent="0.4">
      <c r="A1125" s="60"/>
      <c r="B1125" s="92"/>
      <c r="C1125" s="92"/>
      <c r="D1125" s="92"/>
      <c r="E1125" s="92"/>
      <c r="F1125" s="93"/>
      <c r="G1125" s="92"/>
    </row>
    <row r="1126" spans="1:7" x14ac:dyDescent="0.4">
      <c r="A1126" s="60"/>
      <c r="B1126" s="92"/>
      <c r="C1126" s="92"/>
      <c r="D1126" s="92"/>
      <c r="E1126" s="92"/>
      <c r="F1126" s="93"/>
      <c r="G1126" s="92"/>
    </row>
    <row r="1127" spans="1:7" x14ac:dyDescent="0.4">
      <c r="A1127" s="60"/>
      <c r="B1127" s="92"/>
      <c r="C1127" s="92"/>
      <c r="D1127" s="92"/>
      <c r="E1127" s="92"/>
      <c r="F1127" s="93"/>
      <c r="G1127" s="92"/>
    </row>
    <row r="1128" spans="1:7" x14ac:dyDescent="0.4">
      <c r="A1128" s="60"/>
      <c r="B1128" s="92"/>
      <c r="C1128" s="92"/>
      <c r="D1128" s="92"/>
      <c r="E1128" s="92"/>
      <c r="F1128" s="93"/>
      <c r="G1128" s="92"/>
    </row>
    <row r="1129" spans="1:7" x14ac:dyDescent="0.4">
      <c r="A1129" s="60"/>
      <c r="B1129" s="92"/>
      <c r="C1129" s="92"/>
      <c r="D1129" s="92"/>
      <c r="E1129" s="92"/>
      <c r="F1129" s="93"/>
      <c r="G1129" s="92"/>
    </row>
    <row r="1130" spans="1:7" x14ac:dyDescent="0.4">
      <c r="A1130" s="60"/>
      <c r="B1130" s="92"/>
      <c r="C1130" s="92"/>
      <c r="D1130" s="92"/>
      <c r="E1130" s="92"/>
      <c r="F1130" s="93"/>
      <c r="G1130" s="92"/>
    </row>
    <row r="1131" spans="1:7" x14ac:dyDescent="0.4">
      <c r="A1131" s="60"/>
      <c r="B1131" s="92"/>
      <c r="C1131" s="92"/>
      <c r="D1131" s="92"/>
      <c r="E1131" s="92"/>
      <c r="F1131" s="93"/>
      <c r="G1131" s="92"/>
    </row>
    <row r="1132" spans="1:7" x14ac:dyDescent="0.4">
      <c r="A1132" s="60"/>
      <c r="B1132" s="92"/>
      <c r="C1132" s="92"/>
      <c r="D1132" s="92"/>
      <c r="E1132" s="92"/>
      <c r="F1132" s="93"/>
      <c r="G1132" s="92"/>
    </row>
    <row r="1133" spans="1:7" x14ac:dyDescent="0.4">
      <c r="A1133" s="60"/>
      <c r="B1133" s="92"/>
      <c r="C1133" s="92"/>
      <c r="D1133" s="92"/>
      <c r="E1133" s="92"/>
      <c r="F1133" s="93"/>
      <c r="G1133" s="92"/>
    </row>
    <row r="1134" spans="1:7" x14ac:dyDescent="0.4">
      <c r="A1134" s="60"/>
      <c r="B1134" s="92"/>
      <c r="C1134" s="92"/>
      <c r="D1134" s="92"/>
      <c r="E1134" s="92"/>
      <c r="F1134" s="93"/>
      <c r="G1134" s="92"/>
    </row>
    <row r="1135" spans="1:7" x14ac:dyDescent="0.4">
      <c r="A1135" s="60"/>
      <c r="B1135" s="92"/>
      <c r="C1135" s="92"/>
      <c r="D1135" s="92"/>
      <c r="E1135" s="92"/>
      <c r="F1135" s="93"/>
      <c r="G1135" s="92"/>
    </row>
    <row r="1136" spans="1:7" x14ac:dyDescent="0.4">
      <c r="A1136" s="60"/>
      <c r="B1136" s="92"/>
      <c r="C1136" s="92"/>
      <c r="D1136" s="92"/>
      <c r="E1136" s="92"/>
      <c r="F1136" s="93"/>
      <c r="G1136" s="92"/>
    </row>
    <row r="1137" spans="1:7" x14ac:dyDescent="0.4">
      <c r="A1137" s="60"/>
      <c r="B1137" s="92"/>
      <c r="C1137" s="92"/>
      <c r="D1137" s="92"/>
      <c r="E1137" s="92"/>
      <c r="F1137" s="93"/>
      <c r="G1137" s="92"/>
    </row>
    <row r="1138" spans="1:7" x14ac:dyDescent="0.4">
      <c r="A1138" s="60"/>
      <c r="B1138" s="92"/>
      <c r="C1138" s="92"/>
      <c r="D1138" s="92"/>
      <c r="E1138" s="92"/>
      <c r="F1138" s="93"/>
      <c r="G1138" s="92"/>
    </row>
    <row r="1139" spans="1:7" x14ac:dyDescent="0.4">
      <c r="A1139" s="60"/>
      <c r="B1139" s="92"/>
      <c r="C1139" s="92"/>
      <c r="D1139" s="92"/>
      <c r="E1139" s="92"/>
      <c r="F1139" s="93"/>
      <c r="G1139" s="92"/>
    </row>
    <row r="1140" spans="1:7" x14ac:dyDescent="0.4">
      <c r="A1140" s="60"/>
      <c r="B1140" s="92"/>
      <c r="C1140" s="92"/>
      <c r="D1140" s="92"/>
      <c r="E1140" s="92"/>
      <c r="F1140" s="93"/>
      <c r="G1140" s="92"/>
    </row>
    <row r="1141" spans="1:7" x14ac:dyDescent="0.4">
      <c r="A1141" s="60"/>
      <c r="B1141" s="92"/>
      <c r="C1141" s="92"/>
      <c r="D1141" s="92"/>
      <c r="E1141" s="92"/>
      <c r="F1141" s="93"/>
      <c r="G1141" s="92"/>
    </row>
    <row r="1142" spans="1:7" x14ac:dyDescent="0.4">
      <c r="A1142" s="60"/>
      <c r="B1142" s="92"/>
      <c r="C1142" s="92"/>
      <c r="D1142" s="92"/>
      <c r="E1142" s="92"/>
      <c r="F1142" s="93"/>
      <c r="G1142" s="92"/>
    </row>
    <row r="1143" spans="1:7" x14ac:dyDescent="0.4">
      <c r="A1143" s="60"/>
      <c r="B1143" s="92"/>
      <c r="C1143" s="92"/>
      <c r="D1143" s="92"/>
      <c r="E1143" s="92"/>
      <c r="F1143" s="93"/>
      <c r="G1143" s="92"/>
    </row>
    <row r="1144" spans="1:7" x14ac:dyDescent="0.4">
      <c r="A1144" s="60"/>
      <c r="B1144" s="92"/>
      <c r="C1144" s="92"/>
      <c r="D1144" s="92"/>
      <c r="E1144" s="92"/>
      <c r="F1144" s="93"/>
      <c r="G1144" s="92"/>
    </row>
    <row r="1145" spans="1:7" x14ac:dyDescent="0.4">
      <c r="A1145" s="60"/>
      <c r="B1145" s="92"/>
      <c r="C1145" s="92"/>
      <c r="D1145" s="92"/>
      <c r="E1145" s="92"/>
      <c r="F1145" s="93"/>
      <c r="G1145" s="92"/>
    </row>
    <row r="1146" spans="1:7" x14ac:dyDescent="0.4">
      <c r="A1146" s="60"/>
      <c r="B1146" s="92"/>
      <c r="C1146" s="92"/>
      <c r="D1146" s="92"/>
      <c r="E1146" s="92"/>
      <c r="F1146" s="93"/>
      <c r="G1146" s="92"/>
    </row>
    <row r="1147" spans="1:7" x14ac:dyDescent="0.4">
      <c r="A1147" s="60"/>
      <c r="B1147" s="92"/>
      <c r="C1147" s="92"/>
      <c r="D1147" s="92"/>
      <c r="E1147" s="92"/>
      <c r="F1147" s="93"/>
      <c r="G1147" s="92"/>
    </row>
    <row r="1148" spans="1:7" x14ac:dyDescent="0.4">
      <c r="A1148" s="60"/>
      <c r="B1148" s="92"/>
      <c r="C1148" s="92"/>
      <c r="D1148" s="92"/>
      <c r="E1148" s="92"/>
      <c r="F1148" s="93"/>
      <c r="G1148" s="92"/>
    </row>
    <row r="1149" spans="1:7" x14ac:dyDescent="0.4">
      <c r="A1149" s="60"/>
      <c r="B1149" s="92"/>
      <c r="C1149" s="92"/>
      <c r="D1149" s="92"/>
      <c r="E1149" s="92"/>
      <c r="F1149" s="93"/>
      <c r="G1149" s="92"/>
    </row>
    <row r="1150" spans="1:7" x14ac:dyDescent="0.4">
      <c r="A1150" s="60"/>
      <c r="B1150" s="92"/>
      <c r="C1150" s="92"/>
      <c r="D1150" s="92"/>
      <c r="E1150" s="92"/>
      <c r="F1150" s="93"/>
      <c r="G1150" s="92"/>
    </row>
    <row r="1151" spans="1:7" x14ac:dyDescent="0.4">
      <c r="A1151" s="60"/>
      <c r="B1151" s="92"/>
      <c r="C1151" s="92"/>
      <c r="D1151" s="92"/>
      <c r="E1151" s="92"/>
      <c r="F1151" s="93"/>
      <c r="G1151" s="92"/>
    </row>
    <row r="1152" spans="1:7" x14ac:dyDescent="0.4">
      <c r="A1152" s="60"/>
      <c r="B1152" s="92"/>
      <c r="C1152" s="92"/>
      <c r="D1152" s="92"/>
      <c r="E1152" s="92"/>
      <c r="F1152" s="93"/>
      <c r="G1152" s="92"/>
    </row>
    <row r="1153" spans="1:7" x14ac:dyDescent="0.4">
      <c r="A1153" s="60"/>
      <c r="B1153" s="92"/>
      <c r="C1153" s="92"/>
      <c r="D1153" s="92"/>
      <c r="E1153" s="92"/>
      <c r="F1153" s="93"/>
      <c r="G1153" s="92"/>
    </row>
    <row r="1154" spans="1:7" x14ac:dyDescent="0.4">
      <c r="A1154" s="60"/>
      <c r="B1154" s="92"/>
      <c r="C1154" s="92"/>
      <c r="D1154" s="92"/>
      <c r="E1154" s="92"/>
      <c r="F1154" s="93"/>
      <c r="G1154" s="92"/>
    </row>
    <row r="1155" spans="1:7" x14ac:dyDescent="0.4">
      <c r="A1155" s="60"/>
      <c r="B1155" s="92"/>
      <c r="C1155" s="92"/>
      <c r="D1155" s="92"/>
      <c r="E1155" s="92"/>
      <c r="F1155" s="93"/>
      <c r="G1155" s="92"/>
    </row>
    <row r="1156" spans="1:7" x14ac:dyDescent="0.4">
      <c r="A1156" s="60"/>
      <c r="B1156" s="92"/>
      <c r="C1156" s="92"/>
      <c r="D1156" s="92"/>
      <c r="E1156" s="92"/>
      <c r="F1156" s="93"/>
      <c r="G1156" s="92"/>
    </row>
    <row r="1157" spans="1:7" x14ac:dyDescent="0.4">
      <c r="A1157" s="60"/>
      <c r="B1157" s="92"/>
      <c r="C1157" s="92"/>
      <c r="D1157" s="92"/>
      <c r="E1157" s="92"/>
      <c r="F1157" s="93"/>
      <c r="G1157" s="92"/>
    </row>
    <row r="1158" spans="1:7" x14ac:dyDescent="0.4">
      <c r="A1158" s="60"/>
      <c r="B1158" s="92"/>
      <c r="C1158" s="92"/>
      <c r="D1158" s="92"/>
      <c r="E1158" s="92"/>
      <c r="F1158" s="93"/>
      <c r="G1158" s="92"/>
    </row>
    <row r="1159" spans="1:7" x14ac:dyDescent="0.4">
      <c r="A1159" s="60"/>
      <c r="B1159" s="92"/>
      <c r="C1159" s="92"/>
      <c r="D1159" s="92"/>
      <c r="E1159" s="92"/>
      <c r="F1159" s="93"/>
      <c r="G1159" s="92"/>
    </row>
    <row r="1160" spans="1:7" x14ac:dyDescent="0.4">
      <c r="A1160" s="60"/>
      <c r="B1160" s="92"/>
      <c r="C1160" s="92"/>
      <c r="D1160" s="92"/>
      <c r="E1160" s="92"/>
      <c r="F1160" s="93"/>
      <c r="G1160" s="92"/>
    </row>
    <row r="1161" spans="1:7" x14ac:dyDescent="0.4">
      <c r="A1161" s="60"/>
      <c r="B1161" s="92"/>
      <c r="C1161" s="92"/>
      <c r="D1161" s="92"/>
      <c r="E1161" s="92"/>
      <c r="F1161" s="93"/>
      <c r="G1161" s="92"/>
    </row>
    <row r="1162" spans="1:7" x14ac:dyDescent="0.4">
      <c r="A1162" s="60"/>
      <c r="B1162" s="92"/>
      <c r="C1162" s="92"/>
      <c r="D1162" s="92"/>
      <c r="E1162" s="92"/>
      <c r="F1162" s="93"/>
      <c r="G1162" s="92"/>
    </row>
    <row r="1163" spans="1:7" x14ac:dyDescent="0.4">
      <c r="A1163" s="60"/>
      <c r="B1163" s="92"/>
      <c r="C1163" s="92"/>
      <c r="D1163" s="92"/>
      <c r="E1163" s="92"/>
      <c r="F1163" s="93"/>
      <c r="G1163" s="92"/>
    </row>
    <row r="1164" spans="1:7" x14ac:dyDescent="0.4">
      <c r="A1164" s="60"/>
      <c r="B1164" s="92"/>
      <c r="C1164" s="92"/>
      <c r="D1164" s="92"/>
      <c r="E1164" s="92"/>
      <c r="F1164" s="93"/>
      <c r="G1164" s="92"/>
    </row>
    <row r="1165" spans="1:7" x14ac:dyDescent="0.4">
      <c r="A1165" s="60"/>
      <c r="B1165" s="92"/>
      <c r="C1165" s="92"/>
      <c r="D1165" s="92"/>
      <c r="E1165" s="92"/>
      <c r="F1165" s="93"/>
      <c r="G1165" s="92"/>
    </row>
    <row r="1166" spans="1:7" x14ac:dyDescent="0.4">
      <c r="A1166" s="60"/>
      <c r="B1166" s="92"/>
      <c r="C1166" s="92"/>
      <c r="D1166" s="92"/>
      <c r="E1166" s="92"/>
      <c r="F1166" s="93"/>
      <c r="G1166" s="92"/>
    </row>
    <row r="1167" spans="1:7" x14ac:dyDescent="0.4">
      <c r="A1167" s="60"/>
      <c r="B1167" s="92"/>
      <c r="C1167" s="92"/>
      <c r="D1167" s="92"/>
      <c r="E1167" s="92"/>
      <c r="F1167" s="93"/>
      <c r="G1167" s="92"/>
    </row>
    <row r="1168" spans="1:7" x14ac:dyDescent="0.4">
      <c r="A1168" s="60"/>
      <c r="B1168" s="92"/>
      <c r="C1168" s="92"/>
      <c r="D1168" s="92"/>
      <c r="E1168" s="92"/>
      <c r="F1168" s="93"/>
      <c r="G1168" s="92"/>
    </row>
    <row r="1169" spans="1:7" x14ac:dyDescent="0.4">
      <c r="A1169" s="60"/>
      <c r="B1169" s="92"/>
      <c r="C1169" s="92"/>
      <c r="D1169" s="92"/>
      <c r="E1169" s="92"/>
      <c r="F1169" s="93"/>
      <c r="G1169" s="92"/>
    </row>
    <row r="1170" spans="1:7" x14ac:dyDescent="0.4">
      <c r="A1170" s="60"/>
      <c r="B1170" s="92"/>
      <c r="C1170" s="92"/>
      <c r="D1170" s="92"/>
      <c r="E1170" s="92"/>
      <c r="F1170" s="93"/>
      <c r="G1170" s="92"/>
    </row>
    <row r="1171" spans="1:7" x14ac:dyDescent="0.4">
      <c r="A1171" s="60"/>
      <c r="B1171" s="92"/>
      <c r="C1171" s="92"/>
      <c r="D1171" s="92"/>
      <c r="E1171" s="92"/>
      <c r="F1171" s="93"/>
      <c r="G1171" s="92"/>
    </row>
    <row r="1172" spans="1:7" x14ac:dyDescent="0.4">
      <c r="A1172" s="60"/>
      <c r="B1172" s="92"/>
      <c r="C1172" s="92"/>
      <c r="D1172" s="92"/>
      <c r="E1172" s="92"/>
      <c r="F1172" s="93"/>
      <c r="G1172" s="92"/>
    </row>
    <row r="1173" spans="1:7" x14ac:dyDescent="0.4">
      <c r="A1173" s="60"/>
      <c r="B1173" s="92"/>
      <c r="C1173" s="92"/>
      <c r="D1173" s="92"/>
      <c r="E1173" s="92"/>
      <c r="F1173" s="93"/>
      <c r="G1173" s="92"/>
    </row>
    <row r="1174" spans="1:7" x14ac:dyDescent="0.4">
      <c r="A1174" s="60"/>
      <c r="B1174" s="92"/>
      <c r="C1174" s="92"/>
      <c r="D1174" s="92"/>
      <c r="E1174" s="92"/>
      <c r="F1174" s="93"/>
      <c r="G1174" s="92"/>
    </row>
    <row r="1175" spans="1:7" x14ac:dyDescent="0.4">
      <c r="A1175" s="60"/>
      <c r="B1175" s="92"/>
      <c r="C1175" s="92"/>
      <c r="D1175" s="92"/>
      <c r="E1175" s="92"/>
      <c r="F1175" s="93"/>
      <c r="G1175" s="92"/>
    </row>
    <row r="1176" spans="1:7" x14ac:dyDescent="0.4">
      <c r="A1176" s="60"/>
      <c r="B1176" s="92"/>
      <c r="C1176" s="92"/>
      <c r="D1176" s="92"/>
      <c r="E1176" s="92"/>
      <c r="F1176" s="93"/>
      <c r="G1176" s="92"/>
    </row>
    <row r="1177" spans="1:7" x14ac:dyDescent="0.4">
      <c r="A1177" s="60"/>
      <c r="B1177" s="92"/>
      <c r="C1177" s="92"/>
      <c r="D1177" s="92"/>
      <c r="E1177" s="92"/>
      <c r="F1177" s="93"/>
      <c r="G1177" s="92"/>
    </row>
    <row r="1178" spans="1:7" x14ac:dyDescent="0.4">
      <c r="A1178" s="60"/>
      <c r="B1178" s="92"/>
      <c r="C1178" s="92"/>
      <c r="D1178" s="92"/>
      <c r="E1178" s="92"/>
      <c r="F1178" s="93"/>
      <c r="G1178" s="92"/>
    </row>
    <row r="1179" spans="1:7" x14ac:dyDescent="0.4">
      <c r="A1179" s="60"/>
      <c r="B1179" s="92"/>
      <c r="C1179" s="92"/>
      <c r="D1179" s="92"/>
      <c r="E1179" s="92"/>
      <c r="F1179" s="93"/>
      <c r="G1179" s="92"/>
    </row>
    <row r="1180" spans="1:7" x14ac:dyDescent="0.4">
      <c r="A1180" s="60"/>
      <c r="B1180" s="92"/>
      <c r="C1180" s="92"/>
      <c r="D1180" s="92"/>
      <c r="E1180" s="92"/>
      <c r="F1180" s="93"/>
      <c r="G1180" s="92"/>
    </row>
    <row r="1181" spans="1:7" x14ac:dyDescent="0.4">
      <c r="A1181" s="60"/>
      <c r="B1181" s="92"/>
      <c r="C1181" s="92"/>
      <c r="D1181" s="92"/>
      <c r="E1181" s="92"/>
      <c r="F1181" s="93"/>
      <c r="G1181" s="92"/>
    </row>
    <row r="1182" spans="1:7" x14ac:dyDescent="0.4">
      <c r="A1182" s="60"/>
      <c r="B1182" s="92"/>
      <c r="C1182" s="92"/>
      <c r="D1182" s="92"/>
      <c r="E1182" s="92"/>
      <c r="F1182" s="93"/>
      <c r="G1182" s="92"/>
    </row>
    <row r="1183" spans="1:7" x14ac:dyDescent="0.4">
      <c r="A1183" s="60"/>
      <c r="B1183" s="92"/>
      <c r="C1183" s="92"/>
      <c r="D1183" s="92"/>
      <c r="E1183" s="92"/>
      <c r="F1183" s="93"/>
      <c r="G1183" s="92"/>
    </row>
    <row r="1184" spans="1:7" x14ac:dyDescent="0.4">
      <c r="A1184" s="60"/>
      <c r="B1184" s="92"/>
      <c r="C1184" s="92"/>
      <c r="D1184" s="92"/>
      <c r="E1184" s="92"/>
      <c r="F1184" s="93"/>
      <c r="G1184" s="92"/>
    </row>
    <row r="1185" spans="1:7" x14ac:dyDescent="0.4">
      <c r="A1185" s="60"/>
      <c r="B1185" s="92"/>
      <c r="C1185" s="92"/>
      <c r="D1185" s="92"/>
      <c r="E1185" s="92"/>
      <c r="F1185" s="93"/>
      <c r="G1185" s="92"/>
    </row>
    <row r="1186" spans="1:7" x14ac:dyDescent="0.4">
      <c r="A1186" s="60"/>
      <c r="B1186" s="92"/>
      <c r="C1186" s="92"/>
      <c r="D1186" s="92"/>
      <c r="E1186" s="92"/>
      <c r="F1186" s="93"/>
      <c r="G1186" s="92"/>
    </row>
    <row r="1187" spans="1:7" x14ac:dyDescent="0.4">
      <c r="A1187" s="60"/>
      <c r="B1187" s="92"/>
      <c r="C1187" s="92"/>
      <c r="D1187" s="92"/>
      <c r="E1187" s="92"/>
      <c r="F1187" s="93"/>
      <c r="G1187" s="92"/>
    </row>
    <row r="1188" spans="1:7" x14ac:dyDescent="0.4">
      <c r="A1188" s="60"/>
      <c r="B1188" s="92"/>
      <c r="C1188" s="92"/>
      <c r="D1188" s="92"/>
      <c r="E1188" s="92"/>
      <c r="F1188" s="93"/>
      <c r="G1188" s="92"/>
    </row>
    <row r="1189" spans="1:7" x14ac:dyDescent="0.4">
      <c r="A1189" s="60"/>
      <c r="B1189" s="92"/>
      <c r="C1189" s="92"/>
      <c r="D1189" s="92"/>
      <c r="E1189" s="92"/>
      <c r="F1189" s="93"/>
      <c r="G1189" s="92"/>
    </row>
    <row r="1190" spans="1:7" x14ac:dyDescent="0.4">
      <c r="A1190" s="60"/>
      <c r="B1190" s="92"/>
      <c r="C1190" s="92"/>
      <c r="D1190" s="92"/>
      <c r="E1190" s="92"/>
      <c r="F1190" s="93"/>
      <c r="G1190" s="92"/>
    </row>
    <row r="1191" spans="1:7" x14ac:dyDescent="0.4">
      <c r="A1191" s="60"/>
      <c r="B1191" s="92"/>
      <c r="C1191" s="92"/>
      <c r="D1191" s="92"/>
      <c r="E1191" s="92"/>
      <c r="F1191" s="93"/>
      <c r="G1191" s="92"/>
    </row>
    <row r="1192" spans="1:7" x14ac:dyDescent="0.4">
      <c r="A1192" s="60"/>
      <c r="B1192" s="92"/>
      <c r="C1192" s="92"/>
      <c r="D1192" s="92"/>
      <c r="E1192" s="92"/>
      <c r="F1192" s="93"/>
      <c r="G1192" s="92"/>
    </row>
    <row r="1193" spans="1:7" x14ac:dyDescent="0.4">
      <c r="A1193" s="60"/>
      <c r="B1193" s="92"/>
      <c r="C1193" s="92"/>
      <c r="D1193" s="92"/>
      <c r="E1193" s="92"/>
      <c r="F1193" s="93"/>
      <c r="G1193" s="92"/>
    </row>
    <row r="1194" spans="1:7" x14ac:dyDescent="0.4">
      <c r="A1194" s="60"/>
      <c r="B1194" s="92"/>
      <c r="C1194" s="92"/>
      <c r="D1194" s="92"/>
      <c r="E1194" s="92"/>
      <c r="F1194" s="93"/>
      <c r="G1194" s="92"/>
    </row>
    <row r="1195" spans="1:7" x14ac:dyDescent="0.4">
      <c r="A1195" s="60"/>
      <c r="B1195" s="92"/>
      <c r="C1195" s="92"/>
      <c r="D1195" s="92"/>
      <c r="E1195" s="92"/>
      <c r="F1195" s="93"/>
      <c r="G1195" s="92"/>
    </row>
    <row r="1196" spans="1:7" x14ac:dyDescent="0.4">
      <c r="A1196" s="60"/>
      <c r="B1196" s="92"/>
      <c r="C1196" s="92"/>
      <c r="D1196" s="92"/>
      <c r="E1196" s="92"/>
      <c r="F1196" s="93"/>
      <c r="G1196" s="92"/>
    </row>
    <row r="1197" spans="1:7" x14ac:dyDescent="0.4">
      <c r="A1197" s="60"/>
      <c r="B1197" s="92"/>
      <c r="C1197" s="92"/>
      <c r="D1197" s="92"/>
      <c r="E1197" s="92"/>
      <c r="F1197" s="93"/>
      <c r="G1197" s="92"/>
    </row>
    <row r="1198" spans="1:7" x14ac:dyDescent="0.4">
      <c r="A1198" s="60"/>
      <c r="B1198" s="92"/>
      <c r="C1198" s="92"/>
      <c r="D1198" s="92"/>
      <c r="E1198" s="92"/>
      <c r="F1198" s="93"/>
      <c r="G1198" s="92"/>
    </row>
    <row r="1199" spans="1:7" x14ac:dyDescent="0.4">
      <c r="E1199" s="94">
        <f>E64+E38+E28</f>
        <v>27.945360000000001</v>
      </c>
    </row>
  </sheetData>
  <mergeCells count="31">
    <mergeCell ref="A70:A71"/>
    <mergeCell ref="A59:A68"/>
    <mergeCell ref="A3:G3"/>
    <mergeCell ref="A5:A9"/>
    <mergeCell ref="B5:B9"/>
    <mergeCell ref="C5:C9"/>
    <mergeCell ref="D5:E6"/>
    <mergeCell ref="G5:G9"/>
    <mergeCell ref="F5:F9"/>
    <mergeCell ref="D7:D9"/>
    <mergeCell ref="A16:A17"/>
    <mergeCell ref="A18:A19"/>
    <mergeCell ref="E7:E9"/>
    <mergeCell ref="A11:G11"/>
    <mergeCell ref="A15:G15"/>
    <mergeCell ref="A110:K110"/>
    <mergeCell ref="A111:K111"/>
    <mergeCell ref="A112:K112"/>
    <mergeCell ref="A113:K113"/>
    <mergeCell ref="A12:A14"/>
    <mergeCell ref="B109:G109"/>
    <mergeCell ref="A20:A24"/>
    <mergeCell ref="A25:A32"/>
    <mergeCell ref="A33:A42"/>
    <mergeCell ref="A43:A49"/>
    <mergeCell ref="A50:A54"/>
    <mergeCell ref="A55:A58"/>
    <mergeCell ref="A75:A79"/>
    <mergeCell ref="A88:A98"/>
    <mergeCell ref="A72:A73"/>
    <mergeCell ref="A80:A87"/>
  </mergeCells>
  <printOptions horizontalCentered="1"/>
  <pageMargins left="0.2" right="0.2" top="0.75" bottom="0.5" header="0.3" footer="0.3"/>
  <pageSetup paperSize="9"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კრებსითი</vt:lpstr>
      <vt:lpstr>გაპონოვის N82</vt:lpstr>
      <vt:lpstr>ლესელიძის N189</vt:lpstr>
      <vt:lpstr>მწ. ყვავილას 8-14N8</vt:lpstr>
      <vt:lpstr>მწ. ყვავილას  N12</vt:lpstr>
      <vt:lpstr>'გაპონოვის N82'!Print_Area</vt:lpstr>
      <vt:lpstr>'ლესელიძის N189'!Print_Area</vt:lpstr>
      <vt:lpstr>'მწ. ყვავილას  N12'!Print_Area</vt:lpstr>
      <vt:lpstr>'მწ. ყვავილას 8-14N8'!Print_Area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NUEVA-Xeorxia</dc:creator>
  <cp:lastModifiedBy>Irakli Adeishvili</cp:lastModifiedBy>
  <cp:lastPrinted>2021-11-10T13:22:51Z</cp:lastPrinted>
  <dcterms:created xsi:type="dcterms:W3CDTF">2015-06-05T18:17:20Z</dcterms:created>
  <dcterms:modified xsi:type="dcterms:W3CDTF">2022-01-10T13:40:17Z</dcterms:modified>
</cp:coreProperties>
</file>