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samsaxuri\2022-ბმა\152 170 -გამაგრება ხივნის შეს. #5\"/>
    </mc:Choice>
  </mc:AlternateContent>
  <bookViews>
    <workbookView xWindow="0" yWindow="0" windowWidth="23010" windowHeight="9165"/>
  </bookViews>
  <sheets>
    <sheet name="ფასების ცხრილი" sheetId="2" r:id="rId1"/>
  </sheets>
  <definedNames>
    <definedName name="_xlnm.Print_Area" localSheetId="0">'ფასების ცხრილი'!$A$1:$M$105</definedName>
  </definedNames>
  <calcPr calcId="162913"/>
</workbook>
</file>

<file path=xl/calcChain.xml><?xml version="1.0" encoding="utf-8"?>
<calcChain xmlns="http://schemas.openxmlformats.org/spreadsheetml/2006/main">
  <c r="F116" i="2" l="1"/>
  <c r="J125" i="2"/>
  <c r="L125" i="2"/>
  <c r="F124" i="2"/>
  <c r="F122" i="2"/>
  <c r="F123" i="2"/>
  <c r="M95" i="2"/>
  <c r="M97" i="2"/>
  <c r="M98" i="2"/>
  <c r="M99" i="2"/>
  <c r="M100" i="2"/>
  <c r="M101" i="2"/>
  <c r="M102" i="2"/>
  <c r="M104" i="2"/>
  <c r="M105" i="2"/>
  <c r="M107" i="2"/>
  <c r="M108" i="2"/>
  <c r="M109" i="2"/>
  <c r="M110" i="2"/>
  <c r="M111" i="2"/>
  <c r="M112" i="2"/>
  <c r="M114" i="2"/>
  <c r="M115" i="2"/>
  <c r="M116" i="2"/>
  <c r="M117" i="2"/>
  <c r="M118" i="2"/>
  <c r="M120" i="2"/>
  <c r="M121" i="2"/>
  <c r="M122" i="2"/>
  <c r="M123" i="2"/>
  <c r="M124" i="2"/>
  <c r="M15" i="2"/>
  <c r="M16" i="2"/>
  <c r="M18" i="2"/>
  <c r="M19" i="2"/>
  <c r="M21" i="2"/>
  <c r="M23" i="2"/>
  <c r="M24" i="2"/>
  <c r="M25" i="2"/>
  <c r="M31" i="2"/>
  <c r="M35" i="2"/>
  <c r="M36" i="2"/>
  <c r="M45" i="2"/>
  <c r="M46" i="2"/>
  <c r="M47" i="2"/>
  <c r="M52" i="2"/>
  <c r="M53" i="2"/>
  <c r="M55" i="2"/>
  <c r="M57" i="2"/>
  <c r="M58" i="2"/>
  <c r="M59" i="2"/>
  <c r="M61" i="2"/>
  <c r="M63" i="2"/>
  <c r="M64" i="2"/>
  <c r="M68" i="2"/>
  <c r="M76" i="2"/>
  <c r="M77" i="2"/>
  <c r="M78" i="2"/>
  <c r="M79" i="2"/>
  <c r="M80" i="2"/>
  <c r="M82" i="2"/>
  <c r="M83" i="2"/>
  <c r="M84" i="2"/>
  <c r="M85" i="2"/>
  <c r="M86" i="2"/>
  <c r="M87" i="2"/>
  <c r="M88" i="2"/>
  <c r="M89" i="2"/>
  <c r="M90" i="2"/>
  <c r="M92" i="2"/>
  <c r="M93" i="2"/>
  <c r="M94" i="2"/>
  <c r="M7" i="2"/>
  <c r="M9" i="2"/>
  <c r="M10" i="2"/>
  <c r="M12" i="2"/>
  <c r="M13" i="2"/>
  <c r="F7" i="2"/>
  <c r="F121" i="2"/>
  <c r="F120" i="2"/>
  <c r="F118" i="2"/>
  <c r="F117" i="2"/>
  <c r="F115" i="2"/>
  <c r="F114" i="2"/>
  <c r="F112" i="2"/>
  <c r="F111" i="2"/>
  <c r="F110" i="2"/>
  <c r="F109" i="2"/>
  <c r="F108" i="2"/>
  <c r="F107" i="2"/>
  <c r="F104" i="2"/>
  <c r="F102" i="2"/>
  <c r="F101" i="2"/>
  <c r="F100" i="2"/>
  <c r="F99" i="2"/>
  <c r="F98" i="2"/>
  <c r="F97" i="2"/>
  <c r="F95" i="2"/>
  <c r="F94" i="2"/>
  <c r="F93" i="2"/>
  <c r="F92" i="2"/>
  <c r="F90" i="2"/>
  <c r="F89" i="2"/>
  <c r="F88" i="2"/>
  <c r="F87" i="2"/>
  <c r="F86" i="2"/>
  <c r="F83" i="2"/>
  <c r="F82" i="2"/>
  <c r="F80" i="2"/>
  <c r="F79" i="2"/>
  <c r="F78" i="2"/>
  <c r="F77" i="2"/>
  <c r="F76" i="2"/>
  <c r="M74" i="2"/>
  <c r="M73" i="2"/>
  <c r="M72" i="2"/>
  <c r="M71" i="2"/>
  <c r="M70" i="2"/>
  <c r="F68" i="2"/>
  <c r="F66" i="2"/>
  <c r="M66" i="2" s="1"/>
  <c r="M65" i="2"/>
  <c r="F65" i="2"/>
  <c r="F64" i="2"/>
  <c r="F63" i="2"/>
  <c r="M60" i="2"/>
  <c r="F58" i="2"/>
  <c r="F57" i="2"/>
  <c r="F55" i="2"/>
  <c r="M54" i="2"/>
  <c r="F54" i="2"/>
  <c r="F53" i="2"/>
  <c r="F52" i="2"/>
  <c r="F50" i="2"/>
  <c r="M50" i="2" s="1"/>
  <c r="M49" i="2"/>
  <c r="F48" i="2"/>
  <c r="M48" i="2" s="1"/>
  <c r="F47" i="2"/>
  <c r="F46" i="2"/>
  <c r="F45" i="2"/>
  <c r="F43" i="2"/>
  <c r="M43" i="2" s="1"/>
  <c r="M42" i="2"/>
  <c r="M41" i="2"/>
  <c r="M40" i="2"/>
  <c r="M39" i="2"/>
  <c r="M38" i="2"/>
  <c r="M37" i="2"/>
  <c r="F36" i="2"/>
  <c r="F35" i="2"/>
  <c r="M33" i="2"/>
  <c r="F33" i="2"/>
  <c r="F32" i="2"/>
  <c r="M32" i="2" s="1"/>
  <c r="F31" i="2"/>
  <c r="F30" i="2"/>
  <c r="M30" i="2" s="1"/>
  <c r="M29" i="2"/>
  <c r="M28" i="2"/>
  <c r="M27" i="2"/>
  <c r="M26" i="2"/>
  <c r="F24" i="2"/>
  <c r="F23" i="2"/>
  <c r="F21" i="2"/>
  <c r="M20" i="2"/>
  <c r="F20" i="2"/>
  <c r="F19" i="2"/>
  <c r="F18" i="2"/>
  <c r="F15" i="2"/>
  <c r="F13" i="2"/>
  <c r="F12" i="2"/>
  <c r="F10" i="2"/>
  <c r="F9" i="2"/>
  <c r="H125" i="2" l="1"/>
  <c r="M69" i="2"/>
  <c r="M125" i="2" l="1"/>
  <c r="M126" i="2" s="1"/>
  <c r="M127" i="2" l="1"/>
  <c r="M128" i="2" l="1"/>
  <c r="M129" i="2" s="1"/>
  <c r="M130" i="2" l="1"/>
  <c r="M131" i="2" s="1"/>
  <c r="M132" i="2" l="1"/>
  <c r="M133" i="2" s="1"/>
</calcChain>
</file>

<file path=xl/sharedStrings.xml><?xml version="1.0" encoding="utf-8"?>
<sst xmlns="http://schemas.openxmlformats.org/spreadsheetml/2006/main" count="288" uniqueCount="118">
  <si>
    <t>ჯამი</t>
  </si>
  <si>
    <t>N</t>
  </si>
  <si>
    <t>განზ. ერთ.</t>
  </si>
  <si>
    <t>ხელფასი</t>
  </si>
  <si>
    <t>მასალა</t>
  </si>
  <si>
    <t>ერთ</t>
  </si>
  <si>
    <t>პრეტენდენტის ხელმოწერა -----------------------------------------------------</t>
  </si>
  <si>
    <t>მასალის, ხელფასის და ტრანსპორტის (მექანიზმების) გრაფაში მითითებულია ზღვრული ერთეულის ფასები. პრეტენდენტმა აღნიშნული ზღვრული ერთეულის ფასების ნაცვლად, უნდა წარმოადგინოს ერთეულის ფასები, რომლებიც არ უნდა აღემატებოდეს  ზღვრული ერთეულის ფასებს.</t>
  </si>
  <si>
    <r>
      <t xml:space="preserve">დანართი </t>
    </r>
    <r>
      <rPr>
        <b/>
        <sz val="11"/>
        <color theme="1"/>
        <rFont val="AcadNusx"/>
      </rPr>
      <t>#</t>
    </r>
    <r>
      <rPr>
        <b/>
        <sz val="11"/>
        <color theme="1"/>
        <rFont val="Sylfaen"/>
        <family val="1"/>
        <charset val="204"/>
      </rPr>
      <t>1</t>
    </r>
  </si>
  <si>
    <t>საფუძველი</t>
  </si>
  <si>
    <t>სამუშაოების  დასახელება</t>
  </si>
  <si>
    <t>ნორმატიული რესურსი</t>
  </si>
  <si>
    <t>ტრანსპორტი</t>
  </si>
  <si>
    <t>სულ</t>
  </si>
  <si>
    <t>1-80-3</t>
  </si>
  <si>
    <t>გრუნტის დამუშავება მუშახელის გამოყენებით</t>
  </si>
  <si>
    <t>შრომის დანახარჯები</t>
  </si>
  <si>
    <t>კაც/სთ</t>
  </si>
  <si>
    <t>46-15-2</t>
  </si>
  <si>
    <t>კედლების გამაგრებამდე კედლებიდან ძველი ნალესის მოხსნა. სისქე 30 მმ</t>
  </si>
  <si>
    <t>მანქანები</t>
  </si>
  <si>
    <t xml:space="preserve">ლარი </t>
  </si>
  <si>
    <t xml:space="preserve">ღიობების გამაგრებამდე  არსებული ნალესის მოხსნა ღიობების პერიმეტრზე. სისქე 30მმ. </t>
  </si>
  <si>
    <t>E21-2</t>
  </si>
  <si>
    <t>ტერიტორიიდან  სამშენებლო ნაგვის და გრუნტის გატანა ხელით და  დატვირთვა ავტოთვითმცლელზე.</t>
  </si>
  <si>
    <t>ტონა</t>
  </si>
  <si>
    <t>მშკ 14,2</t>
  </si>
  <si>
    <t xml:space="preserve">ტერიტორიიდან  სამშენებლო ნაგვის და გრუნტის  გატანა ავტოთვითმცლელით 25 კმ მანძილზე </t>
  </si>
  <si>
    <t>8-3-2</t>
  </si>
  <si>
    <t>საძირკვლის ქვეშ 100მმ სისქის ღორღის ფენის მოწობა</t>
  </si>
  <si>
    <t>ღორღი</t>
  </si>
  <si>
    <t>სხვა მასალები</t>
  </si>
  <si>
    <t>46-1-1</t>
  </si>
  <si>
    <t xml:space="preserve"> საძირკვლების გამაგრება მონოლითური რკინაბეტონით</t>
  </si>
  <si>
    <t xml:space="preserve">არმატურა 14A500C </t>
  </si>
  <si>
    <t xml:space="preserve">არმატურა 12A500C </t>
  </si>
  <si>
    <t xml:space="preserve">არმატურა 10A500C </t>
  </si>
  <si>
    <t xml:space="preserve">არმატურა 8A240C </t>
  </si>
  <si>
    <t>ლითონის ფურცელი - 200х12</t>
  </si>
  <si>
    <t>ბეტონი B-22,5</t>
  </si>
  <si>
    <t>სამშენებლო ლურსმანი</t>
  </si>
  <si>
    <t>კგ</t>
  </si>
  <si>
    <t>ყალიბის ფარი</t>
  </si>
  <si>
    <t>6-9-10</t>
  </si>
  <si>
    <t>კედლების გამაგრება-გაძლიერება</t>
  </si>
  <si>
    <t>კუთხოვანა L150x150x10 მმ</t>
  </si>
  <si>
    <t>კუთხოვანა L100x100x7 მმ</t>
  </si>
  <si>
    <t>შველერი N14</t>
  </si>
  <si>
    <t xml:space="preserve"> ორტესებრი კოჭი I N14</t>
  </si>
  <si>
    <t>6-29-2</t>
  </si>
  <si>
    <t>კედლების გამაგრების შემდეგ არმატურის ჯავშნის დაფარვა წნაშხეფბეტონით (ტორკრეტირება) სისქე 50 მმ.</t>
  </si>
  <si>
    <t>ქვიშა-ჭავლის აპარატი</t>
  </si>
  <si>
    <t>მანქ/სთ</t>
  </si>
  <si>
    <t>ხსნარის ტუმბო</t>
  </si>
  <si>
    <t>სხვა მანქანები</t>
  </si>
  <si>
    <t>ტორკრეტირებული ბეტონი B22,5</t>
  </si>
  <si>
    <t>სხვა ხარჯები</t>
  </si>
  <si>
    <t>15-60-3</t>
  </si>
  <si>
    <t>კედლების შელესვა ქვიშა-ცემენტის ხსნარით. შელესვი სისქე 30 მმ.</t>
  </si>
  <si>
    <t>ქვიშა-ცემენტის ხსნარი</t>
  </si>
  <si>
    <t>46-2-2</t>
  </si>
  <si>
    <t>ღიობების გამაგრება-გაძლიერება ლითონის ელემენტებით</t>
  </si>
  <si>
    <t>კუთხოვანა L100x100x6მმ</t>
  </si>
  <si>
    <t>კუთხოვანა L120x120x8მმ</t>
  </si>
  <si>
    <t>ლითონის ზოლოვანა - 5x60მმ</t>
  </si>
  <si>
    <t>15-60-1</t>
  </si>
  <si>
    <t>ღიობების გამაგრების შემდეგ ღიობების შელესვა ქვიშა-ცემენტის ხსნარით.  სისქე 50 მმ</t>
  </si>
  <si>
    <t>9-4-10</t>
  </si>
  <si>
    <t>ლითონის კონსტრუქციების მონტაჟი</t>
  </si>
  <si>
    <t>მილკვადრატი 150x150x5მმ</t>
  </si>
  <si>
    <t>მილკვადრატი 100x100x4მმ</t>
  </si>
  <si>
    <t>შველერი N12</t>
  </si>
  <si>
    <t xml:space="preserve"> ორტესებრი კოჭი I N12</t>
  </si>
  <si>
    <t>კუთხოვანა L100x100x8მმ</t>
  </si>
  <si>
    <t>ლითონის ფურცელი - 10x75მმ</t>
  </si>
  <si>
    <t>15-164-8</t>
  </si>
  <si>
    <t>ლითონის ელემენტებისა შეღებვა ანტიკოროზიული საღებავით</t>
  </si>
  <si>
    <t>ზეთოვანი საღებავი</t>
  </si>
  <si>
    <t>ოლიფა</t>
  </si>
  <si>
    <t>6-16-1</t>
  </si>
  <si>
    <t xml:space="preserve">მონოლითური რკინაბეტონის გადახურვის მოწყობა </t>
  </si>
  <si>
    <t>ხის მასალა, ხის კოჭი</t>
  </si>
  <si>
    <t>ელექტროდი 4 მმ</t>
  </si>
  <si>
    <t>11-8-1</t>
  </si>
  <si>
    <t>ცემენტის ხსნარი 1:2 -თან თანაფარდ.</t>
  </si>
  <si>
    <t>11-27-2</t>
  </si>
  <si>
    <t xml:space="preserve"> იატაკზე ლამინირებული პარკეტის მოწყობა </t>
  </si>
  <si>
    <t>წებო</t>
  </si>
  <si>
    <t>ლამინირებული პარკეტი</t>
  </si>
  <si>
    <t>ხის პლინტუსი</t>
  </si>
  <si>
    <t>გ.მ.</t>
  </si>
  <si>
    <t>სხვა მასალა</t>
  </si>
  <si>
    <t>9-14-5</t>
  </si>
  <si>
    <t xml:space="preserve"> მეტალო-პლასტმასის კარ-ფანჯრის მოწყობა</t>
  </si>
  <si>
    <t>მეტალო-პლასტმასის კონსტრუქცია</t>
  </si>
  <si>
    <t>15-54</t>
  </si>
  <si>
    <t>შენობის ფასადის დაშხეფვა ყავისფერი დეკორატიული ცემენტით</t>
  </si>
  <si>
    <t>მარმარილოს ფხვნილი</t>
  </si>
  <si>
    <t>საღებავი</t>
  </si>
  <si>
    <t>წებო პვა</t>
  </si>
  <si>
    <t>სნწ 8-22-2</t>
  </si>
  <si>
    <t>გარე ინვენტარული ხარაჩოების მოწყობა შემდეგი დაშლით</t>
  </si>
  <si>
    <t>ხარაჩოს ლითონის ელემენტები</t>
  </si>
  <si>
    <t>ხარაჩოს ხის საფარი</t>
  </si>
  <si>
    <t>46-38-3</t>
  </si>
  <si>
    <t>დამცავი ღობის მოწყობა სიმაღლით 2,40 მ</t>
  </si>
  <si>
    <t>ხის მასალა</t>
  </si>
  <si>
    <t>ოსბ ფილა 9 მმ.</t>
  </si>
  <si>
    <t>დღგ   (არ იცვლება)</t>
  </si>
  <si>
    <t>მთლიანი ღირებულება</t>
  </si>
  <si>
    <r>
      <rPr>
        <b/>
        <sz val="11"/>
        <color theme="1"/>
        <rFont val="Sylfaen"/>
        <family val="1"/>
      </rPr>
      <t>ხივინის შეს. №5-ში მდებარე საცხოვრებელი სახლის გამაგრება</t>
    </r>
    <r>
      <rPr>
        <sz val="11"/>
        <color theme="1"/>
        <rFont val="Sylfaen"/>
        <family val="1"/>
        <charset val="204"/>
      </rPr>
      <t xml:space="preserve">
სამშენებლო-გამაგრების ხარჯთაღრიცხვა</t>
    </r>
  </si>
  <si>
    <t xml:space="preserve">შენიშვნა: </t>
  </si>
  <si>
    <r>
      <t>მ</t>
    </r>
    <r>
      <rPr>
        <vertAlign val="superscript"/>
        <sz val="10"/>
        <color theme="1"/>
        <rFont val="Sylfaen"/>
        <family val="1"/>
        <charset val="204"/>
      </rPr>
      <t>3</t>
    </r>
  </si>
  <si>
    <r>
      <t>მ</t>
    </r>
    <r>
      <rPr>
        <vertAlign val="superscript"/>
        <sz val="10"/>
        <color theme="1"/>
        <rFont val="Sylfaen"/>
        <family val="1"/>
        <charset val="204"/>
      </rPr>
      <t>2</t>
    </r>
  </si>
  <si>
    <t xml:space="preserve">იატაკზე ქვიშა-ცემენტის ხსნარით მოჭიმვის მოწყობა  </t>
  </si>
  <si>
    <t>ზედნადები ხარჯები (არაუმეტეს 10%)</t>
  </si>
  <si>
    <t>გეგმიური დაგროვება (არაუმეტეს 8%)</t>
  </si>
  <si>
    <t>გაუთვალისწინებელი ხარჯები (არა უმეტეს 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</si>
</sst>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0"/>
    <numFmt numFmtId="166" formatCode="0.0000"/>
    <numFmt numFmtId="167" formatCode="0.00000"/>
    <numFmt numFmtId="168" formatCode="0.000000"/>
    <numFmt numFmtId="174" formatCode="#,##0.0"/>
    <numFmt numFmtId="175" formatCode="#,##0.0000"/>
    <numFmt numFmtId="176" formatCode="#,##0.00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color theme="1"/>
      <name val="Sylfaen"/>
      <family val="1"/>
      <charset val="204"/>
    </font>
    <font>
      <b/>
      <sz val="11"/>
      <color theme="1"/>
      <name val="AcadNusx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  <charset val="204"/>
    </font>
    <font>
      <vertAlign val="superscript"/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4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2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75" fontId="11" fillId="3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174" fontId="11" fillId="0" borderId="1" xfId="0" applyNumberFormat="1" applyFont="1" applyBorder="1" applyAlignment="1">
      <alignment horizontal="center" vertical="center" wrapText="1"/>
    </xf>
    <xf numFmtId="174" fontId="11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</cellXfs>
  <cellStyles count="7">
    <cellStyle name="Normal 2" xfId="5"/>
    <cellStyle name="Normal 2 2" xfId="6"/>
    <cellStyle name="Normal_gare wyalsadfenigagarini 10" xfId="4"/>
    <cellStyle name="Обычный" xfId="0" builtinId="0"/>
    <cellStyle name="Обычный 3" xfId="2"/>
    <cellStyle name="Обычный 4" xfId="3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tabSelected="1" topLeftCell="A3" zoomScaleNormal="100" workbookViewId="0">
      <pane xSplit="1" ySplit="3" topLeftCell="B6" activePane="bottomRight" state="frozen"/>
      <selection activeCell="A3" sqref="A3"/>
      <selection pane="topRight" activeCell="B3" sqref="B3"/>
      <selection pane="bottomLeft" activeCell="A6" sqref="A6"/>
      <selection pane="bottomRight" activeCell="H130" sqref="H130"/>
    </sheetView>
  </sheetViews>
  <sheetFormatPr defaultRowHeight="15" x14ac:dyDescent="0.25"/>
  <cols>
    <col min="1" max="1" width="3.28515625" style="5" bestFit="1" customWidth="1"/>
    <col min="2" max="2" width="10.140625" style="5" customWidth="1"/>
    <col min="3" max="3" width="37.85546875" style="5" customWidth="1"/>
    <col min="4" max="5" width="9.140625" style="5"/>
    <col min="6" max="6" width="10.140625" style="5" customWidth="1"/>
    <col min="7" max="7" width="8.140625" style="5" customWidth="1"/>
    <col min="8" max="8" width="10" style="5" customWidth="1"/>
    <col min="9" max="9" width="7.5703125" style="5" customWidth="1"/>
    <col min="10" max="10" width="10.28515625" style="5" customWidth="1"/>
    <col min="11" max="11" width="7.7109375" style="5" customWidth="1"/>
    <col min="12" max="12" width="9.140625" style="5"/>
    <col min="13" max="13" width="12.7109375" style="5" customWidth="1"/>
    <col min="14" max="16384" width="9.140625" style="5"/>
  </cols>
  <sheetData>
    <row r="1" spans="1:13" s="2" customFormat="1" ht="15.75" x14ac:dyDescent="0.3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64.5" customHeight="1" x14ac:dyDescent="0.25">
      <c r="A2" s="14" t="s">
        <v>110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4" t="s">
        <v>1</v>
      </c>
      <c r="B3" s="4" t="s">
        <v>9</v>
      </c>
      <c r="C3" s="4" t="s">
        <v>10</v>
      </c>
      <c r="D3" s="4" t="s">
        <v>2</v>
      </c>
      <c r="E3" s="15" t="s">
        <v>11</v>
      </c>
      <c r="F3" s="16"/>
      <c r="G3" s="15" t="s">
        <v>4</v>
      </c>
      <c r="H3" s="16"/>
      <c r="I3" s="15" t="s">
        <v>3</v>
      </c>
      <c r="J3" s="16"/>
      <c r="K3" s="15" t="s">
        <v>12</v>
      </c>
      <c r="L3" s="16"/>
      <c r="M3" s="18" t="s">
        <v>13</v>
      </c>
    </row>
    <row r="4" spans="1:13" x14ac:dyDescent="0.25">
      <c r="A4" s="6"/>
      <c r="B4" s="6"/>
      <c r="C4" s="6"/>
      <c r="D4" s="6"/>
      <c r="E4" s="17" t="s">
        <v>5</v>
      </c>
      <c r="F4" s="17" t="s">
        <v>0</v>
      </c>
      <c r="G4" s="17" t="s">
        <v>5</v>
      </c>
      <c r="H4" s="17" t="s">
        <v>0</v>
      </c>
      <c r="I4" s="17" t="s">
        <v>5</v>
      </c>
      <c r="J4" s="17" t="s">
        <v>0</v>
      </c>
      <c r="K4" s="17" t="s">
        <v>5</v>
      </c>
      <c r="L4" s="17" t="s">
        <v>0</v>
      </c>
      <c r="M4" s="19"/>
    </row>
    <row r="5" spans="1:13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</row>
    <row r="6" spans="1:13" ht="30" x14ac:dyDescent="0.25">
      <c r="A6" s="7">
        <v>1</v>
      </c>
      <c r="B6" s="7" t="s">
        <v>14</v>
      </c>
      <c r="C6" s="54" t="s">
        <v>15</v>
      </c>
      <c r="D6" s="25" t="s">
        <v>112</v>
      </c>
      <c r="E6" s="26"/>
      <c r="F6" s="27">
        <v>39.9</v>
      </c>
      <c r="G6" s="28"/>
      <c r="H6" s="26"/>
      <c r="I6" s="59"/>
      <c r="J6" s="26"/>
      <c r="K6" s="26"/>
      <c r="L6" s="26"/>
      <c r="M6" s="29"/>
    </row>
    <row r="7" spans="1:13" x14ac:dyDescent="0.25">
      <c r="A7" s="7"/>
      <c r="B7" s="7"/>
      <c r="C7" s="23" t="s">
        <v>16</v>
      </c>
      <c r="D7" s="25" t="s">
        <v>17</v>
      </c>
      <c r="E7" s="30">
        <v>2.06</v>
      </c>
      <c r="F7" s="31">
        <f>F6*E7</f>
        <v>82.194000000000003</v>
      </c>
      <c r="G7" s="28"/>
      <c r="H7" s="30"/>
      <c r="I7" s="27">
        <v>6</v>
      </c>
      <c r="J7" s="30"/>
      <c r="K7" s="27"/>
      <c r="L7" s="30"/>
      <c r="M7" s="29">
        <f t="shared" ref="M7:M70" si="0">H7+J7+L7</f>
        <v>0</v>
      </c>
    </row>
    <row r="8" spans="1:13" ht="45" x14ac:dyDescent="0.25">
      <c r="A8" s="7">
        <v>2</v>
      </c>
      <c r="B8" s="7" t="s">
        <v>18</v>
      </c>
      <c r="C8" s="54" t="s">
        <v>19</v>
      </c>
      <c r="D8" s="25" t="s">
        <v>113</v>
      </c>
      <c r="E8" s="26"/>
      <c r="F8" s="32">
        <v>572</v>
      </c>
      <c r="G8" s="28"/>
      <c r="H8" s="26"/>
      <c r="I8" s="59"/>
      <c r="J8" s="26"/>
      <c r="K8" s="59"/>
      <c r="L8" s="26"/>
      <c r="M8" s="29"/>
    </row>
    <row r="9" spans="1:13" x14ac:dyDescent="0.25">
      <c r="A9" s="7"/>
      <c r="B9" s="7"/>
      <c r="C9" s="23" t="s">
        <v>16</v>
      </c>
      <c r="D9" s="33" t="s">
        <v>17</v>
      </c>
      <c r="E9" s="31">
        <v>0.186</v>
      </c>
      <c r="F9" s="31">
        <f>F8*E9</f>
        <v>106.392</v>
      </c>
      <c r="G9" s="28"/>
      <c r="H9" s="30"/>
      <c r="I9" s="27">
        <v>6</v>
      </c>
      <c r="J9" s="30"/>
      <c r="K9" s="27"/>
      <c r="L9" s="30"/>
      <c r="M9" s="29">
        <f t="shared" si="0"/>
        <v>0</v>
      </c>
    </row>
    <row r="10" spans="1:13" x14ac:dyDescent="0.25">
      <c r="A10" s="7"/>
      <c r="B10" s="7"/>
      <c r="C10" s="23" t="s">
        <v>20</v>
      </c>
      <c r="D10" s="25" t="s">
        <v>21</v>
      </c>
      <c r="E10" s="34">
        <v>1.6000000000000001E-3</v>
      </c>
      <c r="F10" s="34">
        <f>F8*E10</f>
        <v>0.91520000000000001</v>
      </c>
      <c r="G10" s="28"/>
      <c r="H10" s="30"/>
      <c r="I10" s="27"/>
      <c r="J10" s="30"/>
      <c r="K10" s="27">
        <v>4</v>
      </c>
      <c r="L10" s="30"/>
      <c r="M10" s="29">
        <f t="shared" si="0"/>
        <v>0</v>
      </c>
    </row>
    <row r="11" spans="1:13" ht="45" x14ac:dyDescent="0.25">
      <c r="A11" s="7">
        <v>3</v>
      </c>
      <c r="B11" s="8" t="s">
        <v>18</v>
      </c>
      <c r="C11" s="54" t="s">
        <v>22</v>
      </c>
      <c r="D11" s="25" t="s">
        <v>113</v>
      </c>
      <c r="E11" s="30"/>
      <c r="F11" s="30">
        <v>181.74</v>
      </c>
      <c r="G11" s="28"/>
      <c r="H11" s="30"/>
      <c r="I11" s="27"/>
      <c r="J11" s="30"/>
      <c r="K11" s="27"/>
      <c r="L11" s="30"/>
      <c r="M11" s="29"/>
    </row>
    <row r="12" spans="1:13" x14ac:dyDescent="0.25">
      <c r="A12" s="7"/>
      <c r="B12" s="7"/>
      <c r="C12" s="23" t="s">
        <v>16</v>
      </c>
      <c r="D12" s="25" t="s">
        <v>17</v>
      </c>
      <c r="E12" s="31">
        <v>0.186</v>
      </c>
      <c r="F12" s="35">
        <f>F11*E12</f>
        <v>33.803640000000001</v>
      </c>
      <c r="G12" s="28"/>
      <c r="H12" s="30"/>
      <c r="I12" s="27">
        <v>6</v>
      </c>
      <c r="J12" s="30"/>
      <c r="K12" s="27"/>
      <c r="L12" s="30"/>
      <c r="M12" s="29">
        <f t="shared" si="0"/>
        <v>0</v>
      </c>
    </row>
    <row r="13" spans="1:13" x14ac:dyDescent="0.25">
      <c r="A13" s="7"/>
      <c r="B13" s="7"/>
      <c r="C13" s="23" t="s">
        <v>20</v>
      </c>
      <c r="D13" s="25" t="s">
        <v>21</v>
      </c>
      <c r="E13" s="34">
        <v>1.6000000000000001E-3</v>
      </c>
      <c r="F13" s="36">
        <f>F11*E13</f>
        <v>0.29078400000000004</v>
      </c>
      <c r="G13" s="28"/>
      <c r="H13" s="30"/>
      <c r="I13" s="27"/>
      <c r="J13" s="30"/>
      <c r="K13" s="27">
        <v>4</v>
      </c>
      <c r="L13" s="30"/>
      <c r="M13" s="29">
        <f t="shared" si="0"/>
        <v>0</v>
      </c>
    </row>
    <row r="14" spans="1:13" ht="60" x14ac:dyDescent="0.25">
      <c r="A14" s="7">
        <v>4</v>
      </c>
      <c r="B14" s="7" t="s">
        <v>23</v>
      </c>
      <c r="C14" s="54" t="s">
        <v>24</v>
      </c>
      <c r="D14" s="25" t="s">
        <v>25</v>
      </c>
      <c r="E14" s="30"/>
      <c r="F14" s="30">
        <v>121.56</v>
      </c>
      <c r="G14" s="28"/>
      <c r="H14" s="30"/>
      <c r="I14" s="27"/>
      <c r="J14" s="30"/>
      <c r="K14" s="27"/>
      <c r="L14" s="30"/>
      <c r="M14" s="29"/>
    </row>
    <row r="15" spans="1:13" x14ac:dyDescent="0.25">
      <c r="A15" s="7"/>
      <c r="B15" s="7"/>
      <c r="C15" s="23" t="s">
        <v>16</v>
      </c>
      <c r="D15" s="25" t="s">
        <v>17</v>
      </c>
      <c r="E15" s="30">
        <v>0.53</v>
      </c>
      <c r="F15" s="34">
        <f>F14*E15</f>
        <v>64.4268</v>
      </c>
      <c r="G15" s="28"/>
      <c r="H15" s="30"/>
      <c r="I15" s="27">
        <v>6</v>
      </c>
      <c r="J15" s="30"/>
      <c r="K15" s="30"/>
      <c r="L15" s="30"/>
      <c r="M15" s="29">
        <f t="shared" si="0"/>
        <v>0</v>
      </c>
    </row>
    <row r="16" spans="1:13" ht="60" x14ac:dyDescent="0.25">
      <c r="A16" s="7">
        <v>5</v>
      </c>
      <c r="B16" s="7" t="s">
        <v>26</v>
      </c>
      <c r="C16" s="54" t="s">
        <v>27</v>
      </c>
      <c r="D16" s="33" t="s">
        <v>25</v>
      </c>
      <c r="E16" s="30"/>
      <c r="F16" s="30">
        <v>121.56</v>
      </c>
      <c r="G16" s="28"/>
      <c r="H16" s="30"/>
      <c r="I16" s="27"/>
      <c r="J16" s="30"/>
      <c r="K16" s="30">
        <v>8.1300000000000008</v>
      </c>
      <c r="L16" s="30"/>
      <c r="M16" s="29">
        <f t="shared" si="0"/>
        <v>0</v>
      </c>
    </row>
    <row r="17" spans="1:13" ht="30" x14ac:dyDescent="0.25">
      <c r="A17" s="7">
        <v>6</v>
      </c>
      <c r="B17" s="8" t="s">
        <v>28</v>
      </c>
      <c r="C17" s="54" t="s">
        <v>29</v>
      </c>
      <c r="D17" s="25" t="s">
        <v>112</v>
      </c>
      <c r="E17" s="30"/>
      <c r="F17" s="27">
        <v>10.5</v>
      </c>
      <c r="G17" s="28"/>
      <c r="H17" s="30"/>
      <c r="I17" s="27"/>
      <c r="J17" s="30"/>
      <c r="K17" s="27"/>
      <c r="L17" s="30"/>
      <c r="M17" s="29"/>
    </row>
    <row r="18" spans="1:13" x14ac:dyDescent="0.25">
      <c r="A18" s="7"/>
      <c r="B18" s="7"/>
      <c r="C18" s="23" t="s">
        <v>16</v>
      </c>
      <c r="D18" s="25" t="s">
        <v>17</v>
      </c>
      <c r="E18" s="30">
        <v>0.89</v>
      </c>
      <c r="F18" s="31">
        <f>F17*E18</f>
        <v>9.3450000000000006</v>
      </c>
      <c r="G18" s="28"/>
      <c r="H18" s="30"/>
      <c r="I18" s="27">
        <v>7.8</v>
      </c>
      <c r="J18" s="30"/>
      <c r="K18" s="27"/>
      <c r="L18" s="30"/>
      <c r="M18" s="37">
        <f t="shared" si="0"/>
        <v>0</v>
      </c>
    </row>
    <row r="19" spans="1:13" x14ac:dyDescent="0.25">
      <c r="A19" s="7"/>
      <c r="B19" s="7"/>
      <c r="C19" s="23" t="s">
        <v>20</v>
      </c>
      <c r="D19" s="25" t="s">
        <v>21</v>
      </c>
      <c r="E19" s="30">
        <v>0.37</v>
      </c>
      <c r="F19" s="31">
        <f>F17*E19</f>
        <v>3.8849999999999998</v>
      </c>
      <c r="G19" s="28"/>
      <c r="H19" s="30"/>
      <c r="I19" s="27"/>
      <c r="J19" s="30"/>
      <c r="K19" s="27">
        <v>4</v>
      </c>
      <c r="L19" s="30"/>
      <c r="M19" s="38">
        <f t="shared" si="0"/>
        <v>0</v>
      </c>
    </row>
    <row r="20" spans="1:13" ht="15.75" x14ac:dyDescent="0.25">
      <c r="A20" s="7"/>
      <c r="B20" s="8"/>
      <c r="C20" s="23" t="s">
        <v>30</v>
      </c>
      <c r="D20" s="25" t="s">
        <v>112</v>
      </c>
      <c r="E20" s="30">
        <v>1.1499999999999999</v>
      </c>
      <c r="F20" s="31">
        <f>F17*E20</f>
        <v>12.074999999999999</v>
      </c>
      <c r="G20" s="57">
        <v>21</v>
      </c>
      <c r="H20" s="30"/>
      <c r="I20" s="27"/>
      <c r="J20" s="30"/>
      <c r="K20" s="27"/>
      <c r="L20" s="30"/>
      <c r="M20" s="37">
        <f t="shared" si="0"/>
        <v>0</v>
      </c>
    </row>
    <row r="21" spans="1:13" x14ac:dyDescent="0.25">
      <c r="A21" s="7"/>
      <c r="B21" s="7"/>
      <c r="C21" s="23" t="s">
        <v>31</v>
      </c>
      <c r="D21" s="25" t="s">
        <v>21</v>
      </c>
      <c r="E21" s="30">
        <v>0.02</v>
      </c>
      <c r="F21" s="30">
        <f>F17*E21</f>
        <v>0.21</v>
      </c>
      <c r="G21" s="57">
        <v>4</v>
      </c>
      <c r="H21" s="30"/>
      <c r="I21" s="27"/>
      <c r="J21" s="30"/>
      <c r="K21" s="27"/>
      <c r="L21" s="30"/>
      <c r="M21" s="38">
        <f t="shared" si="0"/>
        <v>0</v>
      </c>
    </row>
    <row r="22" spans="1:13" ht="30" x14ac:dyDescent="0.25">
      <c r="A22" s="7">
        <v>7</v>
      </c>
      <c r="B22" s="8" t="s">
        <v>32</v>
      </c>
      <c r="C22" s="54" t="s">
        <v>33</v>
      </c>
      <c r="D22" s="25" t="s">
        <v>112</v>
      </c>
      <c r="E22" s="30"/>
      <c r="F22" s="27">
        <v>34.1</v>
      </c>
      <c r="G22" s="57"/>
      <c r="H22" s="30"/>
      <c r="I22" s="27"/>
      <c r="J22" s="30"/>
      <c r="K22" s="27"/>
      <c r="L22" s="30"/>
      <c r="M22" s="29"/>
    </row>
    <row r="23" spans="1:13" x14ac:dyDescent="0.25">
      <c r="A23" s="7"/>
      <c r="B23" s="7"/>
      <c r="C23" s="23" t="s">
        <v>16</v>
      </c>
      <c r="D23" s="33" t="s">
        <v>17</v>
      </c>
      <c r="E23" s="30">
        <v>20.399999999999999</v>
      </c>
      <c r="F23" s="30">
        <f>F22*E23</f>
        <v>695.64</v>
      </c>
      <c r="G23" s="57"/>
      <c r="H23" s="30"/>
      <c r="I23" s="27">
        <v>6</v>
      </c>
      <c r="J23" s="30"/>
      <c r="K23" s="27"/>
      <c r="L23" s="30"/>
      <c r="M23" s="38">
        <f t="shared" si="0"/>
        <v>0</v>
      </c>
    </row>
    <row r="24" spans="1:13" x14ac:dyDescent="0.25">
      <c r="A24" s="7"/>
      <c r="B24" s="7"/>
      <c r="C24" s="23" t="s">
        <v>20</v>
      </c>
      <c r="D24" s="33" t="s">
        <v>21</v>
      </c>
      <c r="E24" s="30">
        <v>2.5299999999999998</v>
      </c>
      <c r="F24" s="31">
        <f>F22*E24</f>
        <v>86.272999999999996</v>
      </c>
      <c r="G24" s="57"/>
      <c r="H24" s="30"/>
      <c r="I24" s="27"/>
      <c r="J24" s="30"/>
      <c r="K24" s="27">
        <v>4</v>
      </c>
      <c r="L24" s="30"/>
      <c r="M24" s="38">
        <f t="shared" si="0"/>
        <v>0</v>
      </c>
    </row>
    <row r="25" spans="1:13" x14ac:dyDescent="0.25">
      <c r="A25" s="7"/>
      <c r="B25" s="7"/>
      <c r="C25" s="23" t="s">
        <v>34</v>
      </c>
      <c r="D25" s="25" t="s">
        <v>25</v>
      </c>
      <c r="E25" s="30"/>
      <c r="F25" s="30">
        <v>1.83</v>
      </c>
      <c r="G25" s="57">
        <v>2322</v>
      </c>
      <c r="H25" s="30"/>
      <c r="I25" s="27"/>
      <c r="J25" s="30"/>
      <c r="K25" s="30"/>
      <c r="L25" s="30"/>
      <c r="M25" s="38">
        <f t="shared" si="0"/>
        <v>0</v>
      </c>
    </row>
    <row r="26" spans="1:13" x14ac:dyDescent="0.25">
      <c r="A26" s="7"/>
      <c r="B26" s="7"/>
      <c r="C26" s="23" t="s">
        <v>35</v>
      </c>
      <c r="D26" s="25" t="s">
        <v>25</v>
      </c>
      <c r="E26" s="30"/>
      <c r="F26" s="31">
        <v>7.9000000000000001E-2</v>
      </c>
      <c r="G26" s="57">
        <v>2322</v>
      </c>
      <c r="H26" s="30"/>
      <c r="I26" s="27"/>
      <c r="J26" s="30"/>
      <c r="K26" s="30"/>
      <c r="L26" s="30"/>
      <c r="M26" s="37">
        <f t="shared" si="0"/>
        <v>0</v>
      </c>
    </row>
    <row r="27" spans="1:13" x14ac:dyDescent="0.25">
      <c r="A27" s="7"/>
      <c r="B27" s="7"/>
      <c r="C27" s="23" t="s">
        <v>36</v>
      </c>
      <c r="D27" s="25" t="s">
        <v>25</v>
      </c>
      <c r="E27" s="30"/>
      <c r="F27" s="31">
        <v>0.33300000000000002</v>
      </c>
      <c r="G27" s="57">
        <v>2373</v>
      </c>
      <c r="H27" s="30"/>
      <c r="I27" s="27"/>
      <c r="J27" s="30"/>
      <c r="K27" s="30"/>
      <c r="L27" s="30"/>
      <c r="M27" s="37">
        <f t="shared" si="0"/>
        <v>0</v>
      </c>
    </row>
    <row r="28" spans="1:13" x14ac:dyDescent="0.25">
      <c r="A28" s="7"/>
      <c r="B28" s="7"/>
      <c r="C28" s="23" t="s">
        <v>37</v>
      </c>
      <c r="D28" s="25" t="s">
        <v>25</v>
      </c>
      <c r="E28" s="30"/>
      <c r="F28" s="31">
        <v>0.245</v>
      </c>
      <c r="G28" s="57">
        <v>2532</v>
      </c>
      <c r="H28" s="30"/>
      <c r="I28" s="27"/>
      <c r="J28" s="30"/>
      <c r="K28" s="30"/>
      <c r="L28" s="30"/>
      <c r="M28" s="38">
        <f t="shared" si="0"/>
        <v>0</v>
      </c>
    </row>
    <row r="29" spans="1:13" x14ac:dyDescent="0.25">
      <c r="A29" s="7"/>
      <c r="B29" s="7"/>
      <c r="C29" s="23" t="s">
        <v>38</v>
      </c>
      <c r="D29" s="25" t="s">
        <v>25</v>
      </c>
      <c r="E29" s="30"/>
      <c r="F29" s="31">
        <v>3.1E-2</v>
      </c>
      <c r="G29" s="57">
        <v>2610</v>
      </c>
      <c r="H29" s="30"/>
      <c r="I29" s="27"/>
      <c r="J29" s="30"/>
      <c r="K29" s="30"/>
      <c r="L29" s="30"/>
      <c r="M29" s="38">
        <f t="shared" si="0"/>
        <v>0</v>
      </c>
    </row>
    <row r="30" spans="1:13" ht="15.75" x14ac:dyDescent="0.25">
      <c r="A30" s="7"/>
      <c r="B30" s="7"/>
      <c r="C30" s="23" t="s">
        <v>39</v>
      </c>
      <c r="D30" s="25" t="s">
        <v>112</v>
      </c>
      <c r="E30" s="30">
        <v>1.02</v>
      </c>
      <c r="F30" s="31">
        <f>F22*E30</f>
        <v>34.782000000000004</v>
      </c>
      <c r="G30" s="57">
        <v>119</v>
      </c>
      <c r="H30" s="30"/>
      <c r="I30" s="27"/>
      <c r="J30" s="30"/>
      <c r="K30" s="30"/>
      <c r="L30" s="30"/>
      <c r="M30" s="37">
        <f t="shared" si="0"/>
        <v>0</v>
      </c>
    </row>
    <row r="31" spans="1:13" x14ac:dyDescent="0.25">
      <c r="A31" s="7"/>
      <c r="B31" s="7"/>
      <c r="C31" s="23" t="s">
        <v>40</v>
      </c>
      <c r="D31" s="25" t="s">
        <v>41</v>
      </c>
      <c r="E31" s="30">
        <v>5.84</v>
      </c>
      <c r="F31" s="31">
        <f>F22*E31</f>
        <v>199.14400000000001</v>
      </c>
      <c r="G31" s="57">
        <v>2.4</v>
      </c>
      <c r="H31" s="30"/>
      <c r="I31" s="27"/>
      <c r="J31" s="30"/>
      <c r="K31" s="30"/>
      <c r="L31" s="30"/>
      <c r="M31" s="29">
        <f t="shared" si="0"/>
        <v>0</v>
      </c>
    </row>
    <row r="32" spans="1:13" ht="15.75" x14ac:dyDescent="0.25">
      <c r="A32" s="7"/>
      <c r="B32" s="7"/>
      <c r="C32" s="23" t="s">
        <v>42</v>
      </c>
      <c r="D32" s="25" t="s">
        <v>113</v>
      </c>
      <c r="E32" s="30">
        <v>1.59</v>
      </c>
      <c r="F32" s="31">
        <f>F22*E32</f>
        <v>54.219000000000008</v>
      </c>
      <c r="G32" s="57">
        <v>21</v>
      </c>
      <c r="H32" s="30"/>
      <c r="I32" s="27"/>
      <c r="J32" s="30"/>
      <c r="K32" s="30"/>
      <c r="L32" s="30"/>
      <c r="M32" s="37">
        <f t="shared" si="0"/>
        <v>0</v>
      </c>
    </row>
    <row r="33" spans="1:13" x14ac:dyDescent="0.25">
      <c r="A33" s="7"/>
      <c r="B33" s="8"/>
      <c r="C33" s="23" t="s">
        <v>31</v>
      </c>
      <c r="D33" s="25" t="s">
        <v>21</v>
      </c>
      <c r="E33" s="30">
        <v>1.02</v>
      </c>
      <c r="F33" s="31">
        <f>F22*E33</f>
        <v>34.782000000000004</v>
      </c>
      <c r="G33" s="57">
        <v>4</v>
      </c>
      <c r="H33" s="30"/>
      <c r="I33" s="27"/>
      <c r="J33" s="30"/>
      <c r="K33" s="30"/>
      <c r="L33" s="30"/>
      <c r="M33" s="37">
        <f t="shared" si="0"/>
        <v>0</v>
      </c>
    </row>
    <row r="34" spans="1:13" x14ac:dyDescent="0.25">
      <c r="A34" s="7">
        <v>8</v>
      </c>
      <c r="B34" s="8" t="s">
        <v>43</v>
      </c>
      <c r="C34" s="54" t="s">
        <v>44</v>
      </c>
      <c r="D34" s="25" t="s">
        <v>25</v>
      </c>
      <c r="E34" s="30"/>
      <c r="F34" s="30">
        <v>8.2799999999999994</v>
      </c>
      <c r="G34" s="28"/>
      <c r="H34" s="30"/>
      <c r="I34" s="27"/>
      <c r="J34" s="30"/>
      <c r="K34" s="30"/>
      <c r="L34" s="30"/>
      <c r="M34" s="29"/>
    </row>
    <row r="35" spans="1:13" x14ac:dyDescent="0.25">
      <c r="A35" s="7"/>
      <c r="B35" s="8"/>
      <c r="C35" s="23" t="s">
        <v>16</v>
      </c>
      <c r="D35" s="33" t="s">
        <v>17</v>
      </c>
      <c r="E35" s="30">
        <v>12.3</v>
      </c>
      <c r="F35" s="31">
        <f>F34*E35</f>
        <v>101.84399999999999</v>
      </c>
      <c r="G35" s="28"/>
      <c r="H35" s="30"/>
      <c r="I35" s="27">
        <v>6</v>
      </c>
      <c r="J35" s="30"/>
      <c r="K35" s="30"/>
      <c r="L35" s="30"/>
      <c r="M35" s="37">
        <f t="shared" si="0"/>
        <v>0</v>
      </c>
    </row>
    <row r="36" spans="1:13" x14ac:dyDescent="0.25">
      <c r="A36" s="7"/>
      <c r="B36" s="8"/>
      <c r="C36" s="23" t="s">
        <v>20</v>
      </c>
      <c r="D36" s="25" t="s">
        <v>21</v>
      </c>
      <c r="E36" s="30">
        <v>1.4</v>
      </c>
      <c r="F36" s="31">
        <f>F34*E36</f>
        <v>11.591999999999999</v>
      </c>
      <c r="G36" s="28"/>
      <c r="H36" s="30"/>
      <c r="I36" s="27"/>
      <c r="J36" s="30"/>
      <c r="K36" s="27">
        <v>4</v>
      </c>
      <c r="L36" s="30"/>
      <c r="M36" s="37">
        <f t="shared" si="0"/>
        <v>0</v>
      </c>
    </row>
    <row r="37" spans="1:13" x14ac:dyDescent="0.25">
      <c r="A37" s="7"/>
      <c r="B37" s="7"/>
      <c r="C37" s="23" t="s">
        <v>36</v>
      </c>
      <c r="D37" s="25" t="s">
        <v>25</v>
      </c>
      <c r="E37" s="30"/>
      <c r="F37" s="31">
        <v>3.6520000000000001</v>
      </c>
      <c r="G37" s="57">
        <v>2373</v>
      </c>
      <c r="H37" s="30"/>
      <c r="I37" s="27"/>
      <c r="J37" s="30"/>
      <c r="K37" s="30"/>
      <c r="L37" s="30"/>
      <c r="M37" s="37">
        <f t="shared" si="0"/>
        <v>0</v>
      </c>
    </row>
    <row r="38" spans="1:13" x14ac:dyDescent="0.25">
      <c r="A38" s="7"/>
      <c r="B38" s="7"/>
      <c r="C38" s="23" t="s">
        <v>37</v>
      </c>
      <c r="D38" s="25" t="s">
        <v>25</v>
      </c>
      <c r="E38" s="30"/>
      <c r="F38" s="31">
        <v>0.45200000000000001</v>
      </c>
      <c r="G38" s="57">
        <v>2532</v>
      </c>
      <c r="H38" s="30"/>
      <c r="I38" s="27"/>
      <c r="J38" s="30"/>
      <c r="K38" s="30"/>
      <c r="L38" s="30"/>
      <c r="M38" s="37">
        <f t="shared" si="0"/>
        <v>0</v>
      </c>
    </row>
    <row r="39" spans="1:13" x14ac:dyDescent="0.25">
      <c r="A39" s="7"/>
      <c r="B39" s="7"/>
      <c r="C39" s="23" t="s">
        <v>45</v>
      </c>
      <c r="D39" s="25" t="s">
        <v>25</v>
      </c>
      <c r="E39" s="30"/>
      <c r="F39" s="30">
        <v>1.28</v>
      </c>
      <c r="G39" s="57">
        <v>2610</v>
      </c>
      <c r="H39" s="30"/>
      <c r="I39" s="27"/>
      <c r="J39" s="30"/>
      <c r="K39" s="30"/>
      <c r="L39" s="30"/>
      <c r="M39" s="38">
        <f t="shared" si="0"/>
        <v>0</v>
      </c>
    </row>
    <row r="40" spans="1:13" x14ac:dyDescent="0.25">
      <c r="A40" s="7"/>
      <c r="B40" s="7"/>
      <c r="C40" s="23" t="s">
        <v>46</v>
      </c>
      <c r="D40" s="25" t="s">
        <v>25</v>
      </c>
      <c r="E40" s="30"/>
      <c r="F40" s="31">
        <v>2.266</v>
      </c>
      <c r="G40" s="57">
        <v>2610</v>
      </c>
      <c r="H40" s="30"/>
      <c r="I40" s="27"/>
      <c r="J40" s="30"/>
      <c r="K40" s="30"/>
      <c r="L40" s="30"/>
      <c r="M40" s="38">
        <f t="shared" si="0"/>
        <v>0</v>
      </c>
    </row>
    <row r="41" spans="1:13" x14ac:dyDescent="0.25">
      <c r="A41" s="7"/>
      <c r="B41" s="7"/>
      <c r="C41" s="24" t="s">
        <v>47</v>
      </c>
      <c r="D41" s="39" t="s">
        <v>25</v>
      </c>
      <c r="E41" s="40"/>
      <c r="F41" s="40">
        <v>0.54900000000000004</v>
      </c>
      <c r="G41" s="57">
        <v>2540</v>
      </c>
      <c r="H41" s="30"/>
      <c r="I41" s="60"/>
      <c r="J41" s="41"/>
      <c r="K41" s="41"/>
      <c r="L41" s="41"/>
      <c r="M41" s="38">
        <f t="shared" si="0"/>
        <v>0</v>
      </c>
    </row>
    <row r="42" spans="1:13" x14ac:dyDescent="0.25">
      <c r="A42" s="7"/>
      <c r="B42" s="7"/>
      <c r="C42" s="24" t="s">
        <v>48</v>
      </c>
      <c r="D42" s="25"/>
      <c r="E42" s="30"/>
      <c r="F42" s="31">
        <v>8.2000000000000003E-2</v>
      </c>
      <c r="G42" s="57">
        <v>2490</v>
      </c>
      <c r="H42" s="30"/>
      <c r="I42" s="27"/>
      <c r="J42" s="30"/>
      <c r="K42" s="30"/>
      <c r="L42" s="30"/>
      <c r="M42" s="37">
        <f t="shared" si="0"/>
        <v>0</v>
      </c>
    </row>
    <row r="43" spans="1:13" x14ac:dyDescent="0.25">
      <c r="A43" s="7"/>
      <c r="B43" s="8"/>
      <c r="C43" s="23" t="s">
        <v>31</v>
      </c>
      <c r="D43" s="25" t="s">
        <v>21</v>
      </c>
      <c r="E43" s="31">
        <v>7.15</v>
      </c>
      <c r="F43" s="31">
        <f>F34*E43</f>
        <v>59.201999999999998</v>
      </c>
      <c r="G43" s="57">
        <v>4</v>
      </c>
      <c r="H43" s="30"/>
      <c r="I43" s="27"/>
      <c r="J43" s="30"/>
      <c r="K43" s="30"/>
      <c r="L43" s="30"/>
      <c r="M43" s="29">
        <f t="shared" si="0"/>
        <v>0</v>
      </c>
    </row>
    <row r="44" spans="1:13" ht="60" x14ac:dyDescent="0.25">
      <c r="A44" s="7">
        <v>9</v>
      </c>
      <c r="B44" s="8" t="s">
        <v>49</v>
      </c>
      <c r="C44" s="54" t="s">
        <v>50</v>
      </c>
      <c r="D44" s="25" t="s">
        <v>113</v>
      </c>
      <c r="E44" s="30"/>
      <c r="F44" s="32">
        <v>572</v>
      </c>
      <c r="G44" s="28"/>
      <c r="H44" s="30"/>
      <c r="I44" s="27"/>
      <c r="J44" s="30"/>
      <c r="K44" s="30"/>
      <c r="L44" s="30"/>
      <c r="M44" s="29"/>
    </row>
    <row r="45" spans="1:13" x14ac:dyDescent="0.25">
      <c r="A45" s="7"/>
      <c r="B45" s="8"/>
      <c r="C45" s="23" t="s">
        <v>16</v>
      </c>
      <c r="D45" s="25" t="s">
        <v>17</v>
      </c>
      <c r="E45" s="30">
        <v>1.2</v>
      </c>
      <c r="F45" s="27">
        <f>F44*E45</f>
        <v>686.4</v>
      </c>
      <c r="G45" s="28"/>
      <c r="H45" s="30"/>
      <c r="I45" s="27">
        <v>6</v>
      </c>
      <c r="J45" s="30"/>
      <c r="K45" s="30"/>
      <c r="L45" s="30"/>
      <c r="M45" s="38">
        <f t="shared" si="0"/>
        <v>0</v>
      </c>
    </row>
    <row r="46" spans="1:13" x14ac:dyDescent="0.25">
      <c r="A46" s="7"/>
      <c r="B46" s="8"/>
      <c r="C46" s="23" t="s">
        <v>51</v>
      </c>
      <c r="D46" s="25" t="s">
        <v>52</v>
      </c>
      <c r="E46" s="31">
        <v>0.16</v>
      </c>
      <c r="F46" s="30">
        <f>F44*E46</f>
        <v>91.52</v>
      </c>
      <c r="G46" s="28"/>
      <c r="H46" s="30"/>
      <c r="I46" s="27"/>
      <c r="J46" s="30"/>
      <c r="K46" s="30">
        <v>1.06</v>
      </c>
      <c r="L46" s="30"/>
      <c r="M46" s="29">
        <f t="shared" si="0"/>
        <v>0</v>
      </c>
    </row>
    <row r="47" spans="1:13" x14ac:dyDescent="0.25">
      <c r="A47" s="7"/>
      <c r="B47" s="8"/>
      <c r="C47" s="23" t="s">
        <v>53</v>
      </c>
      <c r="D47" s="25" t="s">
        <v>52</v>
      </c>
      <c r="E47" s="34">
        <v>4.9000000000000002E-2</v>
      </c>
      <c r="F47" s="31">
        <f>F44*E47</f>
        <v>28.028000000000002</v>
      </c>
      <c r="G47" s="28"/>
      <c r="H47" s="30"/>
      <c r="I47" s="27"/>
      <c r="J47" s="30"/>
      <c r="K47" s="30">
        <v>8.89</v>
      </c>
      <c r="L47" s="30"/>
      <c r="M47" s="29">
        <f t="shared" si="0"/>
        <v>0</v>
      </c>
    </row>
    <row r="48" spans="1:13" x14ac:dyDescent="0.25">
      <c r="A48" s="7"/>
      <c r="B48" s="8"/>
      <c r="C48" s="23" t="s">
        <v>54</v>
      </c>
      <c r="D48" s="25" t="s">
        <v>52</v>
      </c>
      <c r="E48" s="31">
        <v>0.253</v>
      </c>
      <c r="F48" s="31">
        <f>F44*E48</f>
        <v>144.71600000000001</v>
      </c>
      <c r="G48" s="28"/>
      <c r="H48" s="30"/>
      <c r="I48" s="27"/>
      <c r="J48" s="30"/>
      <c r="K48" s="27">
        <v>4</v>
      </c>
      <c r="L48" s="30"/>
      <c r="M48" s="29">
        <f t="shared" si="0"/>
        <v>0</v>
      </c>
    </row>
    <row r="49" spans="1:13" ht="15.75" x14ac:dyDescent="0.25">
      <c r="A49" s="7"/>
      <c r="B49" s="7"/>
      <c r="C49" s="23" t="s">
        <v>55</v>
      </c>
      <c r="D49" s="25" t="s">
        <v>112</v>
      </c>
      <c r="E49" s="30"/>
      <c r="F49" s="27">
        <v>28.6</v>
      </c>
      <c r="G49" s="57">
        <v>119</v>
      </c>
      <c r="H49" s="30"/>
      <c r="I49" s="27"/>
      <c r="J49" s="30"/>
      <c r="K49" s="27"/>
      <c r="L49" s="30"/>
      <c r="M49" s="38">
        <f t="shared" si="0"/>
        <v>0</v>
      </c>
    </row>
    <row r="50" spans="1:13" x14ac:dyDescent="0.25">
      <c r="A50" s="7"/>
      <c r="B50" s="7"/>
      <c r="C50" s="23" t="s">
        <v>56</v>
      </c>
      <c r="D50" s="33" t="s">
        <v>21</v>
      </c>
      <c r="E50" s="31">
        <v>2.7E-2</v>
      </c>
      <c r="F50" s="31">
        <f>F44*E50</f>
        <v>15.443999999999999</v>
      </c>
      <c r="G50" s="57">
        <v>4</v>
      </c>
      <c r="H50" s="30"/>
      <c r="I50" s="27"/>
      <c r="J50" s="30"/>
      <c r="K50" s="27"/>
      <c r="L50" s="30"/>
      <c r="M50" s="37">
        <f t="shared" si="0"/>
        <v>0</v>
      </c>
    </row>
    <row r="51" spans="1:13" ht="30" x14ac:dyDescent="0.25">
      <c r="A51" s="7">
        <v>10</v>
      </c>
      <c r="B51" s="8" t="s">
        <v>57</v>
      </c>
      <c r="C51" s="54" t="s">
        <v>58</v>
      </c>
      <c r="D51" s="25" t="s">
        <v>113</v>
      </c>
      <c r="E51" s="30"/>
      <c r="F51" s="32">
        <v>572</v>
      </c>
      <c r="G51" s="57"/>
      <c r="H51" s="30"/>
      <c r="I51" s="27"/>
      <c r="J51" s="30"/>
      <c r="K51" s="27"/>
      <c r="L51" s="30"/>
      <c r="M51" s="29"/>
    </row>
    <row r="52" spans="1:13" x14ac:dyDescent="0.25">
      <c r="A52" s="7"/>
      <c r="B52" s="8"/>
      <c r="C52" s="23" t="s">
        <v>16</v>
      </c>
      <c r="D52" s="25" t="s">
        <v>17</v>
      </c>
      <c r="E52" s="30">
        <v>1.42</v>
      </c>
      <c r="F52" s="30">
        <f>F51*E52</f>
        <v>812.24</v>
      </c>
      <c r="G52" s="57"/>
      <c r="H52" s="30"/>
      <c r="I52" s="27">
        <v>7.8</v>
      </c>
      <c r="J52" s="30"/>
      <c r="K52" s="27"/>
      <c r="L52" s="30"/>
      <c r="M52" s="37">
        <f t="shared" si="0"/>
        <v>0</v>
      </c>
    </row>
    <row r="53" spans="1:13" x14ac:dyDescent="0.25">
      <c r="A53" s="7"/>
      <c r="B53" s="8"/>
      <c r="C53" s="23" t="s">
        <v>20</v>
      </c>
      <c r="D53" s="25" t="s">
        <v>21</v>
      </c>
      <c r="E53" s="31">
        <v>6.9000000000000006E-2</v>
      </c>
      <c r="F53" s="31">
        <f>F51*E53</f>
        <v>39.468000000000004</v>
      </c>
      <c r="G53" s="57"/>
      <c r="H53" s="30"/>
      <c r="I53" s="27"/>
      <c r="J53" s="30"/>
      <c r="K53" s="27">
        <v>4</v>
      </c>
      <c r="L53" s="30"/>
      <c r="M53" s="37">
        <f t="shared" si="0"/>
        <v>0</v>
      </c>
    </row>
    <row r="54" spans="1:13" ht="15.75" x14ac:dyDescent="0.25">
      <c r="A54" s="7"/>
      <c r="B54" s="8"/>
      <c r="C54" s="23" t="s">
        <v>59</v>
      </c>
      <c r="D54" s="25" t="s">
        <v>112</v>
      </c>
      <c r="E54" s="34">
        <v>3.6499999999999998E-2</v>
      </c>
      <c r="F54" s="31">
        <f>F51*E54</f>
        <v>20.878</v>
      </c>
      <c r="G54" s="57">
        <v>101</v>
      </c>
      <c r="H54" s="30"/>
      <c r="I54" s="27"/>
      <c r="J54" s="30"/>
      <c r="K54" s="27"/>
      <c r="L54" s="30"/>
      <c r="M54" s="37">
        <f t="shared" si="0"/>
        <v>0</v>
      </c>
    </row>
    <row r="55" spans="1:13" x14ac:dyDescent="0.25">
      <c r="A55" s="7"/>
      <c r="B55" s="8"/>
      <c r="C55" s="23" t="s">
        <v>31</v>
      </c>
      <c r="D55" s="25" t="s">
        <v>21</v>
      </c>
      <c r="E55" s="31">
        <v>3.0000000000000001E-3</v>
      </c>
      <c r="F55" s="31">
        <f>F51*E55</f>
        <v>1.716</v>
      </c>
      <c r="G55" s="57">
        <v>4</v>
      </c>
      <c r="H55" s="30"/>
      <c r="I55" s="27"/>
      <c r="J55" s="30"/>
      <c r="K55" s="27"/>
      <c r="L55" s="30"/>
      <c r="M55" s="37">
        <f t="shared" si="0"/>
        <v>0</v>
      </c>
    </row>
    <row r="56" spans="1:13" ht="30" x14ac:dyDescent="0.25">
      <c r="A56" s="7">
        <v>11</v>
      </c>
      <c r="B56" s="8" t="s">
        <v>60</v>
      </c>
      <c r="C56" s="54" t="s">
        <v>61</v>
      </c>
      <c r="D56" s="25" t="s">
        <v>25</v>
      </c>
      <c r="E56" s="30"/>
      <c r="F56" s="31">
        <v>6.5339999999999998</v>
      </c>
      <c r="G56" s="28"/>
      <c r="H56" s="30"/>
      <c r="I56" s="27"/>
      <c r="J56" s="30"/>
      <c r="K56" s="27"/>
      <c r="L56" s="30"/>
      <c r="M56" s="29"/>
    </row>
    <row r="57" spans="1:13" x14ac:dyDescent="0.25">
      <c r="A57" s="7"/>
      <c r="B57" s="8"/>
      <c r="C57" s="23" t="s">
        <v>16</v>
      </c>
      <c r="D57" s="33" t="s">
        <v>17</v>
      </c>
      <c r="E57" s="30">
        <v>170</v>
      </c>
      <c r="F57" s="30">
        <f>F56*E57</f>
        <v>1110.78</v>
      </c>
      <c r="G57" s="28"/>
      <c r="H57" s="30"/>
      <c r="I57" s="27">
        <v>6</v>
      </c>
      <c r="J57" s="30"/>
      <c r="K57" s="27"/>
      <c r="L57" s="30"/>
      <c r="M57" s="38">
        <f t="shared" si="0"/>
        <v>0</v>
      </c>
    </row>
    <row r="58" spans="1:13" ht="17.45" customHeight="1" x14ac:dyDescent="0.25">
      <c r="A58" s="7"/>
      <c r="B58" s="8"/>
      <c r="C58" s="23" t="s">
        <v>20</v>
      </c>
      <c r="D58" s="25" t="s">
        <v>21</v>
      </c>
      <c r="E58" s="30">
        <v>7.69</v>
      </c>
      <c r="F58" s="35">
        <f>F56*E58</f>
        <v>50.246459999999999</v>
      </c>
      <c r="G58" s="28"/>
      <c r="H58" s="30"/>
      <c r="I58" s="27"/>
      <c r="J58" s="30"/>
      <c r="K58" s="27">
        <v>4</v>
      </c>
      <c r="L58" s="30"/>
      <c r="M58" s="29">
        <f t="shared" si="0"/>
        <v>0</v>
      </c>
    </row>
    <row r="59" spans="1:13" ht="17.45" customHeight="1" x14ac:dyDescent="0.25">
      <c r="A59" s="7"/>
      <c r="B59" s="8"/>
      <c r="C59" s="23" t="s">
        <v>62</v>
      </c>
      <c r="D59" s="25" t="s">
        <v>25</v>
      </c>
      <c r="E59" s="30"/>
      <c r="F59" s="31">
        <v>4.952</v>
      </c>
      <c r="G59" s="57">
        <v>2610</v>
      </c>
      <c r="H59" s="30"/>
      <c r="I59" s="27"/>
      <c r="J59" s="30"/>
      <c r="K59" s="27"/>
      <c r="L59" s="30"/>
      <c r="M59" s="38">
        <f t="shared" si="0"/>
        <v>0</v>
      </c>
    </row>
    <row r="60" spans="1:13" x14ac:dyDescent="0.25">
      <c r="A60" s="7"/>
      <c r="B60" s="8"/>
      <c r="C60" s="23" t="s">
        <v>63</v>
      </c>
      <c r="D60" s="25" t="s">
        <v>25</v>
      </c>
      <c r="E60" s="30"/>
      <c r="F60" s="31">
        <v>0.68200000000000005</v>
      </c>
      <c r="G60" s="57">
        <v>2610</v>
      </c>
      <c r="H60" s="30"/>
      <c r="I60" s="27"/>
      <c r="J60" s="30"/>
      <c r="K60" s="27"/>
      <c r="L60" s="30"/>
      <c r="M60" s="38">
        <f t="shared" si="0"/>
        <v>0</v>
      </c>
    </row>
    <row r="61" spans="1:13" x14ac:dyDescent="0.25">
      <c r="A61" s="7"/>
      <c r="B61" s="8"/>
      <c r="C61" s="23" t="s">
        <v>64</v>
      </c>
      <c r="D61" s="25" t="s">
        <v>25</v>
      </c>
      <c r="E61" s="30"/>
      <c r="F61" s="27">
        <v>0.9</v>
      </c>
      <c r="G61" s="57">
        <v>2610</v>
      </c>
      <c r="H61" s="30"/>
      <c r="I61" s="27"/>
      <c r="J61" s="30"/>
      <c r="K61" s="27"/>
      <c r="L61" s="30"/>
      <c r="M61" s="38">
        <f t="shared" si="0"/>
        <v>0</v>
      </c>
    </row>
    <row r="62" spans="1:13" ht="45" x14ac:dyDescent="0.25">
      <c r="A62" s="7">
        <v>12</v>
      </c>
      <c r="B62" s="8" t="s">
        <v>65</v>
      </c>
      <c r="C62" s="54" t="s">
        <v>66</v>
      </c>
      <c r="D62" s="25" t="s">
        <v>113</v>
      </c>
      <c r="E62" s="31"/>
      <c r="F62" s="30">
        <v>181.74</v>
      </c>
      <c r="G62" s="57"/>
      <c r="H62" s="30"/>
      <c r="I62" s="27"/>
      <c r="J62" s="30"/>
      <c r="K62" s="27"/>
      <c r="L62" s="30"/>
      <c r="M62" s="29"/>
    </row>
    <row r="63" spans="1:13" x14ac:dyDescent="0.25">
      <c r="A63" s="7"/>
      <c r="B63" s="8"/>
      <c r="C63" s="23" t="s">
        <v>16</v>
      </c>
      <c r="D63" s="25" t="s">
        <v>17</v>
      </c>
      <c r="E63" s="31">
        <v>1.1499999999999999</v>
      </c>
      <c r="F63" s="31">
        <f>F62*E63</f>
        <v>209.001</v>
      </c>
      <c r="G63" s="57"/>
      <c r="H63" s="30"/>
      <c r="I63" s="27">
        <v>7.8</v>
      </c>
      <c r="J63" s="30"/>
      <c r="K63" s="27"/>
      <c r="L63" s="30"/>
      <c r="M63" s="29">
        <f t="shared" si="0"/>
        <v>0</v>
      </c>
    </row>
    <row r="64" spans="1:13" x14ac:dyDescent="0.25">
      <c r="A64" s="7"/>
      <c r="B64" s="8"/>
      <c r="C64" s="23" t="s">
        <v>20</v>
      </c>
      <c r="D64" s="25" t="s">
        <v>21</v>
      </c>
      <c r="E64" s="31">
        <v>5.8999999999999997E-2</v>
      </c>
      <c r="F64" s="35">
        <f>F62*E64</f>
        <v>10.722659999999999</v>
      </c>
      <c r="G64" s="57"/>
      <c r="H64" s="30"/>
      <c r="I64" s="27"/>
      <c r="J64" s="30"/>
      <c r="K64" s="27">
        <v>4</v>
      </c>
      <c r="L64" s="30"/>
      <c r="M64" s="29">
        <f t="shared" si="0"/>
        <v>0</v>
      </c>
    </row>
    <row r="65" spans="1:13" ht="15.75" x14ac:dyDescent="0.25">
      <c r="A65" s="7"/>
      <c r="B65" s="8"/>
      <c r="C65" s="23" t="s">
        <v>59</v>
      </c>
      <c r="D65" s="25" t="s">
        <v>112</v>
      </c>
      <c r="E65" s="31">
        <v>5.0999999999999997E-2</v>
      </c>
      <c r="F65" s="35">
        <f>F62*E65</f>
        <v>9.2687399999999993</v>
      </c>
      <c r="G65" s="57">
        <v>101</v>
      </c>
      <c r="H65" s="30"/>
      <c r="I65" s="27"/>
      <c r="J65" s="30"/>
      <c r="K65" s="27"/>
      <c r="L65" s="30"/>
      <c r="M65" s="29">
        <f t="shared" si="0"/>
        <v>0</v>
      </c>
    </row>
    <row r="66" spans="1:13" x14ac:dyDescent="0.25">
      <c r="A66" s="7"/>
      <c r="B66" s="8"/>
      <c r="C66" s="23" t="s">
        <v>31</v>
      </c>
      <c r="D66" s="25" t="s">
        <v>21</v>
      </c>
      <c r="E66" s="31">
        <v>3.0000000000000001E-3</v>
      </c>
      <c r="F66" s="35">
        <f>F62*E66</f>
        <v>0.54522000000000004</v>
      </c>
      <c r="G66" s="57">
        <v>4</v>
      </c>
      <c r="H66" s="30"/>
      <c r="I66" s="27"/>
      <c r="J66" s="30"/>
      <c r="K66" s="27"/>
      <c r="L66" s="30"/>
      <c r="M66" s="29">
        <f t="shared" si="0"/>
        <v>0</v>
      </c>
    </row>
    <row r="67" spans="1:13" ht="30" x14ac:dyDescent="0.25">
      <c r="A67" s="9">
        <v>13</v>
      </c>
      <c r="B67" s="10" t="s">
        <v>67</v>
      </c>
      <c r="C67" s="55" t="s">
        <v>68</v>
      </c>
      <c r="D67" s="39" t="s">
        <v>25</v>
      </c>
      <c r="E67" s="40"/>
      <c r="F67" s="40">
        <v>0.74099999999999999</v>
      </c>
      <c r="G67" s="42"/>
      <c r="H67" s="41"/>
      <c r="I67" s="60"/>
      <c r="J67" s="41"/>
      <c r="K67" s="60"/>
      <c r="L67" s="41"/>
      <c r="M67" s="29"/>
    </row>
    <row r="68" spans="1:13" x14ac:dyDescent="0.25">
      <c r="A68" s="9"/>
      <c r="B68" s="10"/>
      <c r="C68" s="23" t="s">
        <v>16</v>
      </c>
      <c r="D68" s="25" t="s">
        <v>17</v>
      </c>
      <c r="E68" s="30">
        <v>19.399999999999999</v>
      </c>
      <c r="F68" s="34">
        <f>F67*E68</f>
        <v>14.375399999999999</v>
      </c>
      <c r="G68" s="28"/>
      <c r="H68" s="30"/>
      <c r="I68" s="27">
        <v>7.8</v>
      </c>
      <c r="J68" s="30"/>
      <c r="K68" s="27"/>
      <c r="L68" s="30"/>
      <c r="M68" s="29">
        <f t="shared" si="0"/>
        <v>0</v>
      </c>
    </row>
    <row r="69" spans="1:13" x14ac:dyDescent="0.25">
      <c r="A69" s="9"/>
      <c r="B69" s="10"/>
      <c r="C69" s="23" t="s">
        <v>69</v>
      </c>
      <c r="D69" s="25" t="s">
        <v>25</v>
      </c>
      <c r="E69" s="31"/>
      <c r="F69" s="27">
        <v>0.4</v>
      </c>
      <c r="G69" s="57">
        <v>2680</v>
      </c>
      <c r="H69" s="30"/>
      <c r="I69" s="27"/>
      <c r="J69" s="30"/>
      <c r="K69" s="27"/>
      <c r="L69" s="30"/>
      <c r="M69" s="38">
        <f t="shared" si="0"/>
        <v>0</v>
      </c>
    </row>
    <row r="70" spans="1:13" x14ac:dyDescent="0.25">
      <c r="A70" s="9"/>
      <c r="B70" s="10"/>
      <c r="C70" s="23" t="s">
        <v>70</v>
      </c>
      <c r="D70" s="25" t="s">
        <v>25</v>
      </c>
      <c r="E70" s="31"/>
      <c r="F70" s="31">
        <v>0.109</v>
      </c>
      <c r="G70" s="57">
        <v>2680</v>
      </c>
      <c r="H70" s="30"/>
      <c r="I70" s="27"/>
      <c r="J70" s="30"/>
      <c r="K70" s="27"/>
      <c r="L70" s="30"/>
      <c r="M70" s="38">
        <f t="shared" si="0"/>
        <v>0</v>
      </c>
    </row>
    <row r="71" spans="1:13" x14ac:dyDescent="0.25">
      <c r="A71" s="9"/>
      <c r="B71" s="10"/>
      <c r="C71" s="24" t="s">
        <v>71</v>
      </c>
      <c r="D71" s="39" t="s">
        <v>25</v>
      </c>
      <c r="E71" s="40"/>
      <c r="F71" s="40">
        <v>0.125</v>
      </c>
      <c r="G71" s="57">
        <v>2540</v>
      </c>
      <c r="H71" s="30"/>
      <c r="I71" s="60"/>
      <c r="J71" s="41"/>
      <c r="K71" s="60"/>
      <c r="L71" s="41"/>
      <c r="M71" s="38">
        <f t="shared" ref="M71:M94" si="1">H71+J71+L71</f>
        <v>0</v>
      </c>
    </row>
    <row r="72" spans="1:13" x14ac:dyDescent="0.25">
      <c r="A72" s="9"/>
      <c r="B72" s="10"/>
      <c r="C72" s="24" t="s">
        <v>72</v>
      </c>
      <c r="D72" s="39" t="s">
        <v>25</v>
      </c>
      <c r="E72" s="40"/>
      <c r="F72" s="40">
        <v>6.9000000000000006E-2</v>
      </c>
      <c r="G72" s="57">
        <v>2490</v>
      </c>
      <c r="H72" s="30"/>
      <c r="I72" s="60"/>
      <c r="J72" s="41"/>
      <c r="K72" s="60"/>
      <c r="L72" s="41"/>
      <c r="M72" s="38">
        <f t="shared" si="1"/>
        <v>0</v>
      </c>
    </row>
    <row r="73" spans="1:13" x14ac:dyDescent="0.25">
      <c r="A73" s="9"/>
      <c r="B73" s="10"/>
      <c r="C73" s="23" t="s">
        <v>73</v>
      </c>
      <c r="D73" s="25" t="s">
        <v>25</v>
      </c>
      <c r="E73" s="30"/>
      <c r="F73" s="31">
        <v>6.0000000000000001E-3</v>
      </c>
      <c r="G73" s="57">
        <v>2610</v>
      </c>
      <c r="H73" s="30"/>
      <c r="I73" s="27"/>
      <c r="J73" s="30"/>
      <c r="K73" s="27"/>
      <c r="L73" s="30"/>
      <c r="M73" s="38">
        <f t="shared" si="1"/>
        <v>0</v>
      </c>
    </row>
    <row r="74" spans="1:13" x14ac:dyDescent="0.25">
      <c r="A74" s="9"/>
      <c r="B74" s="10"/>
      <c r="C74" s="23" t="s">
        <v>74</v>
      </c>
      <c r="D74" s="25" t="s">
        <v>25</v>
      </c>
      <c r="E74" s="30"/>
      <c r="F74" s="31">
        <v>3.2000000000000001E-2</v>
      </c>
      <c r="G74" s="57">
        <v>2610</v>
      </c>
      <c r="H74" s="30"/>
      <c r="I74" s="27"/>
      <c r="J74" s="30"/>
      <c r="K74" s="27"/>
      <c r="L74" s="30"/>
      <c r="M74" s="38">
        <f t="shared" si="1"/>
        <v>0</v>
      </c>
    </row>
    <row r="75" spans="1:13" ht="30" x14ac:dyDescent="0.25">
      <c r="A75" s="7">
        <v>14</v>
      </c>
      <c r="B75" s="7" t="s">
        <v>75</v>
      </c>
      <c r="C75" s="54" t="s">
        <v>76</v>
      </c>
      <c r="D75" s="25" t="s">
        <v>113</v>
      </c>
      <c r="E75" s="30"/>
      <c r="F75" s="30">
        <v>14.48</v>
      </c>
      <c r="G75" s="28"/>
      <c r="H75" s="30"/>
      <c r="I75" s="27"/>
      <c r="J75" s="30"/>
      <c r="K75" s="27"/>
      <c r="L75" s="30"/>
      <c r="M75" s="29"/>
    </row>
    <row r="76" spans="1:13" x14ac:dyDescent="0.25">
      <c r="A76" s="7"/>
      <c r="B76" s="7"/>
      <c r="C76" s="23" t="s">
        <v>16</v>
      </c>
      <c r="D76" s="33" t="s">
        <v>17</v>
      </c>
      <c r="E76" s="31">
        <v>0.68</v>
      </c>
      <c r="F76" s="34">
        <f>F75*E76</f>
        <v>9.8464000000000009</v>
      </c>
      <c r="G76" s="28"/>
      <c r="H76" s="30"/>
      <c r="I76" s="27">
        <v>7.8</v>
      </c>
      <c r="J76" s="30"/>
      <c r="K76" s="27"/>
      <c r="L76" s="30"/>
      <c r="M76" s="29">
        <f t="shared" si="1"/>
        <v>0</v>
      </c>
    </row>
    <row r="77" spans="1:13" x14ac:dyDescent="0.25">
      <c r="A77" s="7"/>
      <c r="B77" s="7"/>
      <c r="C77" s="23" t="s">
        <v>20</v>
      </c>
      <c r="D77" s="25" t="s">
        <v>21</v>
      </c>
      <c r="E77" s="31">
        <v>3.0000000000000001E-3</v>
      </c>
      <c r="F77" s="35">
        <f>F75*E77</f>
        <v>4.3439999999999999E-2</v>
      </c>
      <c r="G77" s="28"/>
      <c r="H77" s="30"/>
      <c r="I77" s="27"/>
      <c r="J77" s="30"/>
      <c r="K77" s="27">
        <v>4</v>
      </c>
      <c r="L77" s="30"/>
      <c r="M77" s="29">
        <f t="shared" si="1"/>
        <v>0</v>
      </c>
    </row>
    <row r="78" spans="1:13" x14ac:dyDescent="0.25">
      <c r="A78" s="7"/>
      <c r="B78" s="7"/>
      <c r="C78" s="23" t="s">
        <v>77</v>
      </c>
      <c r="D78" s="25" t="s">
        <v>41</v>
      </c>
      <c r="E78" s="31">
        <v>0.246</v>
      </c>
      <c r="F78" s="35">
        <f>F75*E78</f>
        <v>3.5620799999999999</v>
      </c>
      <c r="G78" s="57">
        <v>6.5</v>
      </c>
      <c r="H78" s="30"/>
      <c r="I78" s="27"/>
      <c r="J78" s="30"/>
      <c r="K78" s="27"/>
      <c r="L78" s="30"/>
      <c r="M78" s="29">
        <f t="shared" si="1"/>
        <v>0</v>
      </c>
    </row>
    <row r="79" spans="1:13" x14ac:dyDescent="0.25">
      <c r="A79" s="7"/>
      <c r="B79" s="7"/>
      <c r="C79" s="23" t="s">
        <v>78</v>
      </c>
      <c r="D79" s="25" t="s">
        <v>41</v>
      </c>
      <c r="E79" s="31">
        <v>2.7E-2</v>
      </c>
      <c r="F79" s="35">
        <f>F75*E79</f>
        <v>0.39096000000000003</v>
      </c>
      <c r="G79" s="28">
        <v>3.94</v>
      </c>
      <c r="H79" s="30"/>
      <c r="I79" s="27"/>
      <c r="J79" s="30"/>
      <c r="K79" s="27"/>
      <c r="L79" s="30"/>
      <c r="M79" s="29">
        <f t="shared" si="1"/>
        <v>0</v>
      </c>
    </row>
    <row r="80" spans="1:13" x14ac:dyDescent="0.25">
      <c r="A80" s="7"/>
      <c r="B80" s="7"/>
      <c r="C80" s="23" t="s">
        <v>31</v>
      </c>
      <c r="D80" s="25" t="s">
        <v>21</v>
      </c>
      <c r="E80" s="34">
        <v>1.9E-3</v>
      </c>
      <c r="F80" s="36">
        <f>F75*E80</f>
        <v>2.7512000000000002E-2</v>
      </c>
      <c r="G80" s="57">
        <v>4</v>
      </c>
      <c r="H80" s="30"/>
      <c r="I80" s="27"/>
      <c r="J80" s="30"/>
      <c r="K80" s="27"/>
      <c r="L80" s="30"/>
      <c r="M80" s="29">
        <f t="shared" si="1"/>
        <v>0</v>
      </c>
    </row>
    <row r="81" spans="1:13" ht="30" x14ac:dyDescent="0.25">
      <c r="A81" s="9">
        <v>15</v>
      </c>
      <c r="B81" s="10" t="s">
        <v>79</v>
      </c>
      <c r="C81" s="55" t="s">
        <v>80</v>
      </c>
      <c r="D81" s="25" t="s">
        <v>112</v>
      </c>
      <c r="E81" s="40"/>
      <c r="F81" s="41">
        <v>0.85</v>
      </c>
      <c r="G81" s="42"/>
      <c r="H81" s="30"/>
      <c r="I81" s="60"/>
      <c r="J81" s="41"/>
      <c r="K81" s="60"/>
      <c r="L81" s="41"/>
      <c r="M81" s="29"/>
    </row>
    <row r="82" spans="1:13" x14ac:dyDescent="0.25">
      <c r="A82" s="9"/>
      <c r="B82" s="10"/>
      <c r="C82" s="23" t="s">
        <v>16</v>
      </c>
      <c r="D82" s="25" t="s">
        <v>17</v>
      </c>
      <c r="E82" s="30">
        <v>8.4</v>
      </c>
      <c r="F82" s="30">
        <f>F81*E82</f>
        <v>7.14</v>
      </c>
      <c r="G82" s="28"/>
      <c r="H82" s="30"/>
      <c r="I82" s="27">
        <v>6</v>
      </c>
      <c r="J82" s="30"/>
      <c r="K82" s="27"/>
      <c r="L82" s="30"/>
      <c r="M82" s="38">
        <f t="shared" si="1"/>
        <v>0</v>
      </c>
    </row>
    <row r="83" spans="1:13" x14ac:dyDescent="0.25">
      <c r="A83" s="9"/>
      <c r="B83" s="10"/>
      <c r="C83" s="23" t="s">
        <v>20</v>
      </c>
      <c r="D83" s="25" t="s">
        <v>21</v>
      </c>
      <c r="E83" s="31">
        <v>0.86</v>
      </c>
      <c r="F83" s="31">
        <f>F81*E83</f>
        <v>0.73099999999999998</v>
      </c>
      <c r="G83" s="28"/>
      <c r="H83" s="30"/>
      <c r="I83" s="27"/>
      <c r="J83" s="30"/>
      <c r="K83" s="27">
        <v>4</v>
      </c>
      <c r="L83" s="30"/>
      <c r="M83" s="29">
        <f t="shared" si="1"/>
        <v>0</v>
      </c>
    </row>
    <row r="84" spans="1:13" x14ac:dyDescent="0.25">
      <c r="A84" s="9"/>
      <c r="B84" s="10"/>
      <c r="C84" s="23" t="s">
        <v>36</v>
      </c>
      <c r="D84" s="25" t="s">
        <v>25</v>
      </c>
      <c r="E84" s="30"/>
      <c r="F84" s="31">
        <v>0.124</v>
      </c>
      <c r="G84" s="57">
        <v>2373</v>
      </c>
      <c r="H84" s="30"/>
      <c r="I84" s="27"/>
      <c r="J84" s="30"/>
      <c r="K84" s="27"/>
      <c r="L84" s="30"/>
      <c r="M84" s="29">
        <f t="shared" si="1"/>
        <v>0</v>
      </c>
    </row>
    <row r="85" spans="1:13" x14ac:dyDescent="0.25">
      <c r="A85" s="9"/>
      <c r="B85" s="10"/>
      <c r="C85" s="23" t="s">
        <v>37</v>
      </c>
      <c r="D85" s="25" t="s">
        <v>25</v>
      </c>
      <c r="E85" s="30"/>
      <c r="F85" s="31">
        <v>4.0000000000000001E-3</v>
      </c>
      <c r="G85" s="57">
        <v>2532</v>
      </c>
      <c r="H85" s="30"/>
      <c r="I85" s="27"/>
      <c r="J85" s="30"/>
      <c r="K85" s="27"/>
      <c r="L85" s="30"/>
      <c r="M85" s="29">
        <f t="shared" si="1"/>
        <v>0</v>
      </c>
    </row>
    <row r="86" spans="1:13" ht="15.75" x14ac:dyDescent="0.25">
      <c r="A86" s="9"/>
      <c r="B86" s="10"/>
      <c r="C86" s="23" t="s">
        <v>39</v>
      </c>
      <c r="D86" s="25" t="s">
        <v>112</v>
      </c>
      <c r="E86" s="31">
        <v>1.0149999999999999</v>
      </c>
      <c r="F86" s="35">
        <f>F81*E86</f>
        <v>0.86274999999999991</v>
      </c>
      <c r="G86" s="57">
        <v>119</v>
      </c>
      <c r="H86" s="30"/>
      <c r="I86" s="27"/>
      <c r="J86" s="30"/>
      <c r="K86" s="27"/>
      <c r="L86" s="30"/>
      <c r="M86" s="29">
        <f t="shared" si="1"/>
        <v>0</v>
      </c>
    </row>
    <row r="87" spans="1:13" ht="15.75" x14ac:dyDescent="0.25">
      <c r="A87" s="9"/>
      <c r="B87" s="10"/>
      <c r="C87" s="23" t="s">
        <v>42</v>
      </c>
      <c r="D87" s="25" t="s">
        <v>113</v>
      </c>
      <c r="E87" s="30">
        <v>2.29</v>
      </c>
      <c r="F87" s="34">
        <f>F81*E87</f>
        <v>1.9464999999999999</v>
      </c>
      <c r="G87" s="57">
        <v>21</v>
      </c>
      <c r="H87" s="30"/>
      <c r="I87" s="27"/>
      <c r="J87" s="30"/>
      <c r="K87" s="27"/>
      <c r="L87" s="30"/>
      <c r="M87" s="29">
        <f t="shared" si="1"/>
        <v>0</v>
      </c>
    </row>
    <row r="88" spans="1:13" ht="15.75" x14ac:dyDescent="0.25">
      <c r="A88" s="9"/>
      <c r="B88" s="10"/>
      <c r="C88" s="23" t="s">
        <v>81</v>
      </c>
      <c r="D88" s="25" t="s">
        <v>112</v>
      </c>
      <c r="E88" s="34">
        <v>5.8900000000000001E-2</v>
      </c>
      <c r="F88" s="30">
        <f>F81*E88</f>
        <v>5.0064999999999998E-2</v>
      </c>
      <c r="G88" s="57">
        <v>580</v>
      </c>
      <c r="H88" s="30"/>
      <c r="I88" s="27"/>
      <c r="J88" s="30"/>
      <c r="K88" s="27"/>
      <c r="L88" s="30"/>
      <c r="M88" s="29">
        <f t="shared" si="1"/>
        <v>0</v>
      </c>
    </row>
    <row r="89" spans="1:13" x14ac:dyDescent="0.25">
      <c r="A89" s="9"/>
      <c r="B89" s="10"/>
      <c r="C89" s="23" t="s">
        <v>82</v>
      </c>
      <c r="D89" s="25" t="s">
        <v>41</v>
      </c>
      <c r="E89" s="30">
        <v>2.5</v>
      </c>
      <c r="F89" s="31">
        <f>F81*E89</f>
        <v>2.125</v>
      </c>
      <c r="G89" s="57">
        <v>3.7</v>
      </c>
      <c r="H89" s="30"/>
      <c r="I89" s="27"/>
      <c r="J89" s="30"/>
      <c r="K89" s="27"/>
      <c r="L89" s="30"/>
      <c r="M89" s="29">
        <f t="shared" si="1"/>
        <v>0</v>
      </c>
    </row>
    <row r="90" spans="1:13" x14ac:dyDescent="0.25">
      <c r="A90" s="7"/>
      <c r="B90" s="8"/>
      <c r="C90" s="23" t="s">
        <v>31</v>
      </c>
      <c r="D90" s="25" t="s">
        <v>21</v>
      </c>
      <c r="E90" s="30">
        <v>0.93</v>
      </c>
      <c r="F90" s="34">
        <f>F81*E90</f>
        <v>0.79049999999999998</v>
      </c>
      <c r="G90" s="57">
        <v>4</v>
      </c>
      <c r="H90" s="30"/>
      <c r="I90" s="27"/>
      <c r="J90" s="30"/>
      <c r="K90" s="27"/>
      <c r="L90" s="30"/>
      <c r="M90" s="29">
        <f t="shared" si="1"/>
        <v>0</v>
      </c>
    </row>
    <row r="91" spans="1:13" ht="30" x14ac:dyDescent="0.25">
      <c r="A91" s="7">
        <v>16</v>
      </c>
      <c r="B91" s="8" t="s">
        <v>83</v>
      </c>
      <c r="C91" s="54" t="s">
        <v>114</v>
      </c>
      <c r="D91" s="25" t="s">
        <v>113</v>
      </c>
      <c r="E91" s="31"/>
      <c r="F91" s="30">
        <v>76.88</v>
      </c>
      <c r="G91" s="28"/>
      <c r="H91" s="30"/>
      <c r="I91" s="27"/>
      <c r="J91" s="30"/>
      <c r="K91" s="27"/>
      <c r="L91" s="30"/>
      <c r="M91" s="29"/>
    </row>
    <row r="92" spans="1:13" x14ac:dyDescent="0.25">
      <c r="A92" s="7"/>
      <c r="B92" s="7"/>
      <c r="C92" s="23" t="s">
        <v>16</v>
      </c>
      <c r="D92" s="25" t="s">
        <v>17</v>
      </c>
      <c r="E92" s="34">
        <v>0.20799999999999999</v>
      </c>
      <c r="F92" s="35">
        <f>F91*E92</f>
        <v>15.991039999999998</v>
      </c>
      <c r="G92" s="28"/>
      <c r="H92" s="30"/>
      <c r="I92" s="27">
        <v>7.8</v>
      </c>
      <c r="J92" s="30"/>
      <c r="K92" s="27"/>
      <c r="L92" s="30"/>
      <c r="M92" s="29">
        <f t="shared" si="1"/>
        <v>0</v>
      </c>
    </row>
    <row r="93" spans="1:13" x14ac:dyDescent="0.25">
      <c r="A93" s="7"/>
      <c r="B93" s="7"/>
      <c r="C93" s="23" t="s">
        <v>20</v>
      </c>
      <c r="D93" s="25" t="s">
        <v>21</v>
      </c>
      <c r="E93" s="31">
        <v>0.23300000000000001</v>
      </c>
      <c r="F93" s="35">
        <f>F91*E93</f>
        <v>17.913039999999999</v>
      </c>
      <c r="G93" s="28"/>
      <c r="H93" s="30"/>
      <c r="I93" s="27"/>
      <c r="J93" s="30"/>
      <c r="K93" s="27">
        <v>4</v>
      </c>
      <c r="L93" s="30"/>
      <c r="M93" s="29">
        <f t="shared" si="1"/>
        <v>0</v>
      </c>
    </row>
    <row r="94" spans="1:13" ht="15.75" x14ac:dyDescent="0.25">
      <c r="A94" s="7"/>
      <c r="B94" s="7"/>
      <c r="C94" s="23" t="s">
        <v>84</v>
      </c>
      <c r="D94" s="25" t="s">
        <v>112</v>
      </c>
      <c r="E94" s="25">
        <v>5.0999999999999997E-2</v>
      </c>
      <c r="F94" s="35">
        <f>F91*E94</f>
        <v>3.9208799999999995</v>
      </c>
      <c r="G94" s="57">
        <v>101</v>
      </c>
      <c r="H94" s="25"/>
      <c r="I94" s="27"/>
      <c r="J94" s="25"/>
      <c r="K94" s="27"/>
      <c r="L94" s="25"/>
      <c r="M94" s="29">
        <f t="shared" si="1"/>
        <v>0</v>
      </c>
    </row>
    <row r="95" spans="1:13" x14ac:dyDescent="0.25">
      <c r="A95" s="7"/>
      <c r="B95" s="7"/>
      <c r="C95" s="23" t="s">
        <v>31</v>
      </c>
      <c r="D95" s="25"/>
      <c r="E95" s="34">
        <v>6.3600000000000004E-2</v>
      </c>
      <c r="F95" s="36">
        <f>F91*E95</f>
        <v>4.8895679999999997</v>
      </c>
      <c r="G95" s="57">
        <v>4</v>
      </c>
      <c r="H95" s="30"/>
      <c r="I95" s="27"/>
      <c r="J95" s="30"/>
      <c r="K95" s="27"/>
      <c r="L95" s="30"/>
      <c r="M95" s="29">
        <f>H95+J95+L95</f>
        <v>0</v>
      </c>
    </row>
    <row r="96" spans="1:13" ht="30" x14ac:dyDescent="0.25">
      <c r="A96" s="7">
        <v>17</v>
      </c>
      <c r="B96" s="7" t="s">
        <v>85</v>
      </c>
      <c r="C96" s="54" t="s">
        <v>86</v>
      </c>
      <c r="D96" s="25" t="s">
        <v>113</v>
      </c>
      <c r="E96" s="31"/>
      <c r="F96" s="30">
        <v>76.88</v>
      </c>
      <c r="G96" s="28"/>
      <c r="H96" s="30"/>
      <c r="I96" s="27"/>
      <c r="J96" s="30"/>
      <c r="K96" s="27"/>
      <c r="L96" s="30"/>
      <c r="M96" s="29"/>
    </row>
    <row r="97" spans="1:13" x14ac:dyDescent="0.25">
      <c r="A97" s="7"/>
      <c r="B97" s="7"/>
      <c r="C97" s="23" t="s">
        <v>16</v>
      </c>
      <c r="D97" s="25" t="s">
        <v>17</v>
      </c>
      <c r="E97" s="31">
        <v>0.99399999999999999</v>
      </c>
      <c r="F97" s="35">
        <f>F96*E97</f>
        <v>76.418719999999993</v>
      </c>
      <c r="G97" s="28"/>
      <c r="H97" s="30"/>
      <c r="I97" s="27">
        <v>7.8</v>
      </c>
      <c r="J97" s="30"/>
      <c r="K97" s="27"/>
      <c r="L97" s="30"/>
      <c r="M97" s="37">
        <f t="shared" ref="M96:M124" si="2">H97+J97+L97</f>
        <v>0</v>
      </c>
    </row>
    <row r="98" spans="1:13" x14ac:dyDescent="0.25">
      <c r="A98" s="7"/>
      <c r="B98" s="7"/>
      <c r="C98" s="23" t="s">
        <v>20</v>
      </c>
      <c r="D98" s="25" t="s">
        <v>21</v>
      </c>
      <c r="E98" s="34">
        <v>2.5100000000000001E-2</v>
      </c>
      <c r="F98" s="36">
        <f>F96*E98</f>
        <v>1.9296879999999998</v>
      </c>
      <c r="G98" s="28"/>
      <c r="H98" s="30"/>
      <c r="I98" s="27"/>
      <c r="J98" s="30"/>
      <c r="K98" s="27">
        <v>4</v>
      </c>
      <c r="L98" s="30"/>
      <c r="M98" s="29">
        <f t="shared" si="2"/>
        <v>0</v>
      </c>
    </row>
    <row r="99" spans="1:13" x14ac:dyDescent="0.25">
      <c r="A99" s="7"/>
      <c r="B99" s="7"/>
      <c r="C99" s="23" t="s">
        <v>87</v>
      </c>
      <c r="D99" s="25" t="s">
        <v>41</v>
      </c>
      <c r="E99" s="25">
        <v>0.5</v>
      </c>
      <c r="F99" s="30">
        <f>F96*E99</f>
        <v>38.44</v>
      </c>
      <c r="G99" s="57">
        <v>4.8</v>
      </c>
      <c r="H99" s="25"/>
      <c r="I99" s="27"/>
      <c r="J99" s="25"/>
      <c r="K99" s="27"/>
      <c r="L99" s="25"/>
      <c r="M99" s="29">
        <f t="shared" si="2"/>
        <v>0</v>
      </c>
    </row>
    <row r="100" spans="1:13" ht="15.75" x14ac:dyDescent="0.25">
      <c r="A100" s="7"/>
      <c r="B100" s="7"/>
      <c r="C100" s="23" t="s">
        <v>88</v>
      </c>
      <c r="D100" s="25" t="s">
        <v>113</v>
      </c>
      <c r="E100" s="25">
        <v>1.02</v>
      </c>
      <c r="F100" s="34">
        <f>F96*E100</f>
        <v>78.417599999999993</v>
      </c>
      <c r="G100" s="57">
        <v>26</v>
      </c>
      <c r="H100" s="25"/>
      <c r="I100" s="27"/>
      <c r="J100" s="25"/>
      <c r="K100" s="27"/>
      <c r="L100" s="25"/>
      <c r="M100" s="29">
        <f t="shared" si="2"/>
        <v>0</v>
      </c>
    </row>
    <row r="101" spans="1:13" x14ac:dyDescent="0.25">
      <c r="A101" s="7"/>
      <c r="B101" s="7"/>
      <c r="C101" s="23" t="s">
        <v>89</v>
      </c>
      <c r="D101" s="25" t="s">
        <v>90</v>
      </c>
      <c r="E101" s="25">
        <v>1.07</v>
      </c>
      <c r="F101" s="34">
        <f>F96*E101</f>
        <v>82.261600000000001</v>
      </c>
      <c r="G101" s="57">
        <v>3</v>
      </c>
      <c r="H101" s="25"/>
      <c r="I101" s="27"/>
      <c r="J101" s="25"/>
      <c r="K101" s="27"/>
      <c r="L101" s="25"/>
      <c r="M101" s="29">
        <f t="shared" si="2"/>
        <v>0</v>
      </c>
    </row>
    <row r="102" spans="1:13" x14ac:dyDescent="0.25">
      <c r="A102" s="7"/>
      <c r="B102" s="7"/>
      <c r="C102" s="23" t="s">
        <v>91</v>
      </c>
      <c r="D102" s="43" t="s">
        <v>21</v>
      </c>
      <c r="E102" s="44">
        <v>0.182</v>
      </c>
      <c r="F102" s="45">
        <f>F96*E102</f>
        <v>13.992159999999998</v>
      </c>
      <c r="G102" s="58">
        <v>4</v>
      </c>
      <c r="H102" s="25"/>
      <c r="I102" s="48"/>
      <c r="J102" s="46"/>
      <c r="K102" s="48"/>
      <c r="L102" s="46"/>
      <c r="M102" s="29">
        <f t="shared" si="2"/>
        <v>0</v>
      </c>
    </row>
    <row r="103" spans="1:13" ht="30" x14ac:dyDescent="0.25">
      <c r="A103" s="7">
        <v>18</v>
      </c>
      <c r="B103" s="7" t="s">
        <v>92</v>
      </c>
      <c r="C103" s="54" t="s">
        <v>93</v>
      </c>
      <c r="D103" s="25" t="s">
        <v>113</v>
      </c>
      <c r="E103" s="31"/>
      <c r="F103" s="30">
        <v>57.86</v>
      </c>
      <c r="G103" s="57"/>
      <c r="H103" s="30"/>
      <c r="I103" s="27"/>
      <c r="J103" s="30"/>
      <c r="K103" s="27"/>
      <c r="L103" s="30"/>
      <c r="M103" s="29"/>
    </row>
    <row r="104" spans="1:13" x14ac:dyDescent="0.25">
      <c r="A104" s="7"/>
      <c r="B104" s="7"/>
      <c r="C104" s="23" t="s">
        <v>16</v>
      </c>
      <c r="D104" s="33" t="s">
        <v>17</v>
      </c>
      <c r="E104" s="30">
        <v>2.72</v>
      </c>
      <c r="F104" s="34">
        <f>F103*E104</f>
        <v>157.3792</v>
      </c>
      <c r="G104" s="57"/>
      <c r="H104" s="30"/>
      <c r="I104" s="27">
        <v>7.8</v>
      </c>
      <c r="J104" s="30"/>
      <c r="K104" s="27"/>
      <c r="L104" s="30"/>
      <c r="M104" s="29">
        <f t="shared" si="2"/>
        <v>0</v>
      </c>
    </row>
    <row r="105" spans="1:13" ht="15.75" x14ac:dyDescent="0.25">
      <c r="A105" s="7"/>
      <c r="B105" s="7"/>
      <c r="C105" s="23" t="s">
        <v>94</v>
      </c>
      <c r="D105" s="25" t="s">
        <v>113</v>
      </c>
      <c r="E105" s="31"/>
      <c r="F105" s="30">
        <v>57.86</v>
      </c>
      <c r="G105" s="57">
        <v>180</v>
      </c>
      <c r="H105" s="30"/>
      <c r="I105" s="27"/>
      <c r="J105" s="30"/>
      <c r="K105" s="27"/>
      <c r="L105" s="30"/>
      <c r="M105" s="38">
        <f t="shared" si="2"/>
        <v>0</v>
      </c>
    </row>
    <row r="106" spans="1:13" ht="30.75" customHeight="1" x14ac:dyDescent="0.25">
      <c r="A106" s="7">
        <v>19</v>
      </c>
      <c r="B106" s="7" t="s">
        <v>95</v>
      </c>
      <c r="C106" s="54" t="s">
        <v>96</v>
      </c>
      <c r="D106" s="25" t="s">
        <v>113</v>
      </c>
      <c r="E106" s="31"/>
      <c r="F106" s="30">
        <v>169.25</v>
      </c>
      <c r="G106" s="57"/>
      <c r="H106" s="30"/>
      <c r="I106" s="27"/>
      <c r="J106" s="30"/>
      <c r="K106" s="27"/>
      <c r="L106" s="30"/>
      <c r="M106" s="29"/>
    </row>
    <row r="107" spans="1:13" x14ac:dyDescent="0.25">
      <c r="A107" s="7"/>
      <c r="B107" s="7"/>
      <c r="C107" s="23" t="s">
        <v>16</v>
      </c>
      <c r="D107" s="25" t="s">
        <v>17</v>
      </c>
      <c r="E107" s="31">
        <v>0.25</v>
      </c>
      <c r="F107" s="34">
        <f>F106*E107</f>
        <v>42.3125</v>
      </c>
      <c r="G107" s="57"/>
      <c r="H107" s="30"/>
      <c r="I107" s="27">
        <v>7.8</v>
      </c>
      <c r="J107" s="30"/>
      <c r="K107" s="27"/>
      <c r="L107" s="30"/>
      <c r="M107" s="29">
        <f t="shared" si="2"/>
        <v>0</v>
      </c>
    </row>
    <row r="108" spans="1:13" x14ac:dyDescent="0.25">
      <c r="A108" s="7"/>
      <c r="B108" s="7"/>
      <c r="C108" s="23" t="s">
        <v>20</v>
      </c>
      <c r="D108" s="25" t="s">
        <v>21</v>
      </c>
      <c r="E108" s="31">
        <v>8.0000000000000002E-3</v>
      </c>
      <c r="F108" s="31">
        <f>F106*E108</f>
        <v>1.3540000000000001</v>
      </c>
      <c r="G108" s="57"/>
      <c r="H108" s="30"/>
      <c r="I108" s="27"/>
      <c r="J108" s="30"/>
      <c r="K108" s="27">
        <v>4</v>
      </c>
      <c r="L108" s="30"/>
      <c r="M108" s="29">
        <f t="shared" si="2"/>
        <v>0</v>
      </c>
    </row>
    <row r="109" spans="1:13" x14ac:dyDescent="0.25">
      <c r="A109" s="7"/>
      <c r="B109" s="7"/>
      <c r="C109" s="23" t="s">
        <v>97</v>
      </c>
      <c r="D109" s="25" t="s">
        <v>25</v>
      </c>
      <c r="E109" s="35">
        <v>3.96E-3</v>
      </c>
      <c r="F109" s="35">
        <f>F106*E109</f>
        <v>0.67022999999999999</v>
      </c>
      <c r="G109" s="57">
        <v>195</v>
      </c>
      <c r="H109" s="30"/>
      <c r="I109" s="27"/>
      <c r="J109" s="30"/>
      <c r="K109" s="27"/>
      <c r="L109" s="30"/>
      <c r="M109" s="29">
        <f t="shared" si="2"/>
        <v>0</v>
      </c>
    </row>
    <row r="110" spans="1:13" x14ac:dyDescent="0.25">
      <c r="A110" s="7"/>
      <c r="B110" s="7"/>
      <c r="C110" s="23" t="s">
        <v>98</v>
      </c>
      <c r="D110" s="25" t="s">
        <v>41</v>
      </c>
      <c r="E110" s="27">
        <v>1</v>
      </c>
      <c r="F110" s="30">
        <f>F106*E110</f>
        <v>169.25</v>
      </c>
      <c r="G110" s="57">
        <v>6.5</v>
      </c>
      <c r="H110" s="32"/>
      <c r="I110" s="27"/>
      <c r="J110" s="30"/>
      <c r="K110" s="27"/>
      <c r="L110" s="30"/>
      <c r="M110" s="29">
        <f t="shared" si="2"/>
        <v>0</v>
      </c>
    </row>
    <row r="111" spans="1:13" x14ac:dyDescent="0.25">
      <c r="A111" s="7"/>
      <c r="B111" s="7"/>
      <c r="C111" s="23" t="s">
        <v>99</v>
      </c>
      <c r="D111" s="25" t="s">
        <v>41</v>
      </c>
      <c r="E111" s="30">
        <v>0.15</v>
      </c>
      <c r="F111" s="34">
        <f>F106*E111</f>
        <v>25.387499999999999</v>
      </c>
      <c r="G111" s="57">
        <v>4.4000000000000004</v>
      </c>
      <c r="H111" s="30"/>
      <c r="I111" s="27"/>
      <c r="J111" s="30"/>
      <c r="K111" s="27"/>
      <c r="L111" s="30"/>
      <c r="M111" s="29">
        <f t="shared" si="2"/>
        <v>0</v>
      </c>
    </row>
    <row r="112" spans="1:13" x14ac:dyDescent="0.25">
      <c r="A112" s="7"/>
      <c r="B112" s="7"/>
      <c r="C112" s="23" t="s">
        <v>31</v>
      </c>
      <c r="D112" s="25" t="s">
        <v>21</v>
      </c>
      <c r="E112" s="34">
        <v>4.1999999999999997E-3</v>
      </c>
      <c r="F112" s="35">
        <f>F106*E112</f>
        <v>0.71084999999999998</v>
      </c>
      <c r="G112" s="57">
        <v>4</v>
      </c>
      <c r="H112" s="30"/>
      <c r="I112" s="27"/>
      <c r="J112" s="30"/>
      <c r="K112" s="27"/>
      <c r="L112" s="30"/>
      <c r="M112" s="29">
        <f t="shared" si="2"/>
        <v>0</v>
      </c>
    </row>
    <row r="113" spans="1:13" ht="30" x14ac:dyDescent="0.25">
      <c r="A113" s="11">
        <v>20</v>
      </c>
      <c r="B113" s="11" t="s">
        <v>100</v>
      </c>
      <c r="C113" s="54" t="s">
        <v>101</v>
      </c>
      <c r="D113" s="25" t="s">
        <v>113</v>
      </c>
      <c r="E113" s="44"/>
      <c r="F113" s="47">
        <v>101</v>
      </c>
      <c r="G113" s="38"/>
      <c r="H113" s="25"/>
      <c r="I113" s="48"/>
      <c r="J113" s="46"/>
      <c r="K113" s="48"/>
      <c r="L113" s="46"/>
      <c r="M113" s="29"/>
    </row>
    <row r="114" spans="1:13" x14ac:dyDescent="0.25">
      <c r="A114" s="11"/>
      <c r="B114" s="11"/>
      <c r="C114" s="23" t="s">
        <v>16</v>
      </c>
      <c r="D114" s="25" t="s">
        <v>17</v>
      </c>
      <c r="E114" s="31">
        <v>0.53</v>
      </c>
      <c r="F114" s="30">
        <f>F113*E114</f>
        <v>53.53</v>
      </c>
      <c r="G114" s="28"/>
      <c r="H114" s="30"/>
      <c r="I114" s="27">
        <v>6</v>
      </c>
      <c r="J114" s="30"/>
      <c r="K114" s="27"/>
      <c r="L114" s="30"/>
      <c r="M114" s="38">
        <f t="shared" si="2"/>
        <v>0</v>
      </c>
    </row>
    <row r="115" spans="1:13" x14ac:dyDescent="0.25">
      <c r="A115" s="11"/>
      <c r="B115" s="11"/>
      <c r="C115" s="23" t="s">
        <v>20</v>
      </c>
      <c r="D115" s="25" t="s">
        <v>21</v>
      </c>
      <c r="E115" s="34">
        <v>2.3E-3</v>
      </c>
      <c r="F115" s="34">
        <f>F113*E115</f>
        <v>0.23230000000000001</v>
      </c>
      <c r="G115" s="28"/>
      <c r="H115" s="30"/>
      <c r="I115" s="27"/>
      <c r="J115" s="30"/>
      <c r="K115" s="27">
        <v>4</v>
      </c>
      <c r="L115" s="30"/>
      <c r="M115" s="29">
        <f t="shared" si="2"/>
        <v>0</v>
      </c>
    </row>
    <row r="116" spans="1:13" x14ac:dyDescent="0.25">
      <c r="A116" s="11"/>
      <c r="B116" s="11"/>
      <c r="C116" s="23" t="s">
        <v>102</v>
      </c>
      <c r="D116" s="25" t="s">
        <v>41</v>
      </c>
      <c r="E116" s="25">
        <v>0.35</v>
      </c>
      <c r="F116" s="30">
        <f>F113*E116</f>
        <v>35.349999999999994</v>
      </c>
      <c r="G116" s="28">
        <v>1.41</v>
      </c>
      <c r="H116" s="25"/>
      <c r="I116" s="27"/>
      <c r="J116" s="25"/>
      <c r="K116" s="27"/>
      <c r="L116" s="25"/>
      <c r="M116" s="29">
        <f t="shared" si="2"/>
        <v>0</v>
      </c>
    </row>
    <row r="117" spans="1:13" ht="15.75" x14ac:dyDescent="0.25">
      <c r="A117" s="11"/>
      <c r="B117" s="11"/>
      <c r="C117" s="23" t="s">
        <v>103</v>
      </c>
      <c r="D117" s="25" t="s">
        <v>113</v>
      </c>
      <c r="E117" s="25">
        <v>3.4000000000000002E-2</v>
      </c>
      <c r="F117" s="31">
        <f>F113*E117</f>
        <v>3.4340000000000002</v>
      </c>
      <c r="G117" s="57">
        <v>21</v>
      </c>
      <c r="H117" s="25"/>
      <c r="I117" s="27"/>
      <c r="J117" s="25"/>
      <c r="K117" s="27"/>
      <c r="L117" s="25"/>
      <c r="M117" s="37">
        <f t="shared" si="2"/>
        <v>0</v>
      </c>
    </row>
    <row r="118" spans="1:13" x14ac:dyDescent="0.25">
      <c r="A118" s="11"/>
      <c r="B118" s="11"/>
      <c r="C118" s="23" t="s">
        <v>31</v>
      </c>
      <c r="D118" s="43" t="s">
        <v>21</v>
      </c>
      <c r="E118" s="44">
        <v>1.6E-2</v>
      </c>
      <c r="F118" s="44">
        <f>F113*E118</f>
        <v>1.6160000000000001</v>
      </c>
      <c r="G118" s="58">
        <v>4</v>
      </c>
      <c r="H118" s="25"/>
      <c r="I118" s="48"/>
      <c r="J118" s="46"/>
      <c r="K118" s="48"/>
      <c r="L118" s="46"/>
      <c r="M118" s="29">
        <f t="shared" si="2"/>
        <v>0</v>
      </c>
    </row>
    <row r="119" spans="1:13" ht="30" x14ac:dyDescent="0.25">
      <c r="A119" s="11">
        <v>21</v>
      </c>
      <c r="B119" s="11" t="s">
        <v>104</v>
      </c>
      <c r="C119" s="54" t="s">
        <v>105</v>
      </c>
      <c r="D119" s="25" t="s">
        <v>113</v>
      </c>
      <c r="E119" s="44"/>
      <c r="F119" s="48">
        <v>32.4</v>
      </c>
      <c r="G119" s="38"/>
      <c r="H119" s="25"/>
      <c r="I119" s="48"/>
      <c r="J119" s="46"/>
      <c r="K119" s="48"/>
      <c r="L119" s="46"/>
      <c r="M119" s="29"/>
    </row>
    <row r="120" spans="1:13" x14ac:dyDescent="0.25">
      <c r="A120" s="11"/>
      <c r="B120" s="11"/>
      <c r="C120" s="23" t="s">
        <v>16</v>
      </c>
      <c r="D120" s="25" t="s">
        <v>17</v>
      </c>
      <c r="E120" s="31">
        <v>0.54300000000000004</v>
      </c>
      <c r="F120" s="34">
        <f>F119*E120</f>
        <v>17.5932</v>
      </c>
      <c r="G120" s="28"/>
      <c r="H120" s="30"/>
      <c r="I120" s="27">
        <v>6</v>
      </c>
      <c r="J120" s="30"/>
      <c r="K120" s="27"/>
      <c r="L120" s="30"/>
      <c r="M120" s="29">
        <f t="shared" si="2"/>
        <v>0</v>
      </c>
    </row>
    <row r="121" spans="1:13" x14ac:dyDescent="0.25">
      <c r="A121" s="11"/>
      <c r="B121" s="11"/>
      <c r="C121" s="23" t="s">
        <v>20</v>
      </c>
      <c r="D121" s="25" t="s">
        <v>21</v>
      </c>
      <c r="E121" s="34">
        <v>2.53E-2</v>
      </c>
      <c r="F121" s="35">
        <f>F119*E121</f>
        <v>0.81972</v>
      </c>
      <c r="G121" s="28"/>
      <c r="H121" s="30"/>
      <c r="I121" s="27"/>
      <c r="J121" s="30"/>
      <c r="K121" s="27">
        <v>4</v>
      </c>
      <c r="L121" s="30"/>
      <c r="M121" s="29">
        <f t="shared" si="2"/>
        <v>0</v>
      </c>
    </row>
    <row r="122" spans="1:13" ht="15.75" x14ac:dyDescent="0.25">
      <c r="A122" s="11"/>
      <c r="B122" s="11"/>
      <c r="C122" s="23" t="s">
        <v>106</v>
      </c>
      <c r="D122" s="25" t="s">
        <v>112</v>
      </c>
      <c r="E122" s="25">
        <v>8.6E-3</v>
      </c>
      <c r="F122" s="35">
        <f>F119*E122</f>
        <v>0.27864</v>
      </c>
      <c r="G122" s="57">
        <v>495</v>
      </c>
      <c r="H122" s="25"/>
      <c r="I122" s="27"/>
      <c r="J122" s="25"/>
      <c r="K122" s="25"/>
      <c r="L122" s="25"/>
      <c r="M122" s="29">
        <f t="shared" si="2"/>
        <v>0</v>
      </c>
    </row>
    <row r="123" spans="1:13" ht="15.75" x14ac:dyDescent="0.25">
      <c r="A123" s="11"/>
      <c r="B123" s="11"/>
      <c r="C123" s="23" t="s">
        <v>107</v>
      </c>
      <c r="D123" s="25" t="s">
        <v>113</v>
      </c>
      <c r="E123" s="25">
        <v>1</v>
      </c>
      <c r="F123" s="27">
        <f>F119*E123</f>
        <v>32.4</v>
      </c>
      <c r="G123" s="28">
        <v>7.85</v>
      </c>
      <c r="H123" s="30"/>
      <c r="I123" s="27"/>
      <c r="J123" s="25"/>
      <c r="K123" s="25"/>
      <c r="L123" s="25"/>
      <c r="M123" s="38">
        <f t="shared" si="2"/>
        <v>0</v>
      </c>
    </row>
    <row r="124" spans="1:13" x14ac:dyDescent="0.25">
      <c r="A124" s="11"/>
      <c r="B124" s="11"/>
      <c r="C124" s="23" t="s">
        <v>31</v>
      </c>
      <c r="D124" s="43" t="s">
        <v>21</v>
      </c>
      <c r="E124" s="44">
        <v>0.54100000000000004</v>
      </c>
      <c r="F124" s="49">
        <f>F119*E124</f>
        <v>17.528400000000001</v>
      </c>
      <c r="G124" s="58">
        <v>4</v>
      </c>
      <c r="H124" s="25"/>
      <c r="I124" s="48"/>
      <c r="J124" s="46"/>
      <c r="K124" s="46"/>
      <c r="L124" s="46"/>
      <c r="M124" s="29">
        <f t="shared" si="2"/>
        <v>0</v>
      </c>
    </row>
    <row r="125" spans="1:13" x14ac:dyDescent="0.25">
      <c r="A125" s="7"/>
      <c r="B125" s="7"/>
      <c r="C125" s="56" t="s">
        <v>0</v>
      </c>
      <c r="D125" s="25"/>
      <c r="E125" s="31"/>
      <c r="F125" s="31"/>
      <c r="G125" s="50"/>
      <c r="H125" s="51">
        <f t="shared" ref="G125:L125" si="3">SUM(H6:H124)</f>
        <v>0</v>
      </c>
      <c r="I125" s="27"/>
      <c r="J125" s="51">
        <f t="shared" si="3"/>
        <v>0</v>
      </c>
      <c r="K125" s="28"/>
      <c r="L125" s="51">
        <f t="shared" si="3"/>
        <v>0</v>
      </c>
      <c r="M125" s="51">
        <f>SUM(M6:M124)</f>
        <v>0</v>
      </c>
    </row>
    <row r="126" spans="1:13" x14ac:dyDescent="0.25">
      <c r="A126" s="7"/>
      <c r="B126" s="8"/>
      <c r="C126" s="23" t="s">
        <v>115</v>
      </c>
      <c r="D126" s="52"/>
      <c r="E126" s="53"/>
      <c r="F126" s="53"/>
      <c r="G126" s="30"/>
      <c r="H126" s="30"/>
      <c r="I126" s="30"/>
      <c r="J126" s="30"/>
      <c r="K126" s="30"/>
      <c r="L126" s="30"/>
      <c r="M126" s="28">
        <f>M125*E126</f>
        <v>0</v>
      </c>
    </row>
    <row r="127" spans="1:13" x14ac:dyDescent="0.25">
      <c r="A127" s="7"/>
      <c r="B127" s="8"/>
      <c r="C127" s="56" t="s">
        <v>0</v>
      </c>
      <c r="D127" s="52"/>
      <c r="E127" s="53"/>
      <c r="F127" s="53"/>
      <c r="G127" s="30"/>
      <c r="H127" s="30"/>
      <c r="I127" s="30"/>
      <c r="J127" s="30"/>
      <c r="K127" s="30"/>
      <c r="L127" s="30"/>
      <c r="M127" s="22">
        <f>M125+M126</f>
        <v>0</v>
      </c>
    </row>
    <row r="128" spans="1:13" x14ac:dyDescent="0.25">
      <c r="A128" s="7"/>
      <c r="B128" s="7"/>
      <c r="C128" s="23" t="s">
        <v>116</v>
      </c>
      <c r="D128" s="52"/>
      <c r="E128" s="53"/>
      <c r="F128" s="53"/>
      <c r="G128" s="30"/>
      <c r="H128" s="30"/>
      <c r="I128" s="30"/>
      <c r="J128" s="30"/>
      <c r="K128" s="30"/>
      <c r="L128" s="30"/>
      <c r="M128" s="28">
        <f>M127*E128</f>
        <v>0</v>
      </c>
    </row>
    <row r="129" spans="1:13" x14ac:dyDescent="0.25">
      <c r="A129" s="7"/>
      <c r="B129" s="7"/>
      <c r="C129" s="56" t="s">
        <v>0</v>
      </c>
      <c r="D129" s="52"/>
      <c r="E129" s="53"/>
      <c r="F129" s="53"/>
      <c r="G129" s="30"/>
      <c r="H129" s="30"/>
      <c r="I129" s="30"/>
      <c r="J129" s="30"/>
      <c r="K129" s="30"/>
      <c r="L129" s="30"/>
      <c r="M129" s="22">
        <f>M127+M128</f>
        <v>0</v>
      </c>
    </row>
    <row r="130" spans="1:13" ht="30" x14ac:dyDescent="0.25">
      <c r="A130" s="7"/>
      <c r="B130" s="7"/>
      <c r="C130" s="23" t="s">
        <v>117</v>
      </c>
      <c r="D130" s="52"/>
      <c r="E130" s="53"/>
      <c r="F130" s="53"/>
      <c r="G130" s="30"/>
      <c r="H130" s="30"/>
      <c r="I130" s="30"/>
      <c r="J130" s="30"/>
      <c r="K130" s="30"/>
      <c r="L130" s="30"/>
      <c r="M130" s="28">
        <f>M129*E130</f>
        <v>0</v>
      </c>
    </row>
    <row r="131" spans="1:13" x14ac:dyDescent="0.25">
      <c r="A131" s="7"/>
      <c r="B131" s="7"/>
      <c r="C131" s="56" t="s">
        <v>0</v>
      </c>
      <c r="D131" s="52"/>
      <c r="E131" s="53"/>
      <c r="F131" s="53"/>
      <c r="G131" s="30"/>
      <c r="H131" s="30"/>
      <c r="I131" s="30"/>
      <c r="J131" s="30"/>
      <c r="K131" s="30"/>
      <c r="L131" s="30"/>
      <c r="M131" s="22">
        <f>M129+M130</f>
        <v>0</v>
      </c>
    </row>
    <row r="132" spans="1:13" x14ac:dyDescent="0.25">
      <c r="A132" s="7"/>
      <c r="B132" s="7"/>
      <c r="C132" s="23" t="s">
        <v>108</v>
      </c>
      <c r="D132" s="52"/>
      <c r="E132" s="53">
        <v>0.18</v>
      </c>
      <c r="F132" s="53"/>
      <c r="G132" s="30"/>
      <c r="H132" s="30"/>
      <c r="I132" s="30"/>
      <c r="J132" s="30"/>
      <c r="K132" s="30"/>
      <c r="L132" s="30"/>
      <c r="M132" s="28">
        <f>M131*E132</f>
        <v>0</v>
      </c>
    </row>
    <row r="133" spans="1:13" x14ac:dyDescent="0.25">
      <c r="A133" s="7"/>
      <c r="B133" s="7"/>
      <c r="C133" s="56" t="s">
        <v>109</v>
      </c>
      <c r="D133" s="25"/>
      <c r="E133" s="30"/>
      <c r="F133" s="53"/>
      <c r="G133" s="30"/>
      <c r="H133" s="30"/>
      <c r="I133" s="30"/>
      <c r="J133" s="30"/>
      <c r="K133" s="30"/>
      <c r="L133" s="30"/>
      <c r="M133" s="22">
        <f>M131+M132</f>
        <v>0</v>
      </c>
    </row>
    <row r="134" spans="1:13" x14ac:dyDescent="0.25">
      <c r="C134" s="20"/>
    </row>
    <row r="135" spans="1:13" ht="30" x14ac:dyDescent="0.25">
      <c r="B135" s="20" t="s">
        <v>111</v>
      </c>
    </row>
    <row r="136" spans="1:13" s="2" customFormat="1" ht="51.75" customHeight="1" x14ac:dyDescent="0.25">
      <c r="B136" s="21" t="s">
        <v>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 s="2" customFormat="1" ht="25.5" customHeight="1" x14ac:dyDescent="0.25">
      <c r="B137" s="13" t="s">
        <v>6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</sheetData>
  <mergeCells count="13">
    <mergeCell ref="B136:M136"/>
    <mergeCell ref="B137:M137"/>
    <mergeCell ref="I3:J3"/>
    <mergeCell ref="G3:H3"/>
    <mergeCell ref="A3:A4"/>
    <mergeCell ref="B3:B4"/>
    <mergeCell ref="C3:C4"/>
    <mergeCell ref="D3:D4"/>
    <mergeCell ref="E3:F3"/>
    <mergeCell ref="A1:M1"/>
    <mergeCell ref="A2:M2"/>
    <mergeCell ref="K3:L3"/>
    <mergeCell ref="M3:M4"/>
  </mergeCells>
  <pageMargins left="0.05" right="0.05" top="0.05" bottom="0.05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</dc:creator>
  <cp:lastModifiedBy>User</cp:lastModifiedBy>
  <cp:lastPrinted>2021-12-27T13:29:47Z</cp:lastPrinted>
  <dcterms:created xsi:type="dcterms:W3CDTF">2017-07-24T13:59:39Z</dcterms:created>
  <dcterms:modified xsi:type="dcterms:W3CDTF">2021-12-27T13:36:36Z</dcterms:modified>
</cp:coreProperties>
</file>