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913" activeTab="0"/>
  </bookViews>
  <sheets>
    <sheet name="კრებსითი" sheetId="1" r:id="rId1"/>
    <sheet name="1.1" sheetId="2" r:id="rId2"/>
    <sheet name="1-2" sheetId="3" r:id="rId3"/>
  </sheets>
  <definedNames>
    <definedName name="_xlnm.Print_Area" localSheetId="1">'1.1'!$A$1:$M$65</definedName>
  </definedNames>
  <calcPr fullCalcOnLoad="1"/>
</workbook>
</file>

<file path=xl/sharedStrings.xml><?xml version="1.0" encoding="utf-8"?>
<sst xmlns="http://schemas.openxmlformats.org/spreadsheetml/2006/main" count="258" uniqueCount="157">
  <si>
    <t>სარემონტო სამუშაოები</t>
  </si>
  <si>
    <t>#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</si>
  <si>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</si>
  <si>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</si>
  <si>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</si>
  <si>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</si>
  <si>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</si>
  <si>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</si>
  <si>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</si>
  <si>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</si>
  <si>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</si>
  <si>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</si>
  <si>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</si>
  <si>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</si>
  <si>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</si>
  <si>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კვ.მ.</t>
  </si>
  <si>
    <t>კუბ.მ.</t>
  </si>
  <si>
    <t>ტონა</t>
  </si>
  <si>
    <t>საფუძველი</t>
  </si>
  <si>
    <t>ნორმატიული</t>
  </si>
  <si>
    <t>ჯამი</t>
  </si>
  <si>
    <t>სულ</t>
  </si>
  <si>
    <t>განზ.</t>
  </si>
  <si>
    <t>მასალა</t>
  </si>
  <si>
    <t>სამშენებლო</t>
  </si>
  <si>
    <t>ხელფასი</t>
  </si>
  <si>
    <t>სამუშაოს დასახელება</t>
  </si>
  <si>
    <t>ერთ. ფასი</t>
  </si>
  <si>
    <t>ერთ-ზე</t>
  </si>
  <si>
    <t>სატრანსპორტო ხარჯი (მასალიდან)</t>
  </si>
  <si>
    <t>ზედნადები ხარჯები</t>
  </si>
  <si>
    <t>გეგმიური მოგება</t>
  </si>
  <si>
    <t>დღგ</t>
  </si>
  <si>
    <t>15-52-1.</t>
  </si>
  <si>
    <t>15-168-7</t>
  </si>
  <si>
    <t>46-32-3</t>
  </si>
  <si>
    <t>9-14-5</t>
  </si>
  <si>
    <t>23-23-1</t>
  </si>
  <si>
    <t>46-30-1gam</t>
  </si>
  <si>
    <t>r25-5-12.</t>
  </si>
  <si>
    <t>11-30-7.</t>
  </si>
  <si>
    <t>10-59-2</t>
  </si>
  <si>
    <t>ცალი</t>
  </si>
  <si>
    <t>10-20-3gam</t>
  </si>
  <si>
    <t>11-1-6.</t>
  </si>
  <si>
    <t>11-1-3.</t>
  </si>
  <si>
    <t>46-23-5</t>
  </si>
  <si>
    <t>სნდაწ
IV-2-82
15-164-7</t>
  </si>
  <si>
    <t>27-19-4.</t>
  </si>
  <si>
    <t>ალუმინის გადამყვანის შეძენა მონტაჟი</t>
  </si>
  <si>
    <t>გრძ.მ.</t>
  </si>
  <si>
    <t>რ21-87</t>
  </si>
  <si>
    <t>ტერიტორიის გასუფთავება სამშენებლო ნაგვისგან ხელით</t>
  </si>
  <si>
    <t>r1-3გამ</t>
  </si>
  <si>
    <t>სამშენებლო ნაგვის დატვირთვა ავტოთვითმცლელებზე ხელით</t>
  </si>
  <si>
    <t>სამშენებლო ნაგვის ტრანსპორტირება 25 კმ.-ზე</t>
  </si>
  <si>
    <t>15-56-1</t>
  </si>
  <si>
    <t>კარ-ფანჯრების ფერდოების ლესვა</t>
  </si>
  <si>
    <t>7-58-1</t>
  </si>
  <si>
    <t>6-1-6.</t>
  </si>
  <si>
    <t>გაუთვალისწინებელი ხარჯები</t>
  </si>
  <si>
    <t>D ბლოკში ფანჯრის ბლოკის დემონტაჟი</t>
  </si>
  <si>
    <t>10-10-3გამ.</t>
  </si>
  <si>
    <t>დაძრული ფილების მოხსნა ბაქნიდან</t>
  </si>
  <si>
    <t>ცემენტის მოჭიმვის მოხსნა</t>
  </si>
  <si>
    <t>გაფორმების ეკონომიკური ზონა ბათუმში ჩასატარებელი სარემონტო სამუშაოების ხარჯთაღრიცხვა</t>
  </si>
  <si>
    <t>დაძრული ფილების მოხსნა სავალი ნაწილიდან</t>
  </si>
  <si>
    <t>სველ წერტილებში ფანჯრის მოსაწყობად ღიობების გაჭრა</t>
  </si>
  <si>
    <t>შეღებილი “მდფ“-ის კარის მოწყობა (კომპლექტში)</t>
  </si>
  <si>
    <t>კარის ბლოკის დემონტაჟი</t>
  </si>
  <si>
    <t>სადემონტაჟო სამუშაოები</t>
  </si>
  <si>
    <t>D ბლოკში შეფერილი ალუმინის ჩარჩოს გასაწევი ფანჯრის ბლოკის მოწყობა</t>
  </si>
  <si>
    <t>სველ წერილებში ფანჯრის მოწყობა (გადმოსაკიდი მექანიზმით)</t>
  </si>
  <si>
    <t>გადმოსაკიდი მექანიზმი</t>
  </si>
  <si>
    <t>რამპაზე, კედლების ნაშხეფით დამუშავება</t>
  </si>
  <si>
    <t>სავალ ნაწილზე ქვიშის ფენა სისქ. 15მმ</t>
  </si>
  <si>
    <t>სავალ ნაწილზე ბეტონის ფილების მოწყობა ცემენტის ხსნარზე</t>
  </si>
  <si>
    <t>სავალ ნაწილზე არსებული ბეტონის ფილების მოწყობა ცემენტის ხსნარზე</t>
  </si>
  <si>
    <t>შიდა კედლის შეღებვა მაღალხარისხოვანი სილიკონური საღებავით (შეფითხვნა, დაგრუნტვა, შეღებვა)</t>
  </si>
  <si>
    <t>A-III კლასის არმატურა</t>
  </si>
  <si>
    <t>პროექტი</t>
  </si>
  <si>
    <t>100გრძ.მ.</t>
  </si>
  <si>
    <t>კედლის მოპირკეთება ალუკაბონდის ფილით (კონსტრუქცია-ფილა)</t>
  </si>
  <si>
    <t>D ბლოკის ფასადის მოპირკეთება ალუკაბონდის ფილით (კონსტრუქცია-ფილა)</t>
  </si>
  <si>
    <t>არსებული გადახურვის (წინფრას) გამაგრება ლითონ კონსტრუქციით (ნახაზის მიხედვით)</t>
  </si>
  <si>
    <t>СНиП
IV-2-82
46-28-1</t>
  </si>
  <si>
    <t>სახურავის რბილი საფარის ფენილის დემონტაჟი</t>
  </si>
  <si>
    <t>12-1-2-1</t>
  </si>
  <si>
    <t>რულონური გადახურვა 3 ფენა ლინეკრომით, ბითუმის ცხელ მასტიკაზე</t>
  </si>
  <si>
    <t>100კვ.მ.</t>
  </si>
  <si>
    <t xml:space="preserve">ჯამი </t>
  </si>
  <si>
    <t>s.n. da w. 8-471-4</t>
  </si>
  <si>
    <t>10 ცალი</t>
  </si>
  <si>
    <t>მეხამრიდის მოწყობა (კომპლექტში)</t>
  </si>
  <si>
    <t>11-15-2gam</t>
  </si>
  <si>
    <t>არსებული იატაკის დამუშავება და ეპოქსიდური იატაკის მოწყობა</t>
  </si>
  <si>
    <t>46-28-2</t>
  </si>
  <si>
    <t>ფურცლოვანი თუნუქის დემონტაჟი</t>
  </si>
  <si>
    <t>12-8-5.</t>
  </si>
  <si>
    <t>15-168-8</t>
  </si>
  <si>
    <t>ჭერის შეღებვა წყალემულსიური საღებავით</t>
  </si>
  <si>
    <t>10</t>
  </si>
  <si>
    <t>სანიაღვრე არხის მოწყობა</t>
  </si>
  <si>
    <t>კუთხოვანა 40*40*2,5</t>
  </si>
  <si>
    <t xml:space="preserve">ფურცლოვანი ფოლადის ბადე-ცხაური </t>
  </si>
  <si>
    <t>9-14-5gam</t>
  </si>
  <si>
    <t>9-14-6.</t>
  </si>
  <si>
    <t>12</t>
  </si>
  <si>
    <t xml:space="preserve"> თაბაშირმუყაოს ტიხრების (ორმაგი) მოწყობა (კომპლექტში)</t>
  </si>
  <si>
    <t xml:space="preserve"> თაბაშირმუყაოს ტიხრები (ორმაგი) ლითონ კონსტრუქციაზე (კომპლექტში)</t>
  </si>
  <si>
    <t>ლითონის კარის მოწყობა (შეღებილი, კომპლექტში)</t>
  </si>
  <si>
    <t>კარის მოწყობა ალუმინის ფერადი პროფილით (კომპლექტში)</t>
  </si>
  <si>
    <t>ბაქანზე ბაზალტის ფილების სისქ. 20მმ, მოწყობა ცემენტის ხსნარზე</t>
  </si>
  <si>
    <t>სავალ ნაწილზე შემასწორებელი ფენის მოწყობა ღორღით 10-20მმ</t>
  </si>
  <si>
    <t>ტუმბოს დამცავი ბარიერის მოსაწყობად წერტილოვანი საძირკვლის მოწყობა მონოლითური რკინა-ბეტონით B25 , ჩასატანებელი დეტალებით</t>
  </si>
  <si>
    <t>ტუმბოს გარშემო დამცავი ბარიერის მოწყობა კვადრატული მილებით</t>
  </si>
  <si>
    <t>კვადრატული მილი 100*100*5</t>
  </si>
  <si>
    <t xml:space="preserve">ლითონის ელემენტების დამუშავება შეღებვა ანტიკოროზიული საღებავით </t>
  </si>
  <si>
    <t>ბეტონის ბორდიურების მოწყობა ბეტონის საფუძველზე B25</t>
  </si>
  <si>
    <t>სახურავზე თუნუქის ფურცლის მოწყობა გადაბმის ადგილებში სისქ. 0.5მმ</t>
  </si>
  <si>
    <t>მშენებლობის ღირებულება</t>
  </si>
  <si>
    <t>კრებსითი სახარჯთაღრიცხვო გაანგარიშება</t>
  </si>
  <si>
    <t>გაფორმების ეკონომიკური ზონა ბათუმი</t>
  </si>
  <si>
    <t xml:space="preserve"> /მშენებლობის დასახელება/</t>
  </si>
  <si>
    <t>განზ. ერთ</t>
  </si>
  <si>
    <t>ღირებულება ლარი</t>
  </si>
  <si>
    <t>მ.შ. ხელფასი</t>
  </si>
  <si>
    <t>1-1</t>
  </si>
  <si>
    <t>სამშენებლო-სარემონტო</t>
  </si>
  <si>
    <t>ლარი</t>
  </si>
  <si>
    <t>1-2</t>
  </si>
  <si>
    <t>სულ, ჯამი</t>
  </si>
  <si>
    <t>სახანძრო უსაფრთხოება</t>
  </si>
  <si>
    <t>ნორმატიული რესურსი</t>
  </si>
  <si>
    <t xml:space="preserve"> ხელფასი</t>
  </si>
  <si>
    <t xml:space="preserve">   სამშენებლო  მექანიზმები</t>
  </si>
  <si>
    <t>ერთეული</t>
  </si>
  <si>
    <t>ერთ. 
ფასი</t>
  </si>
  <si>
    <t>სუსტი დენების ქსელი</t>
  </si>
  <si>
    <t>10-54-4. gam.</t>
  </si>
  <si>
    <t>სახანძრო სიგნალიზაციის კაბელი JY(st)Y- 1x2x0,8</t>
  </si>
  <si>
    <t>sndaw
IV-6-82
8-416-1</t>
  </si>
  <si>
    <t>8-417-5</t>
  </si>
  <si>
    <t>8-123-7</t>
  </si>
  <si>
    <t>სატრანსპორტო ხარჯები (მასალიდან)</t>
  </si>
  <si>
    <t>ზედნადები ხარჯები (მონტაჟზე)</t>
  </si>
  <si>
    <t>გეგმიური დაგროვება</t>
  </si>
  <si>
    <r>
      <t>სპილენძის ორმაგიზოლაციანი კაბელი</t>
    </r>
    <r>
      <rPr>
        <b/>
        <sz val="11"/>
        <rFont val="Arial"/>
        <family val="2"/>
      </rPr>
      <t xml:space="preserve"> Cu, NYM </t>
    </r>
    <r>
      <rPr>
        <b/>
        <sz val="11"/>
        <rFont val="AcadNusx"/>
        <family val="0"/>
      </rPr>
      <t>კვეთით 2X1,5 მმ2</t>
    </r>
  </si>
  <si>
    <t>დ-20 მმ მაღალი მდგრადობის PVC მილების მოწყობა კაბელების გასაყვანად</t>
  </si>
  <si>
    <t>საევაკუაციო გზის მიმართულების მაჩვენებელი ნიშანი (EXIT), ალუმინის ჩარჩო, პლასტიკური ან შუშის ზედაპირით; ელ. ენერგიის მიწოდების შეწყვეტის შემთხვევაში მუშაობის დრო არანაკლებ 90 წუთი; სამუშაო ძაბვის დიაპაზონი 180V-245VAC; დაცვის კლასი არანაკლებ IP20;  ნათურის სიმძლავრე: 2W ; სამუშაო ტემპერატურული დიაპაზონი -20ºC -დან +60ºC.-მდე;მონტაჟით</t>
  </si>
  <si>
    <t>დახურული ტიპის 12ვ, 7 ამპ აკუმულატორის მონტაჟი</t>
  </si>
  <si>
    <r>
      <t xml:space="preserve">სამისამართო სახანძრო მართვის პულტი / პანელის მონტაჟი </t>
    </r>
    <r>
      <rPr>
        <b/>
        <sz val="10"/>
        <rFont val="Arial"/>
        <family val="2"/>
      </rPr>
      <t xml:space="preserve">მისამართული სახანძრო პანელი, არანაკლებ 125 მისამართის მხარდაჭერით; სახანძრო პანელს ჩაშენებული უნდა ქონდეს ხმოვანი სასიგნალო მოწყობილობა;  არანაკლებ  1 ცალი გამოსასვლელი  საგანგაშო მოწყობილობების მიერთებისთვის EN54-2 დირექტივის შესაბამისი; არანაკლებ  2 ცალი მონიტორებადი გამოსასვლელი; არანაკლებ   1  ცალი პროგრამირებადი სარელეო გამოსასვლელი; არანაკლებ   1 ცალი გაუმართაობის სარელეო გამოსასვლელი; თითოეული დეტექტორის აღმოჩენის დონის რეჟიმის მიხედვით შეცვლის შესაძლებლობა დღე-ღამის მიხედვით, თითოეული დეტექტორის დამტვერიანების  დონის წაკითხვის და კომპენსირების საშუალება. USB და RS232 პორტები კომპიუტერიდან  კონფიგურირების და კონტროლისთვის; პანელს უნდა გააჩნდეს მეტალის კორპუსი  ჩამონტაჟებული კვების ბლოკი, EN-54-სტანდარტის შესაბამისი. კვების ძაბვის და აკუმულატორის ძაბვის მონიტორინგის შესაძლებლობით; არანაკლებ 1000 მოვლენის შენახვის საშუალება; ავტომატურ რეჟიმში ელ.ფოსტით ყველა მომხდარი მოვლენის გაგზავნის საშუალებით, ქსელის მოდულის დაერთების შემთხვევაში. უნდა გააჩნდეს ცენტრალური პროცესორის გაუმართაობის შემთხვევაში განგაშის სიგნალიზაციის გენერირების ტექნოლოგია; უნდა გააჩნდეს დაერთებული მოწყობილობების რიგითობის ტოპოლოგიის რუქის ჩვენება რეალურ დროში. პანელი უნდა იყოს ქვემოთ ჩამოთვლილი დირექტივებისა და ნორმების შესაბამისი: EN 54-2:1997 + A1:2006 EN 54-4:1997 + A1:2002 + A2:2006;  </t>
    </r>
  </si>
  <si>
    <r>
      <t xml:space="preserve">სამისამართო კვამლის დეტექტორის მონტაჟი (სამაგრით) </t>
    </r>
    <r>
      <rPr>
        <b/>
        <sz val="10"/>
        <color indexed="8"/>
        <rFont val="Sylfaen"/>
        <family val="1"/>
      </rPr>
      <t>სამისამართო კვამლის დეტექტორი სახანძრო პანელთან თავსებადი; დეტექტორს უნდა გააჩნდეს მანათობელი, რომელიც იციმციმებს მომლოდინე რეჟიმში; სამუშაო ძაბვის დიაპაზონი: არანაკლებ 19-30VDC; კვამლის აღმომჩენი კამერა დაცული უნდა იყოს მწერებისგან;  დეტექტორი მოთავსებული უნდა იყოს UL-94 დირექტივის შესაბამის თეთრ პოლიკარბონატის კორპუსში და გააჩნდეს მონიკელებული უჟანგავი კონტაქტები; ჰაერის მოძრავი ნაკადების მიმართ მდგრადი; მგრძნობელობის რეგულირების შესაძლებლობა (დაბალი, საშუალო და მაღალი); სამუშაო ტენიანობა არანაკლენ 93+-3%; მუშაობის ტემპერატურული დიაპაზონი -10ºC -დან +50ºC.-მდე; დაცვის კლასი არანაკლებ IP40 ;  დაბინძურების შესახებ ინფორმაციის მიწოდების საშუალება; დეტექტორი უნდა იყოს ქვემოთ ჩამოთვლილი დირექტივებისა და ნორმების შესაბამისი EN 54-7:2000, EN 54-7:2000/A1:2002, EN 54-7:2000/A2:2006;</t>
    </r>
  </si>
  <si>
    <r>
      <t xml:space="preserve">სამისამართო ხელის ღილაკის მონტაჟი 
</t>
    </r>
    <r>
      <rPr>
        <b/>
        <sz val="10"/>
        <rFont val="Arial"/>
        <family val="2"/>
      </rPr>
      <t>სამისამართო მრავალჯერადი გამოყენების ხელის ღილაკი პლასტმასის გადატვირთვის გასაღებით, სახანძრო პანელთან თავსებადი; სამუშაო ძაბვის დიაპაზონი: არანაკლებ 19-30VDC; სამუშაო ტენიანობა არანაკლენ 93+-3%; სამუშაო ტემპერატურული დიაპაზონი -10ºC -დან +50ºC.-მდე; ღილაკი უნდა იყოს ქვემოთ ჩამოთვლილი დირექტივებისა და ნორმების შესაბამისი EN 54-11:2001, EN 54-11:2001/A1:2005; EN 54-17:2005;</t>
    </r>
  </si>
  <si>
    <r>
      <t xml:space="preserve">სამისამართო  მანათობელი სირენას მონტაჟი 
</t>
    </r>
    <r>
      <rPr>
        <b/>
        <sz val="10"/>
        <rFont val="Arial"/>
        <family val="2"/>
      </rPr>
      <t xml:space="preserve">სამისამართო სირენა მანათობლით სახანძრო პანელთან თავსებადი; სირენა კვებას უნდა იღებდეს სამისამართო მარყუჟიდან; მარყუჟზე არანაკლებ 13 სირენის დაერთების შესაძლებლობა; 1 მეტრზე არანაკლებ 80dB (A) ჟღერადობა; სამუშაო ძაბვის დიაპაზონი: არანაკლებ 19-30VDC; სამუშაო ტენიანობა არანაკლენ 93+-3%; სამუშაო ტემპერატურული დიაპაზონი -10ºC -დან +50ºC.-მდე; სირენა უნდა იყოს ქვემოთ ჩამოთვლილი დირექტივებისა და ნორმების შესაბამისი EN 54-3:2001, EN 54-3:2001/A1:2002, EN 54-3:2001/A2:2006; EN 54-17:2005, </t>
    </r>
  </si>
  <si>
    <r>
      <t xml:space="preserve">სამისამართო  მოდულის მონტაჟი 
</t>
    </r>
    <r>
      <rPr>
        <b/>
        <sz val="10"/>
        <rFont val="Arial"/>
        <family val="2"/>
      </rPr>
      <t xml:space="preserve">სამისამართო შემსვლელ/გამომოსვლელი (In/Out) მოდული სახანძრო პანელთან თავსებადი; სასიგნალო შესასვლელი 1; სარელეო გამოსასვლელი 1; სამუშაო ძაბვის დიაპაზონი 19-30VDC; სამუშაო ტენიანობა არანაკლენ 93+-3%; სამუშაო ტემპერატურული დიაპაზონი  -5ºC -დან +40ºC.-მდე; მოდული უნდა იყოს ქვემოთ ჩამოთვლილი დირექტივებისა და ნორმების შესაბამისი EN54-18:2005; EN54-17:2005; </t>
    </r>
  </si>
  <si>
    <t>დანართი N1.1 - ხარჯთაღრიცხვა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</si>
</sst>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\ _₾_-;\-* #,##0\ _₾_-;_-* &quot;-&quot;\ _₾_-;_-@_-"/>
    <numFmt numFmtId="179" formatCode="_-* #,##0.00\ _₾_-;\-* #,##0.00\ _₾_-;_-* &quot;-&quot;??\ _₾_-;_-@_-"/>
    <numFmt numFmtId="180" formatCode="_-* #,##0.00\ _L_a_r_i_-;\-* #,##0.00\ _L_a_r_i_-;_-* &quot;-&quot;??\ _L_a_r_i_-;_-@_-"/>
    <numFmt numFmtId="181" formatCode="_-* #,##0.00_р_._-;\-* #,##0.00_р_._-;_-* &quot;-&quot;??_р_._-;_-@_-"/>
    <numFmt numFmtId="182" formatCode="0.0000"/>
    <numFmt numFmtId="183" formatCode="0.000"/>
    <numFmt numFmtId="184" formatCode="0.00000"/>
    <numFmt numFmtId="185" formatCode="_-* #,##0.000_-;\-* #,##0.000_-;_-* &quot;-&quot;??_-;_-@_-"/>
    <numFmt numFmtId="186" formatCode="_-* #,##0.0000_-;\-* #,##0.0000_-;_-* &quot;-&quot;??_-;_-@_-"/>
    <numFmt numFmtId="187" formatCode="0.0"/>
    <numFmt numFmtId="188" formatCode="#,##0.000;[Red]#,##0.000"/>
    <numFmt numFmtId="189" formatCode="0.000000"/>
    <numFmt numFmtId="190" formatCode="0.00000000"/>
    <numFmt numFmtId="191" formatCode="#,##0.0;[Red]#,##0.0"/>
    <numFmt numFmtId="192" formatCode="0.0%"/>
    <numFmt numFmtId="193" formatCode="#,##0.0"/>
    <numFmt numFmtId="194" formatCode="_-* #,##0.00&quot;р.&quot;_-;\-* #,##0.00&quot;р.&quot;_-;_-* &quot;-&quot;??&quot;р.&quot;_-;_-@_-"/>
    <numFmt numFmtId="195" formatCode="#,##0.000"/>
    <numFmt numFmtId="196" formatCode="_(* #,##0.0000_);_(* \(#,##0.0000\);_(* &quot;-&quot;????_);_(@_)"/>
    <numFmt numFmtId="197" formatCode="0.0000000"/>
    <numFmt numFmtId="198" formatCode="_(* #,##0.0_);_(* \(#,##0.0\);_(* &quot;-&quot;??_);_(@_)"/>
    <numFmt numFmtId="199" formatCode="#,##0.0000"/>
    <numFmt numFmtId="200" formatCode="#,##0.0_);\-#,##0.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Sylfae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name val="AcadNusx"/>
      <family val="0"/>
    </font>
    <font>
      <b/>
      <sz val="10"/>
      <name val="AcadNusx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sz val="11"/>
      <name val="AcadNusx"/>
      <family val="0"/>
    </font>
    <font>
      <b/>
      <sz val="11"/>
      <name val="AcadNusx"/>
      <family val="0"/>
    </font>
    <font>
      <sz val="9"/>
      <name val="AcadNusx"/>
      <family val="0"/>
    </font>
    <font>
      <b/>
      <sz val="10"/>
      <color indexed="8"/>
      <name val="Arial"/>
      <family val="2"/>
    </font>
    <font>
      <b/>
      <sz val="8"/>
      <name val="AcadNusx"/>
      <family val="0"/>
    </font>
    <font>
      <b/>
      <sz val="11"/>
      <name val="Arachveulebrivi Thin"/>
      <family val="2"/>
    </font>
    <font>
      <b/>
      <sz val="8"/>
      <name val="Arial"/>
      <family val="2"/>
    </font>
    <font>
      <b/>
      <sz val="9"/>
      <name val="AcadNusx"/>
      <family val="0"/>
    </font>
    <font>
      <sz val="11"/>
      <color indexed="8"/>
      <name val="AcadNusx"/>
      <family val="0"/>
    </font>
    <font>
      <sz val="12"/>
      <name val="AcadNusx"/>
      <family val="0"/>
    </font>
    <font>
      <sz val="14"/>
      <name val="AcadNusx"/>
      <family val="0"/>
    </font>
    <font>
      <b/>
      <sz val="12"/>
      <name val="AcadNusx"/>
      <family val="0"/>
    </font>
    <font>
      <i/>
      <sz val="11"/>
      <name val="Arial"/>
      <family val="2"/>
    </font>
    <font>
      <b/>
      <i/>
      <sz val="11"/>
      <name val="AcadNusx"/>
      <family val="0"/>
    </font>
    <font>
      <b/>
      <sz val="10"/>
      <color indexed="8"/>
      <name val="Sylfaen"/>
      <family val="1"/>
    </font>
    <font>
      <b/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Sylfaen"/>
      <family val="1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Sylfaen"/>
      <family val="1"/>
    </font>
    <font>
      <sz val="11"/>
      <color rgb="FF000000"/>
      <name val="Arial"/>
      <family val="2"/>
    </font>
    <font>
      <i/>
      <sz val="11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theme="1"/>
      </left>
      <right style="thin">
        <color theme="1"/>
      </right>
      <top style="medium"/>
      <bottom style="thin">
        <color theme="1"/>
      </bottom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</borders>
  <cellStyleXfs count="7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6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6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6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6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6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66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6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66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6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6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67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8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9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72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73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74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50" borderId="1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77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78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79" fillId="45" borderId="15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9" fillId="0" borderId="0">
      <alignment/>
      <protection/>
    </xf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95">
    <xf numFmtId="0" fontId="0" fillId="0" borderId="0" xfId="0" applyFont="1" applyAlignment="1">
      <alignment/>
    </xf>
    <xf numFmtId="0" fontId="8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2" fontId="28" fillId="0" borderId="19" xfId="0" applyNumberFormat="1" applyFont="1" applyFill="1" applyBorder="1" applyAlignment="1">
      <alignment horizontal="center" vertical="center" wrapText="1"/>
    </xf>
    <xf numFmtId="2" fontId="30" fillId="0" borderId="19" xfId="621" applyNumberFormat="1" applyFont="1" applyFill="1" applyBorder="1" applyAlignment="1">
      <alignment horizontal="center" vertical="center" wrapText="1"/>
      <protection/>
    </xf>
    <xf numFmtId="1" fontId="30" fillId="0" borderId="19" xfId="0" applyNumberFormat="1" applyFont="1" applyFill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left" vertical="center" wrapText="1"/>
    </xf>
    <xf numFmtId="9" fontId="31" fillId="0" borderId="19" xfId="0" applyNumberFormat="1" applyFont="1" applyFill="1" applyBorder="1" applyAlignment="1">
      <alignment horizontal="center" vertical="center" wrapText="1"/>
    </xf>
    <xf numFmtId="182" fontId="32" fillId="0" borderId="19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2" fontId="28" fillId="0" borderId="19" xfId="621" applyNumberFormat="1" applyFont="1" applyFill="1" applyBorder="1" applyAlignment="1">
      <alignment horizontal="center" vertical="center" wrapText="1"/>
      <protection/>
    </xf>
    <xf numFmtId="2" fontId="30" fillId="0" borderId="19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right" vertical="center" wrapText="1"/>
    </xf>
    <xf numFmtId="0" fontId="32" fillId="0" borderId="19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 vertical="center"/>
    </xf>
    <xf numFmtId="0" fontId="33" fillId="0" borderId="19" xfId="621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 vertical="center" wrapText="1"/>
    </xf>
    <xf numFmtId="0" fontId="35" fillId="0" borderId="19" xfId="621" applyFont="1" applyFill="1" applyBorder="1" applyAlignment="1">
      <alignment horizontal="center" vertical="center" wrapText="1"/>
      <protection/>
    </xf>
    <xf numFmtId="2" fontId="35" fillId="0" borderId="19" xfId="621" applyNumberFormat="1" applyFont="1" applyFill="1" applyBorder="1" applyAlignment="1">
      <alignment horizontal="center" vertical="center" wrapText="1"/>
      <protection/>
    </xf>
    <xf numFmtId="0" fontId="85" fillId="0" borderId="0" xfId="0" applyFont="1" applyFill="1" applyAlignment="1">
      <alignment vertical="center" wrapText="1"/>
    </xf>
    <xf numFmtId="2" fontId="26" fillId="0" borderId="20" xfId="0" applyNumberFormat="1" applyFont="1" applyFill="1" applyBorder="1" applyAlignment="1">
      <alignment horizontal="center" vertical="center" wrapText="1"/>
    </xf>
    <xf numFmtId="2" fontId="83" fillId="0" borderId="0" xfId="0" applyNumberFormat="1" applyFont="1" applyFill="1" applyAlignment="1">
      <alignment vertical="center" wrapText="1"/>
    </xf>
    <xf numFmtId="2" fontId="83" fillId="0" borderId="0" xfId="0" applyNumberFormat="1" applyFont="1" applyFill="1" applyAlignment="1">
      <alignment horizontal="center" vertical="center" wrapText="1"/>
    </xf>
    <xf numFmtId="2" fontId="2" fillId="0" borderId="19" xfId="621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3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19" xfId="619" applyNumberFormat="1" applyFont="1" applyFill="1" applyBorder="1" applyAlignment="1">
      <alignment horizontal="center" vertical="center" wrapText="1"/>
      <protection/>
    </xf>
    <xf numFmtId="183" fontId="2" fillId="0" borderId="19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2" fontId="26" fillId="0" borderId="19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86" fillId="0" borderId="19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right" vertical="center" wrapText="1"/>
    </xf>
    <xf numFmtId="2" fontId="87" fillId="0" borderId="19" xfId="0" applyNumberFormat="1" applyFont="1" applyFill="1" applyBorder="1" applyAlignment="1">
      <alignment horizontal="center" vertical="center" wrapText="1"/>
    </xf>
    <xf numFmtId="2" fontId="26" fillId="0" borderId="19" xfId="621" applyNumberFormat="1" applyFont="1" applyFill="1" applyBorder="1" applyAlignment="1">
      <alignment horizontal="center" vertical="center" wrapText="1"/>
      <protection/>
    </xf>
    <xf numFmtId="0" fontId="28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/>
    </xf>
    <xf numFmtId="2" fontId="28" fillId="0" borderId="19" xfId="619" applyNumberFormat="1" applyFont="1" applyFill="1" applyBorder="1" applyAlignment="1">
      <alignment horizontal="center" vertical="center"/>
      <protection/>
    </xf>
    <xf numFmtId="0" fontId="40" fillId="0" borderId="25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/>
    </xf>
    <xf numFmtId="2" fontId="28" fillId="0" borderId="25" xfId="499" applyNumberFormat="1" applyFont="1" applyFill="1" applyBorder="1" applyAlignment="1">
      <alignment horizontal="center" vertical="center"/>
      <protection/>
    </xf>
    <xf numFmtId="2" fontId="30" fillId="0" borderId="25" xfId="499" applyNumberFormat="1" applyFont="1" applyFill="1" applyBorder="1" applyAlignment="1">
      <alignment horizontal="center" vertical="center"/>
      <protection/>
    </xf>
    <xf numFmtId="2" fontId="28" fillId="0" borderId="25" xfId="619" applyNumberFormat="1" applyFont="1" applyFill="1" applyBorder="1" applyAlignment="1">
      <alignment horizontal="center" vertical="center"/>
      <protection/>
    </xf>
    <xf numFmtId="2" fontId="28" fillId="0" borderId="26" xfId="499" applyNumberFormat="1" applyFont="1" applyFill="1" applyBorder="1" applyAlignment="1">
      <alignment horizontal="center" vertical="center"/>
      <protection/>
    </xf>
    <xf numFmtId="0" fontId="30" fillId="0" borderId="23" xfId="0" applyFont="1" applyFill="1" applyBorder="1" applyAlignment="1">
      <alignment horizontal="center" vertical="center" wrapText="1"/>
    </xf>
    <xf numFmtId="0" fontId="2" fillId="0" borderId="23" xfId="529" applyNumberFormat="1" applyFont="1" applyFill="1" applyBorder="1" applyAlignment="1" applyProtection="1">
      <alignment horizontal="center" vertical="center" wrapText="1"/>
      <protection/>
    </xf>
    <xf numFmtId="2" fontId="88" fillId="0" borderId="23" xfId="0" applyNumberFormat="1" applyFont="1" applyFill="1" applyBorder="1" applyAlignment="1">
      <alignment horizontal="center" vertical="center" wrapText="1"/>
    </xf>
    <xf numFmtId="0" fontId="2" fillId="0" borderId="23" xfId="529" applyFont="1" applyFill="1" applyBorder="1" applyAlignment="1" applyProtection="1">
      <alignment horizontal="center" vertical="center" wrapText="1"/>
      <protection/>
    </xf>
    <xf numFmtId="2" fontId="83" fillId="0" borderId="23" xfId="0" applyNumberFormat="1" applyFont="1" applyFill="1" applyBorder="1" applyAlignment="1">
      <alignment horizontal="center" vertical="center" wrapText="1"/>
    </xf>
    <xf numFmtId="2" fontId="86" fillId="0" borderId="23" xfId="0" applyNumberFormat="1" applyFont="1" applyFill="1" applyBorder="1" applyAlignment="1">
      <alignment horizontal="center" vertical="center" wrapText="1"/>
    </xf>
    <xf numFmtId="2" fontId="2" fillId="0" borderId="23" xfId="621" applyNumberFormat="1" applyFont="1" applyFill="1" applyBorder="1" applyAlignment="1">
      <alignment horizontal="center" vertical="center" wrapText="1"/>
      <protection/>
    </xf>
    <xf numFmtId="0" fontId="26" fillId="0" borderId="25" xfId="0" applyFont="1" applyFill="1" applyBorder="1" applyAlignment="1">
      <alignment horizontal="center" vertical="center" wrapText="1"/>
    </xf>
    <xf numFmtId="2" fontId="89" fillId="0" borderId="25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182" fontId="26" fillId="0" borderId="25" xfId="0" applyNumberFormat="1" applyFont="1" applyFill="1" applyBorder="1" applyAlignment="1">
      <alignment horizontal="center" vertical="center" wrapText="1"/>
    </xf>
    <xf numFmtId="2" fontId="26" fillId="0" borderId="25" xfId="0" applyNumberFormat="1" applyFont="1" applyFill="1" applyBorder="1" applyAlignment="1">
      <alignment horizontal="center" vertical="center" wrapText="1"/>
    </xf>
    <xf numFmtId="2" fontId="26" fillId="0" borderId="25" xfId="0" applyNumberFormat="1" applyFont="1" applyFill="1" applyBorder="1" applyAlignment="1">
      <alignment horizontal="center" vertical="center"/>
    </xf>
    <xf numFmtId="2" fontId="26" fillId="0" borderId="25" xfId="619" applyNumberFormat="1" applyFont="1" applyFill="1" applyBorder="1" applyAlignment="1">
      <alignment horizontal="center" vertical="center" wrapText="1"/>
      <protection/>
    </xf>
    <xf numFmtId="2" fontId="26" fillId="0" borderId="26" xfId="0" applyNumberFormat="1" applyFont="1" applyFill="1" applyBorder="1" applyAlignment="1">
      <alignment horizontal="center" vertical="center"/>
    </xf>
    <xf numFmtId="2" fontId="28" fillId="0" borderId="22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/>
    </xf>
    <xf numFmtId="0" fontId="26" fillId="0" borderId="20" xfId="499" applyFont="1" applyFill="1" applyBorder="1" applyAlignment="1">
      <alignment horizontal="center" vertical="center" wrapText="1"/>
      <protection/>
    </xf>
    <xf numFmtId="182" fontId="2" fillId="0" borderId="2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2" fontId="88" fillId="0" borderId="24" xfId="0" applyNumberFormat="1" applyFont="1" applyFill="1" applyBorder="1" applyAlignment="1">
      <alignment horizontal="center" vertical="center" wrapText="1"/>
    </xf>
    <xf numFmtId="182" fontId="2" fillId="0" borderId="24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/>
    </xf>
    <xf numFmtId="17" fontId="2" fillId="0" borderId="25" xfId="0" applyNumberFormat="1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center" vertical="center"/>
    </xf>
    <xf numFmtId="2" fontId="2" fillId="0" borderId="25" xfId="619" applyNumberFormat="1" applyFont="1" applyFill="1" applyBorder="1" applyAlignment="1">
      <alignment horizontal="center" vertical="center"/>
      <protection/>
    </xf>
    <xf numFmtId="0" fontId="26" fillId="0" borderId="27" xfId="0" applyFont="1" applyFill="1" applyBorder="1" applyAlignment="1">
      <alignment horizontal="center" vertical="center"/>
    </xf>
    <xf numFmtId="17" fontId="26" fillId="0" borderId="25" xfId="0" applyNumberFormat="1" applyFont="1" applyFill="1" applyBorder="1" applyAlignment="1">
      <alignment horizontal="center" vertical="center"/>
    </xf>
    <xf numFmtId="182" fontId="26" fillId="0" borderId="25" xfId="0" applyNumberFormat="1" applyFont="1" applyFill="1" applyBorder="1" applyAlignment="1">
      <alignment horizontal="center" vertical="center"/>
    </xf>
    <xf numFmtId="2" fontId="26" fillId="0" borderId="25" xfId="619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vertical="center"/>
    </xf>
    <xf numFmtId="2" fontId="2" fillId="0" borderId="20" xfId="619" applyNumberFormat="1" applyFont="1" applyFill="1" applyBorder="1" applyAlignment="1">
      <alignment horizontal="center" vertical="center" wrapText="1"/>
      <protection/>
    </xf>
    <xf numFmtId="183" fontId="26" fillId="0" borderId="25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 wrapText="1"/>
    </xf>
    <xf numFmtId="2" fontId="28" fillId="0" borderId="26" xfId="0" applyNumberFormat="1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183" fontId="30" fillId="0" borderId="25" xfId="0" applyNumberFormat="1" applyFont="1" applyFill="1" applyBorder="1" applyAlignment="1">
      <alignment horizontal="center" vertical="center"/>
    </xf>
    <xf numFmtId="2" fontId="30" fillId="0" borderId="25" xfId="0" applyNumberFormat="1" applyFont="1" applyFill="1" applyBorder="1" applyAlignment="1">
      <alignment horizontal="center" vertical="center"/>
    </xf>
    <xf numFmtId="2" fontId="30" fillId="0" borderId="25" xfId="619" applyNumberFormat="1" applyFont="1" applyFill="1" applyBorder="1" applyAlignment="1">
      <alignment horizontal="center" vertical="center"/>
      <protection/>
    </xf>
    <xf numFmtId="2" fontId="30" fillId="0" borderId="26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 wrapText="1"/>
    </xf>
    <xf numFmtId="0" fontId="30" fillId="0" borderId="20" xfId="499" applyFont="1" applyFill="1" applyBorder="1" applyAlignment="1">
      <alignment horizontal="center" vertical="center" wrapText="1"/>
      <protection/>
    </xf>
    <xf numFmtId="2" fontId="39" fillId="0" borderId="25" xfId="0" applyNumberFormat="1" applyFont="1" applyFill="1" applyBorder="1" applyAlignment="1">
      <alignment horizontal="center" vertical="center" wrapText="1"/>
    </xf>
    <xf numFmtId="2" fontId="30" fillId="0" borderId="20" xfId="499" applyNumberFormat="1" applyFont="1" applyFill="1" applyBorder="1" applyAlignment="1">
      <alignment horizontal="center" vertical="center" wrapText="1"/>
      <protection/>
    </xf>
    <xf numFmtId="2" fontId="30" fillId="0" borderId="20" xfId="619" applyNumberFormat="1" applyFont="1" applyFill="1" applyBorder="1" applyAlignment="1">
      <alignment horizontal="center" vertical="center" wrapText="1"/>
      <protection/>
    </xf>
    <xf numFmtId="0" fontId="26" fillId="0" borderId="27" xfId="622" applyFont="1" applyFill="1" applyBorder="1" applyAlignment="1">
      <alignment horizontal="center" vertical="center" wrapText="1"/>
      <protection/>
    </xf>
    <xf numFmtId="49" fontId="42" fillId="0" borderId="25" xfId="622" applyNumberFormat="1" applyFont="1" applyFill="1" applyBorder="1" applyAlignment="1">
      <alignment horizontal="center" vertical="center" wrapText="1"/>
      <protection/>
    </xf>
    <xf numFmtId="188" fontId="26" fillId="0" borderId="25" xfId="618" applyNumberFormat="1" applyFont="1" applyFill="1" applyBorder="1" applyAlignment="1">
      <alignment horizontal="center" vertical="center" wrapText="1"/>
      <protection/>
    </xf>
    <xf numFmtId="0" fontId="26" fillId="0" borderId="25" xfId="622" applyFont="1" applyFill="1" applyBorder="1" applyAlignment="1">
      <alignment horizontal="center" vertical="center" wrapText="1"/>
      <protection/>
    </xf>
    <xf numFmtId="183" fontId="26" fillId="0" borderId="25" xfId="622" applyNumberFormat="1" applyFont="1" applyFill="1" applyBorder="1" applyAlignment="1">
      <alignment horizontal="center" vertical="center" wrapText="1"/>
      <protection/>
    </xf>
    <xf numFmtId="2" fontId="26" fillId="0" borderId="28" xfId="0" applyNumberFormat="1" applyFont="1" applyFill="1" applyBorder="1" applyAlignment="1">
      <alignment horizontal="center" vertical="center" wrapText="1"/>
    </xf>
    <xf numFmtId="2" fontId="2" fillId="0" borderId="25" xfId="622" applyNumberFormat="1" applyFont="1" applyFill="1" applyBorder="1" applyAlignment="1">
      <alignment horizontal="center" vertical="center" wrapText="1"/>
      <protection/>
    </xf>
    <xf numFmtId="2" fontId="35" fillId="0" borderId="25" xfId="622" applyNumberFormat="1" applyFont="1" applyFill="1" applyBorder="1" applyAlignment="1">
      <alignment horizontal="center" vertical="center" wrapText="1"/>
      <protection/>
    </xf>
    <xf numFmtId="2" fontId="2" fillId="0" borderId="26" xfId="622" applyNumberFormat="1" applyFont="1" applyFill="1" applyBorder="1" applyAlignment="1">
      <alignment horizontal="center" vertical="center" wrapText="1"/>
      <protection/>
    </xf>
    <xf numFmtId="0" fontId="2" fillId="0" borderId="0" xfId="622" applyFont="1" applyFill="1" applyAlignment="1">
      <alignment vertical="center"/>
      <protection/>
    </xf>
    <xf numFmtId="0" fontId="83" fillId="0" borderId="0" xfId="0" applyFont="1" applyFill="1" applyAlignment="1">
      <alignment vertical="center"/>
    </xf>
    <xf numFmtId="0" fontId="26" fillId="0" borderId="29" xfId="0" applyFont="1" applyFill="1" applyBorder="1" applyAlignment="1">
      <alignment horizontal="center" vertical="center"/>
    </xf>
    <xf numFmtId="14" fontId="25" fillId="0" borderId="25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2" fontId="25" fillId="0" borderId="25" xfId="0" applyNumberFormat="1" applyFont="1" applyFill="1" applyBorder="1" applyAlignment="1">
      <alignment horizontal="center" vertical="center" wrapText="1"/>
    </xf>
    <xf numFmtId="2" fontId="25" fillId="0" borderId="30" xfId="0" applyNumberFormat="1" applyFont="1" applyFill="1" applyBorder="1" applyAlignment="1">
      <alignment horizontal="center" vertical="center" wrapText="1"/>
    </xf>
    <xf numFmtId="2" fontId="25" fillId="0" borderId="25" xfId="343" applyNumberFormat="1" applyFont="1" applyFill="1" applyBorder="1" applyAlignment="1">
      <alignment horizontal="center" vertical="center" wrapText="1"/>
    </xf>
    <xf numFmtId="2" fontId="24" fillId="0" borderId="25" xfId="343" applyNumberFormat="1" applyFont="1" applyFill="1" applyBorder="1" applyAlignment="1">
      <alignment horizontal="center" vertical="center" wrapText="1"/>
    </xf>
    <xf numFmtId="2" fontId="25" fillId="0" borderId="26" xfId="0" applyNumberFormat="1" applyFont="1" applyFill="1" applyBorder="1" applyAlignment="1">
      <alignment horizontal="center" vertical="center" wrapText="1"/>
    </xf>
    <xf numFmtId="2" fontId="36" fillId="0" borderId="19" xfId="0" applyNumberFormat="1" applyFont="1" applyFill="1" applyBorder="1" applyAlignment="1">
      <alignment horizontal="center" vertical="center" wrapText="1"/>
    </xf>
    <xf numFmtId="2" fontId="36" fillId="0" borderId="22" xfId="0" applyNumberFormat="1" applyFont="1" applyFill="1" applyBorder="1" applyAlignment="1">
      <alignment horizontal="center" vertical="center" wrapText="1"/>
    </xf>
    <xf numFmtId="2" fontId="36" fillId="0" borderId="21" xfId="0" applyNumberFormat="1" applyFont="1" applyFill="1" applyBorder="1" applyAlignment="1">
      <alignment horizontal="center" vertical="center" wrapText="1"/>
    </xf>
    <xf numFmtId="2" fontId="36" fillId="0" borderId="31" xfId="0" applyNumberFormat="1" applyFont="1" applyFill="1" applyBorder="1" applyAlignment="1">
      <alignment horizontal="center" vertical="center" wrapText="1"/>
    </xf>
    <xf numFmtId="2" fontId="37" fillId="0" borderId="25" xfId="0" applyNumberFormat="1" applyFont="1" applyFill="1" applyBorder="1" applyAlignment="1">
      <alignment horizontal="center" vertical="center" wrapText="1"/>
    </xf>
    <xf numFmtId="2" fontId="36" fillId="0" borderId="25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/>
    </xf>
    <xf numFmtId="14" fontId="30" fillId="0" borderId="25" xfId="0" applyNumberFormat="1" applyFont="1" applyFill="1" applyBorder="1" applyAlignment="1">
      <alignment horizontal="center" vertical="center"/>
    </xf>
    <xf numFmtId="2" fontId="30" fillId="0" borderId="26" xfId="619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vertical="center"/>
    </xf>
    <xf numFmtId="0" fontId="30" fillId="0" borderId="2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183" fontId="37" fillId="0" borderId="25" xfId="0" applyNumberFormat="1" applyFont="1" applyFill="1" applyBorder="1" applyAlignment="1">
      <alignment horizontal="center" vertical="center" wrapText="1"/>
    </xf>
    <xf numFmtId="2" fontId="37" fillId="0" borderId="25" xfId="619" applyNumberFormat="1" applyFont="1" applyFill="1" applyBorder="1" applyAlignment="1">
      <alignment horizontal="center" vertical="center" wrapText="1"/>
      <protection/>
    </xf>
    <xf numFmtId="2" fontId="37" fillId="0" borderId="26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6" fillId="0" borderId="27" xfId="534" applyFont="1" applyFill="1" applyBorder="1" applyAlignment="1">
      <alignment horizontal="center" vertical="center" wrapText="1"/>
      <protection/>
    </xf>
    <xf numFmtId="0" fontId="26" fillId="0" borderId="25" xfId="534" applyFont="1" applyFill="1" applyBorder="1" applyAlignment="1">
      <alignment horizontal="center" vertical="center" wrapText="1"/>
      <protection/>
    </xf>
    <xf numFmtId="182" fontId="26" fillId="0" borderId="25" xfId="534" applyNumberFormat="1" applyFont="1" applyFill="1" applyBorder="1" applyAlignment="1">
      <alignment horizontal="center" vertical="center" wrapText="1"/>
      <protection/>
    </xf>
    <xf numFmtId="2" fontId="26" fillId="0" borderId="25" xfId="534" applyNumberFormat="1" applyFont="1" applyFill="1" applyBorder="1" applyAlignment="1">
      <alignment horizontal="center" vertical="center" wrapText="1"/>
      <protection/>
    </xf>
    <xf numFmtId="2" fontId="26" fillId="0" borderId="25" xfId="496" applyNumberFormat="1" applyFont="1" applyFill="1" applyBorder="1" applyAlignment="1">
      <alignment horizontal="center" vertical="center" wrapText="1"/>
      <protection/>
    </xf>
    <xf numFmtId="2" fontId="26" fillId="0" borderId="25" xfId="620" applyNumberFormat="1" applyFont="1" applyFill="1" applyBorder="1" applyAlignment="1">
      <alignment horizontal="center" vertical="center" wrapText="1"/>
      <protection/>
    </xf>
    <xf numFmtId="0" fontId="26" fillId="0" borderId="0" xfId="496" applyFont="1" applyFill="1" applyBorder="1" applyAlignment="1">
      <alignment horizontal="center" vertical="center" wrapText="1"/>
      <protection/>
    </xf>
    <xf numFmtId="0" fontId="26" fillId="0" borderId="27" xfId="499" applyFont="1" applyFill="1" applyBorder="1" applyAlignment="1">
      <alignment horizontal="center" vertical="center" wrapText="1"/>
      <protection/>
    </xf>
    <xf numFmtId="0" fontId="26" fillId="0" borderId="25" xfId="499" applyFont="1" applyFill="1" applyBorder="1" applyAlignment="1">
      <alignment horizontal="center" vertical="center" wrapText="1"/>
      <protection/>
    </xf>
    <xf numFmtId="182" fontId="26" fillId="0" borderId="25" xfId="499" applyNumberFormat="1" applyFont="1" applyFill="1" applyBorder="1" applyAlignment="1">
      <alignment horizontal="center" vertical="center" wrapText="1"/>
      <protection/>
    </xf>
    <xf numFmtId="2" fontId="26" fillId="0" borderId="25" xfId="499" applyNumberFormat="1" applyFont="1" applyFill="1" applyBorder="1" applyAlignment="1">
      <alignment horizontal="center" vertical="center" wrapText="1"/>
      <protection/>
    </xf>
    <xf numFmtId="0" fontId="26" fillId="0" borderId="0" xfId="499" applyFont="1" applyFill="1" applyAlignment="1">
      <alignment vertical="center" wrapText="1"/>
      <protection/>
    </xf>
    <xf numFmtId="0" fontId="26" fillId="0" borderId="33" xfId="496" applyFont="1" applyFill="1" applyBorder="1" applyAlignment="1">
      <alignment horizontal="center" vertical="center"/>
      <protection/>
    </xf>
    <xf numFmtId="0" fontId="26" fillId="0" borderId="34" xfId="496" applyFont="1" applyFill="1" applyBorder="1" applyAlignment="1">
      <alignment horizontal="center" vertical="center" wrapText="1"/>
      <protection/>
    </xf>
    <xf numFmtId="0" fontId="26" fillId="0" borderId="34" xfId="0" applyFont="1" applyFill="1" applyBorder="1" applyAlignment="1">
      <alignment horizontal="center" vertical="center" wrapText="1"/>
    </xf>
    <xf numFmtId="0" fontId="26" fillId="0" borderId="34" xfId="496" applyFont="1" applyFill="1" applyBorder="1" applyAlignment="1">
      <alignment horizontal="center" vertical="center"/>
      <protection/>
    </xf>
    <xf numFmtId="182" fontId="26" fillId="0" borderId="34" xfId="496" applyNumberFormat="1" applyFont="1" applyFill="1" applyBorder="1" applyAlignment="1">
      <alignment horizontal="center" vertical="center"/>
      <protection/>
    </xf>
    <xf numFmtId="2" fontId="26" fillId="0" borderId="34" xfId="534" applyNumberFormat="1" applyFont="1" applyFill="1" applyBorder="1" applyAlignment="1">
      <alignment horizontal="center" vertical="center" wrapText="1"/>
      <protection/>
    </xf>
    <xf numFmtId="2" fontId="26" fillId="0" borderId="34" xfId="496" applyNumberFormat="1" applyFont="1" applyFill="1" applyBorder="1" applyAlignment="1">
      <alignment horizontal="center" vertical="center"/>
      <protection/>
    </xf>
    <xf numFmtId="2" fontId="26" fillId="0" borderId="34" xfId="0" applyNumberFormat="1" applyFont="1" applyFill="1" applyBorder="1" applyAlignment="1">
      <alignment horizontal="center" vertical="center"/>
    </xf>
    <xf numFmtId="2" fontId="2" fillId="0" borderId="34" xfId="706" applyNumberFormat="1" applyFont="1" applyFill="1" applyBorder="1" applyAlignment="1">
      <alignment horizontal="center" vertical="center"/>
      <protection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0" fontId="26" fillId="0" borderId="0" xfId="496" applyFont="1" applyFill="1" applyAlignment="1">
      <alignment vertical="center"/>
      <protection/>
    </xf>
    <xf numFmtId="183" fontId="26" fillId="0" borderId="25" xfId="0" applyNumberFormat="1" applyFont="1" applyFill="1" applyBorder="1" applyAlignment="1">
      <alignment horizontal="center" vertical="center" wrapText="1"/>
    </xf>
    <xf numFmtId="2" fontId="26" fillId="0" borderId="26" xfId="619" applyNumberFormat="1" applyFont="1" applyFill="1" applyBorder="1" applyAlignment="1">
      <alignment horizontal="center" vertical="center" wrapText="1"/>
      <protection/>
    </xf>
    <xf numFmtId="0" fontId="26" fillId="0" borderId="25" xfId="0" applyFont="1" applyFill="1" applyBorder="1" applyAlignment="1">
      <alignment vertical="center" wrapText="1"/>
    </xf>
    <xf numFmtId="2" fontId="26" fillId="0" borderId="25" xfId="0" applyNumberFormat="1" applyFont="1" applyFill="1" applyBorder="1" applyAlignment="1" quotePrefix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9" fontId="26" fillId="0" borderId="27" xfId="0" applyNumberFormat="1" applyFont="1" applyFill="1" applyBorder="1" applyAlignment="1">
      <alignment horizontal="center" vertical="center" wrapText="1"/>
    </xf>
    <xf numFmtId="49" fontId="26" fillId="0" borderId="25" xfId="0" applyNumberFormat="1" applyFont="1" applyFill="1" applyBorder="1" applyAlignment="1">
      <alignment horizontal="center" vertical="center" wrapText="1"/>
    </xf>
    <xf numFmtId="2" fontId="26" fillId="0" borderId="26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27" xfId="622" applyNumberFormat="1" applyFont="1" applyFill="1" applyBorder="1" applyAlignment="1">
      <alignment horizontal="center" vertical="center" wrapText="1"/>
      <protection/>
    </xf>
    <xf numFmtId="49" fontId="26" fillId="0" borderId="25" xfId="622" applyNumberFormat="1" applyFont="1" applyFill="1" applyBorder="1" applyAlignment="1">
      <alignment horizontal="center" vertical="center" wrapText="1"/>
      <protection/>
    </xf>
    <xf numFmtId="2" fontId="26" fillId="0" borderId="25" xfId="622" applyNumberFormat="1" applyFont="1" applyFill="1" applyBorder="1" applyAlignment="1">
      <alignment horizontal="center" vertical="center" wrapText="1"/>
      <protection/>
    </xf>
    <xf numFmtId="2" fontId="26" fillId="0" borderId="0" xfId="622" applyNumberFormat="1" applyFont="1" applyFill="1" applyBorder="1" applyAlignment="1">
      <alignment horizontal="center" vertical="center" wrapText="1"/>
      <protection/>
    </xf>
    <xf numFmtId="49" fontId="26" fillId="0" borderId="0" xfId="622" applyNumberFormat="1" applyFont="1" applyFill="1" applyBorder="1" applyAlignment="1">
      <alignment horizontal="center" vertical="center" wrapText="1"/>
      <protection/>
    </xf>
    <xf numFmtId="0" fontId="30" fillId="0" borderId="27" xfId="0" applyFont="1" applyFill="1" applyBorder="1" applyAlignment="1">
      <alignment horizontal="center" vertical="center" wrapText="1"/>
    </xf>
    <xf numFmtId="183" fontId="30" fillId="0" borderId="25" xfId="0" applyNumberFormat="1" applyFont="1" applyFill="1" applyBorder="1" applyAlignment="1">
      <alignment horizontal="center" vertical="center" wrapText="1"/>
    </xf>
    <xf numFmtId="2" fontId="30" fillId="0" borderId="25" xfId="0" applyNumberFormat="1" applyFont="1" applyFill="1" applyBorder="1" applyAlignment="1">
      <alignment horizontal="center" vertical="center" wrapText="1"/>
    </xf>
    <xf numFmtId="2" fontId="30" fillId="0" borderId="25" xfId="619" applyNumberFormat="1" applyFont="1" applyFill="1" applyBorder="1" applyAlignment="1">
      <alignment horizontal="center" vertical="center" wrapText="1"/>
      <protection/>
    </xf>
    <xf numFmtId="2" fontId="30" fillId="0" borderId="26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9" fillId="0" borderId="27" xfId="0" applyNumberFormat="1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182" fontId="39" fillId="0" borderId="25" xfId="0" applyNumberFormat="1" applyFont="1" applyFill="1" applyBorder="1" applyAlignment="1">
      <alignment horizontal="left" vertical="center" wrapText="1"/>
    </xf>
    <xf numFmtId="2" fontId="39" fillId="0" borderId="25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499" applyFont="1" applyFill="1" applyAlignment="1">
      <alignment horizontal="center" vertical="center" wrapText="1"/>
      <protection/>
    </xf>
    <xf numFmtId="0" fontId="28" fillId="0" borderId="0" xfId="499" applyFont="1" applyFill="1" applyAlignment="1">
      <alignment horizontal="center" vertical="center"/>
      <protection/>
    </xf>
    <xf numFmtId="0" fontId="30" fillId="0" borderId="27" xfId="499" applyFont="1" applyFill="1" applyBorder="1" applyAlignment="1">
      <alignment horizontal="center" vertical="center"/>
      <protection/>
    </xf>
    <xf numFmtId="0" fontId="26" fillId="0" borderId="29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 wrapText="1"/>
    </xf>
    <xf numFmtId="2" fontId="36" fillId="0" borderId="25" xfId="619" applyNumberFormat="1" applyFont="1" applyFill="1" applyBorder="1" applyAlignment="1">
      <alignment horizontal="center" vertical="center" wrapText="1"/>
      <protection/>
    </xf>
    <xf numFmtId="2" fontId="36" fillId="0" borderId="26" xfId="0" applyNumberFormat="1" applyFont="1" applyFill="1" applyBorder="1" applyAlignment="1">
      <alignment horizontal="center" vertical="center" wrapText="1"/>
    </xf>
    <xf numFmtId="14" fontId="30" fillId="0" borderId="34" xfId="0" applyNumberFormat="1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/>
    </xf>
    <xf numFmtId="2" fontId="30" fillId="0" borderId="34" xfId="0" applyNumberFormat="1" applyFont="1" applyFill="1" applyBorder="1" applyAlignment="1">
      <alignment horizontal="center" vertical="center"/>
    </xf>
    <xf numFmtId="2" fontId="26" fillId="0" borderId="34" xfId="0" applyNumberFormat="1" applyFont="1" applyFill="1" applyBorder="1" applyAlignment="1">
      <alignment horizontal="center" vertical="center" wrapText="1"/>
    </xf>
    <xf numFmtId="2" fontId="30" fillId="0" borderId="35" xfId="0" applyNumberFormat="1" applyFont="1" applyFill="1" applyBorder="1" applyAlignment="1">
      <alignment horizontal="center" vertical="center"/>
    </xf>
    <xf numFmtId="2" fontId="36" fillId="0" borderId="19" xfId="0" applyNumberFormat="1" applyFont="1" applyFill="1" applyBorder="1" applyAlignment="1">
      <alignment horizontal="center" vertical="center"/>
    </xf>
    <xf numFmtId="2" fontId="36" fillId="0" borderId="2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2" fontId="36" fillId="0" borderId="25" xfId="343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>
      <alignment vertical="center"/>
    </xf>
    <xf numFmtId="2" fontId="38" fillId="0" borderId="0" xfId="0" applyNumberFormat="1" applyFont="1" applyFill="1" applyAlignment="1">
      <alignment vertical="center"/>
    </xf>
    <xf numFmtId="0" fontId="36" fillId="0" borderId="39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2" fontId="36" fillId="0" borderId="19" xfId="343" applyNumberFormat="1" applyFont="1" applyFill="1" applyBorder="1" applyAlignment="1" applyProtection="1">
      <alignment horizontal="center" vertical="center"/>
      <protection locked="0"/>
    </xf>
    <xf numFmtId="2" fontId="44" fillId="0" borderId="19" xfId="0" applyNumberFormat="1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 wrapText="1"/>
    </xf>
    <xf numFmtId="2" fontId="36" fillId="0" borderId="21" xfId="343" applyNumberFormat="1" applyFont="1" applyFill="1" applyBorder="1" applyAlignment="1" applyProtection="1">
      <alignment horizontal="center" vertical="center"/>
      <protection locked="0"/>
    </xf>
    <xf numFmtId="2" fontId="44" fillId="0" borderId="21" xfId="0" applyNumberFormat="1" applyFont="1" applyFill="1" applyBorder="1" applyAlignment="1">
      <alignment horizontal="center" vertical="center" wrapText="1"/>
    </xf>
    <xf numFmtId="2" fontId="28" fillId="0" borderId="25" xfId="0" applyNumberFormat="1" applyFont="1" applyFill="1" applyBorder="1" applyAlignment="1">
      <alignment horizontal="center" vertical="center" wrapText="1"/>
    </xf>
    <xf numFmtId="2" fontId="28" fillId="0" borderId="26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left" vertical="center" wrapText="1"/>
    </xf>
    <xf numFmtId="0" fontId="45" fillId="0" borderId="0" xfId="563" applyFont="1">
      <alignment/>
      <protection/>
    </xf>
    <xf numFmtId="0" fontId="45" fillId="0" borderId="0" xfId="496" applyFont="1" applyBorder="1" applyAlignment="1">
      <alignment vertical="center" wrapText="1"/>
      <protection/>
    </xf>
    <xf numFmtId="0" fontId="45" fillId="0" borderId="0" xfId="496" applyFont="1" applyBorder="1" applyAlignment="1">
      <alignment horizontal="center"/>
      <protection/>
    </xf>
    <xf numFmtId="0" fontId="45" fillId="0" borderId="0" xfId="496" applyFont="1" applyAlignment="1">
      <alignment horizontal="center"/>
      <protection/>
    </xf>
    <xf numFmtId="0" fontId="84" fillId="0" borderId="0" xfId="0" applyFont="1" applyAlignment="1">
      <alignment/>
    </xf>
    <xf numFmtId="0" fontId="46" fillId="0" borderId="0" xfId="563" applyFont="1" applyAlignment="1">
      <alignment/>
      <protection/>
    </xf>
    <xf numFmtId="0" fontId="45" fillId="0" borderId="0" xfId="706" applyFont="1" applyAlignment="1">
      <alignment vertical="center"/>
      <protection/>
    </xf>
    <xf numFmtId="0" fontId="47" fillId="0" borderId="0" xfId="706" applyFont="1" applyAlignment="1">
      <alignment vertical="center" wrapText="1"/>
      <protection/>
    </xf>
    <xf numFmtId="0" fontId="24" fillId="0" borderId="0" xfId="563" applyFont="1" applyAlignment="1">
      <alignment/>
      <protection/>
    </xf>
    <xf numFmtId="4" fontId="84" fillId="0" borderId="0" xfId="0" applyNumberFormat="1" applyFont="1" applyAlignment="1">
      <alignment/>
    </xf>
    <xf numFmtId="0" fontId="0" fillId="0" borderId="0" xfId="0" applyFill="1" applyAlignment="1">
      <alignment/>
    </xf>
    <xf numFmtId="1" fontId="33" fillId="0" borderId="40" xfId="621" applyNumberFormat="1" applyFont="1" applyFill="1" applyBorder="1" applyAlignment="1">
      <alignment horizontal="center" vertical="center" wrapText="1"/>
      <protection/>
    </xf>
    <xf numFmtId="0" fontId="48" fillId="0" borderId="19" xfId="621" applyFont="1" applyFill="1" applyBorder="1" applyAlignment="1">
      <alignment horizontal="center" vertical="center" wrapText="1"/>
      <protection/>
    </xf>
    <xf numFmtId="0" fontId="48" fillId="0" borderId="42" xfId="621" applyFont="1" applyFill="1" applyBorder="1" applyAlignment="1">
      <alignment horizontal="center" vertical="center" wrapText="1"/>
      <protection/>
    </xf>
    <xf numFmtId="0" fontId="48" fillId="0" borderId="40" xfId="621" applyFont="1" applyFill="1" applyBorder="1" applyAlignment="1">
      <alignment horizontal="center" vertical="center" wrapText="1"/>
      <protection/>
    </xf>
    <xf numFmtId="2" fontId="48" fillId="0" borderId="19" xfId="621" applyNumberFormat="1" applyFont="1" applyFill="1" applyBorder="1" applyAlignment="1">
      <alignment horizontal="center" vertical="center" wrapText="1"/>
      <protection/>
    </xf>
    <xf numFmtId="2" fontId="48" fillId="0" borderId="43" xfId="621" applyNumberFormat="1" applyFont="1" applyFill="1" applyBorder="1" applyAlignment="1">
      <alignment horizontal="center" vertical="center" wrapText="1"/>
      <protection/>
    </xf>
    <xf numFmtId="1" fontId="48" fillId="0" borderId="19" xfId="621" applyNumberFormat="1" applyFont="1" applyFill="1" applyBorder="1" applyAlignment="1">
      <alignment horizontal="center" vertical="center" wrapText="1"/>
      <protection/>
    </xf>
    <xf numFmtId="1" fontId="48" fillId="0" borderId="40" xfId="621" applyNumberFormat="1" applyFont="1" applyFill="1" applyBorder="1" applyAlignment="1">
      <alignment horizontal="center" vertical="center" wrapText="1"/>
      <protection/>
    </xf>
    <xf numFmtId="2" fontId="48" fillId="0" borderId="40" xfId="621" applyNumberFormat="1" applyFont="1" applyFill="1" applyBorder="1" applyAlignment="1">
      <alignment horizontal="center" vertical="center" wrapText="1"/>
      <protection/>
    </xf>
    <xf numFmtId="0" fontId="90" fillId="0" borderId="19" xfId="0" applyFont="1" applyFill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center" vertical="center" wrapText="1"/>
    </xf>
    <xf numFmtId="2" fontId="84" fillId="0" borderId="19" xfId="0" applyNumberFormat="1" applyFont="1" applyFill="1" applyBorder="1" applyAlignment="1">
      <alignment horizontal="center" vertical="center" wrapText="1"/>
    </xf>
    <xf numFmtId="14" fontId="30" fillId="0" borderId="25" xfId="0" applyNumberFormat="1" applyFont="1" applyFill="1" applyBorder="1" applyAlignment="1">
      <alignment horizontal="center" vertical="center" wrapText="1"/>
    </xf>
    <xf numFmtId="0" fontId="30" fillId="0" borderId="25" xfId="546" applyFont="1" applyFill="1" applyBorder="1" applyAlignment="1">
      <alignment horizontal="center" vertical="center" wrapText="1"/>
      <protection/>
    </xf>
    <xf numFmtId="2" fontId="30" fillId="0" borderId="25" xfId="0" applyNumberFormat="1" applyFont="1" applyFill="1" applyBorder="1" applyAlignment="1">
      <alignment horizontal="left" vertical="center" wrapText="1"/>
    </xf>
    <xf numFmtId="2" fontId="28" fillId="0" borderId="25" xfId="508" applyNumberFormat="1" applyFont="1" applyFill="1" applyBorder="1" applyAlignment="1">
      <alignment horizontal="center" vertical="center" wrapText="1"/>
      <protection/>
    </xf>
    <xf numFmtId="2" fontId="28" fillId="0" borderId="25" xfId="360" applyNumberFormat="1" applyFont="1" applyFill="1" applyBorder="1" applyAlignment="1">
      <alignment horizontal="center" vertical="center" wrapText="1"/>
    </xf>
    <xf numFmtId="2" fontId="28" fillId="0" borderId="26" xfId="360" applyNumberFormat="1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49" fontId="37" fillId="0" borderId="25" xfId="622" applyNumberFormat="1" applyFont="1" applyFill="1" applyBorder="1" applyAlignment="1">
      <alignment horizontal="center" vertical="center" wrapText="1"/>
      <protection/>
    </xf>
    <xf numFmtId="188" fontId="37" fillId="0" borderId="25" xfId="618" applyNumberFormat="1" applyFont="1" applyFill="1" applyBorder="1" applyAlignment="1">
      <alignment horizontal="center" vertical="center" wrapText="1"/>
      <protection/>
    </xf>
    <xf numFmtId="0" fontId="37" fillId="0" borderId="25" xfId="622" applyFont="1" applyFill="1" applyBorder="1" applyAlignment="1">
      <alignment horizontal="center" vertical="center" wrapText="1"/>
      <protection/>
    </xf>
    <xf numFmtId="2" fontId="37" fillId="0" borderId="25" xfId="622" applyNumberFormat="1" applyFont="1" applyFill="1" applyBorder="1" applyAlignment="1">
      <alignment horizontal="center" vertical="center" wrapText="1"/>
      <protection/>
    </xf>
    <xf numFmtId="0" fontId="37" fillId="0" borderId="25" xfId="622" applyFont="1" applyFill="1" applyBorder="1" applyAlignment="1">
      <alignment horizontal="left" vertical="center" wrapText="1"/>
      <protection/>
    </xf>
    <xf numFmtId="0" fontId="49" fillId="0" borderId="25" xfId="622" applyFont="1" applyFill="1" applyBorder="1" applyAlignment="1">
      <alignment horizontal="left" vertical="center" wrapText="1"/>
      <protection/>
    </xf>
    <xf numFmtId="0" fontId="37" fillId="0" borderId="25" xfId="622" applyNumberFormat="1" applyFont="1" applyFill="1" applyBorder="1" applyAlignment="1">
      <alignment horizontal="center" vertical="center" wrapText="1"/>
      <protection/>
    </xf>
    <xf numFmtId="2" fontId="37" fillId="0" borderId="26" xfId="62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28" fillId="0" borderId="25" xfId="0" applyNumberFormat="1" applyFont="1" applyFill="1" applyBorder="1" applyAlignment="1">
      <alignment horizontal="center" vertical="center" wrapText="1"/>
    </xf>
    <xf numFmtId="2" fontId="28" fillId="0" borderId="25" xfId="0" applyNumberFormat="1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 horizontal="center" vertical="center" wrapText="1"/>
    </xf>
    <xf numFmtId="2" fontId="30" fillId="0" borderId="20" xfId="0" applyNumberFormat="1" applyFont="1" applyFill="1" applyBorder="1" applyAlignment="1">
      <alignment horizontal="center" vertical="center" wrapText="1"/>
    </xf>
    <xf numFmtId="2" fontId="28" fillId="0" borderId="20" xfId="508" applyNumberFormat="1" applyFont="1" applyFill="1" applyBorder="1" applyAlignment="1">
      <alignment horizontal="center" vertical="center" wrapText="1"/>
      <protection/>
    </xf>
    <xf numFmtId="2" fontId="28" fillId="0" borderId="20" xfId="360" applyNumberFormat="1" applyFont="1" applyFill="1" applyBorder="1" applyAlignment="1">
      <alignment horizontal="center" vertical="center" wrapText="1"/>
    </xf>
    <xf numFmtId="2" fontId="28" fillId="0" borderId="32" xfId="360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91" fillId="0" borderId="25" xfId="0" applyFont="1" applyFill="1" applyBorder="1" applyAlignment="1">
      <alignment horizontal="center" vertical="center" wrapText="1"/>
    </xf>
    <xf numFmtId="0" fontId="30" fillId="0" borderId="20" xfId="622" applyFont="1" applyFill="1" applyBorder="1" applyAlignment="1">
      <alignment horizontal="center" vertical="center" wrapText="1"/>
      <protection/>
    </xf>
    <xf numFmtId="49" fontId="28" fillId="0" borderId="20" xfId="622" applyNumberFormat="1" applyFont="1" applyFill="1" applyBorder="1" applyAlignment="1">
      <alignment horizontal="center" vertical="center" wrapText="1"/>
      <protection/>
    </xf>
    <xf numFmtId="0" fontId="33" fillId="0" borderId="20" xfId="622" applyFont="1" applyFill="1" applyBorder="1" applyAlignment="1">
      <alignment horizontal="right" vertical="center" wrapText="1"/>
      <protection/>
    </xf>
    <xf numFmtId="0" fontId="48" fillId="0" borderId="20" xfId="622" applyFont="1" applyFill="1" applyBorder="1" applyAlignment="1">
      <alignment horizontal="center" vertical="center" wrapText="1"/>
      <protection/>
    </xf>
    <xf numFmtId="2" fontId="48" fillId="0" borderId="20" xfId="622" applyNumberFormat="1" applyFont="1" applyFill="1" applyBorder="1" applyAlignment="1">
      <alignment horizontal="center" vertical="center" wrapText="1"/>
      <protection/>
    </xf>
    <xf numFmtId="2" fontId="33" fillId="0" borderId="20" xfId="622" applyNumberFormat="1" applyFont="1" applyFill="1" applyBorder="1" applyAlignment="1">
      <alignment horizontal="center" vertical="center" wrapText="1"/>
      <protection/>
    </xf>
    <xf numFmtId="0" fontId="28" fillId="0" borderId="19" xfId="622" applyFont="1" applyFill="1" applyBorder="1" applyAlignment="1">
      <alignment horizontal="left" vertical="center" wrapText="1"/>
      <protection/>
    </xf>
    <xf numFmtId="9" fontId="32" fillId="0" borderId="19" xfId="0" applyNumberFormat="1" applyFont="1" applyFill="1" applyBorder="1" applyAlignment="1">
      <alignment horizontal="center" vertical="center" wrapText="1"/>
    </xf>
    <xf numFmtId="2" fontId="92" fillId="0" borderId="19" xfId="0" applyNumberFormat="1" applyFont="1" applyFill="1" applyBorder="1" applyAlignment="1">
      <alignment horizontal="center" vertical="center" wrapText="1"/>
    </xf>
    <xf numFmtId="2" fontId="93" fillId="0" borderId="23" xfId="0" applyNumberFormat="1" applyFont="1" applyFill="1" applyBorder="1" applyAlignment="1">
      <alignment horizontal="center" vertical="center" wrapText="1"/>
    </xf>
    <xf numFmtId="2" fontId="28" fillId="0" borderId="23" xfId="621" applyNumberFormat="1" applyFont="1" applyFill="1" applyBorder="1" applyAlignment="1">
      <alignment horizontal="center" vertical="center"/>
      <protection/>
    </xf>
    <xf numFmtId="2" fontId="30" fillId="0" borderId="23" xfId="621" applyNumberFormat="1" applyFont="1" applyFill="1" applyBorder="1" applyAlignment="1">
      <alignment horizontal="center" vertical="center"/>
      <protection/>
    </xf>
    <xf numFmtId="2" fontId="30" fillId="0" borderId="23" xfId="0" applyNumberFormat="1" applyFont="1" applyFill="1" applyBorder="1" applyAlignment="1">
      <alignment horizontal="center" vertical="center"/>
    </xf>
    <xf numFmtId="0" fontId="33" fillId="0" borderId="19" xfId="622" applyFont="1" applyFill="1" applyBorder="1" applyAlignment="1">
      <alignment horizontal="right" vertical="center" wrapText="1"/>
      <protection/>
    </xf>
    <xf numFmtId="2" fontId="93" fillId="0" borderId="19" xfId="0" applyNumberFormat="1" applyFont="1" applyFill="1" applyBorder="1" applyAlignment="1">
      <alignment horizontal="center" vertical="center" wrapText="1"/>
    </xf>
    <xf numFmtId="2" fontId="28" fillId="0" borderId="19" xfId="621" applyNumberFormat="1" applyFont="1" applyFill="1" applyBorder="1" applyAlignment="1">
      <alignment horizontal="center" vertical="center"/>
      <protection/>
    </xf>
    <xf numFmtId="2" fontId="30" fillId="0" borderId="19" xfId="621" applyNumberFormat="1" applyFont="1" applyFill="1" applyBorder="1" applyAlignment="1">
      <alignment horizontal="center" vertical="center"/>
      <protection/>
    </xf>
    <xf numFmtId="2" fontId="30" fillId="0" borderId="19" xfId="0" applyNumberFormat="1" applyFont="1" applyFill="1" applyBorder="1" applyAlignment="1">
      <alignment horizontal="center" vertical="center"/>
    </xf>
    <xf numFmtId="0" fontId="30" fillId="0" borderId="19" xfId="622" applyFont="1" applyFill="1" applyBorder="1" applyAlignment="1">
      <alignment horizontal="center" vertical="center" wrapText="1"/>
      <protection/>
    </xf>
    <xf numFmtId="49" fontId="28" fillId="0" borderId="19" xfId="622" applyNumberFormat="1" applyFont="1" applyFill="1" applyBorder="1" applyAlignment="1">
      <alignment horizontal="center" vertical="center" wrapText="1"/>
      <protection/>
    </xf>
    <xf numFmtId="9" fontId="28" fillId="0" borderId="19" xfId="622" applyNumberFormat="1" applyFont="1" applyFill="1" applyBorder="1" applyAlignment="1">
      <alignment horizontal="center" vertical="center" wrapText="1"/>
      <protection/>
    </xf>
    <xf numFmtId="2" fontId="28" fillId="0" borderId="19" xfId="622" applyNumberFormat="1" applyFont="1" applyFill="1" applyBorder="1" applyAlignment="1">
      <alignment horizontal="center" vertical="center" wrapText="1"/>
      <protection/>
    </xf>
    <xf numFmtId="0" fontId="48" fillId="0" borderId="19" xfId="622" applyFont="1" applyFill="1" applyBorder="1" applyAlignment="1">
      <alignment horizontal="center" vertical="center" wrapText="1"/>
      <protection/>
    </xf>
    <xf numFmtId="2" fontId="48" fillId="0" borderId="19" xfId="622" applyNumberFormat="1" applyFont="1" applyFill="1" applyBorder="1" applyAlignment="1">
      <alignment horizontal="center" vertical="center" wrapText="1"/>
      <protection/>
    </xf>
    <xf numFmtId="2" fontId="33" fillId="0" borderId="19" xfId="622" applyNumberFormat="1" applyFont="1" applyFill="1" applyBorder="1" applyAlignment="1">
      <alignment horizontal="center" vertical="center" wrapText="1"/>
      <protection/>
    </xf>
    <xf numFmtId="0" fontId="90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2" fontId="84" fillId="0" borderId="0" xfId="0" applyNumberFormat="1" applyFont="1" applyFill="1" applyAlignment="1">
      <alignment horizontal="center" vertical="center"/>
    </xf>
    <xf numFmtId="2" fontId="2" fillId="0" borderId="19" xfId="621" applyNumberFormat="1" applyFont="1" applyFill="1" applyBorder="1" applyAlignment="1">
      <alignment horizontal="center" vertical="center" wrapText="1"/>
      <protection/>
    </xf>
    <xf numFmtId="0" fontId="2" fillId="0" borderId="19" xfId="621" applyFont="1" applyFill="1" applyBorder="1" applyAlignment="1">
      <alignment horizontal="center" vertical="center" wrapText="1"/>
      <protection/>
    </xf>
    <xf numFmtId="0" fontId="30" fillId="0" borderId="19" xfId="621" applyFont="1" applyFill="1" applyBorder="1" applyAlignment="1">
      <alignment horizontal="center" vertical="center" wrapText="1"/>
      <protection/>
    </xf>
    <xf numFmtId="0" fontId="27" fillId="0" borderId="19" xfId="621" applyFont="1" applyFill="1" applyBorder="1" applyAlignment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 wrapText="1"/>
    </xf>
    <xf numFmtId="2" fontId="30" fillId="0" borderId="23" xfId="621" applyNumberFormat="1" applyFont="1" applyFill="1" applyBorder="1" applyAlignment="1">
      <alignment horizontal="center" vertical="center" wrapText="1"/>
      <protection/>
    </xf>
    <xf numFmtId="2" fontId="30" fillId="0" borderId="20" xfId="621" applyNumberFormat="1" applyFont="1" applyFill="1" applyBorder="1" applyAlignment="1">
      <alignment horizontal="center" vertical="center" wrapText="1"/>
      <protection/>
    </xf>
    <xf numFmtId="2" fontId="28" fillId="0" borderId="40" xfId="622" applyNumberFormat="1" applyFont="1" applyFill="1" applyBorder="1" applyAlignment="1">
      <alignment horizontal="center" vertical="center" wrapText="1"/>
      <protection/>
    </xf>
    <xf numFmtId="2" fontId="28" fillId="0" borderId="43" xfId="622" applyNumberFormat="1" applyFont="1" applyFill="1" applyBorder="1" applyAlignment="1">
      <alignment horizontal="center" vertical="center" wrapText="1"/>
      <protection/>
    </xf>
    <xf numFmtId="2" fontId="51" fillId="0" borderId="46" xfId="621" applyNumberFormat="1" applyFont="1" applyFill="1" applyBorder="1" applyAlignment="1">
      <alignment horizontal="center" vertical="center" wrapText="1"/>
      <protection/>
    </xf>
    <xf numFmtId="2" fontId="51" fillId="0" borderId="47" xfId="621" applyNumberFormat="1" applyFont="1" applyFill="1" applyBorder="1" applyAlignment="1">
      <alignment horizontal="center" vertical="center" wrapText="1"/>
      <protection/>
    </xf>
    <xf numFmtId="0" fontId="26" fillId="0" borderId="4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1" fontId="30" fillId="0" borderId="23" xfId="621" applyNumberFormat="1" applyFont="1" applyFill="1" applyBorder="1" applyAlignment="1">
      <alignment horizontal="center" vertical="center" wrapText="1"/>
      <protection/>
    </xf>
    <xf numFmtId="1" fontId="30" fillId="0" borderId="24" xfId="621" applyNumberFormat="1" applyFont="1" applyFill="1" applyBorder="1" applyAlignment="1">
      <alignment horizontal="center" vertical="center" wrapText="1"/>
      <protection/>
    </xf>
    <xf numFmtId="1" fontId="30" fillId="0" borderId="20" xfId="621" applyNumberFormat="1" applyFont="1" applyFill="1" applyBorder="1" applyAlignment="1">
      <alignment horizontal="center" vertical="center" wrapText="1"/>
      <protection/>
    </xf>
    <xf numFmtId="0" fontId="26" fillId="0" borderId="23" xfId="621" applyFont="1" applyFill="1" applyBorder="1" applyAlignment="1">
      <alignment horizontal="center" vertical="center" wrapText="1"/>
      <protection/>
    </xf>
    <xf numFmtId="0" fontId="26" fillId="0" borderId="24" xfId="621" applyFont="1" applyFill="1" applyBorder="1" applyAlignment="1">
      <alignment horizontal="center" vertical="center" wrapText="1"/>
      <protection/>
    </xf>
    <xf numFmtId="0" fontId="26" fillId="0" borderId="20" xfId="621" applyFont="1" applyFill="1" applyBorder="1" applyAlignment="1">
      <alignment horizontal="center" vertical="center" wrapText="1"/>
      <protection/>
    </xf>
    <xf numFmtId="0" fontId="30" fillId="0" borderId="23" xfId="621" applyFont="1" applyFill="1" applyBorder="1" applyAlignment="1">
      <alignment horizontal="center" vertical="center" wrapText="1"/>
      <protection/>
    </xf>
    <xf numFmtId="0" fontId="30" fillId="0" borderId="24" xfId="621" applyFont="1" applyFill="1" applyBorder="1" applyAlignment="1">
      <alignment horizontal="center" vertical="center" wrapText="1"/>
      <protection/>
    </xf>
    <xf numFmtId="0" fontId="30" fillId="0" borderId="20" xfId="621" applyFont="1" applyFill="1" applyBorder="1" applyAlignment="1">
      <alignment horizontal="center" vertical="center" wrapText="1"/>
      <protection/>
    </xf>
    <xf numFmtId="0" fontId="30" fillId="0" borderId="50" xfId="621" applyFont="1" applyFill="1" applyBorder="1" applyAlignment="1">
      <alignment horizontal="center" vertical="center" wrapText="1"/>
      <protection/>
    </xf>
    <xf numFmtId="0" fontId="30" fillId="0" borderId="48" xfId="621" applyFont="1" applyFill="1" applyBorder="1" applyAlignment="1">
      <alignment horizontal="center" vertical="center" wrapText="1"/>
      <protection/>
    </xf>
    <xf numFmtId="0" fontId="30" fillId="0" borderId="46" xfId="621" applyFont="1" applyFill="1" applyBorder="1" applyAlignment="1">
      <alignment horizontal="center" vertical="center" wrapText="1"/>
      <protection/>
    </xf>
    <xf numFmtId="0" fontId="30" fillId="0" borderId="51" xfId="621" applyFont="1" applyFill="1" applyBorder="1" applyAlignment="1">
      <alignment horizontal="center" vertical="center" wrapText="1"/>
      <protection/>
    </xf>
    <xf numFmtId="0" fontId="30" fillId="0" borderId="49" xfId="621" applyFont="1" applyFill="1" applyBorder="1" applyAlignment="1">
      <alignment horizontal="center" vertical="center" wrapText="1"/>
      <protection/>
    </xf>
    <xf numFmtId="0" fontId="30" fillId="0" borderId="47" xfId="621" applyFont="1" applyFill="1" applyBorder="1" applyAlignment="1">
      <alignment horizontal="center" vertical="center" wrapText="1"/>
      <protection/>
    </xf>
    <xf numFmtId="2" fontId="30" fillId="0" borderId="50" xfId="621" applyNumberFormat="1" applyFont="1" applyFill="1" applyBorder="1" applyAlignment="1">
      <alignment horizontal="center" vertical="center" wrapText="1"/>
      <protection/>
    </xf>
    <xf numFmtId="2" fontId="30" fillId="0" borderId="46" xfId="621" applyNumberFormat="1" applyFont="1" applyFill="1" applyBorder="1" applyAlignment="1">
      <alignment horizontal="center" vertical="center" wrapText="1"/>
      <protection/>
    </xf>
    <xf numFmtId="2" fontId="30" fillId="0" borderId="51" xfId="621" applyNumberFormat="1" applyFont="1" applyFill="1" applyBorder="1" applyAlignment="1">
      <alignment horizontal="center" vertical="center" wrapText="1"/>
      <protection/>
    </xf>
    <xf numFmtId="2" fontId="30" fillId="0" borderId="47" xfId="621" applyNumberFormat="1" applyFont="1" applyFill="1" applyBorder="1" applyAlignment="1">
      <alignment horizontal="center" vertical="center" wrapText="1"/>
      <protection/>
    </xf>
    <xf numFmtId="2" fontId="30" fillId="0" borderId="19" xfId="621" applyNumberFormat="1" applyFont="1" applyFill="1" applyBorder="1" applyAlignment="1">
      <alignment horizontal="center" vertical="center" wrapText="1"/>
      <protection/>
    </xf>
    <xf numFmtId="0" fontId="61" fillId="0" borderId="0" xfId="563" applyFont="1" applyAlignment="1">
      <alignment horizontal="center"/>
      <protection/>
    </xf>
    <xf numFmtId="0" fontId="60" fillId="0" borderId="0" xfId="706" applyFont="1" applyAlignment="1">
      <alignment horizontal="center" vertical="center"/>
      <protection/>
    </xf>
    <xf numFmtId="0" fontId="62" fillId="0" borderId="0" xfId="706" applyFont="1" applyAlignment="1">
      <alignment horizontal="center" vertical="center" wrapText="1"/>
      <protection/>
    </xf>
    <xf numFmtId="0" fontId="63" fillId="0" borderId="0" xfId="563" applyFont="1" applyAlignment="1">
      <alignment horizontal="center" vertical="center"/>
      <protection/>
    </xf>
    <xf numFmtId="0" fontId="60" fillId="0" borderId="52" xfId="563" applyFont="1" applyBorder="1" applyAlignment="1">
      <alignment horizontal="center"/>
      <protection/>
    </xf>
    <xf numFmtId="0" fontId="64" fillId="0" borderId="33" xfId="533" applyFont="1" applyFill="1" applyBorder="1" applyAlignment="1">
      <alignment horizontal="center" vertical="center" wrapText="1"/>
      <protection/>
    </xf>
    <xf numFmtId="0" fontId="64" fillId="0" borderId="34" xfId="533" applyFont="1" applyFill="1" applyBorder="1" applyAlignment="1">
      <alignment horizontal="center" vertical="center" wrapText="1"/>
      <protection/>
    </xf>
    <xf numFmtId="0" fontId="64" fillId="0" borderId="35" xfId="533" applyFont="1" applyFill="1" applyBorder="1" applyAlignment="1">
      <alignment horizontal="center" vertical="center" wrapText="1"/>
      <protection/>
    </xf>
    <xf numFmtId="49" fontId="64" fillId="0" borderId="27" xfId="533" applyNumberFormat="1" applyFont="1" applyFill="1" applyBorder="1" applyAlignment="1">
      <alignment horizontal="center" vertical="center" wrapText="1"/>
      <protection/>
    </xf>
    <xf numFmtId="16" fontId="63" fillId="0" borderId="25" xfId="563" applyNumberFormat="1" applyFont="1" applyBorder="1" applyAlignment="1">
      <alignment horizontal="left" vertical="center"/>
      <protection/>
    </xf>
    <xf numFmtId="0" fontId="64" fillId="0" borderId="25" xfId="533" applyFont="1" applyFill="1" applyBorder="1" applyAlignment="1">
      <alignment horizontal="left" vertical="center" wrapText="1"/>
      <protection/>
    </xf>
    <xf numFmtId="0" fontId="64" fillId="0" borderId="25" xfId="533" applyFont="1" applyFill="1" applyBorder="1" applyAlignment="1">
      <alignment horizontal="center" vertical="center" wrapText="1"/>
      <protection/>
    </xf>
    <xf numFmtId="4" fontId="64" fillId="0" borderId="25" xfId="533" applyNumberFormat="1" applyFont="1" applyFill="1" applyBorder="1" applyAlignment="1">
      <alignment horizontal="center" vertical="center" wrapText="1"/>
      <protection/>
    </xf>
    <xf numFmtId="193" fontId="64" fillId="0" borderId="26" xfId="533" applyNumberFormat="1" applyFont="1" applyFill="1" applyBorder="1" applyAlignment="1">
      <alignment horizontal="center" vertical="center" wrapText="1"/>
      <protection/>
    </xf>
    <xf numFmtId="49" fontId="64" fillId="0" borderId="36" xfId="533" applyNumberFormat="1" applyFont="1" applyFill="1" applyBorder="1" applyAlignment="1">
      <alignment horizontal="center" vertical="center" wrapText="1"/>
      <protection/>
    </xf>
    <xf numFmtId="0" fontId="63" fillId="0" borderId="21" xfId="563" applyFont="1" applyBorder="1" applyAlignment="1">
      <alignment horizontal="left" vertical="center"/>
      <protection/>
    </xf>
    <xf numFmtId="0" fontId="64" fillId="0" borderId="21" xfId="533" applyFont="1" applyFill="1" applyBorder="1" applyAlignment="1">
      <alignment horizontal="left" vertical="center" wrapText="1"/>
      <protection/>
    </xf>
    <xf numFmtId="0" fontId="64" fillId="0" borderId="21" xfId="533" applyFont="1" applyFill="1" applyBorder="1" applyAlignment="1">
      <alignment horizontal="center" vertical="center" wrapText="1"/>
      <protection/>
    </xf>
    <xf numFmtId="4" fontId="64" fillId="0" borderId="21" xfId="533" applyNumberFormat="1" applyFont="1" applyFill="1" applyBorder="1" applyAlignment="1">
      <alignment horizontal="center" vertical="center" wrapText="1"/>
      <protection/>
    </xf>
    <xf numFmtId="193" fontId="64" fillId="0" borderId="31" xfId="533" applyNumberFormat="1" applyFont="1" applyFill="1" applyBorder="1" applyAlignment="1">
      <alignment horizontal="center" vertical="center" wrapText="1"/>
      <protection/>
    </xf>
    <xf numFmtId="0" fontId="64" fillId="0" borderId="33" xfId="0" applyFont="1" applyFill="1" applyBorder="1" applyAlignment="1">
      <alignment horizontal="center" vertical="center" wrapText="1"/>
    </xf>
    <xf numFmtId="0" fontId="63" fillId="0" borderId="34" xfId="563" applyFont="1" applyBorder="1" applyAlignment="1">
      <alignment horizontal="center" vertical="center"/>
      <protection/>
    </xf>
    <xf numFmtId="0" fontId="64" fillId="0" borderId="34" xfId="0" applyFont="1" applyFill="1" applyBorder="1" applyAlignment="1">
      <alignment horizontal="center" vertical="center" wrapText="1"/>
    </xf>
    <xf numFmtId="187" fontId="64" fillId="0" borderId="34" xfId="0" applyNumberFormat="1" applyFont="1" applyFill="1" applyBorder="1" applyAlignment="1">
      <alignment horizontal="center" vertical="center" wrapText="1"/>
    </xf>
    <xf numFmtId="187" fontId="64" fillId="0" borderId="35" xfId="0" applyNumberFormat="1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left" vertical="center" wrapText="1"/>
    </xf>
    <xf numFmtId="9" fontId="64" fillId="0" borderId="20" xfId="0" applyNumberFormat="1" applyFont="1" applyFill="1" applyBorder="1" applyAlignment="1">
      <alignment horizontal="center" vertical="center" wrapText="1"/>
    </xf>
    <xf numFmtId="4" fontId="65" fillId="0" borderId="20" xfId="0" applyNumberFormat="1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right" vertical="center" wrapText="1"/>
    </xf>
    <xf numFmtId="4" fontId="64" fillId="0" borderId="19" xfId="0" applyNumberFormat="1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left" vertical="center" wrapText="1"/>
    </xf>
    <xf numFmtId="9" fontId="64" fillId="0" borderId="19" xfId="0" applyNumberFormat="1" applyFont="1" applyFill="1" applyBorder="1" applyAlignment="1">
      <alignment horizontal="center" vertical="center" wrapText="1"/>
    </xf>
    <xf numFmtId="4" fontId="65" fillId="0" borderId="19" xfId="0" applyNumberFormat="1" applyFont="1" applyFill="1" applyBorder="1" applyAlignment="1">
      <alignment horizontal="center" vertical="center" wrapText="1"/>
    </xf>
    <xf numFmtId="0" fontId="62" fillId="0" borderId="0" xfId="563" applyFont="1" applyAlignment="1">
      <alignment horizontal="right"/>
      <protection/>
    </xf>
  </cellXfs>
  <cellStyles count="71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4" xfId="94"/>
    <cellStyle name="40% - Accent1 4 2" xfId="95"/>
    <cellStyle name="40% - Accent1 5" xfId="96"/>
    <cellStyle name="40% - Accent1 6" xfId="97"/>
    <cellStyle name="40% - Accent1 7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4" xfId="106"/>
    <cellStyle name="40% - Accent2 4 2" xfId="107"/>
    <cellStyle name="40% - Accent2 5" xfId="108"/>
    <cellStyle name="40% - Accent2 6" xfId="109"/>
    <cellStyle name="40% - Accent2 7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4" xfId="118"/>
    <cellStyle name="40% - Accent3 4 2" xfId="119"/>
    <cellStyle name="40% - Accent3 5" xfId="120"/>
    <cellStyle name="40% - Accent3 6" xfId="121"/>
    <cellStyle name="40% - Accent3 7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4" xfId="130"/>
    <cellStyle name="40% - Accent4 4 2" xfId="131"/>
    <cellStyle name="40% - Accent4 5" xfId="132"/>
    <cellStyle name="40% - Accent4 6" xfId="133"/>
    <cellStyle name="40% - Accent4 7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4" xfId="142"/>
    <cellStyle name="40% - Accent5 4 2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4" xfId="166"/>
    <cellStyle name="60% - Accent1 4 2" xfId="167"/>
    <cellStyle name="60% - Accent1 5" xfId="168"/>
    <cellStyle name="60% - Accent1 6" xfId="169"/>
    <cellStyle name="60% - Accent1 7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4" xfId="190"/>
    <cellStyle name="60% - Accent3 4 2" xfId="191"/>
    <cellStyle name="60% - Accent3 5" xfId="192"/>
    <cellStyle name="60% - Accent3 6" xfId="193"/>
    <cellStyle name="60% - Accent3 7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4" xfId="202"/>
    <cellStyle name="60% - Accent4 4 2" xfId="203"/>
    <cellStyle name="60% - Accent4 5" xfId="204"/>
    <cellStyle name="60% - Accent4 6" xfId="205"/>
    <cellStyle name="60% - Accent4 7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4" xfId="214"/>
    <cellStyle name="60% - Accent5 4 2" xfId="215"/>
    <cellStyle name="60% - Accent5 5" xfId="216"/>
    <cellStyle name="60% - Accent5 6" xfId="217"/>
    <cellStyle name="60% - Accent5 7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4" xfId="226"/>
    <cellStyle name="60% - Accent6 4 2" xfId="227"/>
    <cellStyle name="60% - Accent6 5" xfId="228"/>
    <cellStyle name="60% - Accent6 6" xfId="229"/>
    <cellStyle name="60% - Accent6 7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4" xfId="238"/>
    <cellStyle name="Accent1 4 2" xfId="239"/>
    <cellStyle name="Accent1 5" xfId="240"/>
    <cellStyle name="Accent1 6" xfId="241"/>
    <cellStyle name="Accent1 7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4" xfId="250"/>
    <cellStyle name="Accent2 4 2" xfId="251"/>
    <cellStyle name="Accent2 5" xfId="252"/>
    <cellStyle name="Accent2 6" xfId="253"/>
    <cellStyle name="Accent2 7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4" xfId="274"/>
    <cellStyle name="Accent4 4 2" xfId="275"/>
    <cellStyle name="Accent4 5" xfId="276"/>
    <cellStyle name="Accent4 6" xfId="277"/>
    <cellStyle name="Accent4 7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4" xfId="286"/>
    <cellStyle name="Accent5 4 2" xfId="287"/>
    <cellStyle name="Accent5 5" xfId="288"/>
    <cellStyle name="Accent5 6" xfId="289"/>
    <cellStyle name="Accent5 7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4" xfId="298"/>
    <cellStyle name="Accent6 4 2" xfId="299"/>
    <cellStyle name="Accent6 5" xfId="300"/>
    <cellStyle name="Accent6 6" xfId="301"/>
    <cellStyle name="Accent6 7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4" xfId="310"/>
    <cellStyle name="Bad 4 2" xfId="311"/>
    <cellStyle name="Bad 5" xfId="312"/>
    <cellStyle name="Bad 6" xfId="313"/>
    <cellStyle name="Bad 7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2_anakia II etapi.xls sm. defeqturi" xfId="321"/>
    <cellStyle name="Calculation 3" xfId="322"/>
    <cellStyle name="Calculation 4" xfId="323"/>
    <cellStyle name="Calculation 4 2" xfId="324"/>
    <cellStyle name="Calculation 4_anakia II etapi.xls sm. defeqturi" xfId="325"/>
    <cellStyle name="Calculation 5" xfId="326"/>
    <cellStyle name="Calculation 6" xfId="327"/>
    <cellStyle name="Calculation 7" xfId="328"/>
    <cellStyle name="Check Cell" xfId="329"/>
    <cellStyle name="Check Cell 2" xfId="330"/>
    <cellStyle name="Check Cell 2 2" xfId="331"/>
    <cellStyle name="Check Cell 2 3" xfId="332"/>
    <cellStyle name="Check Cell 2 4" xfId="333"/>
    <cellStyle name="Check Cell 2 5" xfId="334"/>
    <cellStyle name="Check Cell 2_anakia II etapi.xls sm. defeqturi" xfId="335"/>
    <cellStyle name="Check Cell 3" xfId="336"/>
    <cellStyle name="Check Cell 4" xfId="337"/>
    <cellStyle name="Check Cell 4 2" xfId="338"/>
    <cellStyle name="Check Cell 4_anakia II etapi.xls sm. defeqturi" xfId="339"/>
    <cellStyle name="Check Cell 5" xfId="340"/>
    <cellStyle name="Check Cell 6" xfId="341"/>
    <cellStyle name="Check Cell 7" xfId="342"/>
    <cellStyle name="Comma" xfId="343"/>
    <cellStyle name="Comma [0]" xfId="344"/>
    <cellStyle name="Comma 10" xfId="345"/>
    <cellStyle name="Comma 10 2" xfId="346"/>
    <cellStyle name="Comma 11" xfId="347"/>
    <cellStyle name="Comma 12" xfId="348"/>
    <cellStyle name="Comma 12 2" xfId="349"/>
    <cellStyle name="Comma 12 3" xfId="350"/>
    <cellStyle name="Comma 12 4" xfId="351"/>
    <cellStyle name="Comma 12 5" xfId="352"/>
    <cellStyle name="Comma 12 6" xfId="353"/>
    <cellStyle name="Comma 12 7" xfId="354"/>
    <cellStyle name="Comma 12 8" xfId="355"/>
    <cellStyle name="Comma 13" xfId="356"/>
    <cellStyle name="Comma 14" xfId="357"/>
    <cellStyle name="Comma 15" xfId="358"/>
    <cellStyle name="Comma 16" xfId="359"/>
    <cellStyle name="Comma 17" xfId="360"/>
    <cellStyle name="Comma 18" xfId="361"/>
    <cellStyle name="Comma 19" xfId="362"/>
    <cellStyle name="Comma 2" xfId="363"/>
    <cellStyle name="Comma 2 2" xfId="364"/>
    <cellStyle name="Comma 2 2 2" xfId="365"/>
    <cellStyle name="Comma 2 2 3" xfId="366"/>
    <cellStyle name="Comma 2 3" xfId="367"/>
    <cellStyle name="Comma 3" xfId="368"/>
    <cellStyle name="Comma 4" xfId="369"/>
    <cellStyle name="Comma 5" xfId="370"/>
    <cellStyle name="Comma 6" xfId="371"/>
    <cellStyle name="Comma 7" xfId="372"/>
    <cellStyle name="Comma 8" xfId="373"/>
    <cellStyle name="Comma 9" xfId="374"/>
    <cellStyle name="Currency" xfId="375"/>
    <cellStyle name="Currency [0]" xfId="376"/>
    <cellStyle name="Explanatory Text" xfId="377"/>
    <cellStyle name="Explanatory Text 2" xfId="378"/>
    <cellStyle name="Explanatory Text 2 2" xfId="379"/>
    <cellStyle name="Explanatory Text 2 3" xfId="380"/>
    <cellStyle name="Explanatory Text 2 4" xfId="381"/>
    <cellStyle name="Explanatory Text 2 5" xfId="382"/>
    <cellStyle name="Explanatory Text 3" xfId="383"/>
    <cellStyle name="Explanatory Text 4" xfId="384"/>
    <cellStyle name="Explanatory Text 4 2" xfId="385"/>
    <cellStyle name="Explanatory Text 5" xfId="386"/>
    <cellStyle name="Explanatory Text 6" xfId="387"/>
    <cellStyle name="Explanatory Text 7" xfId="388"/>
    <cellStyle name="Good" xfId="389"/>
    <cellStyle name="Good 2" xfId="390"/>
    <cellStyle name="Good 2 2" xfId="391"/>
    <cellStyle name="Good 2 3" xfId="392"/>
    <cellStyle name="Good 2 4" xfId="393"/>
    <cellStyle name="Good 2 5" xfId="394"/>
    <cellStyle name="Good 3" xfId="395"/>
    <cellStyle name="Good 4" xfId="396"/>
    <cellStyle name="Good 4 2" xfId="397"/>
    <cellStyle name="Good 5" xfId="398"/>
    <cellStyle name="Good 6" xfId="399"/>
    <cellStyle name="Good 7" xfId="400"/>
    <cellStyle name="Heading 1" xfId="401"/>
    <cellStyle name="Heading 1 2" xfId="402"/>
    <cellStyle name="Heading 1 2 2" xfId="403"/>
    <cellStyle name="Heading 1 2 3" xfId="404"/>
    <cellStyle name="Heading 1 2 4" xfId="405"/>
    <cellStyle name="Heading 1 2 5" xfId="406"/>
    <cellStyle name="Heading 1 2_anakia II etapi.xls sm. defeqturi" xfId="407"/>
    <cellStyle name="Heading 1 3" xfId="408"/>
    <cellStyle name="Heading 1 4" xfId="409"/>
    <cellStyle name="Heading 1 4 2" xfId="410"/>
    <cellStyle name="Heading 1 4_anakia II etapi.xls sm. defeqturi" xfId="411"/>
    <cellStyle name="Heading 1 5" xfId="412"/>
    <cellStyle name="Heading 1 6" xfId="413"/>
    <cellStyle name="Heading 1 7" xfId="414"/>
    <cellStyle name="Heading 2" xfId="415"/>
    <cellStyle name="Heading 2 2" xfId="416"/>
    <cellStyle name="Heading 2 2 2" xfId="417"/>
    <cellStyle name="Heading 2 2 3" xfId="418"/>
    <cellStyle name="Heading 2 2 4" xfId="419"/>
    <cellStyle name="Heading 2 2 5" xfId="420"/>
    <cellStyle name="Heading 2 2_anakia II etapi.xls sm. defeqturi" xfId="421"/>
    <cellStyle name="Heading 2 3" xfId="422"/>
    <cellStyle name="Heading 2 4" xfId="423"/>
    <cellStyle name="Heading 2 4 2" xfId="424"/>
    <cellStyle name="Heading 2 4_anakia II etapi.xls sm. defeqturi" xfId="425"/>
    <cellStyle name="Heading 2 5" xfId="426"/>
    <cellStyle name="Heading 2 6" xfId="427"/>
    <cellStyle name="Heading 2 7" xfId="428"/>
    <cellStyle name="Heading 3" xfId="429"/>
    <cellStyle name="Heading 3 2" xfId="430"/>
    <cellStyle name="Heading 3 2 2" xfId="431"/>
    <cellStyle name="Heading 3 2 3" xfId="432"/>
    <cellStyle name="Heading 3 2 4" xfId="433"/>
    <cellStyle name="Heading 3 2 5" xfId="434"/>
    <cellStyle name="Heading 3 2_anakia II etapi.xls sm. defeqturi" xfId="435"/>
    <cellStyle name="Heading 3 3" xfId="436"/>
    <cellStyle name="Heading 3 4" xfId="437"/>
    <cellStyle name="Heading 3 4 2" xfId="438"/>
    <cellStyle name="Heading 3 4_anakia II etapi.xls sm. defeqturi" xfId="439"/>
    <cellStyle name="Heading 3 5" xfId="440"/>
    <cellStyle name="Heading 3 6" xfId="441"/>
    <cellStyle name="Heading 3 7" xfId="442"/>
    <cellStyle name="Heading 4" xfId="443"/>
    <cellStyle name="Heading 4 2" xfId="444"/>
    <cellStyle name="Heading 4 2 2" xfId="445"/>
    <cellStyle name="Heading 4 2 3" xfId="446"/>
    <cellStyle name="Heading 4 2 4" xfId="447"/>
    <cellStyle name="Heading 4 2 5" xfId="448"/>
    <cellStyle name="Heading 4 3" xfId="449"/>
    <cellStyle name="Heading 4 4" xfId="450"/>
    <cellStyle name="Heading 4 4 2" xfId="451"/>
    <cellStyle name="Heading 4 5" xfId="452"/>
    <cellStyle name="Heading 4 6" xfId="453"/>
    <cellStyle name="Heading 4 7" xfId="454"/>
    <cellStyle name="Hyperlink" xfId="455"/>
    <cellStyle name="Input" xfId="456"/>
    <cellStyle name="Input 2" xfId="457"/>
    <cellStyle name="Input 2 2" xfId="458"/>
    <cellStyle name="Input 2 3" xfId="459"/>
    <cellStyle name="Input 2 4" xfId="460"/>
    <cellStyle name="Input 2 5" xfId="461"/>
    <cellStyle name="Input 2_anakia II etapi.xls sm. defeqturi" xfId="462"/>
    <cellStyle name="Input 3" xfId="463"/>
    <cellStyle name="Input 4" xfId="464"/>
    <cellStyle name="Input 4 2" xfId="465"/>
    <cellStyle name="Input 4_anakia II etapi.xls sm. defeqturi" xfId="466"/>
    <cellStyle name="Input 5" xfId="467"/>
    <cellStyle name="Input 6" xfId="468"/>
    <cellStyle name="Input 7" xfId="469"/>
    <cellStyle name="Linked Cell" xfId="470"/>
    <cellStyle name="Linked Cell 2" xfId="471"/>
    <cellStyle name="Linked Cell 2 2" xfId="472"/>
    <cellStyle name="Linked Cell 2 3" xfId="473"/>
    <cellStyle name="Linked Cell 2 4" xfId="474"/>
    <cellStyle name="Linked Cell 2 5" xfId="475"/>
    <cellStyle name="Linked Cell 2_anakia II etapi.xls sm. defeqturi" xfId="476"/>
    <cellStyle name="Linked Cell 3" xfId="477"/>
    <cellStyle name="Linked Cell 4" xfId="478"/>
    <cellStyle name="Linked Cell 4 2" xfId="479"/>
    <cellStyle name="Linked Cell 4_anakia II etapi.xls sm. defeqturi" xfId="480"/>
    <cellStyle name="Linked Cell 5" xfId="481"/>
    <cellStyle name="Linked Cell 6" xfId="482"/>
    <cellStyle name="Linked Cell 7" xfId="483"/>
    <cellStyle name="Neutral" xfId="484"/>
    <cellStyle name="Neutral 2" xfId="485"/>
    <cellStyle name="Neutral 2 2" xfId="486"/>
    <cellStyle name="Neutral 2 3" xfId="487"/>
    <cellStyle name="Neutral 2 4" xfId="488"/>
    <cellStyle name="Neutral 2 5" xfId="489"/>
    <cellStyle name="Neutral 3" xfId="490"/>
    <cellStyle name="Neutral 4" xfId="491"/>
    <cellStyle name="Neutral 4 2" xfId="492"/>
    <cellStyle name="Neutral 5" xfId="493"/>
    <cellStyle name="Neutral 6" xfId="494"/>
    <cellStyle name="Neutral 7" xfId="495"/>
    <cellStyle name="Normal 10" xfId="496"/>
    <cellStyle name="Normal 10 2" xfId="497"/>
    <cellStyle name="Normal 11" xfId="498"/>
    <cellStyle name="Normal 11 2" xfId="499"/>
    <cellStyle name="Normal 11 2 2" xfId="500"/>
    <cellStyle name="Normal 11 3" xfId="501"/>
    <cellStyle name="Normal 11_GAZI-2010" xfId="502"/>
    <cellStyle name="Normal 12" xfId="503"/>
    <cellStyle name="Normal 12 2" xfId="504"/>
    <cellStyle name="Normal 12_gazis gare qseli" xfId="505"/>
    <cellStyle name="Normal 13" xfId="506"/>
    <cellStyle name="Normal 13 2" xfId="507"/>
    <cellStyle name="Normal 13 2 2" xfId="508"/>
    <cellStyle name="Normal 13 3" xfId="509"/>
    <cellStyle name="Normal 13 3 2" xfId="510"/>
    <cellStyle name="Normal 13 4" xfId="511"/>
    <cellStyle name="Normal 13 5" xfId="512"/>
    <cellStyle name="Normal 13_GAZI-2010" xfId="513"/>
    <cellStyle name="Normal 14" xfId="514"/>
    <cellStyle name="Normal 14 2" xfId="515"/>
    <cellStyle name="Normal 14 3" xfId="516"/>
    <cellStyle name="Normal 14 3 2" xfId="517"/>
    <cellStyle name="Normal 14 4" xfId="518"/>
    <cellStyle name="Normal 14 5" xfId="519"/>
    <cellStyle name="Normal 14_anakia II etapi.xls sm. defeqturi" xfId="520"/>
    <cellStyle name="Normal 15" xfId="521"/>
    <cellStyle name="Normal 16" xfId="522"/>
    <cellStyle name="Normal 16 2" xfId="523"/>
    <cellStyle name="Normal 16 3" xfId="524"/>
    <cellStyle name="Normal 16_axalq.skola" xfId="525"/>
    <cellStyle name="Normal 17" xfId="526"/>
    <cellStyle name="Normal 18" xfId="527"/>
    <cellStyle name="Normal 19" xfId="528"/>
    <cellStyle name="Normal 2" xfId="529"/>
    <cellStyle name="Normal 2 10" xfId="530"/>
    <cellStyle name="Normal 2 11" xfId="531"/>
    <cellStyle name="Normal 2 12" xfId="532"/>
    <cellStyle name="Normal 2 2" xfId="533"/>
    <cellStyle name="Normal 2 2 2" xfId="534"/>
    <cellStyle name="Normal 2 2 3" xfId="535"/>
    <cellStyle name="Normal 2 2 4" xfId="536"/>
    <cellStyle name="Normal 2 2 5" xfId="537"/>
    <cellStyle name="Normal 2 2 6" xfId="538"/>
    <cellStyle name="Normal 2 2 7" xfId="539"/>
    <cellStyle name="Normal 2 2_2D4CD000" xfId="540"/>
    <cellStyle name="Normal 2 3" xfId="541"/>
    <cellStyle name="Normal 2 4" xfId="542"/>
    <cellStyle name="Normal 2 5" xfId="543"/>
    <cellStyle name="Normal 2 6" xfId="544"/>
    <cellStyle name="Normal 2 7" xfId="545"/>
    <cellStyle name="Normal 2 7 2" xfId="546"/>
    <cellStyle name="Normal 2 7 3" xfId="547"/>
    <cellStyle name="Normal 2 7_anakia II etapi.xls sm. defeqturi" xfId="548"/>
    <cellStyle name="Normal 2 8" xfId="549"/>
    <cellStyle name="Normal 2 9" xfId="550"/>
    <cellStyle name="Normal 2_anakia II etapi.xls sm. defeqturi" xfId="551"/>
    <cellStyle name="Normal 20" xfId="552"/>
    <cellStyle name="Normal 21" xfId="553"/>
    <cellStyle name="Normal 22" xfId="554"/>
    <cellStyle name="Normal 23" xfId="555"/>
    <cellStyle name="Normal 24" xfId="556"/>
    <cellStyle name="Normal 25" xfId="557"/>
    <cellStyle name="Normal 26" xfId="558"/>
    <cellStyle name="Normal 27" xfId="559"/>
    <cellStyle name="Normal 28" xfId="560"/>
    <cellStyle name="Normal 29" xfId="561"/>
    <cellStyle name="Normal 29 2" xfId="562"/>
    <cellStyle name="Normal 3" xfId="563"/>
    <cellStyle name="Normal 3 2" xfId="564"/>
    <cellStyle name="Normal 3 2 2" xfId="565"/>
    <cellStyle name="Normal 3 2_anakia II etapi.xls sm. defeqturi" xfId="566"/>
    <cellStyle name="Normal 30" xfId="567"/>
    <cellStyle name="Normal 30 2" xfId="568"/>
    <cellStyle name="Normal 31" xfId="569"/>
    <cellStyle name="Normal 32" xfId="570"/>
    <cellStyle name="Normal 32 2" xfId="571"/>
    <cellStyle name="Normal 32 3" xfId="572"/>
    <cellStyle name="Normal 32 3 2" xfId="573"/>
    <cellStyle name="Normal 33" xfId="574"/>
    <cellStyle name="Normal 33 2" xfId="575"/>
    <cellStyle name="Normal 34" xfId="576"/>
    <cellStyle name="Normal 35" xfId="577"/>
    <cellStyle name="Normal 35 2" xfId="578"/>
    <cellStyle name="Normal 35 3" xfId="579"/>
    <cellStyle name="Normal 36" xfId="580"/>
    <cellStyle name="Normal 36 2" xfId="581"/>
    <cellStyle name="Normal 36 2 2" xfId="582"/>
    <cellStyle name="Normal 36 3" xfId="583"/>
    <cellStyle name="Normal 37" xfId="584"/>
    <cellStyle name="Normal 38" xfId="585"/>
    <cellStyle name="Normal 38 2" xfId="586"/>
    <cellStyle name="Normal 38 2 2" xfId="587"/>
    <cellStyle name="Normal 38 3" xfId="588"/>
    <cellStyle name="Normal 39" xfId="589"/>
    <cellStyle name="Normal 39 2" xfId="590"/>
    <cellStyle name="Normal 4" xfId="591"/>
    <cellStyle name="Normal 40" xfId="592"/>
    <cellStyle name="Normal 40 2" xfId="593"/>
    <cellStyle name="Normal 41" xfId="594"/>
    <cellStyle name="Normal 42" xfId="595"/>
    <cellStyle name="Normal 43" xfId="596"/>
    <cellStyle name="Normal 44" xfId="597"/>
    <cellStyle name="Normal 46" xfId="598"/>
    <cellStyle name="Normal 5" xfId="599"/>
    <cellStyle name="Normal 5 2" xfId="600"/>
    <cellStyle name="Normal 5 2 2" xfId="601"/>
    <cellStyle name="Normal 5 3" xfId="602"/>
    <cellStyle name="Normal 5 4" xfId="603"/>
    <cellStyle name="Normal 5 4 2" xfId="604"/>
    <cellStyle name="Normal 5_Copy of SAN2010" xfId="605"/>
    <cellStyle name="Normal 6" xfId="606"/>
    <cellStyle name="Normal 7" xfId="607"/>
    <cellStyle name="Normal 8" xfId="608"/>
    <cellStyle name="Normal 8 2" xfId="609"/>
    <cellStyle name="Normal 8_2D4CD000" xfId="610"/>
    <cellStyle name="Normal 9" xfId="611"/>
    <cellStyle name="Normal 9 2" xfId="612"/>
    <cellStyle name="Normal 9 2 2" xfId="613"/>
    <cellStyle name="Normal 9 2 3" xfId="614"/>
    <cellStyle name="Normal 9 2 4" xfId="615"/>
    <cellStyle name="Normal 9 2_anakia II etapi.xls sm. defeqturi" xfId="616"/>
    <cellStyle name="Normal 9_2D4CD000" xfId="617"/>
    <cellStyle name="Normal_2-1-1" xfId="618"/>
    <cellStyle name="Normal_gare wyalsadfenigagarini 10" xfId="619"/>
    <cellStyle name="Normal_gare wyalsadfenigagarini 2 2" xfId="620"/>
    <cellStyle name="Normal_gare wyalsadfenigagarini 2_SMSH2008-IIkv ." xfId="621"/>
    <cellStyle name="Normal_stadion-1" xfId="622"/>
    <cellStyle name="Note" xfId="623"/>
    <cellStyle name="Note 2" xfId="624"/>
    <cellStyle name="Note 2 2" xfId="625"/>
    <cellStyle name="Note 2 3" xfId="626"/>
    <cellStyle name="Note 2 4" xfId="627"/>
    <cellStyle name="Note 2 5" xfId="628"/>
    <cellStyle name="Note 2_anakia II etapi.xls sm. defeqturi" xfId="629"/>
    <cellStyle name="Note 3" xfId="630"/>
    <cellStyle name="Note 4" xfId="631"/>
    <cellStyle name="Note 4 2" xfId="632"/>
    <cellStyle name="Note 4_anakia II etapi.xls sm. defeqturi" xfId="633"/>
    <cellStyle name="Note 5" xfId="634"/>
    <cellStyle name="Note 6" xfId="635"/>
    <cellStyle name="Note 7" xfId="636"/>
    <cellStyle name="Output" xfId="637"/>
    <cellStyle name="Output 2" xfId="638"/>
    <cellStyle name="Output 2 2" xfId="639"/>
    <cellStyle name="Output 2 3" xfId="640"/>
    <cellStyle name="Output 2 4" xfId="641"/>
    <cellStyle name="Output 2 5" xfId="642"/>
    <cellStyle name="Output 2_anakia II etapi.xls sm. defeqturi" xfId="643"/>
    <cellStyle name="Output 3" xfId="644"/>
    <cellStyle name="Output 4" xfId="645"/>
    <cellStyle name="Output 4 2" xfId="646"/>
    <cellStyle name="Output 4_anakia II etapi.xls sm. defeqturi" xfId="647"/>
    <cellStyle name="Output 5" xfId="648"/>
    <cellStyle name="Output 6" xfId="649"/>
    <cellStyle name="Output 7" xfId="650"/>
    <cellStyle name="Percent" xfId="651"/>
    <cellStyle name="Percent 2" xfId="652"/>
    <cellStyle name="Percent 3" xfId="653"/>
    <cellStyle name="Percent 3 2" xfId="654"/>
    <cellStyle name="Percent 4" xfId="655"/>
    <cellStyle name="Percent 5" xfId="656"/>
    <cellStyle name="Percent 6" xfId="657"/>
    <cellStyle name="Percent 7" xfId="658"/>
    <cellStyle name="Percent 8" xfId="659"/>
    <cellStyle name="Style 1" xfId="660"/>
    <cellStyle name="Title" xfId="661"/>
    <cellStyle name="Title 2" xfId="662"/>
    <cellStyle name="Title 2 2" xfId="663"/>
    <cellStyle name="Title 2 3" xfId="664"/>
    <cellStyle name="Title 2 4" xfId="665"/>
    <cellStyle name="Title 2 5" xfId="666"/>
    <cellStyle name="Title 3" xfId="667"/>
    <cellStyle name="Title 4" xfId="668"/>
    <cellStyle name="Title 4 2" xfId="669"/>
    <cellStyle name="Title 5" xfId="670"/>
    <cellStyle name="Title 6" xfId="671"/>
    <cellStyle name="Title 7" xfId="672"/>
    <cellStyle name="Total" xfId="673"/>
    <cellStyle name="Total 2" xfId="674"/>
    <cellStyle name="Total 2 2" xfId="675"/>
    <cellStyle name="Total 2 3" xfId="676"/>
    <cellStyle name="Total 2 4" xfId="677"/>
    <cellStyle name="Total 2 5" xfId="678"/>
    <cellStyle name="Total 2_anakia II etapi.xls sm. defeqturi" xfId="679"/>
    <cellStyle name="Total 3" xfId="680"/>
    <cellStyle name="Total 4" xfId="681"/>
    <cellStyle name="Total 4 2" xfId="682"/>
    <cellStyle name="Total 4_anakia II etapi.xls sm. defeqturi" xfId="683"/>
    <cellStyle name="Total 5" xfId="684"/>
    <cellStyle name="Total 6" xfId="685"/>
    <cellStyle name="Total 7" xfId="686"/>
    <cellStyle name="Warning Text" xfId="687"/>
    <cellStyle name="Warning Text 2" xfId="688"/>
    <cellStyle name="Warning Text 2 2" xfId="689"/>
    <cellStyle name="Warning Text 2 3" xfId="690"/>
    <cellStyle name="Warning Text 2 4" xfId="691"/>
    <cellStyle name="Warning Text 2 5" xfId="692"/>
    <cellStyle name="Warning Text 3" xfId="693"/>
    <cellStyle name="Warning Text 4" xfId="694"/>
    <cellStyle name="Warning Text 4 2" xfId="695"/>
    <cellStyle name="Warning Text 5" xfId="696"/>
    <cellStyle name="Warning Text 6" xfId="697"/>
    <cellStyle name="Warning Text 7" xfId="698"/>
    <cellStyle name="Обычный 10" xfId="699"/>
    <cellStyle name="Обычный 11" xfId="700"/>
    <cellStyle name="Обычный 2" xfId="701"/>
    <cellStyle name="Обычный 2 2" xfId="702"/>
    <cellStyle name="Обычный 3" xfId="703"/>
    <cellStyle name="Обычный 3 2" xfId="704"/>
    <cellStyle name="Обычный 3 3" xfId="705"/>
    <cellStyle name="Обычный 4" xfId="706"/>
    <cellStyle name="Обычный 4 2" xfId="707"/>
    <cellStyle name="Обычный 4 3" xfId="708"/>
    <cellStyle name="Обычный 4_პუშკინის 13" xfId="709"/>
    <cellStyle name="Обычный 5" xfId="710"/>
    <cellStyle name="Обычный 5 2" xfId="711"/>
    <cellStyle name="Обычный 5 2 2" xfId="712"/>
    <cellStyle name="Обычный 5 3" xfId="713"/>
    <cellStyle name="Обычный 6" xfId="714"/>
    <cellStyle name="Обычный 7" xfId="715"/>
    <cellStyle name="Обычный 8" xfId="716"/>
    <cellStyle name="Обычный 9" xfId="717"/>
    <cellStyle name="Обычный_Лист1" xfId="718"/>
    <cellStyle name="Процентный 2" xfId="719"/>
    <cellStyle name="Процентный 3" xfId="720"/>
    <cellStyle name="Процентный 3 2" xfId="721"/>
    <cellStyle name="Финансовый 2" xfId="722"/>
    <cellStyle name="Финансовый 3" xfId="723"/>
    <cellStyle name="Финансовый 4" xfId="724"/>
    <cellStyle name="Финансовый 4 2" xfId="725"/>
    <cellStyle name="Финансовый 5" xfId="7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view="pageBreakPreview" zoomScale="145" zoomScaleSheetLayoutView="145" zoomScalePageLayoutView="0" workbookViewId="0" topLeftCell="A1">
      <selection activeCell="A1" sqref="A1:F1"/>
    </sheetView>
  </sheetViews>
  <sheetFormatPr defaultColWidth="9.140625" defaultRowHeight="15"/>
  <cols>
    <col min="1" max="1" width="8.8515625" style="249" customWidth="1"/>
    <col min="2" max="2" width="11.57421875" style="249" bestFit="1" customWidth="1"/>
    <col min="3" max="3" width="40.28125" style="249" bestFit="1" customWidth="1"/>
    <col min="4" max="4" width="8.00390625" style="249" bestFit="1" customWidth="1"/>
    <col min="5" max="5" width="15.421875" style="249" customWidth="1"/>
    <col min="6" max="6" width="10.7109375" style="249" customWidth="1"/>
    <col min="7" max="16384" width="9.140625" style="249" customWidth="1"/>
  </cols>
  <sheetData>
    <row r="1" spans="1:256" ht="16.5">
      <c r="A1" s="394" t="s">
        <v>156</v>
      </c>
      <c r="B1" s="394"/>
      <c r="C1" s="394"/>
      <c r="D1" s="394"/>
      <c r="E1" s="394"/>
      <c r="F1" s="394"/>
      <c r="G1" s="245"/>
      <c r="H1" s="245"/>
      <c r="I1" s="245"/>
      <c r="J1" s="246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8"/>
      <c r="FG1" s="248"/>
      <c r="FH1" s="248"/>
      <c r="FI1" s="248"/>
      <c r="FJ1" s="248"/>
      <c r="FK1" s="248"/>
      <c r="FL1" s="248"/>
      <c r="FM1" s="248"/>
      <c r="FN1" s="248"/>
      <c r="FO1" s="248"/>
      <c r="FP1" s="248"/>
      <c r="FQ1" s="248"/>
      <c r="FR1" s="248"/>
      <c r="FS1" s="248"/>
      <c r="FT1" s="248"/>
      <c r="FU1" s="248"/>
      <c r="FV1" s="248"/>
      <c r="FW1" s="248"/>
      <c r="FX1" s="248"/>
      <c r="FY1" s="248"/>
      <c r="FZ1" s="248"/>
      <c r="GA1" s="248"/>
      <c r="GB1" s="248"/>
      <c r="GC1" s="248"/>
      <c r="GD1" s="248"/>
      <c r="GE1" s="248"/>
      <c r="GF1" s="248"/>
      <c r="GG1" s="248"/>
      <c r="GH1" s="248"/>
      <c r="GI1" s="248"/>
      <c r="GJ1" s="248"/>
      <c r="GK1" s="248"/>
      <c r="GL1" s="248"/>
      <c r="GM1" s="248"/>
      <c r="GN1" s="248"/>
      <c r="GO1" s="248"/>
      <c r="GP1" s="248"/>
      <c r="GQ1" s="248"/>
      <c r="GR1" s="248"/>
      <c r="GS1" s="248"/>
      <c r="GT1" s="248"/>
      <c r="GU1" s="248"/>
      <c r="GV1" s="248"/>
      <c r="GW1" s="248"/>
      <c r="GX1" s="248"/>
      <c r="GY1" s="248"/>
      <c r="GZ1" s="248"/>
      <c r="HA1" s="248"/>
      <c r="HB1" s="248"/>
      <c r="HC1" s="248"/>
      <c r="HD1" s="248"/>
      <c r="HE1" s="248"/>
      <c r="HF1" s="248"/>
      <c r="HG1" s="248"/>
      <c r="HH1" s="248"/>
      <c r="HI1" s="248"/>
      <c r="HJ1" s="248"/>
      <c r="HK1" s="248"/>
      <c r="HL1" s="248"/>
      <c r="HM1" s="248"/>
      <c r="HN1" s="248"/>
      <c r="HO1" s="248"/>
      <c r="HP1" s="248"/>
      <c r="HQ1" s="248"/>
      <c r="HR1" s="248"/>
      <c r="HS1" s="248"/>
      <c r="HT1" s="248"/>
      <c r="HU1" s="248"/>
      <c r="HV1" s="248"/>
      <c r="HW1" s="248"/>
      <c r="HX1" s="248"/>
      <c r="HY1" s="248"/>
      <c r="HZ1" s="248"/>
      <c r="IA1" s="248"/>
      <c r="IB1" s="248"/>
      <c r="IC1" s="248"/>
      <c r="ID1" s="248"/>
      <c r="IE1" s="248"/>
      <c r="IF1" s="248"/>
      <c r="IG1" s="248"/>
      <c r="IH1" s="248"/>
      <c r="II1" s="248"/>
      <c r="IJ1" s="248"/>
      <c r="IK1" s="248"/>
      <c r="IL1" s="248"/>
      <c r="IM1" s="248"/>
      <c r="IN1" s="248"/>
      <c r="IO1" s="248"/>
      <c r="IP1" s="248"/>
      <c r="IQ1" s="248"/>
      <c r="IR1" s="248"/>
      <c r="IS1" s="248"/>
      <c r="IT1" s="248"/>
      <c r="IU1" s="248"/>
      <c r="IV1" s="248"/>
    </row>
    <row r="2" spans="1:256" ht="21">
      <c r="A2" s="359" t="s">
        <v>120</v>
      </c>
      <c r="B2" s="359"/>
      <c r="C2" s="359"/>
      <c r="D2" s="359"/>
      <c r="E2" s="359"/>
      <c r="F2" s="359"/>
      <c r="G2" s="250"/>
      <c r="H2" s="250"/>
      <c r="I2" s="250"/>
      <c r="J2" s="246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8"/>
      <c r="EO2" s="248"/>
      <c r="EP2" s="248"/>
      <c r="EQ2" s="248"/>
      <c r="ER2" s="248"/>
      <c r="ES2" s="248"/>
      <c r="ET2" s="248"/>
      <c r="EU2" s="248"/>
      <c r="EV2" s="248"/>
      <c r="EW2" s="248"/>
      <c r="EX2" s="248"/>
      <c r="EY2" s="248"/>
      <c r="EZ2" s="248"/>
      <c r="FA2" s="248"/>
      <c r="FB2" s="248"/>
      <c r="FC2" s="248"/>
      <c r="FD2" s="248"/>
      <c r="FE2" s="248"/>
      <c r="FF2" s="248"/>
      <c r="FG2" s="248"/>
      <c r="FH2" s="248"/>
      <c r="FI2" s="248"/>
      <c r="FJ2" s="248"/>
      <c r="FK2" s="248"/>
      <c r="FL2" s="248"/>
      <c r="FM2" s="248"/>
      <c r="FN2" s="248"/>
      <c r="FO2" s="248"/>
      <c r="FP2" s="248"/>
      <c r="FQ2" s="248"/>
      <c r="FR2" s="248"/>
      <c r="FS2" s="248"/>
      <c r="FT2" s="248"/>
      <c r="FU2" s="248"/>
      <c r="FV2" s="248"/>
      <c r="FW2" s="248"/>
      <c r="FX2" s="248"/>
      <c r="FY2" s="248"/>
      <c r="FZ2" s="248"/>
      <c r="GA2" s="248"/>
      <c r="GB2" s="248"/>
      <c r="GC2" s="248"/>
      <c r="GD2" s="248"/>
      <c r="GE2" s="248"/>
      <c r="GF2" s="248"/>
      <c r="GG2" s="248"/>
      <c r="GH2" s="248"/>
      <c r="GI2" s="248"/>
      <c r="GJ2" s="248"/>
      <c r="GK2" s="248"/>
      <c r="GL2" s="248"/>
      <c r="GM2" s="248"/>
      <c r="GN2" s="248"/>
      <c r="GO2" s="248"/>
      <c r="GP2" s="248"/>
      <c r="GQ2" s="248"/>
      <c r="GR2" s="248"/>
      <c r="GS2" s="248"/>
      <c r="GT2" s="248"/>
      <c r="GU2" s="248"/>
      <c r="GV2" s="248"/>
      <c r="GW2" s="248"/>
      <c r="GX2" s="248"/>
      <c r="GY2" s="248"/>
      <c r="GZ2" s="248"/>
      <c r="HA2" s="248"/>
      <c r="HB2" s="248"/>
      <c r="HC2" s="248"/>
      <c r="HD2" s="248"/>
      <c r="HE2" s="248"/>
      <c r="HF2" s="248"/>
      <c r="HG2" s="248"/>
      <c r="HH2" s="248"/>
      <c r="HI2" s="248"/>
      <c r="HJ2" s="248"/>
      <c r="HK2" s="248"/>
      <c r="HL2" s="248"/>
      <c r="HM2" s="248"/>
      <c r="HN2" s="248"/>
      <c r="HO2" s="248"/>
      <c r="HP2" s="248"/>
      <c r="HQ2" s="248"/>
      <c r="HR2" s="248"/>
      <c r="HS2" s="248"/>
      <c r="HT2" s="248"/>
      <c r="HU2" s="248"/>
      <c r="HV2" s="248"/>
      <c r="HW2" s="248"/>
      <c r="HX2" s="248"/>
      <c r="HY2" s="248"/>
      <c r="HZ2" s="248"/>
      <c r="IA2" s="248"/>
      <c r="IB2" s="248"/>
      <c r="IC2" s="248"/>
      <c r="ID2" s="248"/>
      <c r="IE2" s="248"/>
      <c r="IF2" s="248"/>
      <c r="IG2" s="248"/>
      <c r="IH2" s="248"/>
      <c r="II2" s="248"/>
      <c r="IJ2" s="248"/>
      <c r="IK2" s="248"/>
      <c r="IL2" s="248"/>
      <c r="IM2" s="248"/>
      <c r="IN2" s="248"/>
      <c r="IO2" s="248"/>
      <c r="IP2" s="248"/>
      <c r="IQ2" s="248"/>
      <c r="IR2" s="248"/>
      <c r="IS2" s="248"/>
      <c r="IT2" s="248"/>
      <c r="IU2" s="248"/>
      <c r="IV2" s="248"/>
    </row>
    <row r="3" spans="1:256" ht="16.5">
      <c r="A3" s="360" t="s">
        <v>121</v>
      </c>
      <c r="B3" s="360"/>
      <c r="C3" s="360"/>
      <c r="D3" s="360"/>
      <c r="E3" s="360"/>
      <c r="F3" s="360"/>
      <c r="G3" s="251"/>
      <c r="H3" s="251"/>
      <c r="I3" s="251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8"/>
      <c r="FB3" s="248"/>
      <c r="FC3" s="248"/>
      <c r="FD3" s="248"/>
      <c r="FE3" s="248"/>
      <c r="FF3" s="248"/>
      <c r="FG3" s="248"/>
      <c r="FH3" s="248"/>
      <c r="FI3" s="248"/>
      <c r="FJ3" s="248"/>
      <c r="FK3" s="248"/>
      <c r="FL3" s="248"/>
      <c r="FM3" s="248"/>
      <c r="FN3" s="248"/>
      <c r="FO3" s="248"/>
      <c r="FP3" s="248"/>
      <c r="FQ3" s="248"/>
      <c r="FR3" s="248"/>
      <c r="FS3" s="248"/>
      <c r="FT3" s="248"/>
      <c r="FU3" s="248"/>
      <c r="FV3" s="248"/>
      <c r="FW3" s="248"/>
      <c r="FX3" s="248"/>
      <c r="FY3" s="248"/>
      <c r="FZ3" s="248"/>
      <c r="GA3" s="248"/>
      <c r="GB3" s="248"/>
      <c r="GC3" s="248"/>
      <c r="GD3" s="248"/>
      <c r="GE3" s="248"/>
      <c r="GF3" s="248"/>
      <c r="GG3" s="248"/>
      <c r="GH3" s="248"/>
      <c r="GI3" s="248"/>
      <c r="GJ3" s="248"/>
      <c r="GK3" s="248"/>
      <c r="GL3" s="248"/>
      <c r="GM3" s="248"/>
      <c r="GN3" s="248"/>
      <c r="GO3" s="248"/>
      <c r="GP3" s="248"/>
      <c r="GQ3" s="248"/>
      <c r="GR3" s="248"/>
      <c r="GS3" s="248"/>
      <c r="GT3" s="248"/>
      <c r="GU3" s="248"/>
      <c r="GV3" s="248"/>
      <c r="GW3" s="248"/>
      <c r="GX3" s="248"/>
      <c r="GY3" s="248"/>
      <c r="GZ3" s="248"/>
      <c r="HA3" s="248"/>
      <c r="HB3" s="248"/>
      <c r="HC3" s="248"/>
      <c r="HD3" s="248"/>
      <c r="HE3" s="248"/>
      <c r="HF3" s="248"/>
      <c r="HG3" s="248"/>
      <c r="HH3" s="248"/>
      <c r="HI3" s="248"/>
      <c r="HJ3" s="248"/>
      <c r="HK3" s="248"/>
      <c r="HL3" s="248"/>
      <c r="HM3" s="248"/>
      <c r="HN3" s="248"/>
      <c r="HO3" s="248"/>
      <c r="HP3" s="248"/>
      <c r="HQ3" s="248"/>
      <c r="HR3" s="248"/>
      <c r="HS3" s="248"/>
      <c r="HT3" s="248"/>
      <c r="HU3" s="248"/>
      <c r="HV3" s="248"/>
      <c r="HW3" s="248"/>
      <c r="HX3" s="248"/>
      <c r="HY3" s="248"/>
      <c r="HZ3" s="248"/>
      <c r="IA3" s="248"/>
      <c r="IB3" s="248"/>
      <c r="IC3" s="248"/>
      <c r="ID3" s="248"/>
      <c r="IE3" s="248"/>
      <c r="IF3" s="248"/>
      <c r="IG3" s="248"/>
      <c r="IH3" s="248"/>
      <c r="II3" s="248"/>
      <c r="IJ3" s="248"/>
      <c r="IK3" s="248"/>
      <c r="IL3" s="248"/>
      <c r="IM3" s="248"/>
      <c r="IN3" s="248"/>
      <c r="IO3" s="248"/>
      <c r="IP3" s="248"/>
      <c r="IQ3" s="248"/>
      <c r="IR3" s="248"/>
      <c r="IS3" s="248"/>
      <c r="IT3" s="248"/>
      <c r="IU3" s="248"/>
      <c r="IV3" s="248"/>
    </row>
    <row r="4" spans="1:256" ht="16.5">
      <c r="A4" s="361" t="s">
        <v>122</v>
      </c>
      <c r="B4" s="361"/>
      <c r="C4" s="361"/>
      <c r="D4" s="361"/>
      <c r="E4" s="361"/>
      <c r="F4" s="361"/>
      <c r="G4" s="252"/>
      <c r="H4" s="252"/>
      <c r="I4" s="252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248"/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8"/>
      <c r="FF4" s="248"/>
      <c r="FG4" s="248"/>
      <c r="FH4" s="248"/>
      <c r="FI4" s="248"/>
      <c r="FJ4" s="248"/>
      <c r="FK4" s="248"/>
      <c r="FL4" s="248"/>
      <c r="FM4" s="248"/>
      <c r="FN4" s="248"/>
      <c r="FO4" s="248"/>
      <c r="FP4" s="248"/>
      <c r="FQ4" s="248"/>
      <c r="FR4" s="248"/>
      <c r="FS4" s="248"/>
      <c r="FT4" s="248"/>
      <c r="FU4" s="248"/>
      <c r="FV4" s="248"/>
      <c r="FW4" s="248"/>
      <c r="FX4" s="248"/>
      <c r="FY4" s="248"/>
      <c r="FZ4" s="248"/>
      <c r="GA4" s="248"/>
      <c r="GB4" s="248"/>
      <c r="GC4" s="248"/>
      <c r="GD4" s="248"/>
      <c r="GE4" s="248"/>
      <c r="GF4" s="248"/>
      <c r="GG4" s="248"/>
      <c r="GH4" s="248"/>
      <c r="GI4" s="248"/>
      <c r="GJ4" s="248"/>
      <c r="GK4" s="248"/>
      <c r="GL4" s="248"/>
      <c r="GM4" s="248"/>
      <c r="GN4" s="248"/>
      <c r="GO4" s="248"/>
      <c r="GP4" s="248"/>
      <c r="GQ4" s="248"/>
      <c r="GR4" s="248"/>
      <c r="GS4" s="248"/>
      <c r="GT4" s="248"/>
      <c r="GU4" s="248"/>
      <c r="GV4" s="248"/>
      <c r="GW4" s="248"/>
      <c r="GX4" s="248"/>
      <c r="GY4" s="248"/>
      <c r="GZ4" s="248"/>
      <c r="HA4" s="248"/>
      <c r="HB4" s="248"/>
      <c r="HC4" s="248"/>
      <c r="HD4" s="248"/>
      <c r="HE4" s="248"/>
      <c r="HF4" s="248"/>
      <c r="HG4" s="248"/>
      <c r="HH4" s="248"/>
      <c r="HI4" s="248"/>
      <c r="HJ4" s="248"/>
      <c r="HK4" s="248"/>
      <c r="HL4" s="248"/>
      <c r="HM4" s="248"/>
      <c r="HN4" s="248"/>
      <c r="HO4" s="248"/>
      <c r="HP4" s="248"/>
      <c r="HQ4" s="248"/>
      <c r="HR4" s="248"/>
      <c r="HS4" s="248"/>
      <c r="HT4" s="248"/>
      <c r="HU4" s="248"/>
      <c r="HV4" s="248"/>
      <c r="HW4" s="248"/>
      <c r="HX4" s="248"/>
      <c r="HY4" s="248"/>
      <c r="HZ4" s="248"/>
      <c r="IA4" s="248"/>
      <c r="IB4" s="248"/>
      <c r="IC4" s="248"/>
      <c r="ID4" s="248"/>
      <c r="IE4" s="248"/>
      <c r="IF4" s="248"/>
      <c r="IG4" s="248"/>
      <c r="IH4" s="248"/>
      <c r="II4" s="248"/>
      <c r="IJ4" s="248"/>
      <c r="IK4" s="248"/>
      <c r="IL4" s="248"/>
      <c r="IM4" s="248"/>
      <c r="IN4" s="248"/>
      <c r="IO4" s="248"/>
      <c r="IP4" s="248"/>
      <c r="IQ4" s="248"/>
      <c r="IR4" s="248"/>
      <c r="IS4" s="248"/>
      <c r="IT4" s="248"/>
      <c r="IU4" s="248"/>
      <c r="IV4" s="248"/>
    </row>
    <row r="5" spans="1:256" ht="16.5">
      <c r="A5" s="362" t="s">
        <v>123</v>
      </c>
      <c r="B5" s="362"/>
      <c r="C5" s="362"/>
      <c r="D5" s="362"/>
      <c r="E5" s="362"/>
      <c r="F5" s="362"/>
      <c r="G5" s="253"/>
      <c r="H5" s="253"/>
      <c r="I5" s="253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8"/>
      <c r="DY5" s="248"/>
      <c r="DZ5" s="248"/>
      <c r="EA5" s="248"/>
      <c r="EB5" s="248"/>
      <c r="EC5" s="248"/>
      <c r="ED5" s="248"/>
      <c r="EE5" s="248"/>
      <c r="EF5" s="248"/>
      <c r="EG5" s="248"/>
      <c r="EH5" s="248"/>
      <c r="EI5" s="248"/>
      <c r="EJ5" s="248"/>
      <c r="EK5" s="248"/>
      <c r="EL5" s="248"/>
      <c r="EM5" s="248"/>
      <c r="EN5" s="248"/>
      <c r="EO5" s="248"/>
      <c r="EP5" s="248"/>
      <c r="EQ5" s="248"/>
      <c r="ER5" s="248"/>
      <c r="ES5" s="248"/>
      <c r="ET5" s="248"/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48"/>
      <c r="FF5" s="248"/>
      <c r="FG5" s="248"/>
      <c r="FH5" s="248"/>
      <c r="FI5" s="248"/>
      <c r="FJ5" s="248"/>
      <c r="FK5" s="248"/>
      <c r="FL5" s="248"/>
      <c r="FM5" s="248"/>
      <c r="FN5" s="248"/>
      <c r="FO5" s="248"/>
      <c r="FP5" s="248"/>
      <c r="FQ5" s="248"/>
      <c r="FR5" s="248"/>
      <c r="FS5" s="248"/>
      <c r="FT5" s="248"/>
      <c r="FU5" s="248"/>
      <c r="FV5" s="248"/>
      <c r="FW5" s="248"/>
      <c r="FX5" s="248"/>
      <c r="FY5" s="248"/>
      <c r="FZ5" s="248"/>
      <c r="GA5" s="248"/>
      <c r="GB5" s="248"/>
      <c r="GC5" s="248"/>
      <c r="GD5" s="248"/>
      <c r="GE5" s="248"/>
      <c r="GF5" s="248"/>
      <c r="GG5" s="248"/>
      <c r="GH5" s="248"/>
      <c r="GI5" s="248"/>
      <c r="GJ5" s="248"/>
      <c r="GK5" s="248"/>
      <c r="GL5" s="248"/>
      <c r="GM5" s="248"/>
      <c r="GN5" s="248"/>
      <c r="GO5" s="248"/>
      <c r="GP5" s="248"/>
      <c r="GQ5" s="248"/>
      <c r="GR5" s="248"/>
      <c r="GS5" s="248"/>
      <c r="GT5" s="248"/>
      <c r="GU5" s="248"/>
      <c r="GV5" s="248"/>
      <c r="GW5" s="248"/>
      <c r="GX5" s="248"/>
      <c r="GY5" s="248"/>
      <c r="GZ5" s="248"/>
      <c r="HA5" s="248"/>
      <c r="HB5" s="248"/>
      <c r="HC5" s="248"/>
      <c r="HD5" s="248"/>
      <c r="HE5" s="248"/>
      <c r="HF5" s="248"/>
      <c r="HG5" s="248"/>
      <c r="HH5" s="248"/>
      <c r="HI5" s="248"/>
      <c r="HJ5" s="248"/>
      <c r="HK5" s="248"/>
      <c r="HL5" s="248"/>
      <c r="HM5" s="248"/>
      <c r="HN5" s="248"/>
      <c r="HO5" s="248"/>
      <c r="HP5" s="248"/>
      <c r="HQ5" s="248"/>
      <c r="HR5" s="248"/>
      <c r="HS5" s="248"/>
      <c r="HT5" s="248"/>
      <c r="HU5" s="248"/>
      <c r="HV5" s="248"/>
      <c r="HW5" s="248"/>
      <c r="HX5" s="248"/>
      <c r="HY5" s="248"/>
      <c r="HZ5" s="248"/>
      <c r="IA5" s="248"/>
      <c r="IB5" s="248"/>
      <c r="IC5" s="248"/>
      <c r="ID5" s="248"/>
      <c r="IE5" s="248"/>
      <c r="IF5" s="248"/>
      <c r="IG5" s="248"/>
      <c r="IH5" s="248"/>
      <c r="II5" s="248"/>
      <c r="IJ5" s="248"/>
      <c r="IK5" s="248"/>
      <c r="IL5" s="248"/>
      <c r="IM5" s="248"/>
      <c r="IN5" s="248"/>
      <c r="IO5" s="248"/>
      <c r="IP5" s="248"/>
      <c r="IQ5" s="248"/>
      <c r="IR5" s="248"/>
      <c r="IS5" s="248"/>
      <c r="IT5" s="248"/>
      <c r="IU5" s="248"/>
      <c r="IV5" s="248"/>
    </row>
    <row r="6" spans="1:256" ht="17.25" thickBot="1">
      <c r="A6" s="363"/>
      <c r="B6" s="363"/>
      <c r="C6" s="363"/>
      <c r="D6" s="363"/>
      <c r="E6" s="363"/>
      <c r="F6" s="363"/>
      <c r="G6" s="245"/>
      <c r="H6" s="245"/>
      <c r="I6" s="245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8"/>
      <c r="DX6" s="248"/>
      <c r="DY6" s="248"/>
      <c r="DZ6" s="248"/>
      <c r="EA6" s="248"/>
      <c r="EB6" s="248"/>
      <c r="EC6" s="248"/>
      <c r="ED6" s="248"/>
      <c r="EE6" s="248"/>
      <c r="EF6" s="248"/>
      <c r="EG6" s="248"/>
      <c r="EH6" s="248"/>
      <c r="EI6" s="248"/>
      <c r="EJ6" s="248"/>
      <c r="EK6" s="248"/>
      <c r="EL6" s="248"/>
      <c r="EM6" s="248"/>
      <c r="EN6" s="248"/>
      <c r="EO6" s="248"/>
      <c r="EP6" s="248"/>
      <c r="EQ6" s="248"/>
      <c r="ER6" s="248"/>
      <c r="ES6" s="248"/>
      <c r="ET6" s="248"/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8"/>
      <c r="FK6" s="248"/>
      <c r="FL6" s="248"/>
      <c r="FM6" s="248"/>
      <c r="FN6" s="248"/>
      <c r="FO6" s="248"/>
      <c r="FP6" s="248"/>
      <c r="FQ6" s="248"/>
      <c r="FR6" s="248"/>
      <c r="FS6" s="248"/>
      <c r="FT6" s="248"/>
      <c r="FU6" s="248"/>
      <c r="FV6" s="248"/>
      <c r="FW6" s="248"/>
      <c r="FX6" s="248"/>
      <c r="FY6" s="248"/>
      <c r="FZ6" s="248"/>
      <c r="GA6" s="248"/>
      <c r="GB6" s="248"/>
      <c r="GC6" s="248"/>
      <c r="GD6" s="248"/>
      <c r="GE6" s="248"/>
      <c r="GF6" s="248"/>
      <c r="GG6" s="248"/>
      <c r="GH6" s="248"/>
      <c r="GI6" s="248"/>
      <c r="GJ6" s="248"/>
      <c r="GK6" s="248"/>
      <c r="GL6" s="248"/>
      <c r="GM6" s="248"/>
      <c r="GN6" s="248"/>
      <c r="GO6" s="248"/>
      <c r="GP6" s="248"/>
      <c r="GQ6" s="248"/>
      <c r="GR6" s="248"/>
      <c r="GS6" s="248"/>
      <c r="GT6" s="248"/>
      <c r="GU6" s="248"/>
      <c r="GV6" s="248"/>
      <c r="GW6" s="248"/>
      <c r="GX6" s="248"/>
      <c r="GY6" s="248"/>
      <c r="GZ6" s="248"/>
      <c r="HA6" s="248"/>
      <c r="HB6" s="248"/>
      <c r="HC6" s="248"/>
      <c r="HD6" s="248"/>
      <c r="HE6" s="248"/>
      <c r="HF6" s="248"/>
      <c r="HG6" s="248"/>
      <c r="HH6" s="248"/>
      <c r="HI6" s="248"/>
      <c r="HJ6" s="248"/>
      <c r="HK6" s="248"/>
      <c r="HL6" s="248"/>
      <c r="HM6" s="248"/>
      <c r="HN6" s="248"/>
      <c r="HO6" s="248"/>
      <c r="HP6" s="248"/>
      <c r="HQ6" s="248"/>
      <c r="HR6" s="248"/>
      <c r="HS6" s="248"/>
      <c r="HT6" s="248"/>
      <c r="HU6" s="248"/>
      <c r="HV6" s="248"/>
      <c r="HW6" s="248"/>
      <c r="HX6" s="248"/>
      <c r="HY6" s="248"/>
      <c r="HZ6" s="248"/>
      <c r="IA6" s="248"/>
      <c r="IB6" s="248"/>
      <c r="IC6" s="248"/>
      <c r="ID6" s="248"/>
      <c r="IE6" s="248"/>
      <c r="IF6" s="248"/>
      <c r="IG6" s="248"/>
      <c r="IH6" s="248"/>
      <c r="II6" s="248"/>
      <c r="IJ6" s="248"/>
      <c r="IK6" s="248"/>
      <c r="IL6" s="248"/>
      <c r="IM6" s="248"/>
      <c r="IN6" s="248"/>
      <c r="IO6" s="248"/>
      <c r="IP6" s="248"/>
      <c r="IQ6" s="248"/>
      <c r="IR6" s="248"/>
      <c r="IS6" s="248"/>
      <c r="IT6" s="248"/>
      <c r="IU6" s="248"/>
      <c r="IV6" s="248"/>
    </row>
    <row r="7" spans="1:6" ht="30.75" thickBot="1">
      <c r="A7" s="364" t="s">
        <v>1</v>
      </c>
      <c r="B7" s="365"/>
      <c r="C7" s="365" t="s">
        <v>26</v>
      </c>
      <c r="D7" s="365" t="s">
        <v>124</v>
      </c>
      <c r="E7" s="365" t="s">
        <v>125</v>
      </c>
      <c r="F7" s="366" t="s">
        <v>126</v>
      </c>
    </row>
    <row r="8" spans="1:6" ht="15.75" thickBot="1">
      <c r="A8" s="364">
        <v>1</v>
      </c>
      <c r="B8" s="365">
        <v>2</v>
      </c>
      <c r="C8" s="365">
        <v>3</v>
      </c>
      <c r="D8" s="365">
        <v>4</v>
      </c>
      <c r="E8" s="365">
        <v>5</v>
      </c>
      <c r="F8" s="366">
        <v>6</v>
      </c>
    </row>
    <row r="9" spans="1:6" ht="15">
      <c r="A9" s="367" t="s">
        <v>127</v>
      </c>
      <c r="B9" s="368"/>
      <c r="C9" s="369" t="s">
        <v>128</v>
      </c>
      <c r="D9" s="370" t="s">
        <v>129</v>
      </c>
      <c r="E9" s="371"/>
      <c r="F9" s="372"/>
    </row>
    <row r="10" spans="1:6" ht="15.75" thickBot="1">
      <c r="A10" s="373" t="s">
        <v>130</v>
      </c>
      <c r="B10" s="374"/>
      <c r="C10" s="375" t="s">
        <v>132</v>
      </c>
      <c r="D10" s="376" t="s">
        <v>129</v>
      </c>
      <c r="E10" s="377"/>
      <c r="F10" s="378"/>
    </row>
    <row r="11" spans="1:6" ht="15.75" thickBot="1">
      <c r="A11" s="379"/>
      <c r="B11" s="380"/>
      <c r="C11" s="381" t="s">
        <v>21</v>
      </c>
      <c r="D11" s="381"/>
      <c r="E11" s="382"/>
      <c r="F11" s="383"/>
    </row>
    <row r="12" spans="1:6" ht="15">
      <c r="A12" s="384"/>
      <c r="B12" s="384"/>
      <c r="C12" s="385" t="s">
        <v>60</v>
      </c>
      <c r="D12" s="386">
        <v>0.03</v>
      </c>
      <c r="E12" s="387"/>
      <c r="F12" s="387"/>
    </row>
    <row r="13" spans="1:6" ht="15">
      <c r="A13" s="388"/>
      <c r="B13" s="388"/>
      <c r="C13" s="389" t="s">
        <v>20</v>
      </c>
      <c r="D13" s="388"/>
      <c r="E13" s="390"/>
      <c r="F13" s="390"/>
    </row>
    <row r="14" spans="1:6" ht="15">
      <c r="A14" s="388"/>
      <c r="B14" s="388"/>
      <c r="C14" s="391" t="s">
        <v>32</v>
      </c>
      <c r="D14" s="392">
        <v>0.18</v>
      </c>
      <c r="E14" s="393"/>
      <c r="F14" s="393"/>
    </row>
    <row r="15" spans="1:6" ht="15">
      <c r="A15" s="388"/>
      <c r="B15" s="388"/>
      <c r="C15" s="389" t="s">
        <v>131</v>
      </c>
      <c r="D15" s="388"/>
      <c r="E15" s="390"/>
      <c r="F15" s="390"/>
    </row>
    <row r="22" ht="14.25">
      <c r="E22" s="254"/>
    </row>
  </sheetData>
  <sheetProtection/>
  <mergeCells count="6"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"/>
  <sheetViews>
    <sheetView view="pageBreakPreview" zoomScale="92" zoomScaleNormal="110" zoomScaleSheetLayoutView="92" zoomScalePageLayoutView="0" workbookViewId="0" topLeftCell="A1">
      <selection activeCell="C9" sqref="C9"/>
    </sheetView>
  </sheetViews>
  <sheetFormatPr defaultColWidth="9.140625" defaultRowHeight="15"/>
  <cols>
    <col min="1" max="1" width="4.421875" style="18" bestFit="1" customWidth="1"/>
    <col min="2" max="2" width="10.28125" style="1" bestFit="1" customWidth="1"/>
    <col min="3" max="3" width="54.57421875" style="1" bestFit="1" customWidth="1"/>
    <col min="4" max="4" width="10.00390625" style="1" customWidth="1"/>
    <col min="5" max="5" width="9.28125" style="1" bestFit="1" customWidth="1"/>
    <col min="6" max="6" width="9.421875" style="23" bestFit="1" customWidth="1"/>
    <col min="7" max="7" width="9.28125" style="23" bestFit="1" customWidth="1"/>
    <col min="8" max="8" width="10.28125" style="23" bestFit="1" customWidth="1"/>
    <col min="9" max="9" width="10.7109375" style="23" bestFit="1" customWidth="1"/>
    <col min="10" max="10" width="9.7109375" style="23" bestFit="1" customWidth="1"/>
    <col min="11" max="11" width="9.28125" style="23" bestFit="1" customWidth="1"/>
    <col min="12" max="12" width="9.7109375" style="23" bestFit="1" customWidth="1"/>
    <col min="13" max="13" width="12.28125" style="24" bestFit="1" customWidth="1"/>
    <col min="14" max="14" width="16.421875" style="1" customWidth="1"/>
    <col min="15" max="15" width="10.421875" style="1" customWidth="1"/>
    <col min="16" max="16384" width="9.140625" style="1" customWidth="1"/>
  </cols>
  <sheetData>
    <row r="1" spans="1:13" s="2" customFormat="1" ht="33.75" customHeight="1">
      <c r="A1" s="329" t="s">
        <v>65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3" ht="19.5" customHeight="1">
      <c r="A2" s="327" t="s">
        <v>1</v>
      </c>
      <c r="B2" s="328" t="s">
        <v>18</v>
      </c>
      <c r="C2" s="326" t="s">
        <v>26</v>
      </c>
      <c r="D2" s="326" t="s">
        <v>22</v>
      </c>
      <c r="E2" s="326" t="s">
        <v>19</v>
      </c>
      <c r="F2" s="326"/>
      <c r="G2" s="325" t="s">
        <v>25</v>
      </c>
      <c r="H2" s="325"/>
      <c r="I2" s="325" t="s">
        <v>23</v>
      </c>
      <c r="J2" s="325"/>
      <c r="K2" s="325" t="s">
        <v>24</v>
      </c>
      <c r="L2" s="325"/>
      <c r="M2" s="325" t="s">
        <v>20</v>
      </c>
    </row>
    <row r="3" spans="1:13" ht="12.75">
      <c r="A3" s="327"/>
      <c r="B3" s="328"/>
      <c r="C3" s="326"/>
      <c r="D3" s="326"/>
      <c r="E3" s="326"/>
      <c r="F3" s="326"/>
      <c r="G3" s="325"/>
      <c r="H3" s="325"/>
      <c r="I3" s="325"/>
      <c r="J3" s="325"/>
      <c r="K3" s="325"/>
      <c r="L3" s="325"/>
      <c r="M3" s="325"/>
    </row>
    <row r="4" spans="1:13" ht="12.75">
      <c r="A4" s="327"/>
      <c r="B4" s="328"/>
      <c r="C4" s="326"/>
      <c r="D4" s="326"/>
      <c r="E4" s="326" t="s">
        <v>28</v>
      </c>
      <c r="F4" s="325" t="s">
        <v>21</v>
      </c>
      <c r="G4" s="325" t="s">
        <v>27</v>
      </c>
      <c r="H4" s="325" t="s">
        <v>21</v>
      </c>
      <c r="I4" s="325" t="s">
        <v>27</v>
      </c>
      <c r="J4" s="325" t="s">
        <v>21</v>
      </c>
      <c r="K4" s="325" t="s">
        <v>27</v>
      </c>
      <c r="L4" s="325" t="s">
        <v>21</v>
      </c>
      <c r="M4" s="325"/>
    </row>
    <row r="5" spans="1:13" ht="12.75">
      <c r="A5" s="327"/>
      <c r="B5" s="328"/>
      <c r="C5" s="326"/>
      <c r="D5" s="326"/>
      <c r="E5" s="326"/>
      <c r="F5" s="325"/>
      <c r="G5" s="325"/>
      <c r="H5" s="325"/>
      <c r="I5" s="325"/>
      <c r="J5" s="325"/>
      <c r="K5" s="325"/>
      <c r="L5" s="325"/>
      <c r="M5" s="325"/>
    </row>
    <row r="6" spans="1:13" s="21" customFormat="1" ht="14.25">
      <c r="A6" s="17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</row>
    <row r="7" spans="1:13" ht="15.75" thickBot="1">
      <c r="A7" s="66"/>
      <c r="B7" s="67"/>
      <c r="C7" s="68" t="s">
        <v>70</v>
      </c>
      <c r="D7" s="69"/>
      <c r="E7" s="70"/>
      <c r="F7" s="71"/>
      <c r="G7" s="72"/>
      <c r="H7" s="46"/>
      <c r="I7" s="72"/>
      <c r="J7" s="46"/>
      <c r="K7" s="72"/>
      <c r="L7" s="46"/>
      <c r="M7" s="46"/>
    </row>
    <row r="8" spans="1:13" s="111" customFormat="1" ht="13.5" thickBot="1">
      <c r="A8" s="77">
        <v>1</v>
      </c>
      <c r="B8" s="73" t="s">
        <v>35</v>
      </c>
      <c r="C8" s="73" t="s">
        <v>61</v>
      </c>
      <c r="D8" s="73" t="s">
        <v>15</v>
      </c>
      <c r="E8" s="78"/>
      <c r="F8" s="74">
        <v>2</v>
      </c>
      <c r="G8" s="79"/>
      <c r="H8" s="80"/>
      <c r="I8" s="81"/>
      <c r="J8" s="81"/>
      <c r="K8" s="81"/>
      <c r="L8" s="80"/>
      <c r="M8" s="82"/>
    </row>
    <row r="9" spans="1:13" s="111" customFormat="1" ht="13.5" thickBot="1">
      <c r="A9" s="77">
        <v>2</v>
      </c>
      <c r="B9" s="73" t="s">
        <v>35</v>
      </c>
      <c r="C9" s="73" t="s">
        <v>69</v>
      </c>
      <c r="D9" s="73" t="s">
        <v>15</v>
      </c>
      <c r="E9" s="78"/>
      <c r="F9" s="74">
        <v>16</v>
      </c>
      <c r="G9" s="79"/>
      <c r="H9" s="80"/>
      <c r="I9" s="81"/>
      <c r="J9" s="81"/>
      <c r="K9" s="81"/>
      <c r="L9" s="80"/>
      <c r="M9" s="82"/>
    </row>
    <row r="10" spans="1:13" s="144" customFormat="1" ht="15.75" thickBot="1">
      <c r="A10" s="105">
        <v>3</v>
      </c>
      <c r="B10" s="142" t="s">
        <v>39</v>
      </c>
      <c r="C10" s="106" t="s">
        <v>63</v>
      </c>
      <c r="D10" s="106" t="s">
        <v>15</v>
      </c>
      <c r="E10" s="107"/>
      <c r="F10" s="108">
        <v>50</v>
      </c>
      <c r="G10" s="108"/>
      <c r="H10" s="108"/>
      <c r="I10" s="109"/>
      <c r="J10" s="109"/>
      <c r="K10" s="109"/>
      <c r="L10" s="109"/>
      <c r="M10" s="143"/>
    </row>
    <row r="11" spans="1:13" s="144" customFormat="1" ht="30.75" thickBot="1">
      <c r="A11" s="105">
        <v>4</v>
      </c>
      <c r="B11" s="145" t="s">
        <v>38</v>
      </c>
      <c r="C11" s="106" t="s">
        <v>64</v>
      </c>
      <c r="D11" s="106" t="s">
        <v>15</v>
      </c>
      <c r="E11" s="107"/>
      <c r="F11" s="108">
        <v>50</v>
      </c>
      <c r="G11" s="108"/>
      <c r="H11" s="108"/>
      <c r="I11" s="108"/>
      <c r="J11" s="108"/>
      <c r="K11" s="108"/>
      <c r="L11" s="108"/>
      <c r="M11" s="110"/>
    </row>
    <row r="12" spans="1:13" s="144" customFormat="1" ht="15.75" thickBot="1">
      <c r="A12" s="105">
        <v>5</v>
      </c>
      <c r="B12" s="142" t="s">
        <v>39</v>
      </c>
      <c r="C12" s="106" t="s">
        <v>66</v>
      </c>
      <c r="D12" s="106" t="s">
        <v>15</v>
      </c>
      <c r="E12" s="107"/>
      <c r="F12" s="108">
        <v>150</v>
      </c>
      <c r="G12" s="108"/>
      <c r="H12" s="108"/>
      <c r="I12" s="109"/>
      <c r="J12" s="109"/>
      <c r="K12" s="109"/>
      <c r="L12" s="109"/>
      <c r="M12" s="143"/>
    </row>
    <row r="13" spans="1:13" s="144" customFormat="1" ht="30.75" thickBot="1">
      <c r="A13" s="105">
        <v>6</v>
      </c>
      <c r="B13" s="145" t="s">
        <v>38</v>
      </c>
      <c r="C13" s="106" t="s">
        <v>64</v>
      </c>
      <c r="D13" s="106" t="s">
        <v>15</v>
      </c>
      <c r="E13" s="107"/>
      <c r="F13" s="108">
        <f>F12</f>
        <v>150</v>
      </c>
      <c r="G13" s="108"/>
      <c r="H13" s="108"/>
      <c r="I13" s="108"/>
      <c r="J13" s="108"/>
      <c r="K13" s="108"/>
      <c r="L13" s="108"/>
      <c r="M13" s="110"/>
    </row>
    <row r="14" spans="1:13" s="146" customFormat="1" ht="30.75" thickBot="1">
      <c r="A14" s="105">
        <v>7</v>
      </c>
      <c r="B14" s="106" t="s">
        <v>46</v>
      </c>
      <c r="C14" s="145" t="s">
        <v>67</v>
      </c>
      <c r="D14" s="106" t="s">
        <v>16</v>
      </c>
      <c r="E14" s="107"/>
      <c r="F14" s="108">
        <f>0.5*0.5*0.4*4</f>
        <v>0.4</v>
      </c>
      <c r="G14" s="108"/>
      <c r="H14" s="108"/>
      <c r="I14" s="109"/>
      <c r="J14" s="109"/>
      <c r="K14" s="109"/>
      <c r="L14" s="109"/>
      <c r="M14" s="110"/>
    </row>
    <row r="15" spans="1:242" s="126" customFormat="1" ht="34.5" thickBot="1">
      <c r="A15" s="116">
        <v>8</v>
      </c>
      <c r="B15" s="117" t="s">
        <v>85</v>
      </c>
      <c r="C15" s="118" t="s">
        <v>86</v>
      </c>
      <c r="D15" s="119" t="s">
        <v>15</v>
      </c>
      <c r="E15" s="120"/>
      <c r="F15" s="121">
        <v>80</v>
      </c>
      <c r="G15" s="122"/>
      <c r="H15" s="123"/>
      <c r="I15" s="122"/>
      <c r="J15" s="122"/>
      <c r="K15" s="122"/>
      <c r="L15" s="122"/>
      <c r="M15" s="124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</row>
    <row r="16" spans="1:256" s="153" customFormat="1" ht="16.5" thickBot="1">
      <c r="A16" s="147">
        <v>9</v>
      </c>
      <c r="B16" s="148" t="s">
        <v>96</v>
      </c>
      <c r="C16" s="148" t="s">
        <v>97</v>
      </c>
      <c r="D16" s="148" t="s">
        <v>15</v>
      </c>
      <c r="E16" s="149"/>
      <c r="F16" s="139">
        <v>300</v>
      </c>
      <c r="G16" s="139"/>
      <c r="H16" s="139"/>
      <c r="I16" s="139"/>
      <c r="J16" s="139"/>
      <c r="K16" s="150"/>
      <c r="L16" s="150"/>
      <c r="M16" s="151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152"/>
      <c r="FR16" s="152"/>
      <c r="FS16" s="152"/>
      <c r="FT16" s="152"/>
      <c r="FU16" s="152"/>
      <c r="FV16" s="152"/>
      <c r="FW16" s="152"/>
      <c r="FX16" s="152"/>
      <c r="FY16" s="152"/>
      <c r="FZ16" s="152"/>
      <c r="GA16" s="152"/>
      <c r="GB16" s="152"/>
      <c r="GC16" s="152"/>
      <c r="GD16" s="152"/>
      <c r="GE16" s="152"/>
      <c r="GF16" s="152"/>
      <c r="GG16" s="152"/>
      <c r="GH16" s="152"/>
      <c r="GI16" s="152"/>
      <c r="GJ16" s="152"/>
      <c r="GK16" s="152"/>
      <c r="GL16" s="152"/>
      <c r="GM16" s="152"/>
      <c r="GN16" s="152"/>
      <c r="GO16" s="152"/>
      <c r="GP16" s="152"/>
      <c r="GQ16" s="152"/>
      <c r="GR16" s="152"/>
      <c r="GS16" s="152"/>
      <c r="GT16" s="152"/>
      <c r="GU16" s="152"/>
      <c r="GV16" s="152"/>
      <c r="GW16" s="152"/>
      <c r="GX16" s="152"/>
      <c r="GY16" s="152"/>
      <c r="GZ16" s="152"/>
      <c r="HA16" s="152"/>
      <c r="HB16" s="152"/>
      <c r="HC16" s="152"/>
      <c r="HD16" s="152"/>
      <c r="HE16" s="152"/>
      <c r="HF16" s="152"/>
      <c r="HG16" s="152"/>
      <c r="HH16" s="152"/>
      <c r="HI16" s="152"/>
      <c r="HJ16" s="152"/>
      <c r="HK16" s="152"/>
      <c r="HL16" s="152"/>
      <c r="HM16" s="152"/>
      <c r="HN16" s="152"/>
      <c r="HO16" s="152"/>
      <c r="HP16" s="152"/>
      <c r="HQ16" s="152"/>
      <c r="HR16" s="152"/>
      <c r="HS16" s="152"/>
      <c r="HT16" s="152"/>
      <c r="HU16" s="152"/>
      <c r="HV16" s="152"/>
      <c r="HW16" s="152"/>
      <c r="HX16" s="152"/>
      <c r="HY16" s="152"/>
      <c r="HZ16" s="152"/>
      <c r="IA16" s="152"/>
      <c r="IB16" s="152"/>
      <c r="IC16" s="152"/>
      <c r="ID16" s="152"/>
      <c r="IE16" s="152"/>
      <c r="IF16" s="152"/>
      <c r="IG16" s="152"/>
      <c r="IH16" s="152"/>
      <c r="II16" s="152"/>
      <c r="IJ16" s="152"/>
      <c r="IK16" s="152"/>
      <c r="IL16" s="152"/>
      <c r="IM16" s="152"/>
      <c r="IN16" s="152"/>
      <c r="IO16" s="152"/>
      <c r="IP16" s="152"/>
      <c r="IQ16" s="152"/>
      <c r="IR16" s="152"/>
      <c r="IS16" s="152"/>
      <c r="IT16" s="152"/>
      <c r="IU16" s="152"/>
      <c r="IV16" s="152"/>
    </row>
    <row r="17" spans="1:13" s="160" customFormat="1" ht="26.25" thickBot="1">
      <c r="A17" s="154">
        <v>10</v>
      </c>
      <c r="B17" s="155" t="s">
        <v>51</v>
      </c>
      <c r="C17" s="73" t="s">
        <v>52</v>
      </c>
      <c r="D17" s="155" t="s">
        <v>17</v>
      </c>
      <c r="E17" s="156"/>
      <c r="F17" s="157">
        <f>F8*0.018+F11*0.05*2+F13*0.05*2+F14*2</f>
        <v>20.836000000000002</v>
      </c>
      <c r="G17" s="158"/>
      <c r="H17" s="80"/>
      <c r="I17" s="159"/>
      <c r="J17" s="80"/>
      <c r="K17" s="159"/>
      <c r="L17" s="80"/>
      <c r="M17" s="82"/>
    </row>
    <row r="18" spans="1:13" s="165" customFormat="1" ht="33.75" customHeight="1" thickBot="1">
      <c r="A18" s="161">
        <v>11</v>
      </c>
      <c r="B18" s="162" t="s">
        <v>53</v>
      </c>
      <c r="C18" s="73" t="s">
        <v>54</v>
      </c>
      <c r="D18" s="93" t="s">
        <v>16</v>
      </c>
      <c r="E18" s="163"/>
      <c r="F18" s="164">
        <f>F8*0.05+F11*0.05+F13*0.05+F14</f>
        <v>10.5</v>
      </c>
      <c r="G18" s="164"/>
      <c r="H18" s="80"/>
      <c r="I18" s="164"/>
      <c r="J18" s="80"/>
      <c r="K18" s="164"/>
      <c r="L18" s="80"/>
      <c r="M18" s="82"/>
    </row>
    <row r="19" spans="1:13" s="177" customFormat="1" ht="13.5" thickBot="1">
      <c r="A19" s="166">
        <v>12</v>
      </c>
      <c r="B19" s="167"/>
      <c r="C19" s="168" t="s">
        <v>55</v>
      </c>
      <c r="D19" s="169" t="s">
        <v>17</v>
      </c>
      <c r="E19" s="170"/>
      <c r="F19" s="171">
        <f>F17</f>
        <v>20.836000000000002</v>
      </c>
      <c r="G19" s="172"/>
      <c r="H19" s="173"/>
      <c r="I19" s="172"/>
      <c r="J19" s="173"/>
      <c r="K19" s="174"/>
      <c r="L19" s="175"/>
      <c r="M19" s="176"/>
    </row>
    <row r="20" spans="1:13" s="31" customFormat="1" ht="13.5" thickBot="1">
      <c r="A20" s="211"/>
      <c r="B20" s="88"/>
      <c r="C20" s="89" t="s">
        <v>0</v>
      </c>
      <c r="D20" s="88"/>
      <c r="E20" s="90"/>
      <c r="F20" s="47"/>
      <c r="G20" s="47"/>
      <c r="H20" s="91"/>
      <c r="I20" s="47"/>
      <c r="J20" s="47"/>
      <c r="K20" s="47"/>
      <c r="L20" s="91"/>
      <c r="M20" s="91"/>
    </row>
    <row r="21" spans="1:13" s="32" customFormat="1" ht="26.25" thickBot="1">
      <c r="A21" s="96">
        <v>1</v>
      </c>
      <c r="B21" s="92" t="s">
        <v>41</v>
      </c>
      <c r="C21" s="73" t="s">
        <v>108</v>
      </c>
      <c r="D21" s="93" t="s">
        <v>15</v>
      </c>
      <c r="E21" s="94"/>
      <c r="F21" s="80">
        <v>11</v>
      </c>
      <c r="G21" s="95"/>
      <c r="H21" s="75"/>
      <c r="I21" s="75"/>
      <c r="J21" s="75"/>
      <c r="K21" s="95"/>
      <c r="L21" s="75"/>
      <c r="M21" s="76"/>
    </row>
    <row r="22" spans="1:13" s="100" customFormat="1" ht="26.25" thickBot="1">
      <c r="A22" s="96">
        <v>2</v>
      </c>
      <c r="B22" s="97" t="s">
        <v>41</v>
      </c>
      <c r="C22" s="73" t="s">
        <v>109</v>
      </c>
      <c r="D22" s="93" t="s">
        <v>15</v>
      </c>
      <c r="E22" s="98"/>
      <c r="F22" s="80">
        <v>20</v>
      </c>
      <c r="G22" s="99"/>
      <c r="H22" s="80"/>
      <c r="I22" s="80"/>
      <c r="J22" s="80"/>
      <c r="K22" s="99"/>
      <c r="L22" s="80"/>
      <c r="M22" s="82"/>
    </row>
    <row r="23" spans="1:13" s="33" customFormat="1" ht="13.5" thickBot="1">
      <c r="A23" s="96">
        <v>3</v>
      </c>
      <c r="B23" s="93" t="s">
        <v>43</v>
      </c>
      <c r="C23" s="73" t="s">
        <v>68</v>
      </c>
      <c r="D23" s="93" t="s">
        <v>15</v>
      </c>
      <c r="E23" s="102"/>
      <c r="F23" s="80">
        <v>27.6</v>
      </c>
      <c r="G23" s="80"/>
      <c r="H23" s="80"/>
      <c r="I23" s="80"/>
      <c r="J23" s="80"/>
      <c r="K23" s="99"/>
      <c r="L23" s="80"/>
      <c r="M23" s="82"/>
    </row>
    <row r="24" spans="1:13" s="33" customFormat="1" ht="30.75" thickBot="1">
      <c r="A24" s="96">
        <v>4</v>
      </c>
      <c r="B24" s="229" t="s">
        <v>105</v>
      </c>
      <c r="C24" s="145" t="s">
        <v>110</v>
      </c>
      <c r="D24" s="106" t="s">
        <v>15</v>
      </c>
      <c r="E24" s="107"/>
      <c r="F24" s="108">
        <v>4.4</v>
      </c>
      <c r="G24" s="64"/>
      <c r="H24" s="242"/>
      <c r="I24" s="64"/>
      <c r="J24" s="242"/>
      <c r="K24" s="64"/>
      <c r="L24" s="64"/>
      <c r="M24" s="243"/>
    </row>
    <row r="25" spans="1:13" s="33" customFormat="1" ht="30.75" thickBot="1">
      <c r="A25" s="96">
        <v>5</v>
      </c>
      <c r="B25" s="129" t="s">
        <v>106</v>
      </c>
      <c r="C25" s="145" t="s">
        <v>111</v>
      </c>
      <c r="D25" s="145" t="s">
        <v>15</v>
      </c>
      <c r="E25" s="193"/>
      <c r="F25" s="194">
        <v>4.4</v>
      </c>
      <c r="G25" s="195"/>
      <c r="H25" s="108"/>
      <c r="I25" s="194"/>
      <c r="J25" s="108"/>
      <c r="K25" s="195"/>
      <c r="L25" s="108"/>
      <c r="M25" s="110"/>
    </row>
    <row r="26" spans="1:13" s="26" customFormat="1" ht="26.25" thickBot="1">
      <c r="A26" s="77">
        <v>6</v>
      </c>
      <c r="B26" s="73" t="s">
        <v>36</v>
      </c>
      <c r="C26" s="73" t="s">
        <v>71</v>
      </c>
      <c r="D26" s="73" t="s">
        <v>15</v>
      </c>
      <c r="E26" s="178"/>
      <c r="F26" s="79">
        <v>2</v>
      </c>
      <c r="G26" s="81"/>
      <c r="H26" s="81"/>
      <c r="I26" s="81"/>
      <c r="J26" s="81"/>
      <c r="K26" s="81"/>
      <c r="L26" s="81"/>
      <c r="M26" s="179"/>
    </row>
    <row r="27" spans="1:13" s="26" customFormat="1" ht="25.5">
      <c r="A27" s="77">
        <v>7</v>
      </c>
      <c r="B27" s="73" t="s">
        <v>36</v>
      </c>
      <c r="C27" s="73" t="s">
        <v>72</v>
      </c>
      <c r="D27" s="73" t="s">
        <v>15</v>
      </c>
      <c r="E27" s="178"/>
      <c r="F27" s="79">
        <f>0.4*0.4*4</f>
        <v>0.6400000000000001</v>
      </c>
      <c r="G27" s="81"/>
      <c r="H27" s="81"/>
      <c r="I27" s="81"/>
      <c r="J27" s="81"/>
      <c r="K27" s="81"/>
      <c r="L27" s="81"/>
      <c r="M27" s="179"/>
    </row>
    <row r="28" spans="1:13" s="37" customFormat="1" ht="13.5" thickBot="1">
      <c r="A28" s="209"/>
      <c r="B28" s="38"/>
      <c r="C28" s="36" t="s">
        <v>73</v>
      </c>
      <c r="D28" s="38" t="s">
        <v>42</v>
      </c>
      <c r="E28" s="39"/>
      <c r="F28" s="40">
        <v>4</v>
      </c>
      <c r="G28" s="41"/>
      <c r="H28" s="41"/>
      <c r="I28" s="40"/>
      <c r="J28" s="40"/>
      <c r="K28" s="41"/>
      <c r="L28" s="41"/>
      <c r="M28" s="103"/>
    </row>
    <row r="29" spans="1:13" s="26" customFormat="1" ht="13.5" thickBot="1">
      <c r="A29" s="77">
        <v>8</v>
      </c>
      <c r="B29" s="73" t="s">
        <v>56</v>
      </c>
      <c r="C29" s="73" t="s">
        <v>57</v>
      </c>
      <c r="D29" s="93" t="s">
        <v>15</v>
      </c>
      <c r="E29" s="79"/>
      <c r="F29" s="79">
        <f>0.4*4*0.4*4</f>
        <v>2.5600000000000005</v>
      </c>
      <c r="G29" s="81"/>
      <c r="H29" s="80"/>
      <c r="I29" s="81"/>
      <c r="J29" s="80"/>
      <c r="K29" s="81"/>
      <c r="L29" s="80"/>
      <c r="M29" s="82"/>
    </row>
    <row r="30" spans="1:13" s="182" customFormat="1" ht="13.5" thickBot="1">
      <c r="A30" s="77">
        <v>9</v>
      </c>
      <c r="B30" s="180"/>
      <c r="C30" s="73" t="s">
        <v>49</v>
      </c>
      <c r="D30" s="73" t="s">
        <v>50</v>
      </c>
      <c r="E30" s="73"/>
      <c r="F30" s="79">
        <v>40</v>
      </c>
      <c r="G30" s="79"/>
      <c r="H30" s="80"/>
      <c r="I30" s="80"/>
      <c r="J30" s="80"/>
      <c r="K30" s="181"/>
      <c r="L30" s="80"/>
      <c r="M30" s="82"/>
    </row>
    <row r="31" spans="1:13" s="186" customFormat="1" ht="13.5" thickBot="1">
      <c r="A31" s="183" t="s">
        <v>101</v>
      </c>
      <c r="B31" s="184" t="s">
        <v>33</v>
      </c>
      <c r="C31" s="73" t="s">
        <v>74</v>
      </c>
      <c r="D31" s="184" t="s">
        <v>15</v>
      </c>
      <c r="E31" s="79"/>
      <c r="F31" s="79">
        <v>931.1</v>
      </c>
      <c r="G31" s="79"/>
      <c r="H31" s="79"/>
      <c r="I31" s="81"/>
      <c r="J31" s="79"/>
      <c r="K31" s="81"/>
      <c r="L31" s="79"/>
      <c r="M31" s="185"/>
    </row>
    <row r="32" spans="1:13" s="227" customFormat="1" ht="15.75" thickBot="1">
      <c r="A32" s="192">
        <v>11</v>
      </c>
      <c r="B32" s="145" t="s">
        <v>99</v>
      </c>
      <c r="C32" s="145" t="s">
        <v>100</v>
      </c>
      <c r="D32" s="145" t="s">
        <v>15</v>
      </c>
      <c r="E32" s="145"/>
      <c r="F32" s="194">
        <v>807</v>
      </c>
      <c r="G32" s="195"/>
      <c r="H32" s="108"/>
      <c r="I32" s="195"/>
      <c r="J32" s="108"/>
      <c r="K32" s="195"/>
      <c r="L32" s="108"/>
      <c r="M32" s="104"/>
    </row>
    <row r="33" spans="1:16" s="191" customFormat="1" ht="39" thickBot="1">
      <c r="A33" s="187" t="s">
        <v>107</v>
      </c>
      <c r="B33" s="188" t="s">
        <v>34</v>
      </c>
      <c r="C33" s="119" t="s">
        <v>78</v>
      </c>
      <c r="D33" s="188" t="s">
        <v>15</v>
      </c>
      <c r="E33" s="189"/>
      <c r="F33" s="189">
        <v>600</v>
      </c>
      <c r="G33" s="189"/>
      <c r="H33" s="79"/>
      <c r="I33" s="189"/>
      <c r="J33" s="79"/>
      <c r="K33" s="189"/>
      <c r="L33" s="79"/>
      <c r="M33" s="185"/>
      <c r="N33" s="190"/>
      <c r="O33" s="190"/>
      <c r="P33" s="190"/>
    </row>
    <row r="34" spans="1:13" s="197" customFormat="1" ht="30.75" thickBot="1">
      <c r="A34" s="192">
        <v>13</v>
      </c>
      <c r="B34" s="145" t="s">
        <v>40</v>
      </c>
      <c r="C34" s="145" t="s">
        <v>112</v>
      </c>
      <c r="D34" s="145" t="s">
        <v>15</v>
      </c>
      <c r="E34" s="193"/>
      <c r="F34" s="194">
        <v>50</v>
      </c>
      <c r="G34" s="195"/>
      <c r="H34" s="195"/>
      <c r="I34" s="194"/>
      <c r="J34" s="194"/>
      <c r="K34" s="195"/>
      <c r="L34" s="195"/>
      <c r="M34" s="196"/>
    </row>
    <row r="35" spans="1:13" s="146" customFormat="1" ht="30.75" thickBot="1">
      <c r="A35" s="105">
        <v>14</v>
      </c>
      <c r="B35" s="106" t="s">
        <v>44</v>
      </c>
      <c r="C35" s="145" t="s">
        <v>113</v>
      </c>
      <c r="D35" s="106" t="s">
        <v>16</v>
      </c>
      <c r="E35" s="107"/>
      <c r="F35" s="108">
        <f>150*0.3</f>
        <v>45</v>
      </c>
      <c r="G35" s="109"/>
      <c r="H35" s="109"/>
      <c r="I35" s="108"/>
      <c r="J35" s="108"/>
      <c r="K35" s="109"/>
      <c r="L35" s="109"/>
      <c r="M35" s="110"/>
    </row>
    <row r="36" spans="1:13" s="199" customFormat="1" ht="15.75" thickBot="1">
      <c r="A36" s="105">
        <v>15</v>
      </c>
      <c r="B36" s="106" t="s">
        <v>45</v>
      </c>
      <c r="C36" s="106" t="s">
        <v>75</v>
      </c>
      <c r="D36" s="106" t="s">
        <v>16</v>
      </c>
      <c r="E36" s="107"/>
      <c r="F36" s="108">
        <f>150*0.15</f>
        <v>22.5</v>
      </c>
      <c r="G36" s="109"/>
      <c r="H36" s="109"/>
      <c r="I36" s="109"/>
      <c r="J36" s="109"/>
      <c r="K36" s="108"/>
      <c r="L36" s="108"/>
      <c r="M36" s="110"/>
    </row>
    <row r="37" spans="1:13" s="197" customFormat="1" ht="30.75" thickBot="1">
      <c r="A37" s="192">
        <v>16</v>
      </c>
      <c r="B37" s="145" t="s">
        <v>40</v>
      </c>
      <c r="C37" s="145" t="s">
        <v>76</v>
      </c>
      <c r="D37" s="145" t="s">
        <v>15</v>
      </c>
      <c r="E37" s="193"/>
      <c r="F37" s="194">
        <v>50</v>
      </c>
      <c r="G37" s="195"/>
      <c r="H37" s="195"/>
      <c r="I37" s="194"/>
      <c r="J37" s="194"/>
      <c r="K37" s="195"/>
      <c r="L37" s="195"/>
      <c r="M37" s="196"/>
    </row>
    <row r="38" spans="1:13" s="197" customFormat="1" ht="30.75" thickBot="1">
      <c r="A38" s="192">
        <v>17</v>
      </c>
      <c r="B38" s="145" t="s">
        <v>40</v>
      </c>
      <c r="C38" s="145" t="s">
        <v>77</v>
      </c>
      <c r="D38" s="145" t="s">
        <v>15</v>
      </c>
      <c r="E38" s="193"/>
      <c r="F38" s="194">
        <v>100</v>
      </c>
      <c r="G38" s="195"/>
      <c r="H38" s="195"/>
      <c r="I38" s="194"/>
      <c r="J38" s="194"/>
      <c r="K38" s="195"/>
      <c r="L38" s="195"/>
      <c r="M38" s="196"/>
    </row>
    <row r="39" spans="1:13" s="200" customFormat="1" ht="60">
      <c r="A39" s="105">
        <v>18</v>
      </c>
      <c r="B39" s="106" t="s">
        <v>59</v>
      </c>
      <c r="C39" s="145" t="s">
        <v>114</v>
      </c>
      <c r="D39" s="106" t="s">
        <v>16</v>
      </c>
      <c r="E39" s="107"/>
      <c r="F39" s="108">
        <f>0.4*0.4*0.5*4</f>
        <v>0.32000000000000006</v>
      </c>
      <c r="G39" s="109"/>
      <c r="H39" s="109"/>
      <c r="I39" s="108"/>
      <c r="J39" s="108"/>
      <c r="K39" s="109"/>
      <c r="L39" s="109"/>
      <c r="M39" s="110"/>
    </row>
    <row r="40" spans="1:13" s="198" customFormat="1" ht="15.75" thickBot="1">
      <c r="A40" s="210"/>
      <c r="B40" s="55"/>
      <c r="C40" s="57" t="s">
        <v>79</v>
      </c>
      <c r="D40" s="55" t="s">
        <v>17</v>
      </c>
      <c r="E40" s="42" t="s">
        <v>80</v>
      </c>
      <c r="F40" s="56">
        <v>0.05</v>
      </c>
      <c r="G40" s="58"/>
      <c r="H40" s="58"/>
      <c r="I40" s="56"/>
      <c r="J40" s="56"/>
      <c r="K40" s="58"/>
      <c r="L40" s="58"/>
      <c r="M40" s="83"/>
    </row>
    <row r="41" spans="1:13" s="111" customFormat="1" ht="39" customHeight="1">
      <c r="A41" s="96">
        <v>19</v>
      </c>
      <c r="B41" s="93" t="s">
        <v>58</v>
      </c>
      <c r="C41" s="73" t="s">
        <v>115</v>
      </c>
      <c r="D41" s="93" t="s">
        <v>50</v>
      </c>
      <c r="E41" s="178"/>
      <c r="F41" s="79">
        <f>(1.2+0.8)*2</f>
        <v>4</v>
      </c>
      <c r="G41" s="79"/>
      <c r="H41" s="80"/>
      <c r="I41" s="81"/>
      <c r="J41" s="80"/>
      <c r="K41" s="81"/>
      <c r="L41" s="80"/>
      <c r="M41" s="82"/>
    </row>
    <row r="42" spans="1:13" s="32" customFormat="1" ht="25.5" customHeight="1" thickBot="1">
      <c r="A42" s="127"/>
      <c r="B42" s="34"/>
      <c r="C42" s="36" t="s">
        <v>116</v>
      </c>
      <c r="D42" s="34" t="s">
        <v>50</v>
      </c>
      <c r="E42" s="42"/>
      <c r="F42" s="35">
        <f>4+1.2*4</f>
        <v>8.8</v>
      </c>
      <c r="G42" s="35"/>
      <c r="H42" s="35"/>
      <c r="I42" s="35"/>
      <c r="J42" s="35"/>
      <c r="K42" s="35"/>
      <c r="L42" s="35"/>
      <c r="M42" s="43"/>
    </row>
    <row r="43" spans="1:14" s="205" customFormat="1" ht="38.25">
      <c r="A43" s="201">
        <v>20</v>
      </c>
      <c r="B43" s="202" t="s">
        <v>47</v>
      </c>
      <c r="C43" s="73" t="s">
        <v>117</v>
      </c>
      <c r="D43" s="73" t="s">
        <v>15</v>
      </c>
      <c r="E43" s="203"/>
      <c r="F43" s="113">
        <v>900</v>
      </c>
      <c r="G43" s="113"/>
      <c r="H43" s="80"/>
      <c r="I43" s="113"/>
      <c r="J43" s="80"/>
      <c r="K43" s="204"/>
      <c r="L43" s="80"/>
      <c r="M43" s="82"/>
      <c r="N43" s="244"/>
    </row>
    <row r="44" spans="1:13" s="206" customFormat="1" ht="30.75" thickBot="1">
      <c r="A44" s="112">
        <v>21</v>
      </c>
      <c r="B44" s="112" t="s">
        <v>48</v>
      </c>
      <c r="C44" s="112" t="s">
        <v>118</v>
      </c>
      <c r="D44" s="86" t="s">
        <v>81</v>
      </c>
      <c r="E44" s="114"/>
      <c r="F44" s="114">
        <v>0.2</v>
      </c>
      <c r="G44" s="115"/>
      <c r="H44" s="115"/>
      <c r="I44" s="115"/>
      <c r="J44" s="115"/>
      <c r="K44" s="114"/>
      <c r="L44" s="114"/>
      <c r="M44" s="114"/>
    </row>
    <row r="45" spans="1:13" s="207" customFormat="1" ht="32.25" thickBot="1">
      <c r="A45" s="208">
        <v>22</v>
      </c>
      <c r="B45" s="59" t="s">
        <v>62</v>
      </c>
      <c r="C45" s="60" t="s">
        <v>83</v>
      </c>
      <c r="D45" s="61" t="s">
        <v>15</v>
      </c>
      <c r="E45" s="62"/>
      <c r="F45" s="63">
        <v>131.1</v>
      </c>
      <c r="G45" s="64"/>
      <c r="H45" s="64"/>
      <c r="I45" s="62"/>
      <c r="J45" s="62"/>
      <c r="K45" s="64"/>
      <c r="L45" s="64"/>
      <c r="M45" s="65"/>
    </row>
    <row r="46" spans="1:13" s="207" customFormat="1" ht="32.25" thickBot="1">
      <c r="A46" s="208">
        <v>23</v>
      </c>
      <c r="B46" s="59" t="s">
        <v>62</v>
      </c>
      <c r="C46" s="60" t="s">
        <v>82</v>
      </c>
      <c r="D46" s="61" t="s">
        <v>15</v>
      </c>
      <c r="E46" s="62"/>
      <c r="F46" s="63">
        <v>80</v>
      </c>
      <c r="G46" s="64"/>
      <c r="H46" s="64"/>
      <c r="I46" s="62"/>
      <c r="J46" s="62"/>
      <c r="K46" s="64"/>
      <c r="L46" s="64"/>
      <c r="M46" s="65"/>
    </row>
    <row r="47" spans="1:13" s="207" customFormat="1" ht="27">
      <c r="A47" s="208">
        <v>24</v>
      </c>
      <c r="B47" s="128" t="s">
        <v>91</v>
      </c>
      <c r="C47" s="129" t="s">
        <v>93</v>
      </c>
      <c r="D47" s="129" t="s">
        <v>92</v>
      </c>
      <c r="E47" s="130"/>
      <c r="F47" s="131">
        <v>0.2</v>
      </c>
      <c r="G47" s="132"/>
      <c r="H47" s="133"/>
      <c r="I47" s="133"/>
      <c r="J47" s="133"/>
      <c r="K47" s="133"/>
      <c r="L47" s="133"/>
      <c r="M47" s="134"/>
    </row>
    <row r="48" spans="1:13" s="33" customFormat="1" ht="26.25" thickBot="1">
      <c r="A48" s="213">
        <v>25</v>
      </c>
      <c r="B48" s="216" t="s">
        <v>87</v>
      </c>
      <c r="C48" s="84" t="s">
        <v>88</v>
      </c>
      <c r="D48" s="84" t="s">
        <v>89</v>
      </c>
      <c r="E48" s="87"/>
      <c r="F48" s="22">
        <v>0.8</v>
      </c>
      <c r="G48" s="101"/>
      <c r="H48" s="85"/>
      <c r="I48" s="48"/>
      <c r="J48" s="85"/>
      <c r="K48" s="101"/>
      <c r="L48" s="85"/>
      <c r="M48" s="141"/>
    </row>
    <row r="49" spans="1:13" s="33" customFormat="1" ht="32.25" thickBot="1">
      <c r="A49" s="77">
        <v>26</v>
      </c>
      <c r="B49" s="148" t="s">
        <v>98</v>
      </c>
      <c r="C49" s="148" t="s">
        <v>119</v>
      </c>
      <c r="D49" s="148" t="s">
        <v>89</v>
      </c>
      <c r="E49" s="140"/>
      <c r="F49" s="139">
        <v>3</v>
      </c>
      <c r="G49" s="217"/>
      <c r="H49" s="217"/>
      <c r="I49" s="140"/>
      <c r="J49" s="140"/>
      <c r="K49" s="217"/>
      <c r="L49" s="217"/>
      <c r="M49" s="218"/>
    </row>
    <row r="50" spans="1:13" s="146" customFormat="1" ht="30.75" thickBot="1">
      <c r="A50" s="214">
        <v>27</v>
      </c>
      <c r="B50" s="219" t="s">
        <v>37</v>
      </c>
      <c r="C50" s="220" t="s">
        <v>84</v>
      </c>
      <c r="D50" s="221" t="s">
        <v>42</v>
      </c>
      <c r="E50" s="222"/>
      <c r="F50" s="222">
        <v>10</v>
      </c>
      <c r="G50" s="222"/>
      <c r="H50" s="223"/>
      <c r="I50" s="222"/>
      <c r="J50" s="222"/>
      <c r="K50" s="222"/>
      <c r="L50" s="222"/>
      <c r="M50" s="224"/>
    </row>
    <row r="51" spans="1:13" s="146" customFormat="1" ht="32.25" thickBot="1">
      <c r="A51" s="215">
        <v>28</v>
      </c>
      <c r="B51" s="128" t="s">
        <v>94</v>
      </c>
      <c r="C51" s="148" t="s">
        <v>95</v>
      </c>
      <c r="D51" s="148" t="s">
        <v>15</v>
      </c>
      <c r="E51" s="149"/>
      <c r="F51" s="139">
        <v>470</v>
      </c>
      <c r="G51" s="150"/>
      <c r="H51" s="139"/>
      <c r="I51" s="150"/>
      <c r="J51" s="139"/>
      <c r="K51" s="139"/>
      <c r="L51" s="139"/>
      <c r="M51" s="151"/>
    </row>
    <row r="52" spans="1:13" s="233" customFormat="1" ht="15.75">
      <c r="A52" s="228">
        <v>29</v>
      </c>
      <c r="B52" s="229" t="s">
        <v>58</v>
      </c>
      <c r="C52" s="129" t="s">
        <v>102</v>
      </c>
      <c r="D52" s="230" t="s">
        <v>15</v>
      </c>
      <c r="E52" s="231"/>
      <c r="F52" s="139">
        <v>100</v>
      </c>
      <c r="G52" s="140"/>
      <c r="H52" s="140"/>
      <c r="I52" s="140"/>
      <c r="J52" s="140"/>
      <c r="K52" s="232"/>
      <c r="L52" s="140"/>
      <c r="M52" s="218"/>
    </row>
    <row r="53" spans="1:14" s="233" customFormat="1" ht="15.75">
      <c r="A53" s="235"/>
      <c r="B53" s="29"/>
      <c r="C53" s="27" t="s">
        <v>103</v>
      </c>
      <c r="D53" s="29" t="s">
        <v>50</v>
      </c>
      <c r="E53" s="236" t="s">
        <v>80</v>
      </c>
      <c r="F53" s="225">
        <v>250</v>
      </c>
      <c r="G53" s="135"/>
      <c r="H53" s="135"/>
      <c r="I53" s="135"/>
      <c r="J53" s="135"/>
      <c r="K53" s="237"/>
      <c r="L53" s="238"/>
      <c r="M53" s="136"/>
      <c r="N53" s="234"/>
    </row>
    <row r="54" spans="1:14" s="233" customFormat="1" ht="16.5" thickBot="1">
      <c r="A54" s="212"/>
      <c r="B54" s="30"/>
      <c r="C54" s="28" t="s">
        <v>104</v>
      </c>
      <c r="D54" s="30" t="s">
        <v>15</v>
      </c>
      <c r="E54" s="239" t="s">
        <v>80</v>
      </c>
      <c r="F54" s="226">
        <f>F52</f>
        <v>100</v>
      </c>
      <c r="G54" s="137"/>
      <c r="H54" s="137"/>
      <c r="I54" s="137"/>
      <c r="J54" s="137"/>
      <c r="K54" s="240"/>
      <c r="L54" s="241"/>
      <c r="M54" s="138"/>
      <c r="N54" s="234"/>
    </row>
    <row r="55" spans="1:13" ht="15">
      <c r="A55" s="50"/>
      <c r="B55" s="51"/>
      <c r="C55" s="52" t="s">
        <v>20</v>
      </c>
      <c r="D55" s="44"/>
      <c r="E55" s="53"/>
      <c r="F55" s="49"/>
      <c r="G55" s="25"/>
      <c r="H55" s="45"/>
      <c r="I55" s="54"/>
      <c r="J55" s="45"/>
      <c r="K55" s="54"/>
      <c r="L55" s="45"/>
      <c r="M55" s="45"/>
    </row>
    <row r="56" spans="1:13" s="16" customFormat="1" ht="15">
      <c r="A56" s="5"/>
      <c r="B56" s="6"/>
      <c r="C56" s="7" t="s">
        <v>29</v>
      </c>
      <c r="D56" s="8"/>
      <c r="E56" s="9"/>
      <c r="F56" s="10"/>
      <c r="G56" s="11"/>
      <c r="H56" s="4"/>
      <c r="I56" s="4"/>
      <c r="J56" s="4"/>
      <c r="K56" s="4"/>
      <c r="L56" s="12"/>
      <c r="M56" s="3"/>
    </row>
    <row r="57" spans="1:13" s="16" customFormat="1" ht="15">
      <c r="A57" s="5"/>
      <c r="B57" s="6"/>
      <c r="C57" s="13" t="s">
        <v>20</v>
      </c>
      <c r="D57" s="8"/>
      <c r="E57" s="14"/>
      <c r="F57" s="10"/>
      <c r="G57" s="11"/>
      <c r="H57" s="4"/>
      <c r="I57" s="4"/>
      <c r="J57" s="4"/>
      <c r="K57" s="4"/>
      <c r="L57" s="12"/>
      <c r="M57" s="12"/>
    </row>
    <row r="58" spans="1:13" s="16" customFormat="1" ht="15">
      <c r="A58" s="5"/>
      <c r="B58" s="6"/>
      <c r="C58" s="7" t="s">
        <v>30</v>
      </c>
      <c r="D58" s="8"/>
      <c r="E58" s="9"/>
      <c r="F58" s="10"/>
      <c r="G58" s="11"/>
      <c r="H58" s="4"/>
      <c r="I58" s="4"/>
      <c r="J58" s="4"/>
      <c r="K58" s="4"/>
      <c r="L58" s="12"/>
      <c r="M58" s="3"/>
    </row>
    <row r="59" spans="1:13" s="16" customFormat="1" ht="15">
      <c r="A59" s="5"/>
      <c r="B59" s="6"/>
      <c r="C59" s="13" t="s">
        <v>20</v>
      </c>
      <c r="D59" s="8"/>
      <c r="E59" s="14"/>
      <c r="F59" s="10"/>
      <c r="G59" s="11"/>
      <c r="H59" s="4"/>
      <c r="I59" s="4"/>
      <c r="J59" s="4"/>
      <c r="K59" s="4"/>
      <c r="L59" s="12"/>
      <c r="M59" s="12"/>
    </row>
    <row r="60" spans="1:13" s="16" customFormat="1" ht="15">
      <c r="A60" s="5"/>
      <c r="B60" s="6"/>
      <c r="C60" s="7" t="s">
        <v>31</v>
      </c>
      <c r="D60" s="8"/>
      <c r="E60" s="9"/>
      <c r="F60" s="10"/>
      <c r="G60" s="11"/>
      <c r="H60" s="4"/>
      <c r="I60" s="4"/>
      <c r="J60" s="4"/>
      <c r="K60" s="4"/>
      <c r="L60" s="12"/>
      <c r="M60" s="3"/>
    </row>
    <row r="61" spans="1:13" s="16" customFormat="1" ht="15">
      <c r="A61" s="5"/>
      <c r="B61" s="6"/>
      <c r="C61" s="13" t="s">
        <v>20</v>
      </c>
      <c r="D61" s="15"/>
      <c r="E61" s="9"/>
      <c r="F61" s="10"/>
      <c r="G61" s="11"/>
      <c r="H61" s="4"/>
      <c r="I61" s="4"/>
      <c r="J61" s="4"/>
      <c r="K61" s="4"/>
      <c r="L61" s="12"/>
      <c r="M61" s="12"/>
    </row>
    <row r="62" spans="1:13" s="16" customFormat="1" ht="15">
      <c r="A62" s="5"/>
      <c r="B62" s="6"/>
      <c r="C62" s="7" t="s">
        <v>60</v>
      </c>
      <c r="D62" s="8"/>
      <c r="E62" s="9"/>
      <c r="F62" s="10"/>
      <c r="G62" s="11"/>
      <c r="H62" s="4"/>
      <c r="I62" s="4"/>
      <c r="J62" s="4"/>
      <c r="K62" s="4"/>
      <c r="L62" s="12"/>
      <c r="M62" s="3"/>
    </row>
    <row r="63" spans="1:13" s="16" customFormat="1" ht="15">
      <c r="A63" s="5"/>
      <c r="B63" s="6"/>
      <c r="C63" s="13" t="s">
        <v>20</v>
      </c>
      <c r="D63" s="8"/>
      <c r="E63" s="14"/>
      <c r="F63" s="10"/>
      <c r="G63" s="11"/>
      <c r="H63" s="4"/>
      <c r="I63" s="4"/>
      <c r="J63" s="4"/>
      <c r="K63" s="4"/>
      <c r="L63" s="12"/>
      <c r="M63" s="12"/>
    </row>
    <row r="64" spans="1:13" s="16" customFormat="1" ht="15">
      <c r="A64" s="5"/>
      <c r="B64" s="6"/>
      <c r="C64" s="7" t="s">
        <v>32</v>
      </c>
      <c r="D64" s="8"/>
      <c r="E64" s="9"/>
      <c r="F64" s="10"/>
      <c r="G64" s="11"/>
      <c r="H64" s="4"/>
      <c r="I64" s="4"/>
      <c r="J64" s="4"/>
      <c r="K64" s="4"/>
      <c r="L64" s="12"/>
      <c r="M64" s="3"/>
    </row>
    <row r="65" spans="1:13" s="16" customFormat="1" ht="15">
      <c r="A65" s="5"/>
      <c r="B65" s="6"/>
      <c r="C65" s="13" t="s">
        <v>90</v>
      </c>
      <c r="D65" s="15"/>
      <c r="E65" s="9"/>
      <c r="F65" s="10"/>
      <c r="G65" s="11"/>
      <c r="H65" s="4"/>
      <c r="I65" s="4"/>
      <c r="J65" s="4"/>
      <c r="K65" s="4"/>
      <c r="L65" s="12"/>
      <c r="M65" s="12"/>
    </row>
  </sheetData>
  <sheetProtection/>
  <mergeCells count="18">
    <mergeCell ref="M2:M5"/>
    <mergeCell ref="E4:E5"/>
    <mergeCell ref="L4:L5"/>
    <mergeCell ref="K4:K5"/>
    <mergeCell ref="A1:M1"/>
    <mergeCell ref="E2:F3"/>
    <mergeCell ref="G2:H3"/>
    <mergeCell ref="I2:J3"/>
    <mergeCell ref="D2:D5"/>
    <mergeCell ref="F4:F5"/>
    <mergeCell ref="K2:L3"/>
    <mergeCell ref="C2:C5"/>
    <mergeCell ref="A2:A5"/>
    <mergeCell ref="B2:B5"/>
    <mergeCell ref="J4:J5"/>
    <mergeCell ref="I4:I5"/>
    <mergeCell ref="G4:G5"/>
    <mergeCell ref="H4:H5"/>
  </mergeCells>
  <printOptions/>
  <pageMargins left="0.7" right="0.7" top="0.75" bottom="0.75" header="0.3" footer="0.3"/>
  <pageSetup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85" zoomScaleSheetLayoutView="85" zoomScalePageLayoutView="0" workbookViewId="0" topLeftCell="A1">
      <selection activeCell="A1" sqref="A1:M4"/>
    </sheetView>
  </sheetViews>
  <sheetFormatPr defaultColWidth="9.140625" defaultRowHeight="15"/>
  <cols>
    <col min="1" max="1" width="3.421875" style="322" bestFit="1" customWidth="1"/>
    <col min="2" max="2" width="14.140625" style="323" bestFit="1" customWidth="1"/>
    <col min="3" max="3" width="78.00390625" style="323" bestFit="1" customWidth="1"/>
    <col min="4" max="4" width="12.421875" style="323" bestFit="1" customWidth="1"/>
    <col min="5" max="5" width="10.57421875" style="324" bestFit="1" customWidth="1"/>
    <col min="6" max="6" width="9.140625" style="324" bestFit="1" customWidth="1"/>
    <col min="7" max="7" width="9.00390625" style="324" bestFit="1" customWidth="1"/>
    <col min="8" max="8" width="10.7109375" style="324" bestFit="1" customWidth="1"/>
    <col min="9" max="9" width="8.140625" style="324" bestFit="1" customWidth="1"/>
    <col min="10" max="10" width="10.00390625" style="324" bestFit="1" customWidth="1"/>
    <col min="11" max="11" width="7.57421875" style="324" bestFit="1" customWidth="1"/>
    <col min="12" max="12" width="8.28125" style="324" bestFit="1" customWidth="1"/>
    <col min="13" max="13" width="11.8515625" style="324" customWidth="1"/>
    <col min="14" max="16384" width="9.140625" style="255" customWidth="1"/>
  </cols>
  <sheetData>
    <row r="1" spans="1:13" ht="15" customHeight="1">
      <c r="A1" s="336" t="s">
        <v>65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15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3" spans="1:13" ht="15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 ht="15.75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</row>
    <row r="5" spans="1:13" ht="15" customHeight="1">
      <c r="A5" s="339"/>
      <c r="B5" s="342" t="s">
        <v>18</v>
      </c>
      <c r="C5" s="345" t="s">
        <v>26</v>
      </c>
      <c r="D5" s="348" t="s">
        <v>133</v>
      </c>
      <c r="E5" s="349"/>
      <c r="F5" s="350"/>
      <c r="G5" s="354" t="s">
        <v>23</v>
      </c>
      <c r="H5" s="355"/>
      <c r="I5" s="354" t="s">
        <v>134</v>
      </c>
      <c r="J5" s="355"/>
      <c r="K5" s="354" t="s">
        <v>135</v>
      </c>
      <c r="L5" s="355"/>
      <c r="M5" s="358" t="s">
        <v>20</v>
      </c>
    </row>
    <row r="6" spans="1:13" ht="15">
      <c r="A6" s="340"/>
      <c r="B6" s="343"/>
      <c r="C6" s="346"/>
      <c r="D6" s="351"/>
      <c r="E6" s="352"/>
      <c r="F6" s="353"/>
      <c r="G6" s="356"/>
      <c r="H6" s="357"/>
      <c r="I6" s="356"/>
      <c r="J6" s="357"/>
      <c r="K6" s="356"/>
      <c r="L6" s="357"/>
      <c r="M6" s="358"/>
    </row>
    <row r="7" spans="1:13" ht="15" customHeight="1">
      <c r="A7" s="340"/>
      <c r="B7" s="343"/>
      <c r="C7" s="346"/>
      <c r="D7" s="327" t="s">
        <v>22</v>
      </c>
      <c r="E7" s="334" t="s">
        <v>136</v>
      </c>
      <c r="F7" s="330" t="s">
        <v>21</v>
      </c>
      <c r="G7" s="330" t="s">
        <v>137</v>
      </c>
      <c r="H7" s="330" t="s">
        <v>21</v>
      </c>
      <c r="I7" s="330" t="s">
        <v>137</v>
      </c>
      <c r="J7" s="330" t="s">
        <v>21</v>
      </c>
      <c r="K7" s="330" t="s">
        <v>137</v>
      </c>
      <c r="L7" s="330" t="s">
        <v>21</v>
      </c>
      <c r="M7" s="358"/>
    </row>
    <row r="8" spans="1:13" ht="15">
      <c r="A8" s="341"/>
      <c r="B8" s="344"/>
      <c r="C8" s="347"/>
      <c r="D8" s="327"/>
      <c r="E8" s="335"/>
      <c r="F8" s="331"/>
      <c r="G8" s="331"/>
      <c r="H8" s="331"/>
      <c r="I8" s="331"/>
      <c r="J8" s="331"/>
      <c r="K8" s="331"/>
      <c r="L8" s="331"/>
      <c r="M8" s="358"/>
    </row>
    <row r="9" spans="1:13" ht="15">
      <c r="A9" s="256">
        <v>1</v>
      </c>
      <c r="B9" s="257" t="s">
        <v>3</v>
      </c>
      <c r="C9" s="258" t="s">
        <v>4</v>
      </c>
      <c r="D9" s="259" t="s">
        <v>5</v>
      </c>
      <c r="E9" s="260" t="s">
        <v>6</v>
      </c>
      <c r="F9" s="261" t="s">
        <v>7</v>
      </c>
      <c r="G9" s="262">
        <v>7</v>
      </c>
      <c r="H9" s="262">
        <v>8</v>
      </c>
      <c r="I9" s="262">
        <v>9</v>
      </c>
      <c r="J9" s="263">
        <v>10</v>
      </c>
      <c r="K9" s="260" t="s">
        <v>12</v>
      </c>
      <c r="L9" s="264" t="s">
        <v>13</v>
      </c>
      <c r="M9" s="260" t="s">
        <v>14</v>
      </c>
    </row>
    <row r="10" spans="1:13" ht="15.75" thickBot="1">
      <c r="A10" s="265"/>
      <c r="B10" s="266"/>
      <c r="C10" s="265" t="s">
        <v>138</v>
      </c>
      <c r="D10" s="266"/>
      <c r="E10" s="267"/>
      <c r="F10" s="267"/>
      <c r="G10" s="267"/>
      <c r="H10" s="267"/>
      <c r="I10" s="267"/>
      <c r="J10" s="267"/>
      <c r="K10" s="267"/>
      <c r="L10" s="267"/>
      <c r="M10" s="267"/>
    </row>
    <row r="11" spans="1:13" ht="15.75" thickBot="1">
      <c r="A11" s="192">
        <v>1</v>
      </c>
      <c r="B11" s="268" t="s">
        <v>139</v>
      </c>
      <c r="C11" s="269" t="s">
        <v>140</v>
      </c>
      <c r="D11" s="145" t="s">
        <v>50</v>
      </c>
      <c r="E11" s="270"/>
      <c r="F11" s="194">
        <v>1500</v>
      </c>
      <c r="G11" s="271"/>
      <c r="H11" s="272"/>
      <c r="I11" s="272"/>
      <c r="J11" s="272"/>
      <c r="K11" s="272"/>
      <c r="L11" s="272"/>
      <c r="M11" s="273"/>
    </row>
    <row r="12" spans="1:13" s="283" customFormat="1" ht="48" thickBot="1">
      <c r="A12" s="274">
        <v>2</v>
      </c>
      <c r="B12" s="275" t="s">
        <v>141</v>
      </c>
      <c r="C12" s="276" t="s">
        <v>147</v>
      </c>
      <c r="D12" s="277" t="s">
        <v>50</v>
      </c>
      <c r="E12" s="277"/>
      <c r="F12" s="278">
        <v>500</v>
      </c>
      <c r="G12" s="279"/>
      <c r="H12" s="280"/>
      <c r="I12" s="281"/>
      <c r="J12" s="278"/>
      <c r="K12" s="281"/>
      <c r="L12" s="278"/>
      <c r="M12" s="282"/>
    </row>
    <row r="13" spans="1:13" ht="30.75" thickBot="1">
      <c r="A13" s="192">
        <v>3</v>
      </c>
      <c r="B13" s="106" t="s">
        <v>142</v>
      </c>
      <c r="C13" s="145" t="s">
        <v>148</v>
      </c>
      <c r="D13" s="106" t="s">
        <v>50</v>
      </c>
      <c r="E13" s="108"/>
      <c r="F13" s="194">
        <f>F11+F12</f>
        <v>2000</v>
      </c>
      <c r="G13" s="194"/>
      <c r="H13" s="194"/>
      <c r="I13" s="194"/>
      <c r="J13" s="194"/>
      <c r="K13" s="194"/>
      <c r="L13" s="194"/>
      <c r="M13" s="196"/>
    </row>
    <row r="14" spans="1:13" ht="77.25" thickBot="1">
      <c r="A14" s="192">
        <v>4</v>
      </c>
      <c r="B14" s="284"/>
      <c r="C14" s="168" t="s">
        <v>149</v>
      </c>
      <c r="D14" s="106" t="s">
        <v>42</v>
      </c>
      <c r="E14" s="285"/>
      <c r="F14" s="194">
        <v>6</v>
      </c>
      <c r="G14" s="272"/>
      <c r="H14" s="272"/>
      <c r="I14" s="272"/>
      <c r="J14" s="272"/>
      <c r="K14" s="272"/>
      <c r="L14" s="272"/>
      <c r="M14" s="273"/>
    </row>
    <row r="15" spans="1:13" ht="24.75" customHeight="1" thickBot="1">
      <c r="A15" s="286">
        <v>5</v>
      </c>
      <c r="B15" s="287" t="s">
        <v>143</v>
      </c>
      <c r="C15" s="288" t="s">
        <v>150</v>
      </c>
      <c r="D15" s="289" t="s">
        <v>42</v>
      </c>
      <c r="E15" s="290"/>
      <c r="F15" s="291">
        <v>2</v>
      </c>
      <c r="G15" s="292"/>
      <c r="H15" s="293"/>
      <c r="I15" s="293"/>
      <c r="J15" s="293"/>
      <c r="K15" s="293"/>
      <c r="L15" s="293"/>
      <c r="M15" s="294"/>
    </row>
    <row r="16" spans="1:13" ht="312.75" customHeight="1" thickBot="1">
      <c r="A16" s="192">
        <v>6</v>
      </c>
      <c r="B16" s="295"/>
      <c r="C16" s="145" t="s">
        <v>151</v>
      </c>
      <c r="D16" s="106" t="s">
        <v>42</v>
      </c>
      <c r="E16" s="194"/>
      <c r="F16" s="194">
        <v>1</v>
      </c>
      <c r="G16" s="272"/>
      <c r="H16" s="272"/>
      <c r="I16" s="272"/>
      <c r="J16" s="272"/>
      <c r="K16" s="272"/>
      <c r="L16" s="272"/>
      <c r="M16" s="273"/>
    </row>
    <row r="17" spans="1:13" ht="252" customHeight="1" thickBot="1">
      <c r="A17" s="192">
        <v>7</v>
      </c>
      <c r="B17" s="295"/>
      <c r="C17" s="296" t="s">
        <v>152</v>
      </c>
      <c r="D17" s="106" t="s">
        <v>42</v>
      </c>
      <c r="E17" s="194"/>
      <c r="F17" s="194">
        <v>50</v>
      </c>
      <c r="G17" s="272"/>
      <c r="H17" s="272"/>
      <c r="I17" s="272"/>
      <c r="J17" s="272"/>
      <c r="K17" s="272"/>
      <c r="L17" s="272"/>
      <c r="M17" s="273"/>
    </row>
    <row r="18" spans="1:13" ht="92.25" thickBot="1">
      <c r="A18" s="192">
        <v>8</v>
      </c>
      <c r="B18" s="295"/>
      <c r="C18" s="145" t="s">
        <v>153</v>
      </c>
      <c r="D18" s="106" t="s">
        <v>42</v>
      </c>
      <c r="E18" s="194"/>
      <c r="F18" s="194">
        <v>7</v>
      </c>
      <c r="G18" s="272"/>
      <c r="H18" s="272"/>
      <c r="I18" s="272"/>
      <c r="J18" s="272"/>
      <c r="K18" s="272"/>
      <c r="L18" s="272"/>
      <c r="M18" s="273"/>
    </row>
    <row r="19" spans="1:13" ht="117.75" thickBot="1">
      <c r="A19" s="192">
        <v>9</v>
      </c>
      <c r="B19" s="295"/>
      <c r="C19" s="145" t="s">
        <v>154</v>
      </c>
      <c r="D19" s="106" t="s">
        <v>42</v>
      </c>
      <c r="E19" s="194"/>
      <c r="F19" s="194">
        <v>10</v>
      </c>
      <c r="G19" s="272"/>
      <c r="H19" s="272"/>
      <c r="I19" s="272"/>
      <c r="J19" s="272"/>
      <c r="K19" s="272"/>
      <c r="L19" s="272"/>
      <c r="M19" s="273"/>
    </row>
    <row r="20" spans="1:13" ht="111" customHeight="1" thickBot="1">
      <c r="A20" s="192">
        <v>10</v>
      </c>
      <c r="B20" s="295"/>
      <c r="C20" s="220" t="s">
        <v>155</v>
      </c>
      <c r="D20" s="106" t="s">
        <v>42</v>
      </c>
      <c r="E20" s="194"/>
      <c r="F20" s="194">
        <v>2</v>
      </c>
      <c r="G20" s="272"/>
      <c r="H20" s="272"/>
      <c r="I20" s="272"/>
      <c r="J20" s="272"/>
      <c r="K20" s="272"/>
      <c r="L20" s="272"/>
      <c r="M20" s="273"/>
    </row>
    <row r="21" spans="1:13" ht="15">
      <c r="A21" s="297"/>
      <c r="B21" s="298"/>
      <c r="C21" s="299" t="s">
        <v>20</v>
      </c>
      <c r="D21" s="300"/>
      <c r="E21" s="301"/>
      <c r="F21" s="301"/>
      <c r="G21" s="301"/>
      <c r="H21" s="302"/>
      <c r="I21" s="302"/>
      <c r="J21" s="302"/>
      <c r="K21" s="302"/>
      <c r="L21" s="302"/>
      <c r="M21" s="302"/>
    </row>
    <row r="22" spans="1:13" ht="15">
      <c r="A22" s="50"/>
      <c r="B22" s="6"/>
      <c r="C22" s="303" t="s">
        <v>144</v>
      </c>
      <c r="D22" s="304"/>
      <c r="E22" s="305"/>
      <c r="F22" s="306"/>
      <c r="G22" s="307"/>
      <c r="H22" s="308"/>
      <c r="I22" s="308"/>
      <c r="J22" s="308"/>
      <c r="K22" s="308"/>
      <c r="L22" s="309"/>
      <c r="M22" s="309"/>
    </row>
    <row r="23" spans="1:13" ht="15">
      <c r="A23" s="50"/>
      <c r="B23" s="6"/>
      <c r="C23" s="310" t="s">
        <v>20</v>
      </c>
      <c r="D23" s="15"/>
      <c r="E23" s="305"/>
      <c r="F23" s="311"/>
      <c r="G23" s="312"/>
      <c r="H23" s="313"/>
      <c r="I23" s="313"/>
      <c r="J23" s="313"/>
      <c r="K23" s="313"/>
      <c r="L23" s="314"/>
      <c r="M23" s="314"/>
    </row>
    <row r="24" spans="1:13" ht="15">
      <c r="A24" s="315"/>
      <c r="B24" s="316"/>
      <c r="C24" s="303" t="s">
        <v>145</v>
      </c>
      <c r="D24" s="317"/>
      <c r="E24" s="332"/>
      <c r="F24" s="333"/>
      <c r="G24" s="318"/>
      <c r="H24" s="318"/>
      <c r="I24" s="318"/>
      <c r="J24" s="318"/>
      <c r="K24" s="318"/>
      <c r="L24" s="318"/>
      <c r="M24" s="318"/>
    </row>
    <row r="25" spans="1:13" ht="15">
      <c r="A25" s="315"/>
      <c r="B25" s="316"/>
      <c r="C25" s="310" t="s">
        <v>20</v>
      </c>
      <c r="D25" s="319"/>
      <c r="E25" s="320"/>
      <c r="F25" s="320"/>
      <c r="G25" s="320"/>
      <c r="H25" s="321"/>
      <c r="I25" s="321"/>
      <c r="J25" s="321"/>
      <c r="K25" s="321"/>
      <c r="L25" s="321"/>
      <c r="M25" s="321"/>
    </row>
    <row r="26" spans="1:13" ht="15">
      <c r="A26" s="315"/>
      <c r="B26" s="316"/>
      <c r="C26" s="303" t="s">
        <v>146</v>
      </c>
      <c r="D26" s="317"/>
      <c r="E26" s="318"/>
      <c r="F26" s="318"/>
      <c r="G26" s="318"/>
      <c r="H26" s="318"/>
      <c r="I26" s="318"/>
      <c r="J26" s="318"/>
      <c r="K26" s="318"/>
      <c r="L26" s="318"/>
      <c r="M26" s="318"/>
    </row>
    <row r="27" spans="1:13" ht="15">
      <c r="A27" s="315"/>
      <c r="B27" s="316"/>
      <c r="C27" s="310" t="s">
        <v>20</v>
      </c>
      <c r="D27" s="319"/>
      <c r="E27" s="320"/>
      <c r="F27" s="320"/>
      <c r="G27" s="320"/>
      <c r="H27" s="321"/>
      <c r="I27" s="321"/>
      <c r="J27" s="321"/>
      <c r="K27" s="321"/>
      <c r="L27" s="321"/>
      <c r="M27" s="321"/>
    </row>
  </sheetData>
  <sheetProtection/>
  <mergeCells count="19">
    <mergeCell ref="A1:M4"/>
    <mergeCell ref="A5:A8"/>
    <mergeCell ref="B5:B8"/>
    <mergeCell ref="C5:C8"/>
    <mergeCell ref="D5:F6"/>
    <mergeCell ref="G5:H6"/>
    <mergeCell ref="I5:J6"/>
    <mergeCell ref="K5:L6"/>
    <mergeCell ref="M5:M8"/>
    <mergeCell ref="D7:D8"/>
    <mergeCell ref="K7:K8"/>
    <mergeCell ref="L7:L8"/>
    <mergeCell ref="E24:F24"/>
    <mergeCell ref="E7:E8"/>
    <mergeCell ref="F7:F8"/>
    <mergeCell ref="G7:G8"/>
    <mergeCell ref="H7:H8"/>
    <mergeCell ref="I7:I8"/>
    <mergeCell ref="J7:J8"/>
  </mergeCells>
  <printOptions/>
  <pageMargins left="0.7" right="0.7" top="0.75" bottom="0.75" header="0.3" footer="0.3"/>
  <pageSetup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Lana Talakhadze</cp:lastModifiedBy>
  <cp:lastPrinted>2021-11-10T15:15:30Z</cp:lastPrinted>
  <dcterms:created xsi:type="dcterms:W3CDTF">2015-07-24T11:46:29Z</dcterms:created>
  <dcterms:modified xsi:type="dcterms:W3CDTF">2021-11-10T15:19:25Z</dcterms:modified>
  <cp:category/>
  <cp:version/>
  <cp:contentType/>
  <cp:contentStatus/>
</cp:coreProperties>
</file>