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tabRatio="687" activeTab="0"/>
  </bookViews>
  <sheets>
    <sheet name="სატენდერო" sheetId="1" r:id="rId1"/>
  </sheets>
  <definedNames/>
  <calcPr fullCalcOnLoad="1"/>
</workbook>
</file>

<file path=xl/sharedStrings.xml><?xml version="1.0" encoding="utf-8"?>
<sst xmlns="http://schemas.openxmlformats.org/spreadsheetml/2006/main" count="702" uniqueCount="296">
  <si>
    <t>#</t>
  </si>
  <si>
    <t>m3</t>
  </si>
  <si>
    <t>t</t>
  </si>
  <si>
    <t>lari</t>
  </si>
  <si>
    <t>sul xarjTaRricxviT</t>
  </si>
  <si>
    <t>samuSaoebis, resursebis                                    dasaxeleba</t>
  </si>
  <si>
    <t>%</t>
  </si>
  <si>
    <t xml:space="preserve">sul </t>
  </si>
  <si>
    <t>dRg</t>
  </si>
  <si>
    <t>m2</t>
  </si>
  <si>
    <t>m</t>
  </si>
  <si>
    <t>sul Tavi 6-is mixedviT</t>
  </si>
  <si>
    <t>c</t>
  </si>
  <si>
    <t>sul             (lari)</t>
  </si>
  <si>
    <t>Tavi 1-1. mosamzadebeli samuSaoebi</t>
  </si>
  <si>
    <t>sul Tavi 6-2-is mixedviT</t>
  </si>
  <si>
    <r>
      <t xml:space="preserve"> m</t>
    </r>
    <r>
      <rPr>
        <vertAlign val="superscript"/>
        <sz val="10"/>
        <rFont val="AcadNusx"/>
        <family val="0"/>
      </rPr>
      <t>3</t>
    </r>
  </si>
  <si>
    <t>r/b anakrebi rgolebis mowyoba diam. 1 m, RreCoebis dagmanva ZenZiTa da cementis xsnariT</t>
  </si>
  <si>
    <t>wasacxebi hidroizolacia cxeli bitumiT (2 fena)</t>
  </si>
  <si>
    <t>asakravi hidroizolacia</t>
  </si>
  <si>
    <t xml:space="preserve">armaturis dawyoba  </t>
  </si>
  <si>
    <t>qvis risberma</t>
  </si>
  <si>
    <t>arsebul dgarebze farebis dakideba</t>
  </si>
  <si>
    <r>
      <t>m</t>
    </r>
    <r>
      <rPr>
        <vertAlign val="superscript"/>
        <sz val="10"/>
        <rFont val="AcadNusx"/>
        <family val="0"/>
      </rPr>
      <t>2</t>
    </r>
  </si>
  <si>
    <t>arsebuli betonis konstruqciebis daSla sangrevi CaquCebiT, gatana nayarSi TviTmclelebiT</t>
  </si>
  <si>
    <t>sul Tavi 1-is mixedviT</t>
  </si>
  <si>
    <t xml:space="preserve">  Tavi 2-1. miwis vakisis mowyoba </t>
  </si>
  <si>
    <t>sul Tavi 2-is mixedviT</t>
  </si>
  <si>
    <t xml:space="preserve"> Tavi 3-1. sagzao samosis mowyoba </t>
  </si>
  <si>
    <t xml:space="preserve">qviSa-xreSovani nareviT gverdulebis mowyoba               </t>
  </si>
  <si>
    <t>sul Tavi 3-is mixedviT</t>
  </si>
  <si>
    <t>Tavi 4-1. r/b milebis mowyoba, diam. 1 m</t>
  </si>
  <si>
    <t>qviSa-xreSis sagebi milis qveS</t>
  </si>
  <si>
    <t xml:space="preserve">wasacxebi hidroizolacia cxeli bitumiT (2 fena) </t>
  </si>
  <si>
    <t xml:space="preserve">qviSa-xreSis sagebi </t>
  </si>
  <si>
    <t>sul Tavi 4-1-is mixedviT</t>
  </si>
  <si>
    <t>dazianebuli betonis konstruqciebis daSla sangrevi CaquCebiT, gatana nayarSi TviTmclelebiT</t>
  </si>
  <si>
    <t>Tixis ekranis mowyoba</t>
  </si>
  <si>
    <t>sadrenaJe polieTilenis milebis mowyoba</t>
  </si>
  <si>
    <t>sul Tavi 4-2-is mixedviT</t>
  </si>
  <si>
    <t>sul Tavi 4-3-is mixedviT</t>
  </si>
  <si>
    <t>qviSa-xreSis sagebis mowyoba</t>
  </si>
  <si>
    <t>sul Tavi 4-4-is mixedviT</t>
  </si>
  <si>
    <t>sul Tavi 4-5-is mixedviT</t>
  </si>
  <si>
    <t>sul Tavi 4-6-is mixedviT</t>
  </si>
  <si>
    <t>sul Tavi 4-is mixedviT</t>
  </si>
  <si>
    <t>Tavi 5-1. mierTebebi</t>
  </si>
  <si>
    <t>sul Tavi 5-1-is mixedviT</t>
  </si>
  <si>
    <t>Tavi 5-2. ezoebSi Sesasvlelebis mowyoba</t>
  </si>
  <si>
    <t>sul Tavi 5-2-is mixedviT</t>
  </si>
  <si>
    <t>sul Tavi 5-is mixedviT</t>
  </si>
  <si>
    <t xml:space="preserve"> Tavi 6-1. sagzao niSnebis mowyoba</t>
  </si>
  <si>
    <t>farebis Rirebuleba</t>
  </si>
  <si>
    <t>samkuTxa, 700*700 mm</t>
  </si>
  <si>
    <t>mrgvali, diam. 700 mm</t>
  </si>
  <si>
    <t>individualuri proeqtirebis</t>
  </si>
  <si>
    <t>sul Tavi 6-1-is mixedviT</t>
  </si>
  <si>
    <t>plastmasis mimmarTveli boZkintebis mowyoba</t>
  </si>
  <si>
    <t>sul Tavi 6-3-is mixedviT</t>
  </si>
  <si>
    <t>sul Tavi 6-4-is mixedviT</t>
  </si>
  <si>
    <t>km</t>
  </si>
  <si>
    <t>trasis aRdgena - damagreba</t>
  </si>
  <si>
    <t>kg</t>
  </si>
  <si>
    <t>dgarebis Rirebuleba</t>
  </si>
  <si>
    <t>sul samSeneblo-samontaJo samuSaoebi</t>
  </si>
  <si>
    <t>zednadebi xarjebi</t>
  </si>
  <si>
    <t>saxarjTaRricxvo mogeba</t>
  </si>
  <si>
    <t>sul</t>
  </si>
  <si>
    <t xml:space="preserve">sul trasis aRdgena-damagrebis gaTvaliswinebiT </t>
  </si>
  <si>
    <t>safaris qveda fenis mowyoba msxvilmarcvlovani, forovani, asfaltobetonis cxeli nareviT, marka II, sisqiT 6 sm</t>
  </si>
  <si>
    <t xml:space="preserve">RorRis sagebi </t>
  </si>
  <si>
    <r>
      <t xml:space="preserve">milis saZirkvlis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</si>
  <si>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r>
      <t xml:space="preserve">kordonis qvis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 xml:space="preserve">6 </t>
    </r>
  </si>
  <si>
    <t>Sesasvleli da gamosasvleli saTavisebi</t>
  </si>
  <si>
    <t>qviSa-xreSis sagebi saTavisebisTvis</t>
  </si>
  <si>
    <t>sul Tavi 4-7-is mixedviT</t>
  </si>
  <si>
    <r>
      <t xml:space="preserve">milis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 xml:space="preserve">6 </t>
    </r>
  </si>
  <si>
    <t>sul Tavi 4-8-is mixedviT</t>
  </si>
  <si>
    <t>RorRis baliSi saZirkvlisTvis</t>
  </si>
  <si>
    <t>RorRis baliSi iatakis mosawyobad</t>
  </si>
  <si>
    <t>avtopavilionebis saxuravis mowyoba xis masaliT, CamagrebiT (nivnivebi, rigelebi, koWebi)</t>
  </si>
  <si>
    <t>avtopavilionebis saxuravis Seficvra (molartyva)</t>
  </si>
  <si>
    <t>burulis mowyoba wiTeli kramitiT</t>
  </si>
  <si>
    <t>safaris zeda fenis mowyoba wvrilmarcvlovani, mkvrivi, RorRovani, asfaltobetonis cxeli nareviT, tipi Б, marka II,              sisqiT 4 sm</t>
  </si>
  <si>
    <t>Sesakravi mavTulis Rirebuleba</t>
  </si>
  <si>
    <t xml:space="preserve">bitumis emulsiis mosxma </t>
  </si>
  <si>
    <t>sul Tavi 4-9-is mixedviT</t>
  </si>
  <si>
    <t>Q</t>
  </si>
  <si>
    <t>sul Tavi 4-10-is mixedviT</t>
  </si>
  <si>
    <t>el.boZebis gadatana</t>
  </si>
  <si>
    <t>el.gadamcemi boZebis demontaJi da montaJi (xis boZi r/b sayrdenze)</t>
  </si>
  <si>
    <t>sadenebis demontaJi da montaJi</t>
  </si>
  <si>
    <t>a/b safaris frezireba saS. sisqiT 8 sm, TviTmclelebze datvirTviT, gatana bazaSi Semdgomi gamoyenebisTvis</t>
  </si>
  <si>
    <t xml:space="preserve">buCqnarisa da ekal-bardebis  gakafva gataniT </t>
  </si>
  <si>
    <t>ha</t>
  </si>
  <si>
    <t>arsebuli sagzao niSnebis demontaJi farebis axsniT, gatana bazaSi jarTis saxiT TviTmclelebiT</t>
  </si>
  <si>
    <t>betonisa da qvis kedlebis Tavze betonis blokebis daSla sangrevi CaquCebiT, gatana nayarSi TviTmclelebiT</t>
  </si>
  <si>
    <t>wvrilfraqciuli RorRiT Semasworebeli fenis mowyoba, saS. sisqiT 5 sm</t>
  </si>
  <si>
    <t>safuZveli - RorRiTa            (fr. 0-40 mm) - 88% da mofrezili asfaltis granuliantis nareviT - 12%, sisqiT 12 sm</t>
  </si>
  <si>
    <t>arsebuli dazianebuli liTonis milis demontaJi, diam. 0,5 m, gatana bazaSi TviTmclelebiT</t>
  </si>
  <si>
    <t>Wrilis ferdos droebiTi gamagreba xis masaliT</t>
  </si>
  <si>
    <t>RorRis sagebi mimRebi Wisa da frTiani saTavisis qveS</t>
  </si>
  <si>
    <r>
      <t xml:space="preserve">saTavisis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</si>
  <si>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 xml:space="preserve">armaturis dawyoba kedlis saTavisisTvis </t>
  </si>
  <si>
    <t xml:space="preserve">wasacxebi hidroizolacia cxeli bitumiT (2 fena) saTavisisTvis </t>
  </si>
  <si>
    <t>portaluri kedlebis mowyoba (saZirkveli, tani)</t>
  </si>
  <si>
    <r>
      <t xml:space="preserve">portaluri kedlebis saZirkvlisa da tanis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</si>
  <si>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reno-matrasis mowyoba</t>
  </si>
  <si>
    <t>geo-teqstilis mowyoba reno-matrasis qveS</t>
  </si>
  <si>
    <t>armaturis ankerebi reno-matrasis dasamagreblad</t>
  </si>
  <si>
    <r>
      <t xml:space="preserve">saZirkvlis monoliTuri betoni     </t>
    </r>
    <r>
      <rPr>
        <sz val="10"/>
        <rFont val="Arial"/>
        <family val="2"/>
      </rPr>
      <t xml:space="preserve">B-25,  F200,  W-6 </t>
    </r>
  </si>
  <si>
    <t>r/b anakrebi rgolebis mowyoba diam. 1,5 m, RreCoebis dagmanva ZenZiTa da cementis xsnariT</t>
  </si>
  <si>
    <t>milis Sesasvleli da gamosasvleli saTavisebis mowyoba</t>
  </si>
  <si>
    <t xml:space="preserve">armaturis dawyoba saTavisebisTvis </t>
  </si>
  <si>
    <r>
      <t xml:space="preserve">saZirkvlis monoliTuri betoni          </t>
    </r>
    <r>
      <rPr>
        <sz val="10"/>
        <rFont val="Arial"/>
        <family val="2"/>
      </rPr>
      <t xml:space="preserve">B-25,  F200,  W-6 </t>
    </r>
  </si>
  <si>
    <t xml:space="preserve">Tavi 4-3. r/b marTkuTxa milebis mowyoba 1.2*0.8 m </t>
  </si>
  <si>
    <r>
      <t xml:space="preserve">milebis tanis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 xml:space="preserve">6 </t>
    </r>
  </si>
  <si>
    <t>r/b gadaxurvis fila, 100*35*160 sm</t>
  </si>
  <si>
    <t>qviSa-xreSis sagebi saTavisebis qveS</t>
  </si>
  <si>
    <r>
      <t xml:space="preserve">portaluri kedlebis (tani, saZirkveli, frTebi, Rari, kbili)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</si>
  <si>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wyalmimRebi Wis mowyoba</t>
  </si>
  <si>
    <t>wyalmimReb Waze liTonis cxauris mowyoba</t>
  </si>
  <si>
    <r>
      <t xml:space="preserve">wyalmimRebi Wis Ziris monoliTuri betoni </t>
    </r>
    <r>
      <rPr>
        <sz val="10"/>
        <rFont val="Arial"/>
        <family val="2"/>
      </rPr>
      <t xml:space="preserve">B-25,  F200,      W-6 </t>
    </r>
  </si>
  <si>
    <r>
      <t xml:space="preserve">wyalmimRebi Wis tanis monoliTuri betoni </t>
    </r>
    <r>
      <rPr>
        <sz val="10"/>
        <rFont val="Arial"/>
        <family val="2"/>
      </rPr>
      <t xml:space="preserve">B-25,  F200,         W-6 </t>
    </r>
  </si>
  <si>
    <t>r/b elementebis daSla sangrevi CaquCebiT, gatana nayarSi TviTmclelebiT</t>
  </si>
  <si>
    <t>milis tanis blokebis dawyoba cementis xsnarze, RreCoebis dagmanviT</t>
  </si>
  <si>
    <t xml:space="preserve">Sesasvleli saTavisisa da portaluri kedlebis </t>
  </si>
  <si>
    <r>
      <t xml:space="preserve">portaluri kedlis qveS sagebis monoliTuri betoni </t>
    </r>
    <r>
      <rPr>
        <sz val="10"/>
        <rFont val="Arial"/>
        <family val="2"/>
      </rPr>
      <t>B15</t>
    </r>
  </si>
  <si>
    <r>
      <t xml:space="preserve">portaluri kedlebisa da saTavisis (tani, saZirkveli, frTebi, Rari, kbili)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</si>
  <si>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 xml:space="preserve">armaturis dawyoba portaluri kedlis saZirkvlisa da tanisTvis  </t>
  </si>
  <si>
    <t>sadrenaJe qva-yrili</t>
  </si>
  <si>
    <t>nakadCamqrobis mowyoba gabionis yuTebiT</t>
  </si>
  <si>
    <r>
      <t xml:space="preserve">gabionis zedapiris mosabetonebeli monoliTuri betoni </t>
    </r>
    <r>
      <rPr>
        <sz val="10"/>
        <rFont val="Arial"/>
        <family val="2"/>
      </rPr>
      <t xml:space="preserve">B-22,5,  F200,  W-6 </t>
    </r>
  </si>
  <si>
    <t>qvis wyobis kedlebis daSla sangrevi CaquCebiT, gatana nayarSi TviTmclelebiT</t>
  </si>
  <si>
    <r>
      <t xml:space="preserve">saTavisis (tani, saZirkveli, frTebi, Rari, kbili)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</si>
  <si>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betonis kedlebis daSla sangrevi CaquCebiT, gatana nayarSi TviTmclelebiT</t>
  </si>
  <si>
    <r>
      <t xml:space="preserve">Rarisa da gambrjenebis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</si>
  <si>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r/b gadaxurvis fila, 560*100*55 sm</t>
  </si>
  <si>
    <t>qvis miwodeba badiebiT</t>
  </si>
  <si>
    <r>
      <t xml:space="preserve">gabionis zedapiris mosabetonebeli monoliTuri betoni </t>
    </r>
    <r>
      <rPr>
        <sz val="10"/>
        <rFont val="Arial"/>
        <family val="2"/>
      </rPr>
      <t xml:space="preserve">B-20,  F200,  W-6 </t>
    </r>
  </si>
  <si>
    <t>Tavi 4-8. gabionis qveda sayrdeni kedlebis mowyoba</t>
  </si>
  <si>
    <t>betonis parapetebis daSla sangrevi CaquCebiT, gatana nayarSi TviTmclelebiT</t>
  </si>
  <si>
    <t>qvis wyobis kedlis daSla sangrevi CaquCebiT, gatana nayarSi TviTmclelebiT</t>
  </si>
  <si>
    <t>xreSis fena</t>
  </si>
  <si>
    <r>
      <t xml:space="preserve">sagebis monoliTuri betoni </t>
    </r>
    <r>
      <rPr>
        <sz val="10"/>
        <rFont val="Arial"/>
        <family val="2"/>
      </rPr>
      <t>B10</t>
    </r>
  </si>
  <si>
    <t>anakrebi Raris mowyoba</t>
  </si>
  <si>
    <t xml:space="preserve">   Tavi 4-9. anakrebi r/b Raris mowyoba</t>
  </si>
  <si>
    <t xml:space="preserve">Tavi 4-10. r/b marTkuTxa kveTis anakrebi kiuvetebis mowyoba </t>
  </si>
  <si>
    <t>Tavi 4-11. r/b anakrebi kombinirebuli kiuvetis mowyoba</t>
  </si>
  <si>
    <t>sul Tavi 4-11-is mixedviT</t>
  </si>
  <si>
    <t>Tavi 4-12. betonis da qvis wyobis kedlebis SekeTeba</t>
  </si>
  <si>
    <t>r/b sartylis mowyoba</t>
  </si>
  <si>
    <t>kedlis Tavis burRva saburRi saSualebebiT, Sverilebis dayeneba da qviSa-cementis xsnariT Sevseba</t>
  </si>
  <si>
    <t>r/b perangis mowyoba</t>
  </si>
  <si>
    <t>kedlis burRva saburRi saSualebebiT, Sverilebis dayeneba da qviSa-cementis xsnariT Sevseba</t>
  </si>
  <si>
    <t>armaturis ReroebiT badis mowyoba</t>
  </si>
  <si>
    <r>
      <t xml:space="preserve">perangis monoliTuri betoni </t>
    </r>
    <r>
      <rPr>
        <sz val="10"/>
        <rFont val="Arial"/>
        <family val="2"/>
      </rPr>
      <t xml:space="preserve">B-30,  F200,  W-6 </t>
    </r>
  </si>
  <si>
    <t>kedlis zedapirze arsebuli Rrmulebis Sevseba betoniT</t>
  </si>
  <si>
    <t>gruntis damuSaveba xeliT, gverdze gadayriT</t>
  </si>
  <si>
    <r>
      <t xml:space="preserve">kbilis monoliTuri betoni </t>
    </r>
    <r>
      <rPr>
        <sz val="10"/>
        <rFont val="Arial"/>
        <family val="2"/>
      </rPr>
      <t xml:space="preserve">B-30,  F200,  W-6 </t>
    </r>
  </si>
  <si>
    <t>sul Tavi 4-12-is mixedviT</t>
  </si>
  <si>
    <r>
      <t xml:space="preserve">sartylis monoliTuri betoni armaturis dawyobiT, </t>
    </r>
    <r>
      <rPr>
        <sz val="10"/>
        <rFont val="Arial"/>
        <family val="2"/>
      </rPr>
      <t xml:space="preserve">B-30,  F200,      W-6 </t>
    </r>
  </si>
  <si>
    <t xml:space="preserve">   Tavi 4-13. r/b qveda marjvena sayrdeni kedlebi</t>
  </si>
  <si>
    <t>qvabulis droebiTi gamagreba xis masaliT</t>
  </si>
  <si>
    <t>betonis kedlis daSla sangrevi CaquCebiT, gatana nayarSi TviTmclelebiT</t>
  </si>
  <si>
    <t>kedlis ZirSi gruntis moSandakeba meqanizebuli wesiT</t>
  </si>
  <si>
    <r>
      <t xml:space="preserve">Semasworebeli fenis monoliTuri betoni </t>
    </r>
    <r>
      <rPr>
        <sz val="10"/>
        <rFont val="Arial"/>
        <family val="2"/>
      </rPr>
      <t>B22,5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</si>
  <si>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 xml:space="preserve">armaturis dawyoba kedlis saZirkvlisTvis  </t>
  </si>
  <si>
    <r>
      <t xml:space="preserve">kedlis saZirkvlis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</si>
  <si>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 xml:space="preserve">armaturis dawyoba kedlis tanisTvis  </t>
  </si>
  <si>
    <r>
      <t xml:space="preserve">kedlis tanis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</si>
  <si>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seqciebs Soris sadeformacio nakerebis mowyoba qaf-plastis furclebiT, sisqiT 3 sm</t>
  </si>
  <si>
    <t>sul Tavi 4-13-is mixedviT</t>
  </si>
  <si>
    <t xml:space="preserve">qviSa-xreSovani nareviT           (0-70 mm) Semasworebeli fenis mowyoba               </t>
  </si>
  <si>
    <t>safuZveli - RorRiT            (fr. 0-40 mm), sisqiT 12 sm</t>
  </si>
  <si>
    <t>safaris zeda fenis mowyoba wvrilmarcvlovani, mkvrivi, RorRovani, asfaltobetonis cxeli nareviT, tipi Б, marka II,           sisqiT 4 sm</t>
  </si>
  <si>
    <t>safaris mowyoba wvrilmarcvlovani, mkvrivi, RorRovani, asfaltobetonis cxeli nareviT, tipi Б,              marka II, sisqiT 5 sm</t>
  </si>
  <si>
    <t xml:space="preserve">qviSa-xreSovani nareviT (0-70 mm) Semasworebeli fenis mowyoba               </t>
  </si>
  <si>
    <t>safuZveli - RorRi (fr. 0-40 mm), sisqiT 10 sm</t>
  </si>
  <si>
    <t>Tavi 6-2. liTonis Tvalamridebis mowyoba</t>
  </si>
  <si>
    <t>liTonis zRudaris mowyoba Suqamrekli elementebis gaTvaliswinebiT</t>
  </si>
  <si>
    <t>Tavi 6-3. savali nawilis moniSvna</t>
  </si>
  <si>
    <t>savali nawilis horizontaluri moniSvna erTkomponentiani (TeTri) sagzao niSansadebi saRebaviT damzadebuli meTilmeTakrilatis safuZvelze, gaumjobesebuli Ramis xilvadobis Suqdambrunebeli minis burTulakebiT zomiT 100-600 mkm</t>
  </si>
  <si>
    <t>Tavi 6-4. mimmarTveli sasignalo boZkintebis mowyoba</t>
  </si>
  <si>
    <t>Tavi 6-5. avtopavilionebis mowyoba</t>
  </si>
  <si>
    <t>arsebuli avtopavilionebis demontaJi</t>
  </si>
  <si>
    <t>avtopavilionebis mowyoba</t>
  </si>
  <si>
    <t>qvabulSi qviSa-xreSovani narevis Cayra</t>
  </si>
  <si>
    <t>iatakis mosawyobad qviSa-xreSovani narevis safuZvlis fenis mowyoba</t>
  </si>
  <si>
    <r>
      <t xml:space="preserve">avtopavilionis mokirwyvla monoliTuri betoniT            </t>
    </r>
    <r>
      <rPr>
        <sz val="10"/>
        <rFont val="Arial"/>
        <family val="2"/>
      </rPr>
      <t xml:space="preserve"> B-25  F200  W-6 </t>
    </r>
  </si>
  <si>
    <t>kibis qveS RorRis baliSis mowyoba</t>
  </si>
  <si>
    <r>
      <t xml:space="preserve">kibeebis monoliTuri betoni            </t>
    </r>
    <r>
      <rPr>
        <sz val="10"/>
        <rFont val="Arial"/>
        <family val="2"/>
      </rPr>
      <t xml:space="preserve"> B-25  F200  W-6 </t>
    </r>
  </si>
  <si>
    <t>avtopavilionebis kedlebis mowyoba wiTeli aguriT</t>
  </si>
  <si>
    <t>skamis mowyoba</t>
  </si>
  <si>
    <t>skamis sayrdeni liTonis kuTxovanebisgan, SeRebviT</t>
  </si>
  <si>
    <t>Casasxdomi moednebi</t>
  </si>
  <si>
    <t>bordiurebis qveS qviSa-xreSovani narevis fenis mowyoba</t>
  </si>
  <si>
    <t>xis skami laqiT SeRebviT 2-jer</t>
  </si>
  <si>
    <t>avtobusis gaCerebebi (jibeebi)</t>
  </si>
  <si>
    <t>safuZveli - RorRi (fr. 0-40 mm),                sisqiT 15 sm</t>
  </si>
  <si>
    <r>
      <t>lenturi saZirkvlis  monoliTuri betoni</t>
    </r>
    <r>
      <rPr>
        <sz val="10"/>
        <rFont val="Arial"/>
        <family val="2"/>
      </rPr>
      <t xml:space="preserve"> B-25,  F200,  W-6 </t>
    </r>
  </si>
  <si>
    <t>betonis iatakis mowyoba, sisqiT     8 sm</t>
  </si>
  <si>
    <t>bordiurebis montaJi, kveTiT    18*30 sm, betonis safuZvelze</t>
  </si>
  <si>
    <t>safaris zeda fenis mowyoba wvrilmarcvlovani, mkvrivi, RorRovani, asfaltobetonis cxeli nareviT, tipi Б, marka II,               sisqiT 3 sm</t>
  </si>
  <si>
    <t>safaris zeda fenis mowyoba wvrilmarcvlovani, mkvrivi, RorRovani, asfaltobetonis cxeli nareviT, tipi Б, marka II,            sisqiT 4 sm</t>
  </si>
  <si>
    <t>sul Tavi 6-5-is mixedviT</t>
  </si>
  <si>
    <t>Tavi 6-6. trotuarebi</t>
  </si>
  <si>
    <t>bazaltis (Camketi) bordiurebis mowyoba, kveTiT 20*8 sm, betonis safuZvelze</t>
  </si>
  <si>
    <t>trotuarebi</t>
  </si>
  <si>
    <t xml:space="preserve">qviSa-xreSovani nareviT        (fr. 0-70 mm) Semasworebeli fenis mowyoba, sisqiT 3 sm, datkepvniT               </t>
  </si>
  <si>
    <t>safaris mowyoba wvrilmarcvlovani asfaltobetonis cxeli nareviT, sisqiT 3 sm</t>
  </si>
  <si>
    <t>sul Tavi 6-6-is mixedviT</t>
  </si>
  <si>
    <r>
      <t>standartuli sagzao niSnebis mowyoba liTonis dgarze, miwis samuSaoebis gaTva</t>
    </r>
    <r>
      <rPr>
        <sz val="10"/>
        <rFont val="Grigolia"/>
        <family val="0"/>
      </rPr>
      <t>liswinebiT</t>
    </r>
  </si>
  <si>
    <t>individualuri proeqtirebis sainformacio niSnis mowyoba liTonis 2 dgarze, miwis samuSaoebis gaTvaliswinebiT</t>
  </si>
  <si>
    <r>
      <t xml:space="preserve">betonis Rirebuleba sagzao niSnebisTvis </t>
    </r>
    <r>
      <rPr>
        <sz val="10"/>
        <rFont val="Arial"/>
        <family val="2"/>
      </rPr>
      <t>B</t>
    </r>
    <r>
      <rPr>
        <sz val="10"/>
        <rFont val="Grigolia"/>
        <family val="0"/>
      </rPr>
      <t xml:space="preserve">-22,5, </t>
    </r>
    <r>
      <rPr>
        <sz val="10"/>
        <rFont val="Arial"/>
        <family val="2"/>
      </rPr>
      <t>F</t>
    </r>
    <r>
      <rPr>
        <sz val="10"/>
        <rFont val="Grigolia"/>
        <family val="0"/>
      </rPr>
      <t xml:space="preserve">-200, </t>
    </r>
    <r>
      <rPr>
        <sz val="10"/>
        <rFont val="Arial"/>
        <family val="2"/>
      </rPr>
      <t>W</t>
    </r>
    <r>
      <rPr>
        <sz val="10"/>
        <rFont val="Grigolia"/>
        <family val="0"/>
      </rPr>
      <t>-6</t>
    </r>
  </si>
  <si>
    <t>marTkuTxa, 200*300 mm</t>
  </si>
  <si>
    <t>oTxkuTxa, 300*600 mm</t>
  </si>
  <si>
    <t>marTkuTxa, 500*615 mm</t>
  </si>
  <si>
    <t>sigrZiT 2,3 m, diam. 60 mm</t>
  </si>
  <si>
    <t>sigrZiT 2,6 m, diam. 60 mm</t>
  </si>
  <si>
    <t>sigrZiT 3,2 m, diam. 60 mm</t>
  </si>
  <si>
    <t>sigrZiT 3,5 m, diam. 89 mm</t>
  </si>
  <si>
    <t>sigrZiT 3,8 m, diam. 89 mm</t>
  </si>
  <si>
    <t>sigrZiT 3,4 m, diam. 89 mm</t>
  </si>
  <si>
    <t>oTxkuTxa, 700*700 mm</t>
  </si>
  <si>
    <t>oTxkuTxa, 900*600 mm</t>
  </si>
  <si>
    <t>rvakuTxa, 700 mm</t>
  </si>
  <si>
    <t>Tavi 4-2. r/b milebis mowyoba, diam. 1.5 m</t>
  </si>
  <si>
    <t xml:space="preserve">6g gruntis damuSaveba da datvirTva eqskavatoriT TviTmclelebze, gatana nayarSi         </t>
  </si>
  <si>
    <t xml:space="preserve">39bGgruntis damuSaveba da datvirTva eqskavatoriT TviTmclelebze, gatana nayarSi        </t>
  </si>
  <si>
    <t xml:space="preserve">VII kat. gruntis gafxviereba  eqskavatorze damagrebuli sangrevi CaquCebiT (19), datvirTva eqskavatoriT TviTmclelebze, gatana nayarSi </t>
  </si>
  <si>
    <t xml:space="preserve">6g gruntis damuSaveba da datvirTva eqskavatoriT TviTmclelebze kiuvetebis mosawyobad, gatana nayarSi </t>
  </si>
  <si>
    <t xml:space="preserve">39b gruntis damuSaveba da datvirTva eqskavatoriT TviTmclelebze kiuvetebis mosawyobad, gatana nayarSi </t>
  </si>
  <si>
    <t>xreSovani gruntis damuSaveba da datvirTva eqskavatoriT TviTmclelebze yrilis mosawyobad, mozidva , datkepvna vibrosatkepnebiT</t>
  </si>
  <si>
    <t xml:space="preserve">6gGgruntis damuSaveba da datvirTva eqskavatoriT TviTmclelebze, gatana nayarSi     </t>
  </si>
  <si>
    <t xml:space="preserve">39bGgruntis damuSaveba da datvirTva eqskavatoriT TviTmclelebze, gatana nayarSi      </t>
  </si>
  <si>
    <t xml:space="preserve">VII kat. gruntis gafxviereba  eqskavatorze damagrebuli sangrevi CaquCebiT, datvirTva eqskavatoriT TviTmclelebze, gatana nayarSi        </t>
  </si>
  <si>
    <t xml:space="preserve">39b gruntis damuSaveba da datvirTva xeliT TviTmclelebze, gatana nayarSi </t>
  </si>
  <si>
    <t xml:space="preserve">19 gruntis gafxviereba sangrevi CaquCebiT, datvirTva xeliT TviTmclelebze, gatana nayarSi         </t>
  </si>
  <si>
    <t xml:space="preserve">dazianebuli r/b milebis daSla sangrevi CaquCebiT, gatana nayarSi  TviTmclelebiT </t>
  </si>
  <si>
    <t>xreSovani gruntis datvirTva eqskavatoriT TviTmclelebze ukuSesavsebad, mozidva , datkepvna vibrosatkepnebiT</t>
  </si>
  <si>
    <t xml:space="preserve">VII kat. gruntis gafxviereba  eqskavatorze damagrebuli sangrevi CaquCebiT, datvirTva eqskavatoriT TviTmclelebze, gatana nayarSi       </t>
  </si>
  <si>
    <t>xreSovani gruntis datvirTva eqskavatoriT TviTmclelebze da mozidva Txrilis Sesavsebad</t>
  </si>
  <si>
    <t xml:space="preserve">6gGgruntis damuSaveba da datvirTva eqskavatoriT TviTmclelebze, gatana nayarSi      </t>
  </si>
  <si>
    <t xml:space="preserve">39bGgruntis damuSaveba da datvirTva xeliT TviTmclelebze, gatana nayarSi </t>
  </si>
  <si>
    <t xml:space="preserve">xreSovani gruntis datvirTva eqskavatoriT TviTmclelebze da mozidva Txrilis Sesavsebad </t>
  </si>
  <si>
    <t xml:space="preserve">III kategoriis gruntis (39b) damuSaveba da datvirTva xeliT TviTmclelebze, gatana nayarSi    </t>
  </si>
  <si>
    <t>xreSovani gruntis datvirTva eqskavatoriT TviTmclelebze da mozidva kedlis ukana sivrcis Sesavsebad</t>
  </si>
  <si>
    <t>xreSovani gruntis datvirTva eqskavatoriT TviTmclelebze da mozidva Txrilis Sesavsebad,  ukuCayra eqskavatoriT</t>
  </si>
  <si>
    <t xml:space="preserve">6gGgruntis damuSaveba da datvirTva eqskavatoriT TviTmclelebze, gatana nayarSi       </t>
  </si>
  <si>
    <t xml:space="preserve">6g gruntis damuSaveba da datvirTva eqskavatoriT TviTmclelebze, gatana nayarSi      </t>
  </si>
  <si>
    <t xml:space="preserve">r/b konstruqciebis demontaJi amwiT, gatana nayarSi TviTmclelebiT </t>
  </si>
  <si>
    <t>betonis konstruqciebis daSla sangrevi CaquCebiT, gatana nayarSi TviTmclelebiT</t>
  </si>
  <si>
    <t>betonis blokebis daSla sangrevi CaquCebiT, gatana nayarSi TviTmclelebiT</t>
  </si>
  <si>
    <t xml:space="preserve">6g gruntis damuSaveba da datvirTva eqskavatoriT TviTmclelebze saZirkvlis mosawyobad, gatana nayarSi </t>
  </si>
  <si>
    <t xml:space="preserve">6g gruntis damuSaveba da datvirTva eqskavatoriT TviTmclelebze Casasxdomi moednis mosawyobad, gatana nayarSi </t>
  </si>
  <si>
    <t xml:space="preserve">6g gruntis damuSaveba da datvirTva eqskavatoriT TviTmclelebze jibeebis mosawyobad, gatana nayarSi </t>
  </si>
  <si>
    <t xml:space="preserve">6g gruntis damuSaveba da datvirTva eqskavatoriT TviTmclelebze, gatana nayarSi       </t>
  </si>
  <si>
    <t>xreSovani gruntis datvirTva eqskavatoriT TviTmclelebze da mozidvaTxrilis Sesavsebad</t>
  </si>
  <si>
    <t xml:space="preserve">8bGgruntis damuSaveba da datvirTva eqskavatoriT TviTmclelebze, gatana nayarSi      </t>
  </si>
  <si>
    <t>diam. 16 sm xeebis moWra,    fesvebis amoZirkva da  ormoebis Sevseba</t>
  </si>
  <si>
    <r>
      <t xml:space="preserve">sadrenaJe polieTilenis milebis mowyoba </t>
    </r>
    <r>
      <rPr>
        <sz val="10"/>
        <rFont val="Calibri"/>
        <family val="2"/>
      </rPr>
      <t>Ø</t>
    </r>
    <r>
      <rPr>
        <sz val="10"/>
        <rFont val="AcadNusx"/>
        <family val="0"/>
      </rPr>
      <t>-15 sm</t>
    </r>
  </si>
  <si>
    <t xml:space="preserve">6g kategoriis gruntis damuSaveba da datvirTva xeliT TviTmclelebze, gatana nayarSi        </t>
  </si>
  <si>
    <t>მოზიდული კლდოვანი გრუნტის ჩაყრა კედლის უკან, ტკეპნა ფენებად მექანიზირებული წესით</t>
  </si>
  <si>
    <t>6g kategoriis gruntis damuSaveba da datvirTva xeliT TviTmclelebze, saZirkvlis mosawyobad, gatana nayarSi 1</t>
  </si>
  <si>
    <t xml:space="preserve">6g kategoriis gruntis damuSaveba da datvirTva xeliT TviTmclelebze, mokirwyvlis mosawyobad, gatana nayarSi </t>
  </si>
  <si>
    <t xml:space="preserve">6g kategoriis gruntis damuSaveba da datvirTva xeliT TviTmclelebze, kibeebis mosawyobad, gatana nayarSi </t>
  </si>
  <si>
    <t xml:space="preserve">6g kategoriis gruntis damuSaveba da datvirTva xeliT TviTmclelebze, Casasdomi moednis mosawyobad, gatana nayarSi </t>
  </si>
  <si>
    <t xml:space="preserve">6g kategoriis gruntis damuSaveba da datvirTva xeliT TviTmclelebze, bordiuris mosawyobad, gatana nayarSi </t>
  </si>
  <si>
    <t xml:space="preserve">6g kategoriis gruntis damuSaveba da datvirTva xeliT TviTmclelebze, jibeebis mosawyobad, gatana nayarSi </t>
  </si>
  <si>
    <t xml:space="preserve">                                                            დანართი #4</t>
  </si>
  <si>
    <t xml:space="preserve"> xarjTaRricxva</t>
  </si>
  <si>
    <r>
      <t>gabionis yuTebis dawyoba, qvebiT Sevseba, nawiburebis Camagreba xeliT, 2*1*1 m (</t>
    </r>
    <r>
      <rPr>
        <sz val="10"/>
        <rFont val="AAAcademiury"/>
        <family val="2"/>
      </rPr>
      <t>EN</t>
    </r>
    <r>
      <rPr>
        <sz val="10"/>
        <rFont val="AcadNusx"/>
        <family val="0"/>
      </rPr>
      <t xml:space="preserve">10218-2 an/da EN  </t>
    </r>
    <r>
      <rPr>
        <sz val="10"/>
        <rFont val="AAAcademiury"/>
        <family val="2"/>
      </rPr>
      <t>EN</t>
    </r>
    <r>
      <rPr>
        <sz val="10"/>
        <rFont val="AcadNusx"/>
        <family val="0"/>
      </rPr>
      <t xml:space="preserve">10223-3, </t>
    </r>
    <r>
      <rPr>
        <sz val="10"/>
        <rFont val="AAAcademiury"/>
        <family val="2"/>
      </rPr>
      <t>EN</t>
    </r>
    <r>
      <rPr>
        <sz val="10"/>
        <rFont val="AcadNusx"/>
        <family val="0"/>
      </rPr>
      <t>10244-2 klass)</t>
    </r>
  </si>
  <si>
    <r>
      <t>gabionis yuTebis dawyoba, qvebiT Sevseba, nawiburebis Camagreba xeliT, 1,5*1*1 m (</t>
    </r>
    <r>
      <rPr>
        <sz val="10"/>
        <rFont val="AAAcademiury"/>
        <family val="2"/>
      </rPr>
      <t>EN</t>
    </r>
    <r>
      <rPr>
        <sz val="10"/>
        <rFont val="AcadNusx"/>
        <family val="0"/>
      </rPr>
      <t xml:space="preserve">10218-2 an/da EN  </t>
    </r>
    <r>
      <rPr>
        <sz val="10"/>
        <rFont val="AAAcademiury"/>
        <family val="2"/>
      </rPr>
      <t>EN</t>
    </r>
    <r>
      <rPr>
        <sz val="10"/>
        <rFont val="AcadNusx"/>
        <family val="0"/>
      </rPr>
      <t xml:space="preserve">10223-3, </t>
    </r>
    <r>
      <rPr>
        <sz val="10"/>
        <rFont val="AAAcademiury"/>
        <family val="2"/>
      </rPr>
      <t>EN</t>
    </r>
    <r>
      <rPr>
        <sz val="10"/>
        <rFont val="AcadNusx"/>
        <family val="0"/>
      </rPr>
      <t>10244-2 klass)</t>
    </r>
  </si>
  <si>
    <r>
      <t>gabionis yuTebis dawyoba, qvebiT Sevseba, nawiburebis Camagreba xeliT, 2*1*1m (</t>
    </r>
    <r>
      <rPr>
        <sz val="10"/>
        <rFont val="Times New Roman"/>
        <family val="1"/>
      </rPr>
      <t>EN10</t>
    </r>
    <r>
      <rPr>
        <sz val="10"/>
        <rFont val="AcadNusx"/>
        <family val="0"/>
      </rPr>
      <t xml:space="preserve">218-2 an/da EN  </t>
    </r>
    <r>
      <rPr>
        <sz val="10"/>
        <rFont val="Cambria"/>
        <family val="1"/>
      </rPr>
      <t>EN</t>
    </r>
    <r>
      <rPr>
        <sz val="10"/>
        <rFont val="AcadNusx"/>
        <family val="0"/>
      </rPr>
      <t xml:space="preserve">10223-3, </t>
    </r>
    <r>
      <rPr>
        <sz val="10"/>
        <rFont val="Cambria"/>
        <family val="1"/>
      </rPr>
      <t>EN</t>
    </r>
    <r>
      <rPr>
        <sz val="10"/>
        <rFont val="AcadNusx"/>
        <family val="0"/>
      </rPr>
      <t>10244-2 klass)</t>
    </r>
  </si>
  <si>
    <r>
      <t xml:space="preserve">reno-matrasis mowyoba, qvebiT Sevseba, nawiburebis Camagreba xeliT, 3*2*0,23 m </t>
    </r>
    <r>
      <rPr>
        <sz val="10"/>
        <rFont val="Cambria"/>
        <family val="1"/>
      </rPr>
      <t xml:space="preserve">(EN10218-2 </t>
    </r>
    <r>
      <rPr>
        <sz val="10"/>
        <rFont val="AcadNusx"/>
        <family val="0"/>
      </rPr>
      <t>an/da</t>
    </r>
    <r>
      <rPr>
        <sz val="10"/>
        <rFont val="Cambria"/>
        <family val="1"/>
      </rPr>
      <t xml:space="preserve"> EN10223-3, EN10244-2 </t>
    </r>
    <r>
      <rPr>
        <sz val="10"/>
        <rFont val="AcadNusx"/>
        <family val="0"/>
      </rPr>
      <t>klass)</t>
    </r>
  </si>
  <si>
    <r>
      <t>reno-matrasis mowyoba, qvebiT Sevseba, nawiburebis Camagreba xeliT, 3*2*0,23 m</t>
    </r>
    <r>
      <rPr>
        <sz val="10"/>
        <rFont val="Cambria"/>
        <family val="1"/>
      </rPr>
      <t xml:space="preserve">(EN10218-2 </t>
    </r>
    <r>
      <rPr>
        <sz val="10"/>
        <rFont val="AcadNusx"/>
        <family val="0"/>
      </rPr>
      <t>an/da</t>
    </r>
    <r>
      <rPr>
        <sz val="10"/>
        <rFont val="Cambria"/>
        <family val="1"/>
      </rPr>
      <t xml:space="preserve"> EN  EN10223-3, EN10244-2 </t>
    </r>
    <r>
      <rPr>
        <sz val="10"/>
        <rFont val="AcadNusx"/>
        <family val="0"/>
      </rPr>
      <t>klass)</t>
    </r>
  </si>
  <si>
    <r>
      <t xml:space="preserve">gabionis yuTebis dawyoba, qvebiT Sevseba, nawiburebis Camagreba xeliT, 1,5*1*1m </t>
    </r>
    <r>
      <rPr>
        <sz val="10"/>
        <rFont val="Cambria"/>
        <family val="1"/>
      </rPr>
      <t xml:space="preserve">(EN10218-2 </t>
    </r>
    <r>
      <rPr>
        <sz val="10"/>
        <rFont val="AcadNusx"/>
        <family val="0"/>
      </rPr>
      <t>an/da</t>
    </r>
    <r>
      <rPr>
        <sz val="10"/>
        <rFont val="Cambria"/>
        <family val="1"/>
      </rPr>
      <t xml:space="preserve">   EN10223-3, EN10244-2 </t>
    </r>
    <r>
      <rPr>
        <sz val="10"/>
        <rFont val="AcadNusx"/>
        <family val="0"/>
      </rPr>
      <t>klass)</t>
    </r>
  </si>
  <si>
    <r>
      <t>reno-matrasis mowyoba, qvebiT Sevseba, nawiburebis Camagreba xeliT, 3*2*0,23 m (</t>
    </r>
    <r>
      <rPr>
        <sz val="10"/>
        <rFont val="AAAcademiury"/>
        <family val="2"/>
      </rPr>
      <t>EN</t>
    </r>
    <r>
      <rPr>
        <sz val="10"/>
        <rFont val="AcadNusx"/>
        <family val="0"/>
      </rPr>
      <t xml:space="preserve">10218-2 an/da </t>
    </r>
    <r>
      <rPr>
        <sz val="10"/>
        <rFont val="AAAcademiury"/>
        <family val="2"/>
      </rPr>
      <t>EN</t>
    </r>
    <r>
      <rPr>
        <sz val="10"/>
        <rFont val="AcadNusx"/>
        <family val="0"/>
      </rPr>
      <t xml:space="preserve">10223-3, </t>
    </r>
    <r>
      <rPr>
        <sz val="10"/>
        <rFont val="AAAcademiury"/>
        <family val="2"/>
      </rPr>
      <t>EN</t>
    </r>
    <r>
      <rPr>
        <sz val="10"/>
        <rFont val="AcadNusx"/>
        <family val="0"/>
      </rPr>
      <t>10244-2 klass)</t>
    </r>
  </si>
  <si>
    <r>
      <t>gabionis yuTebis dawyoba,  qvebiT Sevseba, nawiburebis Camagreba xeliT, 1,5*1*1m (</t>
    </r>
    <r>
      <rPr>
        <sz val="10"/>
        <rFont val="AAAcademiury"/>
        <family val="2"/>
      </rPr>
      <t>EN</t>
    </r>
    <r>
      <rPr>
        <sz val="10"/>
        <rFont val="AcadNusx"/>
        <family val="0"/>
      </rPr>
      <t xml:space="preserve">10218-2 an/da </t>
    </r>
    <r>
      <rPr>
        <sz val="10"/>
        <rFont val="AAAcademiury"/>
        <family val="2"/>
      </rPr>
      <t>EN</t>
    </r>
    <r>
      <rPr>
        <sz val="10"/>
        <rFont val="AcadNusx"/>
        <family val="0"/>
      </rPr>
      <t xml:space="preserve">10223-3, </t>
    </r>
    <r>
      <rPr>
        <sz val="10"/>
        <rFont val="AAAcademiury"/>
        <family val="2"/>
      </rPr>
      <t>EN</t>
    </r>
    <r>
      <rPr>
        <sz val="10"/>
        <rFont val="AcadNusx"/>
        <family val="0"/>
      </rPr>
      <t>10244-2 klass)</t>
    </r>
  </si>
  <si>
    <r>
      <t>gabionis yuTebis dawyoba,  qvebiT Sevseba, nawiburebis Camagreba xeliT, 2*1*1 მ (</t>
    </r>
    <r>
      <rPr>
        <sz val="10"/>
        <rFont val="AAAcademiury"/>
        <family val="2"/>
      </rPr>
      <t>EN</t>
    </r>
    <r>
      <rPr>
        <sz val="10"/>
        <rFont val="AcadNusx"/>
        <family val="0"/>
      </rPr>
      <t xml:space="preserve">10218-2 an/d </t>
    </r>
    <r>
      <rPr>
        <sz val="10"/>
        <rFont val="AAAcademiury"/>
        <family val="2"/>
      </rPr>
      <t>EN</t>
    </r>
    <r>
      <rPr>
        <sz val="10"/>
        <rFont val="AcadNusx"/>
        <family val="0"/>
      </rPr>
      <t>10223-3 ,</t>
    </r>
    <r>
      <rPr>
        <sz val="10"/>
        <rFont val="AAAcademiury"/>
        <family val="2"/>
      </rPr>
      <t>EN</t>
    </r>
    <r>
      <rPr>
        <sz val="10"/>
        <rFont val="AcadNusx"/>
        <family val="0"/>
      </rPr>
      <t>10244-2 klass)</t>
    </r>
  </si>
  <si>
    <t>Sidasaxelmwifoebrivi mniSvnelobis (S25) gufTa - onis s/gzis km 49 - km 53 monakveTis reabilitacia</t>
  </si>
  <si>
    <t>ganzomileba</t>
  </si>
  <si>
    <t>raodenoba</t>
  </si>
  <si>
    <t>erTeulis fasi*
(lari)</t>
  </si>
  <si>
    <t>erTeulis saboloo fasi 
(lari)</t>
  </si>
  <si>
    <t xml:space="preserve">Tavi 4-4. pk 17+20-ze r/b marTkuTxa milis mowyoba 3*2.5 m </t>
  </si>
  <si>
    <t xml:space="preserve">Tavi 4-5. pk 3+28-ze r/b marTkuTxa milis mowyoba 4*2.5 m </t>
  </si>
  <si>
    <r>
      <t xml:space="preserve">blokebis Tavze safexurebis Sesavsebi monoliTuri betoni  </t>
    </r>
    <r>
      <rPr>
        <sz val="10"/>
        <rFont val="Arial"/>
        <family val="2"/>
      </rPr>
      <t xml:space="preserve">B-25,  F200,  W-6 </t>
    </r>
  </si>
  <si>
    <t xml:space="preserve">Tavi 4-6. pk 36+55-ze r/b marTkuTxa milis mowyoba 5*3 m </t>
  </si>
  <si>
    <t xml:space="preserve">Tavi 4-7. gabionis zeda sayrdeni kedlis mowyoba pk 14+75 - pk 16+25 </t>
  </si>
  <si>
    <r>
      <t xml:space="preserve">kedlis zedapiris Rrmulebis Sesavsebi monoliTuri betoni    </t>
    </r>
    <r>
      <rPr>
        <sz val="10"/>
        <rFont val="Arial"/>
        <family val="2"/>
      </rPr>
      <t xml:space="preserve">B-30,  F200,  W-6 </t>
    </r>
  </si>
  <si>
    <t>*) პრეტენდენტის მიერ წარმოდგენილ ხარჯთაღრიცხვაში მითითებული ერთეულის ფასი არ უნდა აღემატებოდეს, შემსიდველის მიერ, ხარჯთაღრიცხვის შესაბამის გრაფაში დაფიქსირებულ სამუშაოს ერთეულის ზღვრულ ფასს;</t>
  </si>
  <si>
    <t>**) აღნიშნული თანხის გამოყენება მოხდება მხოლოდ დამკვეთის (შემსყიდველის) ნებართვით, მისივე ინიციატივით ან მიმწოდებლის მიერ დასაბუთებული და არგუმენტირებული წინადადების განხილვისა და შეთანხმების საფუძველზე დამკვეთის (შემსყიდველის) სათანადო გადაწყვეტილების მიღების შემდეგ;</t>
  </si>
  <si>
    <r>
      <t>შენიშვნა:  სატენდერო დოკუმენტაციის 10.1. მუხლის მე-8 პუნქტის მოთხოვნათა აღსრულების მიზნით, სასურველია პრეტენდენტის მიერ ხარჯთაღრიცხვის  გაანგარიშება მოხდეს</t>
    </r>
    <r>
      <rPr>
        <sz val="9"/>
        <color indexed="10"/>
        <rFont val="Cambria"/>
        <family val="1"/>
      </rPr>
      <t xml:space="preserve"> ROUND ფ</t>
    </r>
    <r>
      <rPr>
        <sz val="9"/>
        <color indexed="10"/>
        <rFont val="AcadNusx"/>
        <family val="0"/>
      </rPr>
      <t xml:space="preserve">უნქციის გამოყენებით.
</t>
    </r>
  </si>
  <si>
    <t>gauTvaliswinebeli xarjebi**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</si>
</sst>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000000000000000000000000"/>
    <numFmt numFmtId="189" formatCode="0.0"/>
    <numFmt numFmtId="190" formatCode="0.000"/>
    <numFmt numFmtId="191" formatCode="0.0000"/>
    <numFmt numFmtId="192" formatCode="0.00000"/>
    <numFmt numFmtId="193" formatCode="[$-409]dddd\,\ mmmm\ dd\,\ yyyy"/>
    <numFmt numFmtId="194" formatCode="[$-409]h:mm:ss\ AM/PM"/>
    <numFmt numFmtId="195" formatCode="0;[Red]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b/>
      <sz val="12"/>
      <name val="AcadMtavr"/>
      <family val="0"/>
    </font>
    <font>
      <b/>
      <sz val="10"/>
      <name val="AcadNusx"/>
      <family val="0"/>
    </font>
    <font>
      <sz val="10"/>
      <name val="Arial Cyr"/>
      <family val="2"/>
    </font>
    <font>
      <b/>
      <sz val="11"/>
      <name val="AcadMtavr"/>
      <family val="0"/>
    </font>
    <font>
      <sz val="10"/>
      <name val="Grigolia"/>
      <family val="0"/>
    </font>
    <font>
      <vertAlign val="superscript"/>
      <sz val="10"/>
      <name val="AcadNusx"/>
      <family val="0"/>
    </font>
    <font>
      <b/>
      <i/>
      <sz val="11"/>
      <name val="AcadMtavr"/>
      <family val="0"/>
    </font>
    <font>
      <sz val="10"/>
      <name val="Calibri"/>
      <family val="2"/>
    </font>
    <font>
      <sz val="10"/>
      <name val="AAAcademiury"/>
      <family val="2"/>
    </font>
    <font>
      <b/>
      <sz val="9"/>
      <name val="AcadNusx"/>
      <family val="0"/>
    </font>
    <font>
      <sz val="10"/>
      <name val="Times New Roman"/>
      <family val="1"/>
    </font>
    <font>
      <sz val="10"/>
      <name val="Cambria"/>
      <family val="1"/>
    </font>
    <font>
      <sz val="10"/>
      <name val="AcadMtavr"/>
      <family val="0"/>
    </font>
    <font>
      <sz val="9"/>
      <name val="Arial"/>
      <family val="2"/>
    </font>
    <font>
      <sz val="9"/>
      <color indexed="10"/>
      <name val="Cambria"/>
      <family val="1"/>
    </font>
    <font>
      <sz val="9"/>
      <color indexed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9"/>
      <name val="AcadNusx"/>
      <family val="0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12"/>
      <color theme="0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4" fillId="33" borderId="0" xfId="0" applyNumberFormat="1" applyFont="1" applyFill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64" applyFont="1" applyFill="1" applyBorder="1" applyAlignment="1">
      <alignment vertical="center" wrapText="1"/>
      <protection/>
    </xf>
    <xf numFmtId="0" fontId="2" fillId="33" borderId="10" xfId="64" applyFont="1" applyFill="1" applyBorder="1" applyAlignment="1">
      <alignment horizontal="center" vertical="center"/>
      <protection/>
    </xf>
    <xf numFmtId="2" fontId="2" fillId="33" borderId="10" xfId="0" applyNumberFormat="1" applyFont="1" applyFill="1" applyBorder="1" applyAlignment="1">
      <alignment horizontal="left" vertical="center" wrapText="1"/>
    </xf>
    <xf numFmtId="2" fontId="2" fillId="33" borderId="10" xfId="64" applyNumberFormat="1" applyFont="1" applyFill="1" applyBorder="1" applyAlignment="1">
      <alignment horizontal="center" vertical="center"/>
      <protection/>
    </xf>
    <xf numFmtId="0" fontId="2" fillId="33" borderId="10" xfId="63" applyFont="1" applyFill="1" applyBorder="1" applyAlignment="1">
      <alignment horizontal="left" vertical="center" wrapText="1"/>
      <protection/>
    </xf>
    <xf numFmtId="0" fontId="2" fillId="33" borderId="11" xfId="63" applyFont="1" applyFill="1" applyBorder="1" applyAlignment="1">
      <alignment horizontal="left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19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left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7" fillId="33" borderId="10" xfId="63" applyFont="1" applyFill="1" applyBorder="1" applyAlignment="1">
      <alignment horizontal="left" vertical="center" wrapText="1"/>
      <protection/>
    </xf>
    <xf numFmtId="195" fontId="2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left" vertical="center" wrapText="1"/>
    </xf>
    <xf numFmtId="2" fontId="2" fillId="34" borderId="10" xfId="64" applyNumberFormat="1" applyFont="1" applyFill="1" applyBorder="1" applyAlignment="1">
      <alignment horizontal="center" vertical="center"/>
      <protection/>
    </xf>
    <xf numFmtId="2" fontId="2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0" fillId="0" borderId="0" xfId="55" applyFont="1" applyFill="1" applyBorder="1">
      <alignment/>
      <protection/>
    </xf>
    <xf numFmtId="0" fontId="2" fillId="0" borderId="0" xfId="0" applyFont="1" applyFill="1" applyAlignment="1">
      <alignment vertical="center" wrapText="1"/>
    </xf>
    <xf numFmtId="190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2" fontId="2" fillId="33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2" fontId="2" fillId="33" borderId="10" xfId="64" applyNumberFormat="1" applyFont="1" applyFill="1" applyBorder="1" applyAlignment="1">
      <alignment horizontal="left"/>
      <protection/>
    </xf>
    <xf numFmtId="0" fontId="55" fillId="0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34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55" fillId="34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left" vertical="center" wrapText="1"/>
    </xf>
    <xf numFmtId="2" fontId="4" fillId="33" borderId="16" xfId="0" applyNumberFormat="1" applyFont="1" applyFill="1" applyBorder="1" applyAlignment="1">
      <alignment horizontal="left" vertical="center" wrapText="1"/>
    </xf>
    <xf numFmtId="0" fontId="56" fillId="35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87" fontId="4" fillId="33" borderId="10" xfId="42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 2 25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 2" xfId="63"/>
    <cellStyle name="Обычный_Лист1" xfId="64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2"/>
  <sheetViews>
    <sheetView tabSelected="1" zoomScale="120" zoomScaleNormal="120"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6" customWidth="1"/>
    <col min="2" max="2" width="52.8515625" style="7" customWidth="1"/>
    <col min="3" max="3" width="10.00390625" style="6" customWidth="1"/>
    <col min="4" max="4" width="10.421875" style="22" customWidth="1"/>
    <col min="5" max="6" width="15.421875" style="22" customWidth="1"/>
    <col min="7" max="7" width="17.28125" style="4" customWidth="1"/>
    <col min="8" max="8" width="9.140625" style="4" customWidth="1"/>
    <col min="9" max="9" width="10.421875" style="4" bestFit="1" customWidth="1"/>
    <col min="10" max="10" width="9.421875" style="4" bestFit="1" customWidth="1"/>
    <col min="11" max="11" width="11.28125" style="4" bestFit="1" customWidth="1"/>
    <col min="12" max="16384" width="9.140625" style="4" customWidth="1"/>
  </cols>
  <sheetData>
    <row r="1" spans="1:7" s="61" customFormat="1" ht="21.75" customHeight="1">
      <c r="A1" s="84" t="s">
        <v>270</v>
      </c>
      <c r="B1" s="85"/>
      <c r="C1" s="85"/>
      <c r="D1" s="85"/>
      <c r="E1" s="85"/>
      <c r="F1" s="85"/>
      <c r="G1" s="85"/>
    </row>
    <row r="2" spans="1:7" s="62" customFormat="1" ht="15.75" customHeight="1">
      <c r="A2" s="86" t="s">
        <v>271</v>
      </c>
      <c r="B2" s="87"/>
      <c r="C2" s="87"/>
      <c r="D2" s="87"/>
      <c r="E2" s="87"/>
      <c r="F2" s="87"/>
      <c r="G2" s="87"/>
    </row>
    <row r="3" spans="1:256" ht="33" customHeight="1">
      <c r="A3" s="88" t="s">
        <v>281</v>
      </c>
      <c r="B3" s="88"/>
      <c r="C3" s="88"/>
      <c r="D3" s="88"/>
      <c r="E3" s="88"/>
      <c r="F3" s="88"/>
      <c r="G3" s="88"/>
      <c r="H3" s="16"/>
      <c r="I3" s="16"/>
      <c r="J3" s="13"/>
      <c r="K3" s="13"/>
      <c r="L3" s="13"/>
      <c r="M3" s="1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>
      <c r="A4" s="92"/>
      <c r="B4" s="92"/>
      <c r="C4" s="23"/>
      <c r="D4" s="24"/>
      <c r="E4" s="25"/>
      <c r="F4" s="25"/>
      <c r="G4" s="26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7" customFormat="1" ht="13.5">
      <c r="A5" s="81" t="s">
        <v>0</v>
      </c>
      <c r="B5" s="89" t="s">
        <v>5</v>
      </c>
      <c r="C5" s="81" t="s">
        <v>282</v>
      </c>
      <c r="D5" s="91" t="s">
        <v>283</v>
      </c>
      <c r="E5" s="91" t="s">
        <v>284</v>
      </c>
      <c r="F5" s="91" t="s">
        <v>285</v>
      </c>
      <c r="G5" s="81" t="s">
        <v>13</v>
      </c>
      <c r="H5" s="63"/>
      <c r="I5" s="64"/>
      <c r="J5" s="63"/>
      <c r="K5" s="63"/>
      <c r="L5" s="65"/>
      <c r="M5" s="66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</row>
    <row r="6" spans="1:256" s="67" customFormat="1" ht="48.75" customHeight="1">
      <c r="A6" s="81"/>
      <c r="B6" s="90"/>
      <c r="C6" s="81"/>
      <c r="D6" s="91"/>
      <c r="E6" s="91"/>
      <c r="F6" s="91"/>
      <c r="G6" s="81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ht="17.25" customHeight="1">
      <c r="A7" s="8">
        <v>1</v>
      </c>
      <c r="B7" s="8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43.5" customHeight="1">
      <c r="A8" s="8"/>
      <c r="B8" s="10" t="s">
        <v>14</v>
      </c>
      <c r="C8" s="9"/>
      <c r="D8" s="12"/>
      <c r="E8" s="12"/>
      <c r="F8" s="12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1" customHeight="1">
      <c r="A9" s="28">
        <v>1</v>
      </c>
      <c r="B9" s="29" t="s">
        <v>61</v>
      </c>
      <c r="C9" s="30" t="s">
        <v>60</v>
      </c>
      <c r="D9" s="12">
        <v>4.9</v>
      </c>
      <c r="E9" s="12">
        <v>536</v>
      </c>
      <c r="F9" s="12"/>
      <c r="G9" s="12">
        <f>ROUND(F9*D9,2)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1.75" customHeight="1">
      <c r="A10" s="28"/>
      <c r="B10" s="31" t="s">
        <v>89</v>
      </c>
      <c r="C10" s="12"/>
      <c r="D10" s="12"/>
      <c r="E10" s="12"/>
      <c r="F10" s="12"/>
      <c r="G10" s="12">
        <f aca="true" t="shared" si="0" ref="G10:G18">ROUND(F10*D10,2)</f>
        <v>0</v>
      </c>
      <c r="H10" s="2"/>
      <c r="I10" s="2"/>
      <c r="J10" s="2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7">
      <c r="A11" s="28">
        <v>2</v>
      </c>
      <c r="B11" s="17" t="s">
        <v>90</v>
      </c>
      <c r="C11" s="30" t="s">
        <v>12</v>
      </c>
      <c r="D11" s="12">
        <v>3</v>
      </c>
      <c r="E11" s="12">
        <v>105.81</v>
      </c>
      <c r="F11" s="12"/>
      <c r="G11" s="12">
        <f t="shared" si="0"/>
        <v>0</v>
      </c>
      <c r="H11" s="2"/>
      <c r="I11" s="2"/>
      <c r="J11" s="2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0.25" customHeight="1">
      <c r="A12" s="28">
        <v>3</v>
      </c>
      <c r="B12" s="17" t="s">
        <v>91</v>
      </c>
      <c r="C12" s="30" t="s">
        <v>10</v>
      </c>
      <c r="D12" s="12">
        <v>450</v>
      </c>
      <c r="E12" s="12">
        <v>4.4</v>
      </c>
      <c r="F12" s="12"/>
      <c r="G12" s="12">
        <f t="shared" si="0"/>
        <v>0</v>
      </c>
      <c r="H12" s="2"/>
      <c r="I12" s="2"/>
      <c r="J12" s="2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56.25" customHeight="1">
      <c r="A13" s="28">
        <v>4</v>
      </c>
      <c r="B13" s="29" t="s">
        <v>92</v>
      </c>
      <c r="C13" s="30" t="s">
        <v>1</v>
      </c>
      <c r="D13" s="12">
        <v>497.2</v>
      </c>
      <c r="E13" s="12">
        <v>20.69</v>
      </c>
      <c r="F13" s="12"/>
      <c r="G13" s="12">
        <f t="shared" si="0"/>
        <v>0</v>
      </c>
      <c r="H13" s="2"/>
      <c r="I13" s="2"/>
      <c r="J13" s="2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1.5" customHeight="1">
      <c r="A14" s="28">
        <v>5</v>
      </c>
      <c r="B14" s="31" t="s">
        <v>93</v>
      </c>
      <c r="C14" s="32" t="s">
        <v>94</v>
      </c>
      <c r="D14" s="12">
        <v>0.2</v>
      </c>
      <c r="E14" s="12">
        <v>1239.1</v>
      </c>
      <c r="F14" s="12"/>
      <c r="G14" s="12">
        <f t="shared" si="0"/>
        <v>0</v>
      </c>
      <c r="H14" s="2"/>
      <c r="I14" s="2"/>
      <c r="J14" s="2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7">
      <c r="A15" s="28">
        <v>6</v>
      </c>
      <c r="B15" s="33" t="s">
        <v>260</v>
      </c>
      <c r="C15" s="30" t="s">
        <v>12</v>
      </c>
      <c r="D15" s="12">
        <v>30</v>
      </c>
      <c r="E15" s="12">
        <v>3.29</v>
      </c>
      <c r="F15" s="12"/>
      <c r="G15" s="12">
        <f t="shared" si="0"/>
        <v>0</v>
      </c>
      <c r="H15" s="2"/>
      <c r="I15" s="2"/>
      <c r="J15" s="2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40.5">
      <c r="A16" s="28">
        <v>7</v>
      </c>
      <c r="B16" s="34" t="s">
        <v>95</v>
      </c>
      <c r="C16" s="30" t="s">
        <v>62</v>
      </c>
      <c r="D16" s="12">
        <v>215</v>
      </c>
      <c r="E16" s="12">
        <v>0.44</v>
      </c>
      <c r="F16" s="12"/>
      <c r="G16" s="12">
        <f t="shared" si="0"/>
        <v>0</v>
      </c>
      <c r="H16" s="2"/>
      <c r="I16" s="2"/>
      <c r="J16" s="2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7">
      <c r="A17" s="28">
        <v>8</v>
      </c>
      <c r="B17" s="11" t="s">
        <v>24</v>
      </c>
      <c r="C17" s="12" t="s">
        <v>16</v>
      </c>
      <c r="D17" s="12">
        <v>1.4</v>
      </c>
      <c r="E17" s="12">
        <v>107.52</v>
      </c>
      <c r="F17" s="12"/>
      <c r="G17" s="12">
        <f t="shared" si="0"/>
        <v>0</v>
      </c>
      <c r="H17" s="2"/>
      <c r="I17" s="2"/>
      <c r="J17" s="2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40.5">
      <c r="A18" s="28">
        <v>9</v>
      </c>
      <c r="B18" s="11" t="s">
        <v>96</v>
      </c>
      <c r="C18" s="12" t="s">
        <v>16</v>
      </c>
      <c r="D18" s="12">
        <v>31.5</v>
      </c>
      <c r="E18" s="12">
        <v>47.55</v>
      </c>
      <c r="F18" s="12"/>
      <c r="G18" s="12">
        <f t="shared" si="0"/>
        <v>0</v>
      </c>
      <c r="H18" s="2"/>
      <c r="I18" s="2"/>
      <c r="J18" s="2"/>
      <c r="K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7.25" customHeight="1">
      <c r="A19" s="28"/>
      <c r="B19" s="55" t="s">
        <v>25</v>
      </c>
      <c r="C19" s="56"/>
      <c r="D19" s="57"/>
      <c r="E19" s="57"/>
      <c r="F19" s="57"/>
      <c r="G19" s="58">
        <f>SUM(G9:G18)</f>
        <v>0</v>
      </c>
      <c r="H19" s="2"/>
      <c r="I19" s="3"/>
      <c r="J19" s="2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3.5">
      <c r="A20" s="28"/>
      <c r="B20" s="35" t="s">
        <v>26</v>
      </c>
      <c r="C20" s="36"/>
      <c r="D20" s="37"/>
      <c r="E20" s="37"/>
      <c r="F20" s="37"/>
      <c r="G20" s="36"/>
      <c r="H20" s="2"/>
      <c r="I20" s="2"/>
      <c r="J20" s="2"/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44.25" customHeight="1">
      <c r="A21" s="28">
        <v>1</v>
      </c>
      <c r="B21" s="17" t="s">
        <v>228</v>
      </c>
      <c r="C21" s="30" t="s">
        <v>1</v>
      </c>
      <c r="D21" s="12">
        <v>4720.7</v>
      </c>
      <c r="E21" s="12">
        <v>10.8</v>
      </c>
      <c r="F21" s="12"/>
      <c r="G21" s="12">
        <f>ROUND(F21*D21,2)</f>
        <v>0</v>
      </c>
      <c r="H21" s="2"/>
      <c r="I21" s="3"/>
      <c r="J21" s="2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7">
      <c r="A22" s="28">
        <v>2</v>
      </c>
      <c r="B22" s="17" t="s">
        <v>229</v>
      </c>
      <c r="C22" s="30" t="s">
        <v>1</v>
      </c>
      <c r="D22" s="12">
        <v>1818.6</v>
      </c>
      <c r="E22" s="12">
        <v>9.83</v>
      </c>
      <c r="F22" s="12"/>
      <c r="G22" s="12">
        <f aca="true" t="shared" si="1" ref="G22:G27">ROUND(F22*D22,2)</f>
        <v>0</v>
      </c>
      <c r="H22" s="13"/>
      <c r="I22" s="13"/>
      <c r="J22" s="13"/>
      <c r="K22" s="13"/>
      <c r="L22" s="13"/>
      <c r="M22" s="13"/>
      <c r="N22" s="13"/>
      <c r="O22" s="1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40.5">
      <c r="A23" s="28">
        <v>3</v>
      </c>
      <c r="B23" s="17" t="s">
        <v>230</v>
      </c>
      <c r="C23" s="30" t="s">
        <v>1</v>
      </c>
      <c r="D23" s="12">
        <v>15</v>
      </c>
      <c r="E23" s="12">
        <v>25.54</v>
      </c>
      <c r="F23" s="12"/>
      <c r="G23" s="12">
        <f t="shared" si="1"/>
        <v>0</v>
      </c>
      <c r="H23" s="2"/>
      <c r="I23" s="3"/>
      <c r="J23" s="2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58.5" customHeight="1">
      <c r="A24" s="28">
        <v>4</v>
      </c>
      <c r="B24" s="17" t="s">
        <v>231</v>
      </c>
      <c r="C24" s="30" t="s">
        <v>1</v>
      </c>
      <c r="D24" s="12">
        <v>135</v>
      </c>
      <c r="E24" s="12">
        <v>11.96</v>
      </c>
      <c r="F24" s="12"/>
      <c r="G24" s="12">
        <f t="shared" si="1"/>
        <v>0</v>
      </c>
      <c r="H24" s="2"/>
      <c r="I24" s="3"/>
      <c r="J24" s="2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40.5">
      <c r="A25" s="28">
        <v>5</v>
      </c>
      <c r="B25" s="17" t="s">
        <v>232</v>
      </c>
      <c r="C25" s="30" t="s">
        <v>1</v>
      </c>
      <c r="D25" s="12">
        <v>354.1</v>
      </c>
      <c r="E25" s="12">
        <v>10.44</v>
      </c>
      <c r="F25" s="12"/>
      <c r="G25" s="12">
        <f t="shared" si="1"/>
        <v>0</v>
      </c>
      <c r="H25" s="2"/>
      <c r="I25" s="3"/>
      <c r="J25" s="2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40.5">
      <c r="A26" s="28">
        <v>6</v>
      </c>
      <c r="B26" s="17" t="s">
        <v>230</v>
      </c>
      <c r="C26" s="30" t="s">
        <v>1</v>
      </c>
      <c r="D26" s="12">
        <v>110.8</v>
      </c>
      <c r="E26" s="12">
        <v>27.43</v>
      </c>
      <c r="F26" s="12"/>
      <c r="G26" s="12">
        <f t="shared" si="1"/>
        <v>0</v>
      </c>
      <c r="H26" s="2"/>
      <c r="I26" s="3"/>
      <c r="J26" s="2"/>
      <c r="K26" s="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72" customHeight="1">
      <c r="A27" s="28">
        <v>7</v>
      </c>
      <c r="B27" s="17" t="s">
        <v>233</v>
      </c>
      <c r="C27" s="30" t="s">
        <v>1</v>
      </c>
      <c r="D27" s="12">
        <v>1173.8</v>
      </c>
      <c r="E27" s="12">
        <v>14.28</v>
      </c>
      <c r="F27" s="12"/>
      <c r="G27" s="12">
        <f t="shared" si="1"/>
        <v>0</v>
      </c>
      <c r="H27" s="2"/>
      <c r="I27" s="3"/>
      <c r="J27" s="2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9.5" customHeight="1">
      <c r="A28" s="28"/>
      <c r="B28" s="55" t="s">
        <v>27</v>
      </c>
      <c r="C28" s="56"/>
      <c r="D28" s="57"/>
      <c r="E28" s="57"/>
      <c r="F28" s="57"/>
      <c r="G28" s="58">
        <f>SUM(G21:G27)</f>
        <v>0</v>
      </c>
      <c r="H28" s="2"/>
      <c r="I28" s="3"/>
      <c r="J28" s="2"/>
      <c r="K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38.25" customHeight="1">
      <c r="A29" s="28"/>
      <c r="B29" s="35" t="s">
        <v>28</v>
      </c>
      <c r="C29" s="38"/>
      <c r="D29" s="39"/>
      <c r="E29" s="39"/>
      <c r="F29" s="39"/>
      <c r="G29" s="38"/>
      <c r="H29" s="2"/>
      <c r="I29" s="3"/>
      <c r="J29" s="2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47.25" customHeight="1">
      <c r="A30" s="28">
        <v>1</v>
      </c>
      <c r="B30" s="11" t="s">
        <v>97</v>
      </c>
      <c r="C30" s="12" t="s">
        <v>1</v>
      </c>
      <c r="D30" s="12">
        <v>1706.8</v>
      </c>
      <c r="E30" s="12">
        <v>41.16</v>
      </c>
      <c r="F30" s="12"/>
      <c r="G30" s="12">
        <f>ROUND(F30*D30,2)</f>
        <v>0</v>
      </c>
      <c r="H30" s="2"/>
      <c r="I30" s="3"/>
      <c r="J30" s="2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40.5">
      <c r="A31" s="28">
        <v>2</v>
      </c>
      <c r="B31" s="11" t="s">
        <v>98</v>
      </c>
      <c r="C31" s="12" t="s">
        <v>9</v>
      </c>
      <c r="D31" s="12">
        <v>34137</v>
      </c>
      <c r="E31" s="12">
        <v>5.05</v>
      </c>
      <c r="F31" s="12"/>
      <c r="G31" s="12">
        <f aca="true" t="shared" si="2" ref="G31:G36">ROUND(F31*D31,2)</f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3.5">
      <c r="A32" s="28">
        <v>3</v>
      </c>
      <c r="B32" s="11" t="s">
        <v>85</v>
      </c>
      <c r="C32" s="12" t="s">
        <v>2</v>
      </c>
      <c r="D32" s="40">
        <v>18.353</v>
      </c>
      <c r="E32" s="12">
        <v>1674.68</v>
      </c>
      <c r="F32" s="12"/>
      <c r="G32" s="12">
        <f t="shared" si="2"/>
        <v>0</v>
      </c>
      <c r="H32" s="2"/>
      <c r="I32" s="3"/>
      <c r="J32" s="2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40.5">
      <c r="A33" s="28">
        <v>4</v>
      </c>
      <c r="B33" s="41" t="s">
        <v>69</v>
      </c>
      <c r="C33" s="30" t="s">
        <v>9</v>
      </c>
      <c r="D33" s="12">
        <v>30587.1</v>
      </c>
      <c r="E33" s="12">
        <v>18.88</v>
      </c>
      <c r="F33" s="12"/>
      <c r="G33" s="12">
        <f t="shared" si="2"/>
        <v>0</v>
      </c>
      <c r="H33" s="2"/>
      <c r="I33" s="3"/>
      <c r="J33" s="2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3.5">
      <c r="A34" s="28">
        <v>5</v>
      </c>
      <c r="B34" s="11" t="s">
        <v>85</v>
      </c>
      <c r="C34" s="12" t="s">
        <v>2</v>
      </c>
      <c r="D34" s="40">
        <v>9.176</v>
      </c>
      <c r="E34" s="12">
        <v>1674.68</v>
      </c>
      <c r="F34" s="12"/>
      <c r="G34" s="12">
        <f t="shared" si="2"/>
        <v>0</v>
      </c>
      <c r="H34" s="2"/>
      <c r="I34" s="3"/>
      <c r="J34" s="2"/>
      <c r="K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40.5">
      <c r="A35" s="42">
        <v>6</v>
      </c>
      <c r="B35" s="41" t="s">
        <v>83</v>
      </c>
      <c r="C35" s="30" t="s">
        <v>9</v>
      </c>
      <c r="D35" s="12">
        <v>30587.1</v>
      </c>
      <c r="E35" s="12">
        <v>13.92</v>
      </c>
      <c r="F35" s="12"/>
      <c r="G35" s="12">
        <f t="shared" si="2"/>
        <v>0</v>
      </c>
      <c r="H35" s="2"/>
      <c r="I35" s="3"/>
      <c r="J35" s="2"/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3.5">
      <c r="A36" s="28">
        <v>7</v>
      </c>
      <c r="B36" s="11" t="s">
        <v>29</v>
      </c>
      <c r="C36" s="12" t="s">
        <v>1</v>
      </c>
      <c r="D36" s="12">
        <v>1023.4</v>
      </c>
      <c r="E36" s="12">
        <v>20.3</v>
      </c>
      <c r="F36" s="12"/>
      <c r="G36" s="12">
        <f t="shared" si="2"/>
        <v>0</v>
      </c>
      <c r="H36" s="2"/>
      <c r="I36" s="3"/>
      <c r="J36" s="2"/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3.5">
      <c r="A37" s="28"/>
      <c r="B37" s="55" t="s">
        <v>30</v>
      </c>
      <c r="C37" s="56"/>
      <c r="D37" s="57"/>
      <c r="E37" s="57"/>
      <c r="F37" s="57"/>
      <c r="G37" s="58">
        <f>SUM(G30:G36)</f>
        <v>0</v>
      </c>
      <c r="H37" s="2"/>
      <c r="I37" s="2"/>
      <c r="J37" s="2"/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3.5">
      <c r="A38" s="28"/>
      <c r="B38" s="35" t="s">
        <v>31</v>
      </c>
      <c r="C38" s="36"/>
      <c r="D38" s="37"/>
      <c r="E38" s="37"/>
      <c r="F38" s="37"/>
      <c r="G38" s="36"/>
      <c r="H38" s="2"/>
      <c r="I38" s="2"/>
      <c r="J38" s="2"/>
      <c r="K38" s="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42.75" customHeight="1">
      <c r="A39" s="28">
        <v>1</v>
      </c>
      <c r="B39" s="17" t="s">
        <v>234</v>
      </c>
      <c r="C39" s="30" t="s">
        <v>1</v>
      </c>
      <c r="D39" s="12">
        <v>110</v>
      </c>
      <c r="E39" s="12">
        <v>10.8</v>
      </c>
      <c r="F39" s="12"/>
      <c r="G39" s="12">
        <f>ROUND(F39*D39,2)</f>
        <v>0</v>
      </c>
      <c r="H39" s="2"/>
      <c r="I39" s="3"/>
      <c r="J39" s="2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47.25" customHeight="1">
      <c r="A40" s="28">
        <v>2</v>
      </c>
      <c r="B40" s="17" t="s">
        <v>235</v>
      </c>
      <c r="C40" s="30" t="s">
        <v>1</v>
      </c>
      <c r="D40" s="12">
        <v>285</v>
      </c>
      <c r="E40" s="12">
        <v>9.83</v>
      </c>
      <c r="F40" s="12"/>
      <c r="G40" s="12">
        <f aca="true" t="shared" si="3" ref="G40:G65">ROUND(F40*D40,2)</f>
        <v>0</v>
      </c>
      <c r="H40" s="13"/>
      <c r="I40" s="13"/>
      <c r="J40" s="13"/>
      <c r="K40" s="13"/>
      <c r="L40" s="13"/>
      <c r="M40" s="13"/>
      <c r="N40" s="13"/>
      <c r="O40" s="1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40.5">
      <c r="A41" s="28">
        <v>3</v>
      </c>
      <c r="B41" s="17" t="s">
        <v>236</v>
      </c>
      <c r="C41" s="30" t="s">
        <v>1</v>
      </c>
      <c r="D41" s="12">
        <v>33</v>
      </c>
      <c r="E41" s="12">
        <v>25.54</v>
      </c>
      <c r="F41" s="12"/>
      <c r="G41" s="12">
        <f t="shared" si="3"/>
        <v>0</v>
      </c>
      <c r="H41" s="2"/>
      <c r="I41" s="2"/>
      <c r="J41" s="2"/>
      <c r="K41" s="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27">
      <c r="A42" s="28">
        <v>4</v>
      </c>
      <c r="B42" s="41" t="s">
        <v>237</v>
      </c>
      <c r="C42" s="30" t="s">
        <v>1</v>
      </c>
      <c r="D42" s="12">
        <v>32</v>
      </c>
      <c r="E42" s="12">
        <v>21.31</v>
      </c>
      <c r="F42" s="12"/>
      <c r="G42" s="12">
        <f t="shared" si="3"/>
        <v>0</v>
      </c>
      <c r="H42" s="2"/>
      <c r="I42" s="2"/>
      <c r="J42" s="2"/>
      <c r="K42" s="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27">
      <c r="A43" s="28">
        <v>5</v>
      </c>
      <c r="B43" s="41" t="s">
        <v>238</v>
      </c>
      <c r="C43" s="30" t="s">
        <v>1</v>
      </c>
      <c r="D43" s="12">
        <v>9</v>
      </c>
      <c r="E43" s="12">
        <v>221.5</v>
      </c>
      <c r="F43" s="12"/>
      <c r="G43" s="12">
        <f t="shared" si="3"/>
        <v>0</v>
      </c>
      <c r="H43" s="2"/>
      <c r="I43" s="2"/>
      <c r="J43" s="2"/>
      <c r="K43" s="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27">
      <c r="A44" s="28">
        <v>6</v>
      </c>
      <c r="B44" s="41" t="s">
        <v>99</v>
      </c>
      <c r="C44" s="30" t="s">
        <v>2</v>
      </c>
      <c r="D44" s="12">
        <v>0.2</v>
      </c>
      <c r="E44" s="12">
        <v>64.2</v>
      </c>
      <c r="F44" s="12"/>
      <c r="G44" s="12">
        <f t="shared" si="3"/>
        <v>0</v>
      </c>
      <c r="H44" s="2"/>
      <c r="I44" s="2"/>
      <c r="J44" s="2"/>
      <c r="K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45" customHeight="1">
      <c r="A45" s="28">
        <v>7</v>
      </c>
      <c r="B45" s="11" t="s">
        <v>239</v>
      </c>
      <c r="C45" s="12" t="s">
        <v>16</v>
      </c>
      <c r="D45" s="12">
        <v>2.5</v>
      </c>
      <c r="E45" s="12">
        <v>249.96</v>
      </c>
      <c r="F45" s="12"/>
      <c r="G45" s="12">
        <f t="shared" si="3"/>
        <v>0</v>
      </c>
      <c r="H45" s="2"/>
      <c r="I45" s="2"/>
      <c r="J45" s="2"/>
      <c r="K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3.5">
      <c r="A46" s="28">
        <v>8</v>
      </c>
      <c r="B46" s="11" t="s">
        <v>100</v>
      </c>
      <c r="C46" s="12" t="s">
        <v>9</v>
      </c>
      <c r="D46" s="12">
        <v>106</v>
      </c>
      <c r="E46" s="12">
        <v>11.74</v>
      </c>
      <c r="F46" s="12"/>
      <c r="G46" s="12">
        <f t="shared" si="3"/>
        <v>0</v>
      </c>
      <c r="H46" s="2"/>
      <c r="I46" s="2"/>
      <c r="J46" s="2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3.5">
      <c r="A47" s="28">
        <v>9</v>
      </c>
      <c r="B47" s="11" t="s">
        <v>70</v>
      </c>
      <c r="C47" s="12" t="s">
        <v>1</v>
      </c>
      <c r="D47" s="12">
        <v>5.2</v>
      </c>
      <c r="E47" s="12">
        <v>44.69</v>
      </c>
      <c r="F47" s="12"/>
      <c r="G47" s="12">
        <f t="shared" si="3"/>
        <v>0</v>
      </c>
      <c r="H47" s="2"/>
      <c r="I47" s="2"/>
      <c r="J47" s="2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29.25" customHeight="1">
      <c r="A48" s="28">
        <v>10</v>
      </c>
      <c r="B48" s="11" t="s">
        <v>34</v>
      </c>
      <c r="C48" s="12" t="s">
        <v>1</v>
      </c>
      <c r="D48" s="12">
        <v>5.4</v>
      </c>
      <c r="E48" s="12">
        <v>27.78</v>
      </c>
      <c r="F48" s="12"/>
      <c r="G48" s="12">
        <f t="shared" si="3"/>
        <v>0</v>
      </c>
      <c r="H48" s="2"/>
      <c r="I48" s="2"/>
      <c r="J48" s="2"/>
      <c r="K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26.25">
      <c r="A49" s="28">
        <v>11</v>
      </c>
      <c r="B49" s="17" t="s">
        <v>110</v>
      </c>
      <c r="C49" s="28" t="s">
        <v>1</v>
      </c>
      <c r="D49" s="12">
        <v>21.3</v>
      </c>
      <c r="E49" s="12">
        <v>165.25</v>
      </c>
      <c r="F49" s="12"/>
      <c r="G49" s="12">
        <f t="shared" si="3"/>
        <v>0</v>
      </c>
      <c r="H49" s="2"/>
      <c r="I49" s="2"/>
      <c r="J49" s="2"/>
      <c r="K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5" customHeight="1">
      <c r="A50" s="28">
        <v>12</v>
      </c>
      <c r="B50" s="43" t="s">
        <v>17</v>
      </c>
      <c r="C50" s="12" t="s">
        <v>1</v>
      </c>
      <c r="D50" s="12">
        <v>17.64</v>
      </c>
      <c r="E50" s="12">
        <v>539.04</v>
      </c>
      <c r="F50" s="12"/>
      <c r="G50" s="12">
        <f t="shared" si="3"/>
        <v>0</v>
      </c>
      <c r="H50" s="2"/>
      <c r="I50" s="2"/>
      <c r="J50" s="2"/>
      <c r="K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3.5">
      <c r="A51" s="28">
        <v>13</v>
      </c>
      <c r="B51" s="11" t="s">
        <v>33</v>
      </c>
      <c r="C51" s="12" t="s">
        <v>9</v>
      </c>
      <c r="D51" s="12">
        <v>163</v>
      </c>
      <c r="E51" s="12">
        <v>11.24</v>
      </c>
      <c r="F51" s="12"/>
      <c r="G51" s="12">
        <f t="shared" si="3"/>
        <v>0</v>
      </c>
      <c r="H51" s="2"/>
      <c r="I51" s="2"/>
      <c r="J51" s="2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23.25" customHeight="1">
      <c r="A52" s="28">
        <v>14</v>
      </c>
      <c r="B52" s="11" t="s">
        <v>19</v>
      </c>
      <c r="C52" s="12" t="s">
        <v>9</v>
      </c>
      <c r="D52" s="12">
        <v>38</v>
      </c>
      <c r="E52" s="12">
        <v>24.69</v>
      </c>
      <c r="F52" s="12"/>
      <c r="G52" s="12">
        <f t="shared" si="3"/>
        <v>0</v>
      </c>
      <c r="H52" s="2"/>
      <c r="I52" s="2"/>
      <c r="J52" s="2"/>
      <c r="K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27">
      <c r="A53" s="28"/>
      <c r="B53" s="31" t="s">
        <v>112</v>
      </c>
      <c r="C53" s="32"/>
      <c r="D53" s="12"/>
      <c r="E53" s="12"/>
      <c r="F53" s="12"/>
      <c r="G53" s="12"/>
      <c r="H53" s="2"/>
      <c r="I53" s="2"/>
      <c r="J53" s="2"/>
      <c r="K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33.75" customHeight="1">
      <c r="A54" s="28">
        <v>15</v>
      </c>
      <c r="B54" s="11" t="s">
        <v>101</v>
      </c>
      <c r="C54" s="12" t="s">
        <v>1</v>
      </c>
      <c r="D54" s="12">
        <v>4.72</v>
      </c>
      <c r="E54" s="12">
        <v>44.67</v>
      </c>
      <c r="F54" s="12"/>
      <c r="G54" s="12">
        <f t="shared" si="3"/>
        <v>0</v>
      </c>
      <c r="H54" s="2"/>
      <c r="I54" s="2"/>
      <c r="J54" s="2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3.5">
      <c r="A55" s="28">
        <v>16</v>
      </c>
      <c r="B55" s="11" t="s">
        <v>102</v>
      </c>
      <c r="C55" s="12" t="s">
        <v>1</v>
      </c>
      <c r="D55" s="12">
        <v>43.62</v>
      </c>
      <c r="E55" s="12">
        <v>293.92</v>
      </c>
      <c r="F55" s="12"/>
      <c r="G55" s="12">
        <f t="shared" si="3"/>
        <v>0</v>
      </c>
      <c r="H55" s="2"/>
      <c r="I55" s="2"/>
      <c r="J55" s="2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3.5">
      <c r="A56" s="28">
        <v>17</v>
      </c>
      <c r="B56" s="11" t="s">
        <v>103</v>
      </c>
      <c r="C56" s="12" t="s">
        <v>2</v>
      </c>
      <c r="D56" s="12">
        <v>0.04</v>
      </c>
      <c r="E56" s="12">
        <v>2737.25</v>
      </c>
      <c r="F56" s="12"/>
      <c r="G56" s="12">
        <f t="shared" si="3"/>
        <v>0</v>
      </c>
      <c r="H56" s="2"/>
      <c r="I56" s="2"/>
      <c r="J56" s="2"/>
      <c r="K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27">
      <c r="A57" s="28">
        <v>18</v>
      </c>
      <c r="B57" s="11" t="s">
        <v>104</v>
      </c>
      <c r="C57" s="12" t="s">
        <v>9</v>
      </c>
      <c r="D57" s="12">
        <v>48</v>
      </c>
      <c r="E57" s="12">
        <v>11.37</v>
      </c>
      <c r="F57" s="12"/>
      <c r="G57" s="12">
        <f t="shared" si="3"/>
        <v>0</v>
      </c>
      <c r="H57" s="2"/>
      <c r="I57" s="2"/>
      <c r="J57" s="2"/>
      <c r="K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3.5">
      <c r="A58" s="28"/>
      <c r="B58" s="31" t="s">
        <v>105</v>
      </c>
      <c r="C58" s="32"/>
      <c r="D58" s="12"/>
      <c r="E58" s="12"/>
      <c r="F58" s="12"/>
      <c r="G58" s="12"/>
      <c r="H58" s="2"/>
      <c r="I58" s="2"/>
      <c r="J58" s="2"/>
      <c r="K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27">
      <c r="A59" s="28">
        <v>19</v>
      </c>
      <c r="B59" s="11" t="s">
        <v>106</v>
      </c>
      <c r="C59" s="12" t="s">
        <v>1</v>
      </c>
      <c r="D59" s="12">
        <v>15.9</v>
      </c>
      <c r="E59" s="12">
        <v>293.76</v>
      </c>
      <c r="F59" s="12"/>
      <c r="G59" s="12">
        <f t="shared" si="3"/>
        <v>0</v>
      </c>
      <c r="H59" s="2"/>
      <c r="I59" s="2"/>
      <c r="J59" s="2"/>
      <c r="K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3.5">
      <c r="A60" s="28">
        <v>20</v>
      </c>
      <c r="B60" s="11" t="s">
        <v>33</v>
      </c>
      <c r="C60" s="12" t="s">
        <v>9</v>
      </c>
      <c r="D60" s="12">
        <v>32</v>
      </c>
      <c r="E60" s="12">
        <v>11.1</v>
      </c>
      <c r="F60" s="12"/>
      <c r="G60" s="12">
        <f t="shared" si="3"/>
        <v>0</v>
      </c>
      <c r="H60" s="2"/>
      <c r="I60" s="2"/>
      <c r="J60" s="2"/>
      <c r="K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3.5">
      <c r="A61" s="28"/>
      <c r="B61" s="31" t="s">
        <v>107</v>
      </c>
      <c r="C61" s="12"/>
      <c r="D61" s="12"/>
      <c r="E61" s="12"/>
      <c r="F61" s="12"/>
      <c r="G61" s="12"/>
      <c r="H61" s="2"/>
      <c r="I61" s="2"/>
      <c r="J61" s="2"/>
      <c r="K61" s="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40.5">
      <c r="A62" s="28">
        <v>21</v>
      </c>
      <c r="B62" s="11" t="s">
        <v>275</v>
      </c>
      <c r="C62" s="12" t="s">
        <v>12</v>
      </c>
      <c r="D62" s="12">
        <v>6</v>
      </c>
      <c r="E62" s="12">
        <v>173.48</v>
      </c>
      <c r="F62" s="12"/>
      <c r="G62" s="12">
        <f t="shared" si="3"/>
        <v>0</v>
      </c>
      <c r="H62" s="2"/>
      <c r="I62" s="2"/>
      <c r="J62" s="2"/>
      <c r="K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3.5">
      <c r="A63" s="28">
        <v>22</v>
      </c>
      <c r="B63" s="11" t="s">
        <v>108</v>
      </c>
      <c r="C63" s="12" t="s">
        <v>9</v>
      </c>
      <c r="D63" s="12">
        <v>34</v>
      </c>
      <c r="E63" s="12">
        <v>4.62</v>
      </c>
      <c r="F63" s="12"/>
      <c r="G63" s="12">
        <f t="shared" si="3"/>
        <v>0</v>
      </c>
      <c r="H63" s="2"/>
      <c r="I63" s="2"/>
      <c r="J63" s="2"/>
      <c r="K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3.5">
      <c r="A64" s="28">
        <v>23</v>
      </c>
      <c r="B64" s="11" t="s">
        <v>109</v>
      </c>
      <c r="C64" s="12" t="s">
        <v>2</v>
      </c>
      <c r="D64" s="40">
        <v>0.045</v>
      </c>
      <c r="E64" s="12">
        <v>2448.21</v>
      </c>
      <c r="F64" s="12"/>
      <c r="G64" s="12">
        <f t="shared" si="3"/>
        <v>0</v>
      </c>
      <c r="H64" s="2"/>
      <c r="I64" s="2"/>
      <c r="J64" s="2"/>
      <c r="K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40.5">
      <c r="A65" s="28">
        <v>24</v>
      </c>
      <c r="B65" s="17" t="s">
        <v>240</v>
      </c>
      <c r="C65" s="30" t="s">
        <v>1</v>
      </c>
      <c r="D65" s="12">
        <v>135</v>
      </c>
      <c r="E65" s="12">
        <v>14.3</v>
      </c>
      <c r="F65" s="12"/>
      <c r="G65" s="12">
        <f t="shared" si="3"/>
        <v>0</v>
      </c>
      <c r="H65" s="2"/>
      <c r="I65" s="2"/>
      <c r="J65" s="2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5.75" customHeight="1">
      <c r="A66" s="59"/>
      <c r="B66" s="55" t="s">
        <v>35</v>
      </c>
      <c r="C66" s="56"/>
      <c r="D66" s="57"/>
      <c r="E66" s="57"/>
      <c r="F66" s="57"/>
      <c r="G66" s="58">
        <f>SUM(G39:G65)</f>
        <v>0</v>
      </c>
      <c r="H66" s="2"/>
      <c r="I66" s="2"/>
      <c r="J66" s="2"/>
      <c r="K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3.5">
      <c r="A67" s="28"/>
      <c r="B67" s="35" t="s">
        <v>227</v>
      </c>
      <c r="C67" s="36"/>
      <c r="D67" s="37"/>
      <c r="E67" s="37"/>
      <c r="F67" s="37"/>
      <c r="G67" s="36"/>
      <c r="H67" s="2"/>
      <c r="I67" s="2"/>
      <c r="J67" s="2"/>
      <c r="K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42" customHeight="1">
      <c r="A68" s="28">
        <v>1</v>
      </c>
      <c r="B68" s="17" t="s">
        <v>234</v>
      </c>
      <c r="C68" s="30" t="s">
        <v>1</v>
      </c>
      <c r="D68" s="12">
        <v>40</v>
      </c>
      <c r="E68" s="12">
        <v>10.8</v>
      </c>
      <c r="F68" s="12"/>
      <c r="G68" s="12">
        <f>ROUND(F68*D68,2)</f>
        <v>0</v>
      </c>
      <c r="H68" s="2"/>
      <c r="I68" s="3"/>
      <c r="J68" s="2"/>
      <c r="K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44.25" customHeight="1">
      <c r="A69" s="28">
        <v>2</v>
      </c>
      <c r="B69" s="17" t="s">
        <v>235</v>
      </c>
      <c r="C69" s="30" t="s">
        <v>1</v>
      </c>
      <c r="D69" s="12">
        <v>190</v>
      </c>
      <c r="E69" s="12">
        <v>9.83</v>
      </c>
      <c r="F69" s="12"/>
      <c r="G69" s="12">
        <f aca="true" t="shared" si="4" ref="G69:G88">ROUND(F69*D69,2)</f>
        <v>0</v>
      </c>
      <c r="H69" s="13"/>
      <c r="I69" s="13"/>
      <c r="J69" s="13"/>
      <c r="K69" s="13"/>
      <c r="L69" s="13"/>
      <c r="M69" s="13"/>
      <c r="N69" s="13"/>
      <c r="O69" s="13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65.25" customHeight="1">
      <c r="A70" s="28">
        <v>3</v>
      </c>
      <c r="B70" s="17" t="s">
        <v>241</v>
      </c>
      <c r="C70" s="30" t="s">
        <v>1</v>
      </c>
      <c r="D70" s="12">
        <v>20</v>
      </c>
      <c r="E70" s="12">
        <v>25.54</v>
      </c>
      <c r="F70" s="12"/>
      <c r="G70" s="12">
        <f t="shared" si="4"/>
        <v>0</v>
      </c>
      <c r="H70" s="2"/>
      <c r="I70" s="2"/>
      <c r="J70" s="2"/>
      <c r="K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41.25" customHeight="1">
      <c r="A71" s="28">
        <v>4</v>
      </c>
      <c r="B71" s="41" t="s">
        <v>237</v>
      </c>
      <c r="C71" s="30" t="s">
        <v>1</v>
      </c>
      <c r="D71" s="12">
        <v>25</v>
      </c>
      <c r="E71" s="12">
        <v>21.3</v>
      </c>
      <c r="F71" s="12"/>
      <c r="G71" s="12">
        <f t="shared" si="4"/>
        <v>0</v>
      </c>
      <c r="H71" s="2"/>
      <c r="I71" s="2"/>
      <c r="J71" s="2"/>
      <c r="K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27">
      <c r="A72" s="28">
        <v>5</v>
      </c>
      <c r="B72" s="11" t="s">
        <v>239</v>
      </c>
      <c r="C72" s="12" t="s">
        <v>16</v>
      </c>
      <c r="D72" s="12">
        <v>3.5</v>
      </c>
      <c r="E72" s="12">
        <v>249.96</v>
      </c>
      <c r="F72" s="12"/>
      <c r="G72" s="12">
        <f t="shared" si="4"/>
        <v>0</v>
      </c>
      <c r="H72" s="2"/>
      <c r="I72" s="2"/>
      <c r="J72" s="2"/>
      <c r="K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3.5">
      <c r="A73" s="28">
        <v>6</v>
      </c>
      <c r="B73" s="11" t="s">
        <v>100</v>
      </c>
      <c r="C73" s="12" t="s">
        <v>9</v>
      </c>
      <c r="D73" s="12">
        <v>44</v>
      </c>
      <c r="E73" s="12">
        <v>11.74</v>
      </c>
      <c r="F73" s="12"/>
      <c r="G73" s="12">
        <f t="shared" si="4"/>
        <v>0</v>
      </c>
      <c r="H73" s="2"/>
      <c r="I73" s="2"/>
      <c r="J73" s="2"/>
      <c r="K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3.5">
      <c r="A74" s="28">
        <v>7</v>
      </c>
      <c r="B74" s="11" t="s">
        <v>70</v>
      </c>
      <c r="C74" s="12" t="s">
        <v>1</v>
      </c>
      <c r="D74" s="12">
        <v>3.6</v>
      </c>
      <c r="E74" s="12">
        <v>44.65</v>
      </c>
      <c r="F74" s="12"/>
      <c r="G74" s="12">
        <f t="shared" si="4"/>
        <v>0</v>
      </c>
      <c r="H74" s="2"/>
      <c r="I74" s="2"/>
      <c r="J74" s="2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26.25">
      <c r="A75" s="28">
        <v>8</v>
      </c>
      <c r="B75" s="17" t="s">
        <v>114</v>
      </c>
      <c r="C75" s="28" t="s">
        <v>1</v>
      </c>
      <c r="D75" s="12">
        <v>14.72</v>
      </c>
      <c r="E75" s="12">
        <v>165.14</v>
      </c>
      <c r="F75" s="12"/>
      <c r="G75" s="12">
        <f t="shared" si="4"/>
        <v>0</v>
      </c>
      <c r="H75" s="2"/>
      <c r="I75" s="2"/>
      <c r="J75" s="2"/>
      <c r="K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27">
      <c r="A76" s="28">
        <v>9</v>
      </c>
      <c r="B76" s="43" t="s">
        <v>111</v>
      </c>
      <c r="C76" s="12" t="s">
        <v>1</v>
      </c>
      <c r="D76" s="12">
        <v>14.29</v>
      </c>
      <c r="E76" s="12">
        <v>555</v>
      </c>
      <c r="F76" s="12"/>
      <c r="G76" s="12">
        <f t="shared" si="4"/>
        <v>0</v>
      </c>
      <c r="H76" s="2"/>
      <c r="I76" s="2"/>
      <c r="J76" s="2"/>
      <c r="K76" s="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3.5">
      <c r="A77" s="28">
        <v>10</v>
      </c>
      <c r="B77" s="11" t="s">
        <v>33</v>
      </c>
      <c r="C77" s="12" t="s">
        <v>9</v>
      </c>
      <c r="D77" s="12">
        <v>92</v>
      </c>
      <c r="E77" s="12">
        <v>11.21</v>
      </c>
      <c r="F77" s="12"/>
      <c r="G77" s="12">
        <f t="shared" si="4"/>
        <v>0</v>
      </c>
      <c r="H77" s="2"/>
      <c r="I77" s="2"/>
      <c r="J77" s="2"/>
      <c r="K77" s="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3.5">
      <c r="A78" s="28">
        <v>11</v>
      </c>
      <c r="B78" s="11" t="s">
        <v>19</v>
      </c>
      <c r="C78" s="12" t="s">
        <v>9</v>
      </c>
      <c r="D78" s="12">
        <v>24</v>
      </c>
      <c r="E78" s="12">
        <v>24.45</v>
      </c>
      <c r="F78" s="12"/>
      <c r="G78" s="12">
        <f t="shared" si="4"/>
        <v>0</v>
      </c>
      <c r="H78" s="2"/>
      <c r="I78" s="2"/>
      <c r="J78" s="2"/>
      <c r="K78" s="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27">
      <c r="A79" s="28"/>
      <c r="B79" s="31" t="s">
        <v>112</v>
      </c>
      <c r="C79" s="32"/>
      <c r="D79" s="12"/>
      <c r="E79" s="12"/>
      <c r="F79" s="12"/>
      <c r="G79" s="12"/>
      <c r="H79" s="2"/>
      <c r="I79" s="2"/>
      <c r="J79" s="2"/>
      <c r="K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27">
      <c r="A80" s="28">
        <v>12</v>
      </c>
      <c r="B80" s="11" t="s">
        <v>101</v>
      </c>
      <c r="C80" s="12" t="s">
        <v>1</v>
      </c>
      <c r="D80" s="12">
        <v>2.24</v>
      </c>
      <c r="E80" s="12">
        <v>44.63</v>
      </c>
      <c r="F80" s="12"/>
      <c r="G80" s="12">
        <f t="shared" si="4"/>
        <v>0</v>
      </c>
      <c r="H80" s="2"/>
      <c r="I80" s="2"/>
      <c r="J80" s="2"/>
      <c r="K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3.5">
      <c r="A81" s="28">
        <v>13</v>
      </c>
      <c r="B81" s="11" t="s">
        <v>102</v>
      </c>
      <c r="C81" s="12" t="s">
        <v>1</v>
      </c>
      <c r="D81" s="12">
        <v>26.21</v>
      </c>
      <c r="E81" s="12">
        <v>294.05</v>
      </c>
      <c r="F81" s="12"/>
      <c r="G81" s="12">
        <f t="shared" si="4"/>
        <v>0</v>
      </c>
      <c r="H81" s="2"/>
      <c r="I81" s="2"/>
      <c r="J81" s="2"/>
      <c r="K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3.5">
      <c r="A82" s="28">
        <v>14</v>
      </c>
      <c r="B82" s="11" t="s">
        <v>113</v>
      </c>
      <c r="C82" s="12" t="s">
        <v>2</v>
      </c>
      <c r="D82" s="12">
        <v>0.45</v>
      </c>
      <c r="E82" s="12">
        <v>2737.42</v>
      </c>
      <c r="F82" s="12"/>
      <c r="G82" s="12">
        <f t="shared" si="4"/>
        <v>0</v>
      </c>
      <c r="H82" s="2"/>
      <c r="I82" s="2"/>
      <c r="J82" s="2"/>
      <c r="K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27">
      <c r="A83" s="28">
        <v>15</v>
      </c>
      <c r="B83" s="11" t="s">
        <v>104</v>
      </c>
      <c r="C83" s="12" t="s">
        <v>9</v>
      </c>
      <c r="D83" s="12">
        <v>68</v>
      </c>
      <c r="E83" s="12">
        <v>11.34</v>
      </c>
      <c r="F83" s="12"/>
      <c r="G83" s="12">
        <f t="shared" si="4"/>
        <v>0</v>
      </c>
      <c r="H83" s="2"/>
      <c r="I83" s="2"/>
      <c r="J83" s="2"/>
      <c r="K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20.25" customHeight="1">
      <c r="A84" s="28"/>
      <c r="B84" s="44" t="s">
        <v>107</v>
      </c>
      <c r="C84" s="12"/>
      <c r="D84" s="12"/>
      <c r="E84" s="12"/>
      <c r="F84" s="12"/>
      <c r="G84" s="12">
        <f t="shared" si="4"/>
        <v>0</v>
      </c>
      <c r="H84" s="2"/>
      <c r="I84" s="2"/>
      <c r="J84" s="2"/>
      <c r="K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40.5">
      <c r="A85" s="28">
        <v>16</v>
      </c>
      <c r="B85" s="11" t="s">
        <v>276</v>
      </c>
      <c r="C85" s="12" t="s">
        <v>12</v>
      </c>
      <c r="D85" s="12">
        <v>3</v>
      </c>
      <c r="E85" s="12">
        <v>174.21</v>
      </c>
      <c r="F85" s="12"/>
      <c r="G85" s="12">
        <f t="shared" si="4"/>
        <v>0</v>
      </c>
      <c r="H85" s="2"/>
      <c r="I85" s="2"/>
      <c r="J85" s="2"/>
      <c r="K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3.5">
      <c r="A86" s="28">
        <v>17</v>
      </c>
      <c r="B86" s="11" t="s">
        <v>108</v>
      </c>
      <c r="C86" s="12" t="s">
        <v>9</v>
      </c>
      <c r="D86" s="12">
        <v>25.5</v>
      </c>
      <c r="E86" s="12">
        <v>4.62</v>
      </c>
      <c r="F86" s="12"/>
      <c r="G86" s="12">
        <f t="shared" si="4"/>
        <v>0</v>
      </c>
      <c r="H86" s="2"/>
      <c r="I86" s="2"/>
      <c r="J86" s="2"/>
      <c r="K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3.5">
      <c r="A87" s="28">
        <v>18</v>
      </c>
      <c r="B87" s="11" t="s">
        <v>109</v>
      </c>
      <c r="C87" s="12" t="s">
        <v>2</v>
      </c>
      <c r="D87" s="40">
        <v>0.034</v>
      </c>
      <c r="E87" s="12">
        <v>2448.51</v>
      </c>
      <c r="F87" s="12"/>
      <c r="G87" s="12">
        <f t="shared" si="4"/>
        <v>0</v>
      </c>
      <c r="H87" s="2"/>
      <c r="I87" s="2"/>
      <c r="J87" s="2"/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57.75" customHeight="1">
      <c r="A88" s="28">
        <v>19</v>
      </c>
      <c r="B88" s="17" t="s">
        <v>240</v>
      </c>
      <c r="C88" s="30" t="s">
        <v>1</v>
      </c>
      <c r="D88" s="12">
        <v>86</v>
      </c>
      <c r="E88" s="12">
        <v>14.28</v>
      </c>
      <c r="F88" s="12"/>
      <c r="G88" s="12">
        <f t="shared" si="4"/>
        <v>0</v>
      </c>
      <c r="H88" s="2"/>
      <c r="I88" s="2"/>
      <c r="J88" s="2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7.25" customHeight="1">
      <c r="A89" s="59"/>
      <c r="B89" s="55" t="s">
        <v>39</v>
      </c>
      <c r="C89" s="56"/>
      <c r="D89" s="57"/>
      <c r="E89" s="57"/>
      <c r="F89" s="57"/>
      <c r="G89" s="58">
        <f>SUM(G68:G88)</f>
        <v>0</v>
      </c>
      <c r="H89" s="2"/>
      <c r="I89" s="2"/>
      <c r="J89" s="2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33.75" customHeight="1">
      <c r="A90" s="28"/>
      <c r="B90" s="35" t="s">
        <v>115</v>
      </c>
      <c r="C90" s="36"/>
      <c r="D90" s="37"/>
      <c r="E90" s="37"/>
      <c r="F90" s="37"/>
      <c r="G90" s="36"/>
      <c r="H90" s="2"/>
      <c r="I90" s="2"/>
      <c r="J90" s="2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43.5" customHeight="1">
      <c r="A91" s="28">
        <v>1</v>
      </c>
      <c r="B91" s="17" t="s">
        <v>234</v>
      </c>
      <c r="C91" s="30" t="s">
        <v>1</v>
      </c>
      <c r="D91" s="12">
        <v>60</v>
      </c>
      <c r="E91" s="12">
        <v>10.8</v>
      </c>
      <c r="F91" s="12"/>
      <c r="G91" s="12">
        <f>ROUND(F91*D91,2)</f>
        <v>0</v>
      </c>
      <c r="H91" s="2"/>
      <c r="I91" s="3"/>
      <c r="J91" s="2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45" customHeight="1">
      <c r="A92" s="28">
        <v>2</v>
      </c>
      <c r="B92" s="17" t="s">
        <v>235</v>
      </c>
      <c r="C92" s="30" t="s">
        <v>1</v>
      </c>
      <c r="D92" s="12">
        <v>120</v>
      </c>
      <c r="E92" s="12">
        <v>9.82</v>
      </c>
      <c r="F92" s="12"/>
      <c r="G92" s="12">
        <f aca="true" t="shared" si="5" ref="G92:G109">ROUND(F92*D92,2)</f>
        <v>0</v>
      </c>
      <c r="H92" s="13"/>
      <c r="I92" s="13"/>
      <c r="J92" s="13"/>
      <c r="K92" s="13"/>
      <c r="L92" s="13"/>
      <c r="M92" s="13"/>
      <c r="N92" s="13"/>
      <c r="O92" s="13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73.5" customHeight="1">
      <c r="A93" s="28">
        <v>3</v>
      </c>
      <c r="B93" s="17" t="s">
        <v>241</v>
      </c>
      <c r="C93" s="30" t="s">
        <v>1</v>
      </c>
      <c r="D93" s="12">
        <v>13</v>
      </c>
      <c r="E93" s="12">
        <v>25.55</v>
      </c>
      <c r="F93" s="12"/>
      <c r="G93" s="12">
        <f t="shared" si="5"/>
        <v>0</v>
      </c>
      <c r="H93" s="2"/>
      <c r="I93" s="2"/>
      <c r="J93" s="2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44.25" customHeight="1">
      <c r="A94" s="28">
        <v>4</v>
      </c>
      <c r="B94" s="41" t="s">
        <v>237</v>
      </c>
      <c r="C94" s="30" t="s">
        <v>1</v>
      </c>
      <c r="D94" s="12">
        <v>19</v>
      </c>
      <c r="E94" s="12">
        <v>21.3</v>
      </c>
      <c r="F94" s="12"/>
      <c r="G94" s="12">
        <f t="shared" si="5"/>
        <v>0</v>
      </c>
      <c r="H94" s="2"/>
      <c r="I94" s="2"/>
      <c r="J94" s="2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5.75" customHeight="1">
      <c r="A95" s="28">
        <v>5</v>
      </c>
      <c r="B95" s="11" t="s">
        <v>32</v>
      </c>
      <c r="C95" s="12" t="s">
        <v>1</v>
      </c>
      <c r="D95" s="12">
        <v>8.6</v>
      </c>
      <c r="E95" s="12">
        <v>27.97</v>
      </c>
      <c r="F95" s="12"/>
      <c r="G95" s="12">
        <f t="shared" si="5"/>
        <v>0</v>
      </c>
      <c r="H95" s="2"/>
      <c r="I95" s="2"/>
      <c r="J95" s="2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3.5">
      <c r="A96" s="28">
        <v>6</v>
      </c>
      <c r="B96" s="11" t="s">
        <v>116</v>
      </c>
      <c r="C96" s="12" t="s">
        <v>1</v>
      </c>
      <c r="D96" s="12">
        <v>36</v>
      </c>
      <c r="E96" s="12">
        <v>294.26</v>
      </c>
      <c r="F96" s="12"/>
      <c r="G96" s="12">
        <f t="shared" si="5"/>
        <v>0</v>
      </c>
      <c r="H96" s="2"/>
      <c r="I96" s="2"/>
      <c r="J96" s="2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5" customHeight="1">
      <c r="A97" s="28">
        <v>7</v>
      </c>
      <c r="B97" s="11" t="s">
        <v>20</v>
      </c>
      <c r="C97" s="12" t="s">
        <v>2</v>
      </c>
      <c r="D97" s="40">
        <v>1.466</v>
      </c>
      <c r="E97" s="12">
        <v>2753.53</v>
      </c>
      <c r="F97" s="12"/>
      <c r="G97" s="12">
        <f t="shared" si="5"/>
        <v>0</v>
      </c>
      <c r="H97" s="2"/>
      <c r="I97" s="2"/>
      <c r="J97" s="2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8.75" customHeight="1">
      <c r="A98" s="28">
        <v>8</v>
      </c>
      <c r="B98" s="11" t="s">
        <v>117</v>
      </c>
      <c r="C98" s="12" t="s">
        <v>16</v>
      </c>
      <c r="D98" s="12">
        <v>5.76</v>
      </c>
      <c r="E98" s="12">
        <v>743.3</v>
      </c>
      <c r="F98" s="12"/>
      <c r="G98" s="12">
        <f t="shared" si="5"/>
        <v>0</v>
      </c>
      <c r="H98" s="2"/>
      <c r="I98" s="2"/>
      <c r="J98" s="2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3.5">
      <c r="A99" s="28">
        <v>9</v>
      </c>
      <c r="B99" s="43" t="s">
        <v>18</v>
      </c>
      <c r="C99" s="12" t="s">
        <v>9</v>
      </c>
      <c r="D99" s="12">
        <v>90</v>
      </c>
      <c r="E99" s="12">
        <v>11.34</v>
      </c>
      <c r="F99" s="12"/>
      <c r="G99" s="12">
        <f t="shared" si="5"/>
        <v>0</v>
      </c>
      <c r="H99" s="2"/>
      <c r="I99" s="2"/>
      <c r="J99" s="2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3.5">
      <c r="A100" s="28">
        <v>10</v>
      </c>
      <c r="B100" s="11" t="s">
        <v>19</v>
      </c>
      <c r="C100" s="12" t="s">
        <v>9</v>
      </c>
      <c r="D100" s="12">
        <v>9</v>
      </c>
      <c r="E100" s="12">
        <v>24.48</v>
      </c>
      <c r="F100" s="12"/>
      <c r="G100" s="12">
        <f t="shared" si="5"/>
        <v>0</v>
      </c>
      <c r="H100" s="2"/>
      <c r="I100" s="2"/>
      <c r="J100" s="2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5.75">
      <c r="A101" s="28">
        <v>11</v>
      </c>
      <c r="B101" s="11" t="s">
        <v>118</v>
      </c>
      <c r="C101" s="12" t="s">
        <v>16</v>
      </c>
      <c r="D101" s="12">
        <v>1.6</v>
      </c>
      <c r="E101" s="12">
        <v>27.96</v>
      </c>
      <c r="F101" s="12"/>
      <c r="G101" s="12">
        <f t="shared" si="5"/>
        <v>0</v>
      </c>
      <c r="H101" s="2"/>
      <c r="I101" s="2"/>
      <c r="J101" s="2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27">
      <c r="A102" s="28">
        <v>12</v>
      </c>
      <c r="B102" s="11" t="s">
        <v>119</v>
      </c>
      <c r="C102" s="12" t="s">
        <v>1</v>
      </c>
      <c r="D102" s="12">
        <v>24.9</v>
      </c>
      <c r="E102" s="12">
        <v>293.96</v>
      </c>
      <c r="F102" s="12"/>
      <c r="G102" s="12">
        <f t="shared" si="5"/>
        <v>0</v>
      </c>
      <c r="H102" s="2"/>
      <c r="I102" s="2"/>
      <c r="J102" s="2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3.5">
      <c r="A103" s="28">
        <v>13</v>
      </c>
      <c r="B103" s="43" t="s">
        <v>18</v>
      </c>
      <c r="C103" s="12" t="s">
        <v>9</v>
      </c>
      <c r="D103" s="12">
        <v>38</v>
      </c>
      <c r="E103" s="12">
        <v>11.24</v>
      </c>
      <c r="F103" s="12"/>
      <c r="G103" s="12">
        <f t="shared" si="5"/>
        <v>0</v>
      </c>
      <c r="H103" s="2"/>
      <c r="I103" s="2"/>
      <c r="J103" s="2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15.75" customHeight="1">
      <c r="A104" s="28"/>
      <c r="B104" s="45" t="s">
        <v>120</v>
      </c>
      <c r="C104" s="32"/>
      <c r="D104" s="12"/>
      <c r="E104" s="12"/>
      <c r="F104" s="12"/>
      <c r="G104" s="12">
        <f t="shared" si="5"/>
        <v>0</v>
      </c>
      <c r="H104" s="2"/>
      <c r="I104" s="2"/>
      <c r="J104" s="2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26.25">
      <c r="A105" s="28">
        <v>14</v>
      </c>
      <c r="B105" s="17" t="s">
        <v>123</v>
      </c>
      <c r="C105" s="12" t="s">
        <v>1</v>
      </c>
      <c r="D105" s="12">
        <v>3.6</v>
      </c>
      <c r="E105" s="12">
        <v>169.18</v>
      </c>
      <c r="F105" s="12"/>
      <c r="G105" s="12">
        <f t="shared" si="5"/>
        <v>0</v>
      </c>
      <c r="H105" s="2"/>
      <c r="I105" s="2"/>
      <c r="J105" s="2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26.25">
      <c r="A106" s="28">
        <v>15</v>
      </c>
      <c r="B106" s="17" t="s">
        <v>122</v>
      </c>
      <c r="C106" s="28" t="s">
        <v>1</v>
      </c>
      <c r="D106" s="12">
        <v>2.6</v>
      </c>
      <c r="E106" s="12">
        <v>192.99</v>
      </c>
      <c r="F106" s="12"/>
      <c r="G106" s="12">
        <f t="shared" si="5"/>
        <v>0</v>
      </c>
      <c r="H106" s="2"/>
      <c r="I106" s="2"/>
      <c r="J106" s="2"/>
      <c r="K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3.5">
      <c r="A107" s="28">
        <v>16</v>
      </c>
      <c r="B107" s="17" t="s">
        <v>121</v>
      </c>
      <c r="C107" s="12" t="s">
        <v>2</v>
      </c>
      <c r="D107" s="40">
        <v>0.308</v>
      </c>
      <c r="E107" s="12">
        <v>3868.87</v>
      </c>
      <c r="F107" s="12"/>
      <c r="G107" s="12">
        <f t="shared" si="5"/>
        <v>0</v>
      </c>
      <c r="H107" s="2"/>
      <c r="I107" s="2"/>
      <c r="J107" s="2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7.25" customHeight="1">
      <c r="A108" s="28">
        <v>17</v>
      </c>
      <c r="B108" s="43" t="s">
        <v>21</v>
      </c>
      <c r="C108" s="12" t="s">
        <v>1</v>
      </c>
      <c r="D108" s="12">
        <v>9.9</v>
      </c>
      <c r="E108" s="12">
        <v>32.35</v>
      </c>
      <c r="F108" s="12"/>
      <c r="G108" s="12">
        <f t="shared" si="5"/>
        <v>0</v>
      </c>
      <c r="H108" s="2"/>
      <c r="I108" s="2"/>
      <c r="J108" s="2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27">
      <c r="A109" s="28">
        <v>18</v>
      </c>
      <c r="B109" s="17" t="s">
        <v>242</v>
      </c>
      <c r="C109" s="30" t="s">
        <v>1</v>
      </c>
      <c r="D109" s="12">
        <v>50</v>
      </c>
      <c r="E109" s="12">
        <v>12.63</v>
      </c>
      <c r="F109" s="12"/>
      <c r="G109" s="12">
        <f t="shared" si="5"/>
        <v>0</v>
      </c>
      <c r="H109" s="2"/>
      <c r="I109" s="2"/>
      <c r="J109" s="2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16.5" customHeight="1">
      <c r="A110" s="28"/>
      <c r="B110" s="55" t="s">
        <v>40</v>
      </c>
      <c r="C110" s="56"/>
      <c r="D110" s="57"/>
      <c r="E110" s="57"/>
      <c r="F110" s="57"/>
      <c r="G110" s="58">
        <f>SUM(G91:G109)</f>
        <v>0</v>
      </c>
      <c r="H110" s="2"/>
      <c r="I110" s="2"/>
      <c r="J110" s="2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27">
      <c r="A111" s="28"/>
      <c r="B111" s="35" t="s">
        <v>286</v>
      </c>
      <c r="C111" s="36"/>
      <c r="D111" s="37"/>
      <c r="E111" s="37"/>
      <c r="F111" s="37"/>
      <c r="G111" s="36"/>
      <c r="H111" s="2"/>
      <c r="I111" s="2"/>
      <c r="J111" s="2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42" customHeight="1">
      <c r="A112" s="28">
        <v>1</v>
      </c>
      <c r="B112" s="17" t="s">
        <v>234</v>
      </c>
      <c r="C112" s="30" t="s">
        <v>1</v>
      </c>
      <c r="D112" s="12">
        <v>770</v>
      </c>
      <c r="E112" s="12">
        <v>10.8</v>
      </c>
      <c r="F112" s="12"/>
      <c r="G112" s="12">
        <f>ROUND(F112*D112,2)</f>
        <v>0</v>
      </c>
      <c r="H112" s="2"/>
      <c r="I112" s="3"/>
      <c r="J112" s="2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45.75" customHeight="1">
      <c r="A113" s="28">
        <v>2</v>
      </c>
      <c r="B113" s="17" t="s">
        <v>235</v>
      </c>
      <c r="C113" s="30" t="s">
        <v>1</v>
      </c>
      <c r="D113" s="12">
        <v>350</v>
      </c>
      <c r="E113" s="12">
        <v>9.83</v>
      </c>
      <c r="F113" s="12"/>
      <c r="G113" s="12">
        <f aca="true" t="shared" si="6" ref="G113:G141">ROUND(F113*D113,2)</f>
        <v>0</v>
      </c>
      <c r="H113" s="13"/>
      <c r="I113" s="13"/>
      <c r="J113" s="13"/>
      <c r="K113" s="13"/>
      <c r="L113" s="13"/>
      <c r="M113" s="13"/>
      <c r="N113" s="13"/>
      <c r="O113" s="13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71.25" customHeight="1">
      <c r="A114" s="28">
        <v>3</v>
      </c>
      <c r="B114" s="17" t="s">
        <v>241</v>
      </c>
      <c r="C114" s="30" t="s">
        <v>1</v>
      </c>
      <c r="D114" s="12">
        <v>20</v>
      </c>
      <c r="E114" s="12">
        <v>25.55</v>
      </c>
      <c r="F114" s="12"/>
      <c r="G114" s="12">
        <f t="shared" si="6"/>
        <v>0</v>
      </c>
      <c r="H114" s="2"/>
      <c r="I114" s="2"/>
      <c r="J114" s="2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45" customHeight="1">
      <c r="A115" s="28">
        <v>4</v>
      </c>
      <c r="B115" s="41" t="s">
        <v>237</v>
      </c>
      <c r="C115" s="30" t="s">
        <v>1</v>
      </c>
      <c r="D115" s="12">
        <v>112</v>
      </c>
      <c r="E115" s="12">
        <v>21.3</v>
      </c>
      <c r="F115" s="12"/>
      <c r="G115" s="12">
        <f t="shared" si="6"/>
        <v>0</v>
      </c>
      <c r="H115" s="2"/>
      <c r="I115" s="2"/>
      <c r="J115" s="2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27">
      <c r="A116" s="28">
        <v>5</v>
      </c>
      <c r="B116" s="11" t="s">
        <v>36</v>
      </c>
      <c r="C116" s="12" t="s">
        <v>16</v>
      </c>
      <c r="D116" s="12">
        <v>33</v>
      </c>
      <c r="E116" s="12">
        <v>107.51</v>
      </c>
      <c r="F116" s="12"/>
      <c r="G116" s="12">
        <f t="shared" si="6"/>
        <v>0</v>
      </c>
      <c r="H116" s="2"/>
      <c r="I116" s="2"/>
      <c r="J116" s="2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27">
      <c r="A117" s="28">
        <v>6</v>
      </c>
      <c r="B117" s="11" t="s">
        <v>124</v>
      </c>
      <c r="C117" s="12" t="s">
        <v>16</v>
      </c>
      <c r="D117" s="12">
        <v>15</v>
      </c>
      <c r="E117" s="12">
        <v>249.95</v>
      </c>
      <c r="F117" s="12"/>
      <c r="G117" s="12">
        <f t="shared" si="6"/>
        <v>0</v>
      </c>
      <c r="H117" s="2"/>
      <c r="I117" s="2"/>
      <c r="J117" s="2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17.25" customHeight="1">
      <c r="A118" s="28">
        <v>7</v>
      </c>
      <c r="B118" s="11" t="s">
        <v>32</v>
      </c>
      <c r="C118" s="12" t="s">
        <v>1</v>
      </c>
      <c r="D118" s="12">
        <v>4.7</v>
      </c>
      <c r="E118" s="12">
        <v>27.97</v>
      </c>
      <c r="F118" s="12"/>
      <c r="G118" s="12">
        <f t="shared" si="6"/>
        <v>0</v>
      </c>
      <c r="H118" s="2"/>
      <c r="I118" s="2"/>
      <c r="J118" s="2"/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27">
      <c r="A119" s="28">
        <v>8</v>
      </c>
      <c r="B119" s="11" t="s">
        <v>71</v>
      </c>
      <c r="C119" s="12" t="s">
        <v>1</v>
      </c>
      <c r="D119" s="12">
        <v>26.2</v>
      </c>
      <c r="E119" s="12">
        <v>188.48</v>
      </c>
      <c r="F119" s="12"/>
      <c r="G119" s="12">
        <f t="shared" si="6"/>
        <v>0</v>
      </c>
      <c r="H119" s="2"/>
      <c r="I119" s="2"/>
      <c r="J119" s="2"/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40.5" customHeight="1">
      <c r="A120" s="28">
        <v>9</v>
      </c>
      <c r="B120" s="11" t="s">
        <v>125</v>
      </c>
      <c r="C120" s="12" t="s">
        <v>16</v>
      </c>
      <c r="D120" s="12">
        <v>32.5</v>
      </c>
      <c r="E120" s="12">
        <v>475.55</v>
      </c>
      <c r="F120" s="12"/>
      <c r="G120" s="12">
        <f t="shared" si="6"/>
        <v>0</v>
      </c>
      <c r="H120" s="2"/>
      <c r="I120" s="2"/>
      <c r="J120" s="2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34.5" customHeight="1">
      <c r="A121" s="28">
        <v>10</v>
      </c>
      <c r="B121" s="43" t="s">
        <v>18</v>
      </c>
      <c r="C121" s="12" t="s">
        <v>9</v>
      </c>
      <c r="D121" s="12">
        <v>125</v>
      </c>
      <c r="E121" s="12">
        <v>11.24</v>
      </c>
      <c r="F121" s="12"/>
      <c r="G121" s="12">
        <f t="shared" si="6"/>
        <v>0</v>
      </c>
      <c r="H121" s="2"/>
      <c r="I121" s="2"/>
      <c r="J121" s="2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22.5" customHeight="1">
      <c r="A122" s="28">
        <v>11</v>
      </c>
      <c r="B122" s="11" t="s">
        <v>19</v>
      </c>
      <c r="C122" s="12" t="s">
        <v>9</v>
      </c>
      <c r="D122" s="12">
        <v>31</v>
      </c>
      <c r="E122" s="12">
        <v>24.58</v>
      </c>
      <c r="F122" s="12"/>
      <c r="G122" s="12">
        <f t="shared" si="6"/>
        <v>0</v>
      </c>
      <c r="H122" s="2"/>
      <c r="I122" s="2"/>
      <c r="J122" s="2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13.5">
      <c r="A123" s="28">
        <v>12</v>
      </c>
      <c r="B123" s="11" t="s">
        <v>72</v>
      </c>
      <c r="C123" s="12" t="s">
        <v>1</v>
      </c>
      <c r="D123" s="12">
        <v>1.1</v>
      </c>
      <c r="E123" s="12">
        <v>194.29</v>
      </c>
      <c r="F123" s="12"/>
      <c r="G123" s="12">
        <f t="shared" si="6"/>
        <v>0</v>
      </c>
      <c r="H123" s="2"/>
      <c r="I123" s="2"/>
      <c r="J123" s="2"/>
      <c r="K123" s="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13.5">
      <c r="A124" s="28"/>
      <c r="B124" s="45" t="s">
        <v>126</v>
      </c>
      <c r="C124" s="32"/>
      <c r="D124" s="12"/>
      <c r="E124" s="12"/>
      <c r="F124" s="12"/>
      <c r="G124" s="12"/>
      <c r="H124" s="2"/>
      <c r="I124" s="2"/>
      <c r="J124" s="2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13.5">
      <c r="A125" s="28">
        <v>13</v>
      </c>
      <c r="B125" s="11" t="s">
        <v>74</v>
      </c>
      <c r="C125" s="12" t="s">
        <v>1</v>
      </c>
      <c r="D125" s="12">
        <v>2.6</v>
      </c>
      <c r="E125" s="12">
        <v>27.97</v>
      </c>
      <c r="F125" s="12"/>
      <c r="G125" s="12">
        <f t="shared" si="6"/>
        <v>0</v>
      </c>
      <c r="H125" s="2"/>
      <c r="I125" s="2"/>
      <c r="J125" s="2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27">
      <c r="A126" s="28">
        <v>14</v>
      </c>
      <c r="B126" s="11" t="s">
        <v>127</v>
      </c>
      <c r="C126" s="12" t="s">
        <v>1</v>
      </c>
      <c r="D126" s="12">
        <v>12.2</v>
      </c>
      <c r="E126" s="12">
        <v>126.46</v>
      </c>
      <c r="F126" s="12"/>
      <c r="G126" s="12">
        <f t="shared" si="6"/>
        <v>0</v>
      </c>
      <c r="H126" s="2"/>
      <c r="I126" s="2"/>
      <c r="J126" s="2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62.25" customHeight="1">
      <c r="A127" s="28">
        <v>15</v>
      </c>
      <c r="B127" s="11" t="s">
        <v>128</v>
      </c>
      <c r="C127" s="12" t="s">
        <v>1</v>
      </c>
      <c r="D127" s="12">
        <v>171.1</v>
      </c>
      <c r="E127" s="12">
        <v>293.95</v>
      </c>
      <c r="F127" s="12"/>
      <c r="G127" s="12">
        <f t="shared" si="6"/>
        <v>0</v>
      </c>
      <c r="H127" s="2"/>
      <c r="I127" s="2"/>
      <c r="J127" s="2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68" customFormat="1" ht="33" customHeight="1">
      <c r="A128" s="28">
        <v>16</v>
      </c>
      <c r="B128" s="11" t="s">
        <v>129</v>
      </c>
      <c r="C128" s="12" t="s">
        <v>2</v>
      </c>
      <c r="D128" s="40">
        <v>7.125</v>
      </c>
      <c r="E128" s="12">
        <v>2737.63</v>
      </c>
      <c r="F128" s="12"/>
      <c r="G128" s="12">
        <f t="shared" si="6"/>
        <v>0</v>
      </c>
      <c r="H128" s="2"/>
      <c r="I128" s="2"/>
      <c r="J128" s="2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68" customFormat="1" ht="33" customHeight="1">
      <c r="A129" s="28">
        <v>17</v>
      </c>
      <c r="B129" s="11" t="s">
        <v>18</v>
      </c>
      <c r="C129" s="12" t="s">
        <v>9</v>
      </c>
      <c r="D129" s="12">
        <v>162</v>
      </c>
      <c r="E129" s="12">
        <v>11.28</v>
      </c>
      <c r="F129" s="12"/>
      <c r="G129" s="12">
        <f t="shared" si="6"/>
        <v>0</v>
      </c>
      <c r="H129" s="2"/>
      <c r="I129" s="2"/>
      <c r="J129" s="2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68" customFormat="1" ht="33" customHeight="1">
      <c r="A130" s="28">
        <v>18</v>
      </c>
      <c r="B130" s="11" t="s">
        <v>37</v>
      </c>
      <c r="C130" s="12" t="s">
        <v>1</v>
      </c>
      <c r="D130" s="12">
        <v>10</v>
      </c>
      <c r="E130" s="12">
        <v>93.58</v>
      </c>
      <c r="F130" s="12"/>
      <c r="G130" s="12">
        <f t="shared" si="6"/>
        <v>0</v>
      </c>
      <c r="H130" s="2"/>
      <c r="I130" s="2"/>
      <c r="J130" s="2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68" customFormat="1" ht="33" customHeight="1">
      <c r="A131" s="28">
        <v>19</v>
      </c>
      <c r="B131" s="11" t="s">
        <v>130</v>
      </c>
      <c r="C131" s="12" t="s">
        <v>1</v>
      </c>
      <c r="D131" s="12">
        <v>15</v>
      </c>
      <c r="E131" s="12">
        <v>32.35</v>
      </c>
      <c r="F131" s="12"/>
      <c r="G131" s="12">
        <f t="shared" si="6"/>
        <v>0</v>
      </c>
      <c r="H131" s="2"/>
      <c r="I131" s="2"/>
      <c r="J131" s="2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68" customFormat="1" ht="33" customHeight="1">
      <c r="A132" s="28">
        <v>20</v>
      </c>
      <c r="B132" s="11" t="s">
        <v>261</v>
      </c>
      <c r="C132" s="12" t="s">
        <v>10</v>
      </c>
      <c r="D132" s="12">
        <v>11</v>
      </c>
      <c r="E132" s="12">
        <v>20.41</v>
      </c>
      <c r="F132" s="12"/>
      <c r="G132" s="12">
        <f t="shared" si="6"/>
        <v>0</v>
      </c>
      <c r="H132" s="2"/>
      <c r="I132" s="2"/>
      <c r="J132" s="2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68" customFormat="1" ht="33" customHeight="1">
      <c r="A133" s="28"/>
      <c r="B133" s="31" t="s">
        <v>131</v>
      </c>
      <c r="C133" s="32"/>
      <c r="D133" s="12"/>
      <c r="E133" s="12"/>
      <c r="F133" s="12"/>
      <c r="G133" s="12"/>
      <c r="H133" s="2"/>
      <c r="I133" s="2"/>
      <c r="J133" s="2"/>
      <c r="K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40.5">
      <c r="A134" s="28">
        <v>21</v>
      </c>
      <c r="B134" s="11" t="s">
        <v>274</v>
      </c>
      <c r="C134" s="12" t="s">
        <v>12</v>
      </c>
      <c r="D134" s="12">
        <v>3</v>
      </c>
      <c r="E134" s="12">
        <v>156.18</v>
      </c>
      <c r="F134" s="12"/>
      <c r="G134" s="12">
        <f t="shared" si="6"/>
        <v>0</v>
      </c>
      <c r="H134" s="2"/>
      <c r="I134" s="2"/>
      <c r="J134" s="2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58.5" customHeight="1">
      <c r="A135" s="28">
        <v>22</v>
      </c>
      <c r="B135" s="11" t="s">
        <v>277</v>
      </c>
      <c r="C135" s="12" t="s">
        <v>12</v>
      </c>
      <c r="D135" s="12">
        <v>11</v>
      </c>
      <c r="E135" s="12">
        <v>117.11</v>
      </c>
      <c r="F135" s="12"/>
      <c r="G135" s="12">
        <f t="shared" si="6"/>
        <v>0</v>
      </c>
      <c r="H135" s="2"/>
      <c r="I135" s="2"/>
      <c r="J135" s="2"/>
      <c r="K135" s="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21.75" customHeight="1">
      <c r="A136" s="28">
        <v>23</v>
      </c>
      <c r="B136" s="11" t="s">
        <v>84</v>
      </c>
      <c r="C136" s="12" t="s">
        <v>62</v>
      </c>
      <c r="D136" s="12">
        <v>9</v>
      </c>
      <c r="E136" s="12">
        <v>3.9</v>
      </c>
      <c r="F136" s="12"/>
      <c r="G136" s="12">
        <f t="shared" si="6"/>
        <v>0</v>
      </c>
      <c r="H136" s="2"/>
      <c r="I136" s="2"/>
      <c r="J136" s="2"/>
      <c r="K136" s="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27">
      <c r="A137" s="28">
        <v>24</v>
      </c>
      <c r="B137" s="17" t="s">
        <v>132</v>
      </c>
      <c r="C137" s="12" t="s">
        <v>1</v>
      </c>
      <c r="D137" s="12">
        <v>2.3</v>
      </c>
      <c r="E137" s="12">
        <v>168.03</v>
      </c>
      <c r="F137" s="12"/>
      <c r="G137" s="12">
        <f t="shared" si="6"/>
        <v>0</v>
      </c>
      <c r="H137" s="2"/>
      <c r="I137" s="2"/>
      <c r="J137" s="2"/>
      <c r="K137" s="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60.75" customHeight="1">
      <c r="A138" s="28">
        <v>25</v>
      </c>
      <c r="B138" s="11" t="s">
        <v>278</v>
      </c>
      <c r="C138" s="12" t="s">
        <v>12</v>
      </c>
      <c r="D138" s="12">
        <v>3</v>
      </c>
      <c r="E138" s="12">
        <v>174.47</v>
      </c>
      <c r="F138" s="12"/>
      <c r="G138" s="12">
        <f t="shared" si="6"/>
        <v>0</v>
      </c>
      <c r="H138" s="2"/>
      <c r="I138" s="2"/>
      <c r="J138" s="2"/>
      <c r="K138" s="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31.5" customHeight="1">
      <c r="A139" s="28">
        <v>26</v>
      </c>
      <c r="B139" s="11" t="s">
        <v>108</v>
      </c>
      <c r="C139" s="12" t="s">
        <v>9</v>
      </c>
      <c r="D139" s="12">
        <v>25.5</v>
      </c>
      <c r="E139" s="12">
        <v>4.62</v>
      </c>
      <c r="F139" s="12"/>
      <c r="G139" s="12">
        <f t="shared" si="6"/>
        <v>0</v>
      </c>
      <c r="H139" s="2"/>
      <c r="I139" s="2"/>
      <c r="J139" s="2"/>
      <c r="K139" s="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31.5" customHeight="1">
      <c r="A140" s="28">
        <v>27</v>
      </c>
      <c r="B140" s="11" t="s">
        <v>109</v>
      </c>
      <c r="C140" s="12" t="s">
        <v>2</v>
      </c>
      <c r="D140" s="40">
        <v>0.034</v>
      </c>
      <c r="E140" s="12">
        <v>2448.51</v>
      </c>
      <c r="F140" s="12"/>
      <c r="G140" s="12">
        <f t="shared" si="6"/>
        <v>0</v>
      </c>
      <c r="H140" s="2"/>
      <c r="I140" s="2"/>
      <c r="J140" s="2"/>
      <c r="K140" s="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27">
      <c r="A141" s="28">
        <v>28</v>
      </c>
      <c r="B141" s="17" t="s">
        <v>242</v>
      </c>
      <c r="C141" s="30" t="s">
        <v>1</v>
      </c>
      <c r="D141" s="12">
        <v>245</v>
      </c>
      <c r="E141" s="12">
        <v>12.64</v>
      </c>
      <c r="F141" s="12"/>
      <c r="G141" s="12">
        <f t="shared" si="6"/>
        <v>0</v>
      </c>
      <c r="H141" s="2"/>
      <c r="I141" s="2"/>
      <c r="J141" s="2"/>
      <c r="K141" s="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19.5" customHeight="1">
      <c r="A142" s="28"/>
      <c r="B142" s="60" t="s">
        <v>42</v>
      </c>
      <c r="C142" s="56"/>
      <c r="D142" s="57"/>
      <c r="E142" s="57"/>
      <c r="F142" s="57"/>
      <c r="G142" s="58">
        <f>SUM(G112:G141)</f>
        <v>0</v>
      </c>
      <c r="H142" s="2"/>
      <c r="I142" s="2"/>
      <c r="J142" s="2"/>
      <c r="K142" s="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27">
      <c r="A143" s="28"/>
      <c r="B143" s="35" t="s">
        <v>287</v>
      </c>
      <c r="C143" s="36"/>
      <c r="D143" s="37"/>
      <c r="E143" s="37"/>
      <c r="F143" s="37"/>
      <c r="G143" s="36"/>
      <c r="H143" s="2"/>
      <c r="I143" s="2"/>
      <c r="J143" s="2"/>
      <c r="K143" s="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45" customHeight="1">
      <c r="A144" s="28">
        <v>1</v>
      </c>
      <c r="B144" s="17" t="s">
        <v>243</v>
      </c>
      <c r="C144" s="30" t="s">
        <v>1</v>
      </c>
      <c r="D144" s="12">
        <v>810</v>
      </c>
      <c r="E144" s="12">
        <v>10.8</v>
      </c>
      <c r="F144" s="12"/>
      <c r="G144" s="12">
        <f>ROUND(F144*D144,2)</f>
        <v>0</v>
      </c>
      <c r="H144" s="2"/>
      <c r="I144" s="3"/>
      <c r="J144" s="2"/>
      <c r="K144" s="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27">
      <c r="A145" s="28">
        <v>2</v>
      </c>
      <c r="B145" s="17" t="s">
        <v>235</v>
      </c>
      <c r="C145" s="30" t="s">
        <v>1</v>
      </c>
      <c r="D145" s="12">
        <v>380</v>
      </c>
      <c r="E145" s="12">
        <v>9.83</v>
      </c>
      <c r="F145" s="12"/>
      <c r="G145" s="12">
        <f aca="true" t="shared" si="7" ref="G145:G161">ROUND(F145*D145,2)</f>
        <v>0</v>
      </c>
      <c r="H145" s="13"/>
      <c r="I145" s="13"/>
      <c r="J145" s="13"/>
      <c r="K145" s="13"/>
      <c r="L145" s="13"/>
      <c r="M145" s="13"/>
      <c r="N145" s="13"/>
      <c r="O145" s="13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27">
      <c r="A146" s="28">
        <v>3</v>
      </c>
      <c r="B146" s="17" t="s">
        <v>244</v>
      </c>
      <c r="C146" s="30" t="s">
        <v>1</v>
      </c>
      <c r="D146" s="12">
        <v>119</v>
      </c>
      <c r="E146" s="12">
        <v>21.3</v>
      </c>
      <c r="F146" s="12"/>
      <c r="G146" s="12">
        <f t="shared" si="7"/>
        <v>0</v>
      </c>
      <c r="H146" s="2"/>
      <c r="I146" s="2"/>
      <c r="J146" s="2"/>
      <c r="K146" s="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45" customHeight="1">
      <c r="A147" s="28">
        <v>4</v>
      </c>
      <c r="B147" s="11" t="s">
        <v>133</v>
      </c>
      <c r="C147" s="12" t="s">
        <v>16</v>
      </c>
      <c r="D147" s="12">
        <v>60</v>
      </c>
      <c r="E147" s="12">
        <v>72.04</v>
      </c>
      <c r="F147" s="12"/>
      <c r="G147" s="12">
        <f t="shared" si="7"/>
        <v>0</v>
      </c>
      <c r="H147" s="2"/>
      <c r="I147" s="2"/>
      <c r="J147" s="2"/>
      <c r="K147" s="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27">
      <c r="A148" s="28">
        <v>5</v>
      </c>
      <c r="B148" s="11" t="s">
        <v>124</v>
      </c>
      <c r="C148" s="12" t="s">
        <v>16</v>
      </c>
      <c r="D148" s="12">
        <v>35</v>
      </c>
      <c r="E148" s="12">
        <v>249.95</v>
      </c>
      <c r="F148" s="12"/>
      <c r="G148" s="12">
        <f t="shared" si="7"/>
        <v>0</v>
      </c>
      <c r="H148" s="2"/>
      <c r="I148" s="2"/>
      <c r="J148" s="2"/>
      <c r="K148" s="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17.25" customHeight="1">
      <c r="A149" s="28">
        <v>6</v>
      </c>
      <c r="B149" s="11" t="s">
        <v>32</v>
      </c>
      <c r="C149" s="12" t="s">
        <v>1</v>
      </c>
      <c r="D149" s="12">
        <v>8.5</v>
      </c>
      <c r="E149" s="12">
        <v>27.98</v>
      </c>
      <c r="F149" s="12"/>
      <c r="G149" s="12">
        <f t="shared" si="7"/>
        <v>0</v>
      </c>
      <c r="H149" s="2"/>
      <c r="I149" s="2"/>
      <c r="J149" s="2"/>
      <c r="K149" s="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27">
      <c r="A150" s="28">
        <v>7</v>
      </c>
      <c r="B150" s="11" t="s">
        <v>71</v>
      </c>
      <c r="C150" s="12" t="s">
        <v>1</v>
      </c>
      <c r="D150" s="12">
        <v>43.6</v>
      </c>
      <c r="E150" s="12">
        <v>188.46</v>
      </c>
      <c r="F150" s="12"/>
      <c r="G150" s="12">
        <f t="shared" si="7"/>
        <v>0</v>
      </c>
      <c r="H150" s="2"/>
      <c r="I150" s="2"/>
      <c r="J150" s="2"/>
      <c r="K150" s="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26.25" customHeight="1">
      <c r="A151" s="28">
        <v>8</v>
      </c>
      <c r="B151" s="11" t="s">
        <v>125</v>
      </c>
      <c r="C151" s="12" t="s">
        <v>16</v>
      </c>
      <c r="D151" s="12">
        <v>72</v>
      </c>
      <c r="E151" s="12">
        <v>475.53</v>
      </c>
      <c r="F151" s="12"/>
      <c r="G151" s="12">
        <f t="shared" si="7"/>
        <v>0</v>
      </c>
      <c r="H151" s="2"/>
      <c r="I151" s="2"/>
      <c r="J151" s="2"/>
      <c r="K151" s="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13.5">
      <c r="A152" s="28">
        <v>9</v>
      </c>
      <c r="B152" s="43" t="s">
        <v>18</v>
      </c>
      <c r="C152" s="12" t="s">
        <v>9</v>
      </c>
      <c r="D152" s="12">
        <v>193</v>
      </c>
      <c r="E152" s="12">
        <v>11.28</v>
      </c>
      <c r="F152" s="12"/>
      <c r="G152" s="12">
        <f t="shared" si="7"/>
        <v>0</v>
      </c>
      <c r="H152" s="2"/>
      <c r="I152" s="2"/>
      <c r="J152" s="2"/>
      <c r="K152" s="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21" customFormat="1" ht="18" customHeight="1">
      <c r="A153" s="28">
        <v>10</v>
      </c>
      <c r="B153" s="11" t="s">
        <v>19</v>
      </c>
      <c r="C153" s="12" t="s">
        <v>9</v>
      </c>
      <c r="D153" s="12">
        <v>49</v>
      </c>
      <c r="E153" s="12">
        <v>24.54</v>
      </c>
      <c r="F153" s="12"/>
      <c r="G153" s="12">
        <f t="shared" si="7"/>
        <v>0</v>
      </c>
      <c r="H153" s="2"/>
      <c r="I153" s="2"/>
      <c r="J153" s="2"/>
      <c r="K153" s="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27">
      <c r="A154" s="28">
        <v>11</v>
      </c>
      <c r="B154" s="17" t="s">
        <v>288</v>
      </c>
      <c r="C154" s="12" t="s">
        <v>1</v>
      </c>
      <c r="D154" s="12">
        <v>1.6</v>
      </c>
      <c r="E154" s="12">
        <v>168.5</v>
      </c>
      <c r="F154" s="12"/>
      <c r="G154" s="12">
        <f t="shared" si="7"/>
        <v>0</v>
      </c>
      <c r="H154" s="2"/>
      <c r="I154" s="2"/>
      <c r="J154" s="2"/>
      <c r="K154" s="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13.5">
      <c r="A155" s="28">
        <v>12</v>
      </c>
      <c r="B155" s="11" t="s">
        <v>72</v>
      </c>
      <c r="C155" s="12" t="s">
        <v>1</v>
      </c>
      <c r="D155" s="12">
        <v>1.4</v>
      </c>
      <c r="E155" s="12">
        <v>194.92</v>
      </c>
      <c r="F155" s="12"/>
      <c r="G155" s="12">
        <f t="shared" si="7"/>
        <v>0</v>
      </c>
      <c r="H155" s="2"/>
      <c r="I155" s="2"/>
      <c r="J155" s="2"/>
      <c r="K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13.5">
      <c r="A156" s="28"/>
      <c r="B156" s="31" t="s">
        <v>73</v>
      </c>
      <c r="C156" s="32"/>
      <c r="D156" s="12"/>
      <c r="E156" s="12"/>
      <c r="F156" s="12"/>
      <c r="G156" s="12"/>
      <c r="H156" s="2"/>
      <c r="I156" s="2"/>
      <c r="J156" s="2"/>
      <c r="K156" s="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13.5">
      <c r="A157" s="28">
        <v>13</v>
      </c>
      <c r="B157" s="11" t="s">
        <v>74</v>
      </c>
      <c r="C157" s="12" t="s">
        <v>1</v>
      </c>
      <c r="D157" s="12">
        <v>5.9</v>
      </c>
      <c r="E157" s="12">
        <v>27.98</v>
      </c>
      <c r="F157" s="12"/>
      <c r="G157" s="12">
        <f t="shared" si="7"/>
        <v>0</v>
      </c>
      <c r="H157" s="2"/>
      <c r="I157" s="2"/>
      <c r="J157" s="2"/>
      <c r="K157" s="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27">
      <c r="A158" s="28">
        <v>14</v>
      </c>
      <c r="B158" s="11" t="s">
        <v>134</v>
      </c>
      <c r="C158" s="12" t="s">
        <v>1</v>
      </c>
      <c r="D158" s="12">
        <v>80.8</v>
      </c>
      <c r="E158" s="12">
        <v>293.94</v>
      </c>
      <c r="F158" s="12"/>
      <c r="G158" s="12">
        <f t="shared" si="7"/>
        <v>0</v>
      </c>
      <c r="H158" s="2"/>
      <c r="I158" s="2"/>
      <c r="J158" s="2"/>
      <c r="K158" s="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13.5">
      <c r="A159" s="28">
        <v>15</v>
      </c>
      <c r="B159" s="43" t="s">
        <v>18</v>
      </c>
      <c r="C159" s="12" t="s">
        <v>9</v>
      </c>
      <c r="D159" s="12">
        <v>43</v>
      </c>
      <c r="E159" s="12">
        <v>11.15</v>
      </c>
      <c r="F159" s="12"/>
      <c r="G159" s="12">
        <f t="shared" si="7"/>
        <v>0</v>
      </c>
      <c r="H159" s="2"/>
      <c r="I159" s="2"/>
      <c r="J159" s="2"/>
      <c r="K159" s="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13.5">
      <c r="A160" s="28">
        <v>16</v>
      </c>
      <c r="B160" s="43" t="s">
        <v>21</v>
      </c>
      <c r="C160" s="12" t="s">
        <v>1</v>
      </c>
      <c r="D160" s="12">
        <v>30</v>
      </c>
      <c r="E160" s="12">
        <v>32.35</v>
      </c>
      <c r="F160" s="12"/>
      <c r="G160" s="12">
        <f t="shared" si="7"/>
        <v>0</v>
      </c>
      <c r="H160" s="2"/>
      <c r="I160" s="2"/>
      <c r="J160" s="2"/>
      <c r="K160" s="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43.5" customHeight="1">
      <c r="A161" s="28">
        <v>17</v>
      </c>
      <c r="B161" s="17" t="s">
        <v>258</v>
      </c>
      <c r="C161" s="30" t="s">
        <v>1</v>
      </c>
      <c r="D161" s="12">
        <v>420</v>
      </c>
      <c r="E161" s="12">
        <v>12.63</v>
      </c>
      <c r="F161" s="12"/>
      <c r="G161" s="12">
        <f t="shared" si="7"/>
        <v>0</v>
      </c>
      <c r="H161" s="2"/>
      <c r="I161" s="2"/>
      <c r="J161" s="2"/>
      <c r="K161" s="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18.75" customHeight="1">
      <c r="A162" s="28"/>
      <c r="B162" s="55" t="s">
        <v>43</v>
      </c>
      <c r="C162" s="56"/>
      <c r="D162" s="57"/>
      <c r="E162" s="57"/>
      <c r="F162" s="57"/>
      <c r="G162" s="58">
        <f>SUM(G144:G161)</f>
        <v>0</v>
      </c>
      <c r="H162" s="2"/>
      <c r="I162" s="2"/>
      <c r="J162" s="2"/>
      <c r="K162" s="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27">
      <c r="A163" s="28"/>
      <c r="B163" s="35" t="s">
        <v>289</v>
      </c>
      <c r="C163" s="36"/>
      <c r="D163" s="37"/>
      <c r="E163" s="37"/>
      <c r="F163" s="37"/>
      <c r="G163" s="36"/>
      <c r="H163" s="2"/>
      <c r="I163" s="2"/>
      <c r="J163" s="2"/>
      <c r="K163" s="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43.5" customHeight="1">
      <c r="A164" s="28">
        <v>1</v>
      </c>
      <c r="B164" s="17" t="s">
        <v>243</v>
      </c>
      <c r="C164" s="30" t="s">
        <v>1</v>
      </c>
      <c r="D164" s="12">
        <v>150</v>
      </c>
      <c r="E164" s="12">
        <v>10.8</v>
      </c>
      <c r="F164" s="12"/>
      <c r="G164" s="12">
        <f>ROUND(F164*D164,2)</f>
        <v>0</v>
      </c>
      <c r="H164" s="2"/>
      <c r="I164" s="3"/>
      <c r="J164" s="2"/>
      <c r="K164" s="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45.75" customHeight="1">
      <c r="A165" s="28">
        <v>2</v>
      </c>
      <c r="B165" s="17" t="s">
        <v>235</v>
      </c>
      <c r="C165" s="30" t="s">
        <v>1</v>
      </c>
      <c r="D165" s="12">
        <v>650</v>
      </c>
      <c r="E165" s="12">
        <v>9.83</v>
      </c>
      <c r="F165" s="12"/>
      <c r="G165" s="12">
        <f aca="true" t="shared" si="8" ref="G165:G188">ROUND(F165*D165,2)</f>
        <v>0</v>
      </c>
      <c r="H165" s="13"/>
      <c r="I165" s="13"/>
      <c r="J165" s="13"/>
      <c r="K165" s="13"/>
      <c r="L165" s="13"/>
      <c r="M165" s="13"/>
      <c r="N165" s="13"/>
      <c r="O165" s="13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27">
      <c r="A166" s="28">
        <v>3</v>
      </c>
      <c r="B166" s="17" t="s">
        <v>244</v>
      </c>
      <c r="C166" s="30" t="s">
        <v>1</v>
      </c>
      <c r="D166" s="12">
        <v>80</v>
      </c>
      <c r="E166" s="12">
        <v>21.3</v>
      </c>
      <c r="F166" s="12"/>
      <c r="G166" s="12">
        <f t="shared" si="8"/>
        <v>0</v>
      </c>
      <c r="H166" s="2"/>
      <c r="I166" s="2"/>
      <c r="J166" s="2"/>
      <c r="K166" s="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27">
      <c r="A167" s="28">
        <v>4</v>
      </c>
      <c r="B167" s="11" t="s">
        <v>135</v>
      </c>
      <c r="C167" s="12" t="s">
        <v>16</v>
      </c>
      <c r="D167" s="12">
        <v>70</v>
      </c>
      <c r="E167" s="12">
        <v>107.5</v>
      </c>
      <c r="F167" s="12"/>
      <c r="G167" s="12">
        <f t="shared" si="8"/>
        <v>0</v>
      </c>
      <c r="H167" s="2"/>
      <c r="I167" s="2"/>
      <c r="J167" s="2"/>
      <c r="K167" s="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27">
      <c r="A168" s="28">
        <v>5</v>
      </c>
      <c r="B168" s="11" t="s">
        <v>124</v>
      </c>
      <c r="C168" s="12" t="s">
        <v>16</v>
      </c>
      <c r="D168" s="12">
        <v>32</v>
      </c>
      <c r="E168" s="12">
        <v>249.95</v>
      </c>
      <c r="F168" s="12"/>
      <c r="G168" s="12">
        <f t="shared" si="8"/>
        <v>0</v>
      </c>
      <c r="H168" s="2"/>
      <c r="I168" s="2"/>
      <c r="J168" s="2"/>
      <c r="K168" s="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18.75" customHeight="1">
      <c r="A169" s="28">
        <v>6</v>
      </c>
      <c r="B169" s="11" t="s">
        <v>32</v>
      </c>
      <c r="C169" s="12" t="s">
        <v>1</v>
      </c>
      <c r="D169" s="12">
        <v>25</v>
      </c>
      <c r="E169" s="12">
        <v>27.97</v>
      </c>
      <c r="F169" s="12"/>
      <c r="G169" s="12">
        <f t="shared" si="8"/>
        <v>0</v>
      </c>
      <c r="H169" s="2"/>
      <c r="I169" s="2"/>
      <c r="J169" s="2"/>
      <c r="K169" s="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13.5">
      <c r="A170" s="28">
        <v>7</v>
      </c>
      <c r="B170" s="11" t="s">
        <v>76</v>
      </c>
      <c r="C170" s="12" t="s">
        <v>1</v>
      </c>
      <c r="D170" s="12">
        <v>246.8</v>
      </c>
      <c r="E170" s="12">
        <v>289.23</v>
      </c>
      <c r="F170" s="12"/>
      <c r="G170" s="12">
        <f t="shared" si="8"/>
        <v>0</v>
      </c>
      <c r="H170" s="2"/>
      <c r="I170" s="2"/>
      <c r="J170" s="2"/>
      <c r="K170" s="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18" customHeight="1">
      <c r="A171" s="28">
        <v>8</v>
      </c>
      <c r="B171" s="11" t="s">
        <v>20</v>
      </c>
      <c r="C171" s="12" t="s">
        <v>2</v>
      </c>
      <c r="D171" s="40">
        <v>0.461</v>
      </c>
      <c r="E171" s="12">
        <v>2737.8</v>
      </c>
      <c r="F171" s="12"/>
      <c r="G171" s="12">
        <f t="shared" si="8"/>
        <v>0</v>
      </c>
      <c r="H171" s="2"/>
      <c r="I171" s="2"/>
      <c r="J171" s="2"/>
      <c r="K171" s="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31.5" customHeight="1">
      <c r="A172" s="28">
        <v>9</v>
      </c>
      <c r="B172" s="11" t="s">
        <v>136</v>
      </c>
      <c r="C172" s="12" t="s">
        <v>1</v>
      </c>
      <c r="D172" s="12">
        <v>25.9</v>
      </c>
      <c r="E172" s="12">
        <v>188.33</v>
      </c>
      <c r="F172" s="12"/>
      <c r="G172" s="12">
        <f t="shared" si="8"/>
        <v>0</v>
      </c>
      <c r="H172" s="2"/>
      <c r="I172" s="2"/>
      <c r="J172" s="2"/>
      <c r="K172" s="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33" customHeight="1">
      <c r="A173" s="28">
        <v>10</v>
      </c>
      <c r="B173" s="11" t="s">
        <v>137</v>
      </c>
      <c r="C173" s="12" t="s">
        <v>16</v>
      </c>
      <c r="D173" s="12">
        <v>27.2</v>
      </c>
      <c r="E173" s="12">
        <v>704.04</v>
      </c>
      <c r="F173" s="12"/>
      <c r="G173" s="12">
        <f t="shared" si="8"/>
        <v>0</v>
      </c>
      <c r="H173" s="2"/>
      <c r="I173" s="2"/>
      <c r="J173" s="2"/>
      <c r="K173" s="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21.75" customHeight="1">
      <c r="A174" s="28">
        <v>11</v>
      </c>
      <c r="B174" s="11" t="s">
        <v>18</v>
      </c>
      <c r="C174" s="12" t="s">
        <v>9</v>
      </c>
      <c r="D174" s="12">
        <v>83</v>
      </c>
      <c r="E174" s="12">
        <v>11.21</v>
      </c>
      <c r="F174" s="12"/>
      <c r="G174" s="12">
        <f t="shared" si="8"/>
        <v>0</v>
      </c>
      <c r="H174" s="2"/>
      <c r="I174" s="2"/>
      <c r="J174" s="2"/>
      <c r="K174" s="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21" customFormat="1" ht="23.25" customHeight="1">
      <c r="A175" s="28">
        <v>12</v>
      </c>
      <c r="B175" s="11" t="s">
        <v>19</v>
      </c>
      <c r="C175" s="12" t="s">
        <v>9</v>
      </c>
      <c r="D175" s="12">
        <v>74</v>
      </c>
      <c r="E175" s="12">
        <v>24.58</v>
      </c>
      <c r="F175" s="12"/>
      <c r="G175" s="12">
        <f t="shared" si="8"/>
        <v>0</v>
      </c>
      <c r="H175" s="2"/>
      <c r="I175" s="2"/>
      <c r="J175" s="2"/>
      <c r="K175" s="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20.25" customHeight="1">
      <c r="A176" s="28">
        <v>13</v>
      </c>
      <c r="B176" s="11" t="s">
        <v>72</v>
      </c>
      <c r="C176" s="12" t="s">
        <v>1</v>
      </c>
      <c r="D176" s="12">
        <v>2</v>
      </c>
      <c r="E176" s="12">
        <v>194.35</v>
      </c>
      <c r="F176" s="12"/>
      <c r="G176" s="12">
        <f t="shared" si="8"/>
        <v>0</v>
      </c>
      <c r="H176" s="2"/>
      <c r="I176" s="2"/>
      <c r="J176" s="2"/>
      <c r="K176" s="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20.25" customHeight="1">
      <c r="A177" s="28"/>
      <c r="B177" s="31" t="s">
        <v>73</v>
      </c>
      <c r="C177" s="32"/>
      <c r="D177" s="12"/>
      <c r="E177" s="12"/>
      <c r="F177" s="12"/>
      <c r="G177" s="12">
        <f t="shared" si="8"/>
        <v>0</v>
      </c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13.5">
      <c r="A178" s="28">
        <v>14</v>
      </c>
      <c r="B178" s="11" t="s">
        <v>74</v>
      </c>
      <c r="C178" s="12" t="s">
        <v>1</v>
      </c>
      <c r="D178" s="12">
        <v>9.1</v>
      </c>
      <c r="E178" s="12">
        <v>27.97</v>
      </c>
      <c r="F178" s="12"/>
      <c r="G178" s="12">
        <f t="shared" si="8"/>
        <v>0</v>
      </c>
      <c r="H178" s="2"/>
      <c r="I178" s="2"/>
      <c r="J178" s="2"/>
      <c r="K178" s="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27">
      <c r="A179" s="28">
        <v>15</v>
      </c>
      <c r="B179" s="11" t="s">
        <v>134</v>
      </c>
      <c r="C179" s="12" t="s">
        <v>1</v>
      </c>
      <c r="D179" s="12">
        <v>124</v>
      </c>
      <c r="E179" s="12">
        <v>293.91</v>
      </c>
      <c r="F179" s="12"/>
      <c r="G179" s="12">
        <f t="shared" si="8"/>
        <v>0</v>
      </c>
      <c r="H179" s="2"/>
      <c r="I179" s="2"/>
      <c r="J179" s="2"/>
      <c r="K179" s="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72" customFormat="1" ht="18.75" customHeight="1">
      <c r="A180" s="20">
        <v>16</v>
      </c>
      <c r="B180" s="31" t="s">
        <v>18</v>
      </c>
      <c r="C180" s="69" t="s">
        <v>9</v>
      </c>
      <c r="D180" s="69">
        <v>66</v>
      </c>
      <c r="E180" s="69">
        <v>11.33</v>
      </c>
      <c r="F180" s="69"/>
      <c r="G180" s="69">
        <f t="shared" si="8"/>
        <v>0</v>
      </c>
      <c r="H180" s="70"/>
      <c r="I180" s="70"/>
      <c r="J180" s="70"/>
      <c r="K180" s="71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A180" s="70"/>
      <c r="EB180" s="70"/>
      <c r="EC180" s="70"/>
      <c r="ED180" s="70"/>
      <c r="EE180" s="70"/>
      <c r="EF180" s="70"/>
      <c r="EG180" s="70"/>
      <c r="EH180" s="70"/>
      <c r="EI180" s="70"/>
      <c r="EJ180" s="70"/>
      <c r="EK180" s="70"/>
      <c r="EL180" s="70"/>
      <c r="EM180" s="70"/>
      <c r="EN180" s="70"/>
      <c r="EO180" s="70"/>
      <c r="EP180" s="70"/>
      <c r="EQ180" s="70"/>
      <c r="ER180" s="70"/>
      <c r="ES180" s="70"/>
      <c r="ET180" s="70"/>
      <c r="EU180" s="70"/>
      <c r="EV180" s="70"/>
      <c r="EW180" s="70"/>
      <c r="EX180" s="70"/>
      <c r="EY180" s="70"/>
      <c r="EZ180" s="70"/>
      <c r="FA180" s="70"/>
      <c r="FB180" s="70"/>
      <c r="FC180" s="70"/>
      <c r="FD180" s="70"/>
      <c r="FE180" s="70"/>
      <c r="FF180" s="70"/>
      <c r="FG180" s="70"/>
      <c r="FH180" s="70"/>
      <c r="FI180" s="70"/>
      <c r="FJ180" s="70"/>
      <c r="FK180" s="70"/>
      <c r="FL180" s="70"/>
      <c r="FM180" s="70"/>
      <c r="FN180" s="70"/>
      <c r="FO180" s="70"/>
      <c r="FP180" s="70"/>
      <c r="FQ180" s="70"/>
      <c r="FR180" s="70"/>
      <c r="FS180" s="70"/>
      <c r="FT180" s="70"/>
      <c r="FU180" s="70"/>
      <c r="FV180" s="70"/>
      <c r="FW180" s="70"/>
      <c r="FX180" s="70"/>
      <c r="FY180" s="70"/>
      <c r="FZ180" s="70"/>
      <c r="GA180" s="70"/>
      <c r="GB180" s="70"/>
      <c r="GC180" s="70"/>
      <c r="GD180" s="70"/>
      <c r="GE180" s="70"/>
      <c r="GF180" s="70"/>
      <c r="GG180" s="70"/>
      <c r="GH180" s="70"/>
      <c r="GI180" s="70"/>
      <c r="GJ180" s="70"/>
      <c r="GK180" s="70"/>
      <c r="GL180" s="70"/>
      <c r="GM180" s="70"/>
      <c r="GN180" s="70"/>
      <c r="GO180" s="70"/>
      <c r="GP180" s="70"/>
      <c r="GQ180" s="70"/>
      <c r="GR180" s="70"/>
      <c r="GS180" s="70"/>
      <c r="GT180" s="70"/>
      <c r="GU180" s="70"/>
      <c r="GV180" s="70"/>
      <c r="GW180" s="70"/>
      <c r="GX180" s="70"/>
      <c r="GY180" s="70"/>
      <c r="GZ180" s="70"/>
      <c r="HA180" s="70"/>
      <c r="HB180" s="70"/>
      <c r="HC180" s="70"/>
      <c r="HD180" s="70"/>
      <c r="HE180" s="70"/>
      <c r="HF180" s="70"/>
      <c r="HG180" s="70"/>
      <c r="HH180" s="70"/>
      <c r="HI180" s="70"/>
      <c r="HJ180" s="70"/>
      <c r="HK180" s="70"/>
      <c r="HL180" s="70"/>
      <c r="HM180" s="70"/>
      <c r="HN180" s="70"/>
      <c r="HO180" s="70"/>
      <c r="HP180" s="70"/>
      <c r="HQ180" s="70"/>
      <c r="HR180" s="70"/>
      <c r="HS180" s="70"/>
      <c r="HT180" s="70"/>
      <c r="HU180" s="70"/>
      <c r="HV180" s="70"/>
      <c r="HW180" s="70"/>
      <c r="HX180" s="70"/>
      <c r="HY180" s="70"/>
      <c r="HZ180" s="70"/>
      <c r="IA180" s="70"/>
      <c r="IB180" s="70"/>
      <c r="IC180" s="70"/>
      <c r="ID180" s="70"/>
      <c r="IE180" s="70"/>
      <c r="IF180" s="70"/>
      <c r="IG180" s="70"/>
      <c r="IH180" s="70"/>
      <c r="II180" s="70"/>
      <c r="IJ180" s="70"/>
      <c r="IK180" s="70"/>
      <c r="IL180" s="70"/>
      <c r="IM180" s="70"/>
      <c r="IN180" s="70"/>
      <c r="IO180" s="70"/>
      <c r="IP180" s="70"/>
      <c r="IQ180" s="70"/>
      <c r="IR180" s="70"/>
      <c r="IS180" s="70"/>
      <c r="IT180" s="70"/>
      <c r="IU180" s="70"/>
      <c r="IV180" s="70"/>
    </row>
    <row r="181" spans="1:256" s="72" customFormat="1" ht="18.75" customHeight="1">
      <c r="A181" s="20"/>
      <c r="B181" s="31" t="s">
        <v>131</v>
      </c>
      <c r="C181" s="73"/>
      <c r="D181" s="69"/>
      <c r="E181" s="69"/>
      <c r="F181" s="69"/>
      <c r="G181" s="69">
        <f t="shared" si="8"/>
        <v>0</v>
      </c>
      <c r="H181" s="70"/>
      <c r="I181" s="70"/>
      <c r="J181" s="70"/>
      <c r="K181" s="71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0"/>
      <c r="FS181" s="70"/>
      <c r="FT181" s="70"/>
      <c r="FU181" s="70"/>
      <c r="FV181" s="70"/>
      <c r="FW181" s="70"/>
      <c r="FX181" s="70"/>
      <c r="FY181" s="70"/>
      <c r="FZ181" s="70"/>
      <c r="GA181" s="70"/>
      <c r="GB181" s="70"/>
      <c r="GC181" s="70"/>
      <c r="GD181" s="70"/>
      <c r="GE181" s="70"/>
      <c r="GF181" s="70"/>
      <c r="GG181" s="70"/>
      <c r="GH181" s="70"/>
      <c r="GI181" s="70"/>
      <c r="GJ181" s="70"/>
      <c r="GK181" s="70"/>
      <c r="GL181" s="70"/>
      <c r="GM181" s="70"/>
      <c r="GN181" s="70"/>
      <c r="GO181" s="70"/>
      <c r="GP181" s="70"/>
      <c r="GQ181" s="70"/>
      <c r="GR181" s="70"/>
      <c r="GS181" s="70"/>
      <c r="GT181" s="70"/>
      <c r="GU181" s="70"/>
      <c r="GV181" s="70"/>
      <c r="GW181" s="70"/>
      <c r="GX181" s="70"/>
      <c r="GY181" s="70"/>
      <c r="GZ181" s="70"/>
      <c r="HA181" s="70"/>
      <c r="HB181" s="70"/>
      <c r="HC181" s="70"/>
      <c r="HD181" s="70"/>
      <c r="HE181" s="70"/>
      <c r="HF181" s="70"/>
      <c r="HG181" s="70"/>
      <c r="HH181" s="70"/>
      <c r="HI181" s="70"/>
      <c r="HJ181" s="70"/>
      <c r="HK181" s="70"/>
      <c r="HL181" s="70"/>
      <c r="HM181" s="70"/>
      <c r="HN181" s="70"/>
      <c r="HO181" s="70"/>
      <c r="HP181" s="70"/>
      <c r="HQ181" s="70"/>
      <c r="HR181" s="70"/>
      <c r="HS181" s="70"/>
      <c r="HT181" s="70"/>
      <c r="HU181" s="70"/>
      <c r="HV181" s="70"/>
      <c r="HW181" s="70"/>
      <c r="HX181" s="70"/>
      <c r="HY181" s="70"/>
      <c r="HZ181" s="70"/>
      <c r="IA181" s="70"/>
      <c r="IB181" s="70"/>
      <c r="IC181" s="70"/>
      <c r="ID181" s="70"/>
      <c r="IE181" s="70"/>
      <c r="IF181" s="70"/>
      <c r="IG181" s="70"/>
      <c r="IH181" s="70"/>
      <c r="II181" s="70"/>
      <c r="IJ181" s="70"/>
      <c r="IK181" s="70"/>
      <c r="IL181" s="70"/>
      <c r="IM181" s="70"/>
      <c r="IN181" s="70"/>
      <c r="IO181" s="70"/>
      <c r="IP181" s="70"/>
      <c r="IQ181" s="70"/>
      <c r="IR181" s="70"/>
      <c r="IS181" s="70"/>
      <c r="IT181" s="70"/>
      <c r="IU181" s="70"/>
      <c r="IV181" s="70"/>
    </row>
    <row r="182" spans="1:256" ht="40.5">
      <c r="A182" s="28">
        <v>17</v>
      </c>
      <c r="B182" s="11" t="s">
        <v>272</v>
      </c>
      <c r="C182" s="12" t="s">
        <v>12</v>
      </c>
      <c r="D182" s="12">
        <v>9</v>
      </c>
      <c r="E182" s="12">
        <v>156.18</v>
      </c>
      <c r="F182" s="12"/>
      <c r="G182" s="12">
        <f t="shared" si="8"/>
        <v>0</v>
      </c>
      <c r="H182" s="2"/>
      <c r="I182" s="2"/>
      <c r="J182" s="2"/>
      <c r="K182" s="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40.5">
      <c r="A183" s="28">
        <v>18</v>
      </c>
      <c r="B183" s="11" t="s">
        <v>273</v>
      </c>
      <c r="C183" s="12" t="s">
        <v>12</v>
      </c>
      <c r="D183" s="12">
        <v>36</v>
      </c>
      <c r="E183" s="12">
        <v>117.11</v>
      </c>
      <c r="F183" s="12"/>
      <c r="G183" s="12">
        <f t="shared" si="8"/>
        <v>0</v>
      </c>
      <c r="H183" s="2"/>
      <c r="I183" s="2"/>
      <c r="J183" s="2"/>
      <c r="K183" s="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14.25" customHeight="1">
      <c r="A184" s="28">
        <v>19</v>
      </c>
      <c r="B184" s="11" t="s">
        <v>84</v>
      </c>
      <c r="C184" s="12" t="s">
        <v>62</v>
      </c>
      <c r="D184" s="12">
        <v>28.8</v>
      </c>
      <c r="E184" s="12">
        <v>3.9</v>
      </c>
      <c r="F184" s="12"/>
      <c r="G184" s="12">
        <f t="shared" si="8"/>
        <v>0</v>
      </c>
      <c r="H184" s="2"/>
      <c r="I184" s="2"/>
      <c r="J184" s="2"/>
      <c r="K184" s="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18" customHeight="1">
      <c r="A185" s="28">
        <v>20</v>
      </c>
      <c r="B185" s="11" t="s">
        <v>138</v>
      </c>
      <c r="C185" s="12" t="s">
        <v>2</v>
      </c>
      <c r="D185" s="40">
        <v>134.784</v>
      </c>
      <c r="E185" s="12">
        <v>6.17</v>
      </c>
      <c r="F185" s="12"/>
      <c r="G185" s="12">
        <f t="shared" si="8"/>
        <v>0</v>
      </c>
      <c r="H185" s="2"/>
      <c r="I185" s="2"/>
      <c r="J185" s="2"/>
      <c r="K185" s="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27">
      <c r="A186" s="28">
        <v>21</v>
      </c>
      <c r="B186" s="17" t="s">
        <v>139</v>
      </c>
      <c r="C186" s="12" t="s">
        <v>1</v>
      </c>
      <c r="D186" s="12">
        <v>6.3</v>
      </c>
      <c r="E186" s="12">
        <v>164.83</v>
      </c>
      <c r="F186" s="12"/>
      <c r="G186" s="12">
        <f t="shared" si="8"/>
        <v>0</v>
      </c>
      <c r="H186" s="2"/>
      <c r="I186" s="2"/>
      <c r="J186" s="2"/>
      <c r="K186" s="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13.5">
      <c r="A187" s="28">
        <v>22</v>
      </c>
      <c r="B187" s="43" t="s">
        <v>21</v>
      </c>
      <c r="C187" s="12" t="s">
        <v>1</v>
      </c>
      <c r="D187" s="12">
        <v>30</v>
      </c>
      <c r="E187" s="12">
        <v>32.35</v>
      </c>
      <c r="F187" s="12"/>
      <c r="G187" s="12">
        <f t="shared" si="8"/>
        <v>0</v>
      </c>
      <c r="H187" s="2"/>
      <c r="I187" s="2"/>
      <c r="J187" s="2"/>
      <c r="K187" s="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27">
      <c r="A188" s="28">
        <v>23</v>
      </c>
      <c r="B188" s="17" t="s">
        <v>245</v>
      </c>
      <c r="C188" s="30" t="s">
        <v>1</v>
      </c>
      <c r="D188" s="12">
        <v>250</v>
      </c>
      <c r="E188" s="12">
        <v>12.64</v>
      </c>
      <c r="F188" s="12"/>
      <c r="G188" s="12">
        <f t="shared" si="8"/>
        <v>0</v>
      </c>
      <c r="H188" s="2"/>
      <c r="I188" s="2"/>
      <c r="J188" s="2"/>
      <c r="K188" s="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16.5" customHeight="1">
      <c r="A189" s="28"/>
      <c r="B189" s="55" t="s">
        <v>44</v>
      </c>
      <c r="C189" s="56"/>
      <c r="D189" s="57"/>
      <c r="E189" s="57"/>
      <c r="F189" s="57"/>
      <c r="G189" s="58">
        <f>SUM(G164:G188)</f>
        <v>0</v>
      </c>
      <c r="H189" s="2"/>
      <c r="I189" s="2"/>
      <c r="J189" s="2"/>
      <c r="K189" s="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27">
      <c r="A190" s="28"/>
      <c r="B190" s="35" t="s">
        <v>290</v>
      </c>
      <c r="C190" s="36"/>
      <c r="D190" s="37"/>
      <c r="E190" s="37"/>
      <c r="F190" s="37"/>
      <c r="G190" s="36"/>
      <c r="H190" s="2"/>
      <c r="I190" s="2"/>
      <c r="J190" s="2"/>
      <c r="K190" s="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27">
      <c r="A191" s="28">
        <v>1</v>
      </c>
      <c r="B191" s="17" t="s">
        <v>243</v>
      </c>
      <c r="C191" s="30" t="s">
        <v>1</v>
      </c>
      <c r="D191" s="12">
        <v>75</v>
      </c>
      <c r="E191" s="12">
        <v>10.8</v>
      </c>
      <c r="F191" s="12"/>
      <c r="G191" s="12">
        <f>ROUND(F191*D191,2)</f>
        <v>0</v>
      </c>
      <c r="H191" s="2"/>
      <c r="I191" s="3"/>
      <c r="J191" s="2"/>
      <c r="K191" s="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27">
      <c r="A192" s="28">
        <v>2</v>
      </c>
      <c r="B192" s="17" t="s">
        <v>235</v>
      </c>
      <c r="C192" s="30" t="s">
        <v>1</v>
      </c>
      <c r="D192" s="12">
        <v>370</v>
      </c>
      <c r="E192" s="12">
        <v>9.83</v>
      </c>
      <c r="F192" s="12"/>
      <c r="G192" s="12">
        <f aca="true" t="shared" si="9" ref="G192:G201">ROUND(F192*D192,2)</f>
        <v>0</v>
      </c>
      <c r="H192" s="13"/>
      <c r="I192" s="13"/>
      <c r="J192" s="13"/>
      <c r="K192" s="13"/>
      <c r="L192" s="13"/>
      <c r="M192" s="13"/>
      <c r="N192" s="13"/>
      <c r="O192" s="13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36.75" customHeight="1">
      <c r="A193" s="28">
        <v>3</v>
      </c>
      <c r="B193" s="17" t="s">
        <v>259</v>
      </c>
      <c r="C193" s="30" t="s">
        <v>1</v>
      </c>
      <c r="D193" s="12">
        <v>475</v>
      </c>
      <c r="E193" s="12">
        <v>8.95</v>
      </c>
      <c r="F193" s="12"/>
      <c r="G193" s="12">
        <f t="shared" si="9"/>
        <v>0</v>
      </c>
      <c r="H193" s="2"/>
      <c r="I193" s="2"/>
      <c r="J193" s="2"/>
      <c r="K193" s="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47.25" customHeight="1">
      <c r="A194" s="28">
        <v>4</v>
      </c>
      <c r="B194" s="17" t="s">
        <v>230</v>
      </c>
      <c r="C194" s="30" t="s">
        <v>1</v>
      </c>
      <c r="D194" s="12">
        <v>30</v>
      </c>
      <c r="E194" s="12">
        <v>25.53</v>
      </c>
      <c r="F194" s="12"/>
      <c r="G194" s="12">
        <f t="shared" si="9"/>
        <v>0</v>
      </c>
      <c r="H194" s="2"/>
      <c r="I194" s="2"/>
      <c r="J194" s="2"/>
      <c r="K194" s="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38.25" customHeight="1">
      <c r="A195" s="28">
        <v>5</v>
      </c>
      <c r="B195" s="41" t="s">
        <v>246</v>
      </c>
      <c r="C195" s="30" t="s">
        <v>1</v>
      </c>
      <c r="D195" s="12">
        <v>20</v>
      </c>
      <c r="E195" s="12">
        <v>21.3</v>
      </c>
      <c r="F195" s="12"/>
      <c r="G195" s="12">
        <f t="shared" si="9"/>
        <v>0</v>
      </c>
      <c r="H195" s="2"/>
      <c r="I195" s="2"/>
      <c r="J195" s="2"/>
      <c r="K195" s="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19.5" customHeight="1">
      <c r="A196" s="28">
        <v>6</v>
      </c>
      <c r="B196" s="11" t="s">
        <v>100</v>
      </c>
      <c r="C196" s="12" t="s">
        <v>9</v>
      </c>
      <c r="D196" s="12">
        <v>60</v>
      </c>
      <c r="E196" s="12">
        <v>11.75</v>
      </c>
      <c r="F196" s="12"/>
      <c r="G196" s="12">
        <f t="shared" si="9"/>
        <v>0</v>
      </c>
      <c r="H196" s="2"/>
      <c r="I196" s="2"/>
      <c r="J196" s="2"/>
      <c r="K196" s="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19.5" customHeight="1">
      <c r="A197" s="28">
        <v>7</v>
      </c>
      <c r="B197" s="41" t="s">
        <v>41</v>
      </c>
      <c r="C197" s="30" t="s">
        <v>1</v>
      </c>
      <c r="D197" s="12">
        <v>59</v>
      </c>
      <c r="E197" s="12">
        <v>24.03</v>
      </c>
      <c r="F197" s="12"/>
      <c r="G197" s="12">
        <f t="shared" si="9"/>
        <v>0</v>
      </c>
      <c r="H197" s="2"/>
      <c r="I197" s="2"/>
      <c r="J197" s="2"/>
      <c r="K197" s="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57" customHeight="1">
      <c r="A198" s="28">
        <v>8</v>
      </c>
      <c r="B198" s="11" t="s">
        <v>272</v>
      </c>
      <c r="C198" s="12" t="s">
        <v>12</v>
      </c>
      <c r="D198" s="12">
        <v>38</v>
      </c>
      <c r="E198" s="12">
        <v>156.18</v>
      </c>
      <c r="F198" s="12"/>
      <c r="G198" s="12">
        <f t="shared" si="9"/>
        <v>0</v>
      </c>
      <c r="H198" s="2"/>
      <c r="I198" s="2"/>
      <c r="J198" s="2"/>
      <c r="K198" s="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59.25" customHeight="1">
      <c r="A199" s="28">
        <v>9</v>
      </c>
      <c r="B199" s="11" t="s">
        <v>273</v>
      </c>
      <c r="C199" s="12" t="s">
        <v>12</v>
      </c>
      <c r="D199" s="12">
        <v>226</v>
      </c>
      <c r="E199" s="12">
        <v>117.11</v>
      </c>
      <c r="F199" s="12"/>
      <c r="G199" s="12">
        <f t="shared" si="9"/>
        <v>0</v>
      </c>
      <c r="H199" s="2"/>
      <c r="I199" s="2"/>
      <c r="J199" s="2"/>
      <c r="K199" s="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18" customHeight="1">
      <c r="A200" s="28">
        <v>10</v>
      </c>
      <c r="B200" s="11" t="s">
        <v>84</v>
      </c>
      <c r="C200" s="12" t="s">
        <v>62</v>
      </c>
      <c r="D200" s="12">
        <v>166</v>
      </c>
      <c r="E200" s="12">
        <v>3.9</v>
      </c>
      <c r="F200" s="12"/>
      <c r="G200" s="12">
        <f t="shared" si="9"/>
        <v>0</v>
      </c>
      <c r="H200" s="2"/>
      <c r="I200" s="2"/>
      <c r="J200" s="2"/>
      <c r="K200" s="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40.5">
      <c r="A201" s="28">
        <v>11</v>
      </c>
      <c r="B201" s="17" t="s">
        <v>247</v>
      </c>
      <c r="C201" s="30" t="s">
        <v>1</v>
      </c>
      <c r="D201" s="12">
        <v>120</v>
      </c>
      <c r="E201" s="12">
        <v>13.29</v>
      </c>
      <c r="F201" s="12"/>
      <c r="G201" s="12">
        <f t="shared" si="9"/>
        <v>0</v>
      </c>
      <c r="H201" s="2"/>
      <c r="I201" s="2"/>
      <c r="J201" s="2"/>
      <c r="K201" s="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21" customHeight="1">
      <c r="A202" s="28"/>
      <c r="B202" s="55" t="s">
        <v>75</v>
      </c>
      <c r="C202" s="56"/>
      <c r="D202" s="57"/>
      <c r="E202" s="57"/>
      <c r="F202" s="57"/>
      <c r="G202" s="58">
        <f>SUM(G191:G201)</f>
        <v>0</v>
      </c>
      <c r="H202" s="2"/>
      <c r="I202" s="2"/>
      <c r="J202" s="2"/>
      <c r="K202" s="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29.25" customHeight="1">
      <c r="A203" s="28"/>
      <c r="B203" s="35" t="s">
        <v>140</v>
      </c>
      <c r="C203" s="36"/>
      <c r="D203" s="37"/>
      <c r="E203" s="37"/>
      <c r="F203" s="37"/>
      <c r="G203" s="36"/>
      <c r="H203" s="2"/>
      <c r="I203" s="2"/>
      <c r="J203" s="2"/>
      <c r="K203" s="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27">
      <c r="A204" s="28">
        <v>1</v>
      </c>
      <c r="B204" s="17" t="s">
        <v>243</v>
      </c>
      <c r="C204" s="30" t="s">
        <v>1</v>
      </c>
      <c r="D204" s="12">
        <v>138</v>
      </c>
      <c r="E204" s="12">
        <v>10.8</v>
      </c>
      <c r="F204" s="12"/>
      <c r="G204" s="12">
        <f>ROUND(F204*D204,2)</f>
        <v>0</v>
      </c>
      <c r="H204" s="2"/>
      <c r="I204" s="3"/>
      <c r="J204" s="2"/>
      <c r="K204" s="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ht="45.75" customHeight="1">
      <c r="A205" s="28">
        <v>2</v>
      </c>
      <c r="B205" s="17" t="s">
        <v>235</v>
      </c>
      <c r="C205" s="30" t="s">
        <v>1</v>
      </c>
      <c r="D205" s="12">
        <v>546</v>
      </c>
      <c r="E205" s="12">
        <v>9.83</v>
      </c>
      <c r="F205" s="12"/>
      <c r="G205" s="12">
        <f aca="true" t="shared" si="10" ref="G205:G214">ROUND(F205*D205,2)</f>
        <v>0</v>
      </c>
      <c r="H205" s="13"/>
      <c r="I205" s="13"/>
      <c r="J205" s="13"/>
      <c r="K205" s="13"/>
      <c r="L205" s="13"/>
      <c r="M205" s="13"/>
      <c r="N205" s="13"/>
      <c r="O205" s="13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ht="41.25" customHeight="1">
      <c r="A206" s="28">
        <v>3</v>
      </c>
      <c r="B206" s="17" t="s">
        <v>244</v>
      </c>
      <c r="C206" s="30" t="s">
        <v>1</v>
      </c>
      <c r="D206" s="12">
        <v>68</v>
      </c>
      <c r="E206" s="12">
        <v>21.3</v>
      </c>
      <c r="F206" s="12"/>
      <c r="G206" s="12">
        <f t="shared" si="10"/>
        <v>0</v>
      </c>
      <c r="H206" s="2"/>
      <c r="I206" s="2"/>
      <c r="J206" s="2"/>
      <c r="K206" s="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ht="42.75" customHeight="1">
      <c r="A207" s="28">
        <v>4</v>
      </c>
      <c r="B207" s="11" t="s">
        <v>141</v>
      </c>
      <c r="C207" s="12" t="s">
        <v>16</v>
      </c>
      <c r="D207" s="12">
        <v>5.3</v>
      </c>
      <c r="E207" s="12">
        <v>107.52</v>
      </c>
      <c r="F207" s="12"/>
      <c r="G207" s="12">
        <f t="shared" si="10"/>
        <v>0</v>
      </c>
      <c r="H207" s="2"/>
      <c r="I207" s="2"/>
      <c r="J207" s="2"/>
      <c r="K207" s="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ht="27">
      <c r="A208" s="28">
        <v>5</v>
      </c>
      <c r="B208" s="11" t="s">
        <v>142</v>
      </c>
      <c r="C208" s="12" t="s">
        <v>16</v>
      </c>
      <c r="D208" s="12">
        <v>88</v>
      </c>
      <c r="E208" s="12">
        <v>72.04</v>
      </c>
      <c r="F208" s="12"/>
      <c r="G208" s="12">
        <f t="shared" si="10"/>
        <v>0</v>
      </c>
      <c r="H208" s="2"/>
      <c r="I208" s="2"/>
      <c r="J208" s="2"/>
      <c r="K208" s="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ht="31.5" customHeight="1">
      <c r="A209" s="28">
        <v>6</v>
      </c>
      <c r="B209" s="11" t="s">
        <v>100</v>
      </c>
      <c r="C209" s="12" t="s">
        <v>9</v>
      </c>
      <c r="D209" s="12">
        <v>269.5</v>
      </c>
      <c r="E209" s="12">
        <v>11.72</v>
      </c>
      <c r="F209" s="12"/>
      <c r="G209" s="12">
        <f t="shared" si="10"/>
        <v>0</v>
      </c>
      <c r="H209" s="2"/>
      <c r="I209" s="2"/>
      <c r="J209" s="2"/>
      <c r="K209" s="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ht="17.25" customHeight="1">
      <c r="A210" s="28">
        <v>7</v>
      </c>
      <c r="B210" s="41" t="s">
        <v>41</v>
      </c>
      <c r="C210" s="30" t="s">
        <v>1</v>
      </c>
      <c r="D210" s="12">
        <v>43.5</v>
      </c>
      <c r="E210" s="12">
        <v>24.03</v>
      </c>
      <c r="F210" s="12"/>
      <c r="G210" s="12">
        <f t="shared" si="10"/>
        <v>0</v>
      </c>
      <c r="H210" s="2"/>
      <c r="I210" s="2"/>
      <c r="J210" s="2"/>
      <c r="K210" s="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ht="63.75" customHeight="1">
      <c r="A211" s="28">
        <v>8</v>
      </c>
      <c r="B211" s="11" t="s">
        <v>280</v>
      </c>
      <c r="C211" s="12" t="s">
        <v>12</v>
      </c>
      <c r="D211" s="12">
        <v>75</v>
      </c>
      <c r="E211" s="12">
        <v>156.18</v>
      </c>
      <c r="F211" s="12"/>
      <c r="G211" s="12">
        <f t="shared" si="10"/>
        <v>0</v>
      </c>
      <c r="H211" s="2"/>
      <c r="I211" s="2"/>
      <c r="J211" s="2"/>
      <c r="K211" s="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ht="40.5">
      <c r="A212" s="28">
        <v>9</v>
      </c>
      <c r="B212" s="11" t="s">
        <v>279</v>
      </c>
      <c r="C212" s="12" t="s">
        <v>12</v>
      </c>
      <c r="D212" s="12">
        <v>172</v>
      </c>
      <c r="E212" s="12">
        <v>117.11</v>
      </c>
      <c r="F212" s="12"/>
      <c r="G212" s="12">
        <f t="shared" si="10"/>
        <v>0</v>
      </c>
      <c r="H212" s="2"/>
      <c r="I212" s="2"/>
      <c r="J212" s="2"/>
      <c r="K212" s="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ht="16.5" customHeight="1">
      <c r="A213" s="28">
        <v>10</v>
      </c>
      <c r="B213" s="11" t="s">
        <v>84</v>
      </c>
      <c r="C213" s="12" t="s">
        <v>62</v>
      </c>
      <c r="D213" s="12">
        <v>163.2</v>
      </c>
      <c r="E213" s="12">
        <v>3.9</v>
      </c>
      <c r="F213" s="12"/>
      <c r="G213" s="12">
        <f t="shared" si="10"/>
        <v>0</v>
      </c>
      <c r="H213" s="2"/>
      <c r="I213" s="2"/>
      <c r="J213" s="2"/>
      <c r="K213" s="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40.5">
      <c r="A214" s="28">
        <v>11</v>
      </c>
      <c r="B214" s="17" t="s">
        <v>247</v>
      </c>
      <c r="C214" s="30" t="s">
        <v>1</v>
      </c>
      <c r="D214" s="12">
        <v>414</v>
      </c>
      <c r="E214" s="12">
        <v>13.29</v>
      </c>
      <c r="F214" s="12"/>
      <c r="G214" s="12">
        <f t="shared" si="10"/>
        <v>0</v>
      </c>
      <c r="H214" s="2"/>
      <c r="I214" s="2"/>
      <c r="J214" s="2"/>
      <c r="K214" s="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17.25" customHeight="1">
      <c r="A215" s="28"/>
      <c r="B215" s="55" t="s">
        <v>77</v>
      </c>
      <c r="C215" s="56"/>
      <c r="D215" s="57"/>
      <c r="E215" s="57"/>
      <c r="F215" s="57"/>
      <c r="G215" s="58">
        <f>SUM(G204:G214)</f>
        <v>0</v>
      </c>
      <c r="H215" s="2"/>
      <c r="I215" s="2"/>
      <c r="J215" s="2"/>
      <c r="K215" s="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ht="13.5">
      <c r="A216" s="28"/>
      <c r="B216" s="35" t="s">
        <v>146</v>
      </c>
      <c r="C216" s="36"/>
      <c r="D216" s="37"/>
      <c r="E216" s="37"/>
      <c r="F216" s="37"/>
      <c r="G216" s="36"/>
      <c r="H216" s="2"/>
      <c r="I216" s="2"/>
      <c r="J216" s="2"/>
      <c r="K216" s="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ht="42.75" customHeight="1">
      <c r="A217" s="28">
        <v>1</v>
      </c>
      <c r="B217" s="17" t="s">
        <v>234</v>
      </c>
      <c r="C217" s="30" t="s">
        <v>1</v>
      </c>
      <c r="D217" s="12">
        <v>154</v>
      </c>
      <c r="E217" s="12">
        <v>10.8</v>
      </c>
      <c r="F217" s="12"/>
      <c r="G217" s="12">
        <f aca="true" t="shared" si="11" ref="G217:G222">ROUND(F217*D217,2)</f>
        <v>0</v>
      </c>
      <c r="H217" s="2"/>
      <c r="I217" s="3"/>
      <c r="J217" s="2"/>
      <c r="K217" s="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ht="42" customHeight="1">
      <c r="A218" s="28">
        <v>2</v>
      </c>
      <c r="B218" s="41" t="s">
        <v>262</v>
      </c>
      <c r="C218" s="30" t="s">
        <v>1</v>
      </c>
      <c r="D218" s="12">
        <v>17</v>
      </c>
      <c r="E218" s="12">
        <v>26.94</v>
      </c>
      <c r="F218" s="12"/>
      <c r="G218" s="12">
        <f t="shared" si="11"/>
        <v>0</v>
      </c>
      <c r="H218" s="13"/>
      <c r="I218" s="13"/>
      <c r="J218" s="13"/>
      <c r="K218" s="13"/>
      <c r="L218" s="13"/>
      <c r="M218" s="13"/>
      <c r="N218" s="13"/>
      <c r="O218" s="1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ht="18" customHeight="1">
      <c r="A219" s="28">
        <v>3</v>
      </c>
      <c r="B219" s="11" t="s">
        <v>143</v>
      </c>
      <c r="C219" s="12" t="s">
        <v>1</v>
      </c>
      <c r="D219" s="12">
        <v>114</v>
      </c>
      <c r="E219" s="12">
        <v>27.97</v>
      </c>
      <c r="F219" s="12"/>
      <c r="G219" s="12">
        <f t="shared" si="11"/>
        <v>0</v>
      </c>
      <c r="H219" s="2"/>
      <c r="I219" s="2"/>
      <c r="J219" s="2"/>
      <c r="K219" s="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15" customHeight="1">
      <c r="A220" s="28">
        <v>4</v>
      </c>
      <c r="B220" s="11" t="s">
        <v>144</v>
      </c>
      <c r="C220" s="12" t="s">
        <v>1</v>
      </c>
      <c r="D220" s="12">
        <v>57</v>
      </c>
      <c r="E220" s="12">
        <v>122.42</v>
      </c>
      <c r="F220" s="12"/>
      <c r="G220" s="12">
        <f t="shared" si="11"/>
        <v>0</v>
      </c>
      <c r="H220" s="2"/>
      <c r="I220" s="2"/>
      <c r="J220" s="2"/>
      <c r="K220" s="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ht="19.5" customHeight="1">
      <c r="A221" s="28">
        <v>5</v>
      </c>
      <c r="B221" s="11" t="s">
        <v>145</v>
      </c>
      <c r="C221" s="12" t="s">
        <v>1</v>
      </c>
      <c r="D221" s="12">
        <v>114</v>
      </c>
      <c r="E221" s="12">
        <v>508.04</v>
      </c>
      <c r="F221" s="12"/>
      <c r="G221" s="12">
        <f t="shared" si="11"/>
        <v>0</v>
      </c>
      <c r="H221" s="2"/>
      <c r="I221" s="2"/>
      <c r="J221" s="2"/>
      <c r="K221" s="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ht="55.5" customHeight="1">
      <c r="A222" s="28">
        <v>6</v>
      </c>
      <c r="B222" s="17" t="s">
        <v>248</v>
      </c>
      <c r="C222" s="30" t="s">
        <v>1</v>
      </c>
      <c r="D222" s="12">
        <v>42</v>
      </c>
      <c r="E222" s="12">
        <v>13.72</v>
      </c>
      <c r="F222" s="12"/>
      <c r="G222" s="12">
        <f t="shared" si="11"/>
        <v>0</v>
      </c>
      <c r="H222" s="2"/>
      <c r="I222" s="2"/>
      <c r="J222" s="2"/>
      <c r="K222" s="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ht="17.25" customHeight="1">
      <c r="A223" s="28"/>
      <c r="B223" s="55" t="s">
        <v>86</v>
      </c>
      <c r="C223" s="56"/>
      <c r="D223" s="57"/>
      <c r="E223" s="57"/>
      <c r="F223" s="57"/>
      <c r="G223" s="58">
        <f>SUM(G217:G222)</f>
        <v>0</v>
      </c>
      <c r="H223" s="2"/>
      <c r="I223" s="2"/>
      <c r="J223" s="2"/>
      <c r="K223" s="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ht="27">
      <c r="A224" s="28"/>
      <c r="B224" s="35" t="s">
        <v>147</v>
      </c>
      <c r="C224" s="36"/>
      <c r="D224" s="37"/>
      <c r="E224" s="37"/>
      <c r="F224" s="37"/>
      <c r="G224" s="36"/>
      <c r="H224" s="2"/>
      <c r="I224" s="2"/>
      <c r="J224" s="2"/>
      <c r="K224" s="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ht="27">
      <c r="A225" s="28">
        <v>1</v>
      </c>
      <c r="B225" s="17" t="s">
        <v>234</v>
      </c>
      <c r="C225" s="30" t="s">
        <v>1</v>
      </c>
      <c r="D225" s="12">
        <v>10</v>
      </c>
      <c r="E225" s="12">
        <v>10.8</v>
      </c>
      <c r="F225" s="12"/>
      <c r="G225" s="12">
        <f aca="true" t="shared" si="12" ref="G225:G230">ROUND(F225*D225,2)</f>
        <v>0</v>
      </c>
      <c r="H225" s="2"/>
      <c r="I225" s="3"/>
      <c r="J225" s="2"/>
      <c r="K225" s="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ht="27">
      <c r="A226" s="28">
        <v>2</v>
      </c>
      <c r="B226" s="41" t="s">
        <v>262</v>
      </c>
      <c r="C226" s="30" t="s">
        <v>1</v>
      </c>
      <c r="D226" s="12">
        <v>1</v>
      </c>
      <c r="E226" s="12">
        <v>26.76</v>
      </c>
      <c r="F226" s="12"/>
      <c r="G226" s="12">
        <f t="shared" si="12"/>
        <v>0</v>
      </c>
      <c r="H226" s="13"/>
      <c r="I226" s="13"/>
      <c r="J226" s="13"/>
      <c r="K226" s="13"/>
      <c r="L226" s="13"/>
      <c r="M226" s="13"/>
      <c r="N226" s="13"/>
      <c r="O226" s="1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ht="19.5" customHeight="1">
      <c r="A227" s="28">
        <v>3</v>
      </c>
      <c r="B227" s="11" t="s">
        <v>143</v>
      </c>
      <c r="C227" s="12" t="s">
        <v>1</v>
      </c>
      <c r="D227" s="12">
        <v>7.2</v>
      </c>
      <c r="E227" s="12">
        <v>27.97</v>
      </c>
      <c r="F227" s="12"/>
      <c r="G227" s="12">
        <f t="shared" si="12"/>
        <v>0</v>
      </c>
      <c r="H227" s="2"/>
      <c r="I227" s="2"/>
      <c r="J227" s="2"/>
      <c r="K227" s="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ht="16.5" customHeight="1">
      <c r="A228" s="28">
        <v>4</v>
      </c>
      <c r="B228" s="11" t="s">
        <v>144</v>
      </c>
      <c r="C228" s="12" t="s">
        <v>1</v>
      </c>
      <c r="D228" s="12">
        <v>3.6</v>
      </c>
      <c r="E228" s="12">
        <v>122.35</v>
      </c>
      <c r="F228" s="12"/>
      <c r="G228" s="12">
        <f t="shared" si="12"/>
        <v>0</v>
      </c>
      <c r="H228" s="2"/>
      <c r="I228" s="2"/>
      <c r="J228" s="2"/>
      <c r="K228" s="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ht="19.5" customHeight="1">
      <c r="A229" s="28">
        <v>5</v>
      </c>
      <c r="B229" s="11" t="s">
        <v>145</v>
      </c>
      <c r="C229" s="12" t="s">
        <v>1</v>
      </c>
      <c r="D229" s="12">
        <v>23.3</v>
      </c>
      <c r="E229" s="12">
        <v>508.04</v>
      </c>
      <c r="F229" s="12"/>
      <c r="G229" s="12">
        <f t="shared" si="12"/>
        <v>0</v>
      </c>
      <c r="H229" s="2"/>
      <c r="I229" s="2"/>
      <c r="J229" s="2"/>
      <c r="K229" s="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ht="58.5" customHeight="1">
      <c r="A230" s="28">
        <v>6</v>
      </c>
      <c r="B230" s="17" t="s">
        <v>248</v>
      </c>
      <c r="C230" s="30" t="s">
        <v>1</v>
      </c>
      <c r="D230" s="12">
        <v>7.2</v>
      </c>
      <c r="E230" s="12">
        <v>13.71</v>
      </c>
      <c r="F230" s="12"/>
      <c r="G230" s="12">
        <f t="shared" si="12"/>
        <v>0</v>
      </c>
      <c r="H230" s="2"/>
      <c r="I230" s="2"/>
      <c r="J230" s="2"/>
      <c r="K230" s="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ht="21" customHeight="1">
      <c r="A231" s="28"/>
      <c r="B231" s="55" t="s">
        <v>88</v>
      </c>
      <c r="C231" s="56"/>
      <c r="D231" s="57"/>
      <c r="E231" s="57"/>
      <c r="F231" s="57"/>
      <c r="G231" s="58">
        <f>SUM(G225:G230)</f>
        <v>0</v>
      </c>
      <c r="H231" s="2"/>
      <c r="I231" s="2"/>
      <c r="J231" s="2"/>
      <c r="K231" s="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ht="27">
      <c r="A232" s="28"/>
      <c r="B232" s="35" t="s">
        <v>148</v>
      </c>
      <c r="C232" s="36"/>
      <c r="D232" s="37"/>
      <c r="E232" s="37"/>
      <c r="F232" s="37"/>
      <c r="G232" s="36"/>
      <c r="H232" s="2"/>
      <c r="I232" s="2"/>
      <c r="J232" s="2"/>
      <c r="K232" s="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ht="27">
      <c r="A233" s="28">
        <v>1</v>
      </c>
      <c r="B233" s="17" t="s">
        <v>234</v>
      </c>
      <c r="C233" s="30" t="s">
        <v>1</v>
      </c>
      <c r="D233" s="12">
        <v>61</v>
      </c>
      <c r="E233" s="12">
        <v>10.8</v>
      </c>
      <c r="F233" s="12"/>
      <c r="G233" s="12">
        <f aca="true" t="shared" si="13" ref="G233:G238">ROUND(F233*D233,2)</f>
        <v>0</v>
      </c>
      <c r="H233" s="2"/>
      <c r="I233" s="3"/>
      <c r="J233" s="2"/>
      <c r="K233" s="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ht="27">
      <c r="A234" s="28">
        <v>2</v>
      </c>
      <c r="B234" s="41" t="s">
        <v>262</v>
      </c>
      <c r="C234" s="30" t="s">
        <v>1</v>
      </c>
      <c r="D234" s="12">
        <v>7</v>
      </c>
      <c r="E234" s="12">
        <v>26.94</v>
      </c>
      <c r="F234" s="12"/>
      <c r="G234" s="12">
        <f t="shared" si="13"/>
        <v>0</v>
      </c>
      <c r="H234" s="13"/>
      <c r="I234" s="13"/>
      <c r="J234" s="13"/>
      <c r="K234" s="13"/>
      <c r="L234" s="13"/>
      <c r="M234" s="13"/>
      <c r="N234" s="13"/>
      <c r="O234" s="1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ht="18.75" customHeight="1">
      <c r="A235" s="28">
        <v>3</v>
      </c>
      <c r="B235" s="11" t="s">
        <v>143</v>
      </c>
      <c r="C235" s="12" t="s">
        <v>1</v>
      </c>
      <c r="D235" s="12">
        <v>45</v>
      </c>
      <c r="E235" s="12">
        <v>27.97</v>
      </c>
      <c r="F235" s="12"/>
      <c r="G235" s="12">
        <f t="shared" si="13"/>
        <v>0</v>
      </c>
      <c r="H235" s="2"/>
      <c r="I235" s="2"/>
      <c r="J235" s="2"/>
      <c r="K235" s="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ht="16.5" customHeight="1">
      <c r="A236" s="28">
        <v>4</v>
      </c>
      <c r="B236" s="11" t="s">
        <v>144</v>
      </c>
      <c r="C236" s="12" t="s">
        <v>1</v>
      </c>
      <c r="D236" s="12">
        <v>22.5</v>
      </c>
      <c r="E236" s="12">
        <v>122.42</v>
      </c>
      <c r="F236" s="12"/>
      <c r="G236" s="12">
        <f t="shared" si="13"/>
        <v>0</v>
      </c>
      <c r="H236" s="2"/>
      <c r="I236" s="2"/>
      <c r="J236" s="2"/>
      <c r="K236" s="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ht="16.5" customHeight="1">
      <c r="A237" s="28">
        <v>5</v>
      </c>
      <c r="B237" s="11" t="s">
        <v>145</v>
      </c>
      <c r="C237" s="12" t="s">
        <v>1</v>
      </c>
      <c r="D237" s="12">
        <v>42</v>
      </c>
      <c r="E237" s="12">
        <v>508.03</v>
      </c>
      <c r="F237" s="12"/>
      <c r="G237" s="12">
        <f t="shared" si="13"/>
        <v>0</v>
      </c>
      <c r="H237" s="2"/>
      <c r="I237" s="2"/>
      <c r="J237" s="2"/>
      <c r="K237" s="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ht="40.5">
      <c r="A238" s="28">
        <v>6</v>
      </c>
      <c r="B238" s="17" t="s">
        <v>248</v>
      </c>
      <c r="C238" s="30" t="s">
        <v>1</v>
      </c>
      <c r="D238" s="12">
        <v>17.1</v>
      </c>
      <c r="E238" s="12">
        <v>13.72</v>
      </c>
      <c r="F238" s="12"/>
      <c r="G238" s="12">
        <f t="shared" si="13"/>
        <v>0</v>
      </c>
      <c r="H238" s="2"/>
      <c r="I238" s="2"/>
      <c r="J238" s="2"/>
      <c r="K238" s="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ht="18" customHeight="1">
      <c r="A239" s="28"/>
      <c r="B239" s="55" t="s">
        <v>149</v>
      </c>
      <c r="C239" s="56"/>
      <c r="D239" s="57"/>
      <c r="E239" s="57"/>
      <c r="F239" s="57"/>
      <c r="G239" s="58">
        <f>SUM(G233:G238)</f>
        <v>0</v>
      </c>
      <c r="H239" s="2"/>
      <c r="I239" s="2"/>
      <c r="J239" s="2"/>
      <c r="K239" s="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ht="30.75" customHeight="1">
      <c r="A240" s="28"/>
      <c r="B240" s="35" t="s">
        <v>150</v>
      </c>
      <c r="C240" s="36"/>
      <c r="D240" s="37"/>
      <c r="E240" s="37"/>
      <c r="F240" s="37"/>
      <c r="G240" s="36"/>
      <c r="H240" s="2"/>
      <c r="I240" s="2"/>
      <c r="J240" s="2"/>
      <c r="K240" s="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ht="19.5" customHeight="1">
      <c r="A241" s="28"/>
      <c r="B241" s="18" t="s">
        <v>151</v>
      </c>
      <c r="C241" s="19"/>
      <c r="D241" s="37"/>
      <c r="E241" s="37"/>
      <c r="F241" s="37"/>
      <c r="G241" s="36"/>
      <c r="H241" s="2"/>
      <c r="I241" s="3"/>
      <c r="J241" s="2"/>
      <c r="K241" s="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ht="40.5">
      <c r="A242" s="28">
        <v>1</v>
      </c>
      <c r="B242" s="11" t="s">
        <v>152</v>
      </c>
      <c r="C242" s="12" t="s">
        <v>12</v>
      </c>
      <c r="D242" s="12">
        <v>2450</v>
      </c>
      <c r="E242" s="12">
        <v>5.52</v>
      </c>
      <c r="F242" s="12"/>
      <c r="G242" s="12">
        <f>ROUND(F242*D242,2)</f>
        <v>0</v>
      </c>
      <c r="H242" s="13"/>
      <c r="I242" s="13"/>
      <c r="J242" s="13"/>
      <c r="K242" s="13"/>
      <c r="L242" s="13"/>
      <c r="M242" s="13"/>
      <c r="N242" s="13"/>
      <c r="O242" s="13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ht="26.25">
      <c r="A243" s="28">
        <v>2</v>
      </c>
      <c r="B243" s="17" t="s">
        <v>161</v>
      </c>
      <c r="C243" s="12" t="s">
        <v>1</v>
      </c>
      <c r="D243" s="12">
        <v>73.55</v>
      </c>
      <c r="E243" s="12">
        <v>291.89</v>
      </c>
      <c r="F243" s="12"/>
      <c r="G243" s="12">
        <f aca="true" t="shared" si="14" ref="G243:G251">ROUND(F243*D243,2)</f>
        <v>0</v>
      </c>
      <c r="H243" s="13"/>
      <c r="I243" s="13"/>
      <c r="J243" s="13"/>
      <c r="K243" s="13"/>
      <c r="L243" s="13"/>
      <c r="M243" s="13"/>
      <c r="N243" s="13"/>
      <c r="O243" s="13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ht="21" customHeight="1">
      <c r="A244" s="28"/>
      <c r="B244" s="20" t="s">
        <v>153</v>
      </c>
      <c r="C244" s="19"/>
      <c r="D244" s="12"/>
      <c r="E244" s="12"/>
      <c r="F244" s="12"/>
      <c r="G244" s="12"/>
      <c r="H244" s="2"/>
      <c r="I244" s="2"/>
      <c r="J244" s="2"/>
      <c r="K244" s="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ht="49.5" customHeight="1">
      <c r="A245" s="28">
        <v>3</v>
      </c>
      <c r="B245" s="11" t="s">
        <v>154</v>
      </c>
      <c r="C245" s="12" t="s">
        <v>12</v>
      </c>
      <c r="D245" s="12">
        <v>14400</v>
      </c>
      <c r="E245" s="12">
        <v>5.52</v>
      </c>
      <c r="F245" s="12"/>
      <c r="G245" s="12">
        <f t="shared" si="14"/>
        <v>0</v>
      </c>
      <c r="H245" s="2"/>
      <c r="I245" s="2"/>
      <c r="J245" s="2"/>
      <c r="K245" s="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ht="13.5">
      <c r="A246" s="28">
        <v>4</v>
      </c>
      <c r="B246" s="11" t="s">
        <v>155</v>
      </c>
      <c r="C246" s="12" t="s">
        <v>2</v>
      </c>
      <c r="D246" s="40">
        <v>8.816</v>
      </c>
      <c r="E246" s="12">
        <v>2774.65</v>
      </c>
      <c r="F246" s="12"/>
      <c r="G246" s="12">
        <f t="shared" si="14"/>
        <v>0</v>
      </c>
      <c r="H246" s="2"/>
      <c r="I246" s="2"/>
      <c r="J246" s="2"/>
      <c r="K246" s="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ht="13.5">
      <c r="A247" s="28">
        <v>5</v>
      </c>
      <c r="B247" s="17" t="s">
        <v>156</v>
      </c>
      <c r="C247" s="12" t="s">
        <v>1</v>
      </c>
      <c r="D247" s="12">
        <v>203.05</v>
      </c>
      <c r="E247" s="12">
        <v>175.53</v>
      </c>
      <c r="F247" s="12"/>
      <c r="G247" s="12">
        <f t="shared" si="14"/>
        <v>0</v>
      </c>
      <c r="H247" s="2"/>
      <c r="I247" s="2"/>
      <c r="J247" s="2"/>
      <c r="K247" s="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ht="27">
      <c r="A248" s="28"/>
      <c r="B248" s="46" t="s">
        <v>157</v>
      </c>
      <c r="C248" s="44"/>
      <c r="D248" s="12"/>
      <c r="E248" s="12"/>
      <c r="F248" s="12"/>
      <c r="G248" s="12"/>
      <c r="H248" s="2"/>
      <c r="I248" s="2"/>
      <c r="J248" s="2"/>
      <c r="K248" s="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ht="15.75">
      <c r="A249" s="28">
        <v>6</v>
      </c>
      <c r="B249" s="11" t="s">
        <v>158</v>
      </c>
      <c r="C249" s="12" t="s">
        <v>16</v>
      </c>
      <c r="D249" s="12">
        <v>3</v>
      </c>
      <c r="E249" s="12">
        <v>12.36</v>
      </c>
      <c r="F249" s="12"/>
      <c r="G249" s="12">
        <f t="shared" si="14"/>
        <v>0</v>
      </c>
      <c r="H249" s="2"/>
      <c r="I249" s="2"/>
      <c r="J249" s="2"/>
      <c r="K249" s="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ht="13.5">
      <c r="A250" s="28">
        <v>7</v>
      </c>
      <c r="B250" s="17" t="s">
        <v>159</v>
      </c>
      <c r="C250" s="12" t="s">
        <v>1</v>
      </c>
      <c r="D250" s="12">
        <v>6</v>
      </c>
      <c r="E250" s="12">
        <v>170.05</v>
      </c>
      <c r="F250" s="12"/>
      <c r="G250" s="12">
        <f t="shared" si="14"/>
        <v>0</v>
      </c>
      <c r="H250" s="2"/>
      <c r="I250" s="2"/>
      <c r="J250" s="2"/>
      <c r="K250" s="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ht="27">
      <c r="A251" s="28">
        <v>8</v>
      </c>
      <c r="B251" s="17" t="s">
        <v>291</v>
      </c>
      <c r="C251" s="12" t="s">
        <v>1</v>
      </c>
      <c r="D251" s="12">
        <v>20.3</v>
      </c>
      <c r="E251" s="12">
        <v>175.67</v>
      </c>
      <c r="F251" s="12"/>
      <c r="G251" s="12">
        <f t="shared" si="14"/>
        <v>0</v>
      </c>
      <c r="H251" s="2"/>
      <c r="I251" s="2"/>
      <c r="J251" s="2"/>
      <c r="K251" s="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ht="21.75" customHeight="1">
      <c r="A252" s="28"/>
      <c r="B252" s="55" t="s">
        <v>160</v>
      </c>
      <c r="C252" s="56"/>
      <c r="D252" s="57"/>
      <c r="E252" s="57"/>
      <c r="F252" s="57"/>
      <c r="G252" s="58">
        <f>SUM(G242:G251)</f>
        <v>0</v>
      </c>
      <c r="H252" s="2"/>
      <c r="I252" s="2"/>
      <c r="J252" s="2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ht="30.75" customHeight="1">
      <c r="A253" s="28"/>
      <c r="B253" s="35" t="s">
        <v>162</v>
      </c>
      <c r="C253" s="36"/>
      <c r="D253" s="37"/>
      <c r="E253" s="37"/>
      <c r="F253" s="37"/>
      <c r="G253" s="36"/>
      <c r="H253" s="2"/>
      <c r="I253" s="2"/>
      <c r="J253" s="2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ht="49.5" customHeight="1">
      <c r="A254" s="28">
        <v>1</v>
      </c>
      <c r="B254" s="17" t="s">
        <v>249</v>
      </c>
      <c r="C254" s="30" t="s">
        <v>1</v>
      </c>
      <c r="D254" s="12">
        <v>2755</v>
      </c>
      <c r="E254" s="12">
        <v>10.8</v>
      </c>
      <c r="F254" s="12"/>
      <c r="G254" s="12">
        <f>ROUND(F254*D254,2)</f>
        <v>0</v>
      </c>
      <c r="H254" s="2"/>
      <c r="I254" s="3"/>
      <c r="J254" s="2"/>
      <c r="K254" s="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ht="48.75" customHeight="1">
      <c r="A255" s="28">
        <v>2</v>
      </c>
      <c r="B255" s="41" t="s">
        <v>262</v>
      </c>
      <c r="C255" s="30" t="s">
        <v>1</v>
      </c>
      <c r="D255" s="12">
        <v>275</v>
      </c>
      <c r="E255" s="12">
        <v>26.94</v>
      </c>
      <c r="F255" s="12"/>
      <c r="G255" s="12">
        <f aca="true" t="shared" si="15" ref="G255:G269">ROUND(F255*D255,2)</f>
        <v>0</v>
      </c>
      <c r="H255" s="13"/>
      <c r="I255" s="13"/>
      <c r="J255" s="13"/>
      <c r="K255" s="13"/>
      <c r="L255" s="13"/>
      <c r="M255" s="13"/>
      <c r="N255" s="13"/>
      <c r="O255" s="13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ht="13.5">
      <c r="A256" s="28">
        <v>3</v>
      </c>
      <c r="B256" s="11" t="s">
        <v>163</v>
      </c>
      <c r="C256" s="12" t="s">
        <v>9</v>
      </c>
      <c r="D256" s="12">
        <v>925</v>
      </c>
      <c r="E256" s="12">
        <v>11.71</v>
      </c>
      <c r="F256" s="12"/>
      <c r="G256" s="12">
        <f t="shared" si="15"/>
        <v>0</v>
      </c>
      <c r="H256" s="2"/>
      <c r="I256" s="2"/>
      <c r="J256" s="2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ht="42.75" customHeight="1">
      <c r="A257" s="28">
        <v>4</v>
      </c>
      <c r="B257" s="11" t="s">
        <v>164</v>
      </c>
      <c r="C257" s="12" t="s">
        <v>1</v>
      </c>
      <c r="D257" s="12">
        <v>152</v>
      </c>
      <c r="E257" s="12">
        <v>107.51</v>
      </c>
      <c r="F257" s="12"/>
      <c r="G257" s="12">
        <f t="shared" si="15"/>
        <v>0</v>
      </c>
      <c r="H257" s="2"/>
      <c r="I257" s="2"/>
      <c r="J257" s="2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ht="42" customHeight="1">
      <c r="A258" s="28">
        <v>5</v>
      </c>
      <c r="B258" s="11" t="s">
        <v>142</v>
      </c>
      <c r="C258" s="12" t="s">
        <v>1</v>
      </c>
      <c r="D258" s="12">
        <v>326</v>
      </c>
      <c r="E258" s="12">
        <v>72.04</v>
      </c>
      <c r="F258" s="12"/>
      <c r="G258" s="12">
        <f t="shared" si="15"/>
        <v>0</v>
      </c>
      <c r="H258" s="2"/>
      <c r="I258" s="2"/>
      <c r="J258" s="2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ht="31.5" customHeight="1">
      <c r="A259" s="28">
        <v>6</v>
      </c>
      <c r="B259" s="11" t="s">
        <v>165</v>
      </c>
      <c r="C259" s="12" t="s">
        <v>9</v>
      </c>
      <c r="D259" s="12">
        <v>660</v>
      </c>
      <c r="E259" s="12">
        <v>0.05</v>
      </c>
      <c r="F259" s="12"/>
      <c r="G259" s="12">
        <f t="shared" si="15"/>
        <v>0</v>
      </c>
      <c r="H259" s="2"/>
      <c r="I259" s="2"/>
      <c r="J259" s="2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ht="36.75" customHeight="1">
      <c r="A260" s="28">
        <v>7</v>
      </c>
      <c r="B260" s="11" t="s">
        <v>166</v>
      </c>
      <c r="C260" s="28" t="s">
        <v>1</v>
      </c>
      <c r="D260" s="12">
        <v>56.4</v>
      </c>
      <c r="E260" s="12">
        <v>135.7</v>
      </c>
      <c r="F260" s="12"/>
      <c r="G260" s="12">
        <f t="shared" si="15"/>
        <v>0</v>
      </c>
      <c r="H260" s="2"/>
      <c r="I260" s="2"/>
      <c r="J260" s="2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ht="32.25" customHeight="1">
      <c r="A261" s="28">
        <v>8</v>
      </c>
      <c r="B261" s="11" t="s">
        <v>167</v>
      </c>
      <c r="C261" s="12" t="s">
        <v>2</v>
      </c>
      <c r="D261" s="40">
        <v>26.239</v>
      </c>
      <c r="E261" s="12">
        <v>2737.64</v>
      </c>
      <c r="F261" s="12"/>
      <c r="G261" s="12">
        <f t="shared" si="15"/>
        <v>0</v>
      </c>
      <c r="H261" s="2"/>
      <c r="I261" s="2"/>
      <c r="J261" s="2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ht="31.5" customHeight="1">
      <c r="A262" s="28">
        <v>9</v>
      </c>
      <c r="B262" s="11" t="s">
        <v>168</v>
      </c>
      <c r="C262" s="12" t="s">
        <v>1</v>
      </c>
      <c r="D262" s="12">
        <v>672</v>
      </c>
      <c r="E262" s="12">
        <v>193.46</v>
      </c>
      <c r="F262" s="12"/>
      <c r="G262" s="12">
        <f t="shared" si="15"/>
        <v>0</v>
      </c>
      <c r="H262" s="2"/>
      <c r="I262" s="2"/>
      <c r="J262" s="2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ht="30" customHeight="1">
      <c r="A263" s="28">
        <v>10</v>
      </c>
      <c r="B263" s="11" t="s">
        <v>169</v>
      </c>
      <c r="C263" s="12" t="s">
        <v>2</v>
      </c>
      <c r="D263" s="40">
        <v>17.302</v>
      </c>
      <c r="E263" s="12">
        <v>2737.64</v>
      </c>
      <c r="F263" s="12"/>
      <c r="G263" s="12">
        <f t="shared" si="15"/>
        <v>0</v>
      </c>
      <c r="H263" s="2"/>
      <c r="I263" s="2"/>
      <c r="J263" s="2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ht="31.5" customHeight="1">
      <c r="A264" s="28">
        <v>11</v>
      </c>
      <c r="B264" s="11" t="s">
        <v>170</v>
      </c>
      <c r="C264" s="12" t="s">
        <v>1</v>
      </c>
      <c r="D264" s="12">
        <v>475.2</v>
      </c>
      <c r="E264" s="12">
        <v>192.06</v>
      </c>
      <c r="F264" s="12"/>
      <c r="G264" s="12">
        <f t="shared" si="15"/>
        <v>0</v>
      </c>
      <c r="H264" s="2"/>
      <c r="I264" s="2"/>
      <c r="J264" s="2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ht="13.5">
      <c r="A265" s="28">
        <v>12</v>
      </c>
      <c r="B265" s="11" t="s">
        <v>33</v>
      </c>
      <c r="C265" s="12" t="s">
        <v>9</v>
      </c>
      <c r="D265" s="12">
        <v>1350</v>
      </c>
      <c r="E265" s="12">
        <v>11.27</v>
      </c>
      <c r="F265" s="12"/>
      <c r="G265" s="12">
        <f t="shared" si="15"/>
        <v>0</v>
      </c>
      <c r="H265" s="2"/>
      <c r="I265" s="2"/>
      <c r="J265" s="2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ht="21.75" customHeight="1">
      <c r="A266" s="28">
        <v>13</v>
      </c>
      <c r="B266" s="11" t="s">
        <v>37</v>
      </c>
      <c r="C266" s="12" t="s">
        <v>1</v>
      </c>
      <c r="D266" s="12">
        <v>67.9</v>
      </c>
      <c r="E266" s="12">
        <v>93.58</v>
      </c>
      <c r="F266" s="12"/>
      <c r="G266" s="12">
        <f t="shared" si="15"/>
        <v>0</v>
      </c>
      <c r="H266" s="2"/>
      <c r="I266" s="2"/>
      <c r="J266" s="2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ht="13.5">
      <c r="A267" s="28">
        <v>14</v>
      </c>
      <c r="B267" s="11" t="s">
        <v>38</v>
      </c>
      <c r="C267" s="12" t="s">
        <v>10</v>
      </c>
      <c r="D267" s="12">
        <v>101</v>
      </c>
      <c r="E267" s="12">
        <v>20.41</v>
      </c>
      <c r="F267" s="12"/>
      <c r="G267" s="12">
        <f t="shared" si="15"/>
        <v>0</v>
      </c>
      <c r="H267" s="2"/>
      <c r="I267" s="2"/>
      <c r="J267" s="2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ht="45" customHeight="1">
      <c r="A268" s="28">
        <v>15</v>
      </c>
      <c r="B268" s="11" t="s">
        <v>171</v>
      </c>
      <c r="C268" s="12" t="s">
        <v>9</v>
      </c>
      <c r="D268" s="12">
        <v>138.5</v>
      </c>
      <c r="E268" s="12">
        <v>10.18</v>
      </c>
      <c r="F268" s="12"/>
      <c r="G268" s="12">
        <f t="shared" si="15"/>
        <v>0</v>
      </c>
      <c r="H268" s="2"/>
      <c r="I268" s="2"/>
      <c r="J268" s="2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ht="48" customHeight="1">
      <c r="A269" s="28">
        <v>16</v>
      </c>
      <c r="B269" s="17" t="s">
        <v>263</v>
      </c>
      <c r="C269" s="30" t="s">
        <v>1</v>
      </c>
      <c r="D269" s="12">
        <v>1747</v>
      </c>
      <c r="E269" s="12">
        <v>14.29</v>
      </c>
      <c r="F269" s="12"/>
      <c r="G269" s="12">
        <f t="shared" si="15"/>
        <v>0</v>
      </c>
      <c r="H269" s="2"/>
      <c r="I269" s="2"/>
      <c r="J269" s="2"/>
      <c r="K269" s="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ht="22.5" customHeight="1">
      <c r="A270" s="28"/>
      <c r="B270" s="55" t="s">
        <v>172</v>
      </c>
      <c r="C270" s="56"/>
      <c r="D270" s="57"/>
      <c r="E270" s="57"/>
      <c r="F270" s="57"/>
      <c r="G270" s="58">
        <f>SUM(G254:G269)</f>
        <v>0</v>
      </c>
      <c r="H270" s="2"/>
      <c r="I270" s="2"/>
      <c r="J270" s="2"/>
      <c r="K270" s="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21" customFormat="1" ht="21.75" customHeight="1">
      <c r="A271" s="28"/>
      <c r="B271" s="55" t="s">
        <v>45</v>
      </c>
      <c r="C271" s="56"/>
      <c r="D271" s="57"/>
      <c r="E271" s="57"/>
      <c r="F271" s="57"/>
      <c r="G271" s="58">
        <f>G66+G89+G110+G142+G162+G189+G202+G215+G223+G231+G239+G252+G270</f>
        <v>0</v>
      </c>
      <c r="H271" s="2"/>
      <c r="I271" s="2"/>
      <c r="J271" s="2"/>
      <c r="K271" s="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ht="16.5" customHeight="1">
      <c r="A272" s="28"/>
      <c r="B272" s="35" t="s">
        <v>46</v>
      </c>
      <c r="C272" s="36"/>
      <c r="D272" s="37"/>
      <c r="E272" s="37"/>
      <c r="F272" s="37"/>
      <c r="G272" s="36"/>
      <c r="H272" s="2"/>
      <c r="I272" s="3"/>
      <c r="J272" s="2"/>
      <c r="K272" s="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ht="48.75" customHeight="1">
      <c r="A273" s="28">
        <v>1</v>
      </c>
      <c r="B273" s="17" t="s">
        <v>250</v>
      </c>
      <c r="C273" s="30" t="s">
        <v>1</v>
      </c>
      <c r="D273" s="12">
        <v>14.2</v>
      </c>
      <c r="E273" s="12">
        <v>10.8</v>
      </c>
      <c r="F273" s="12"/>
      <c r="G273" s="12">
        <f>ROUND(F273*D273,2)</f>
        <v>0</v>
      </c>
      <c r="H273" s="2"/>
      <c r="I273" s="3"/>
      <c r="J273" s="2"/>
      <c r="K273" s="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ht="42.75" customHeight="1">
      <c r="A274" s="28">
        <v>2</v>
      </c>
      <c r="B274" s="11" t="s">
        <v>173</v>
      </c>
      <c r="C274" s="12" t="s">
        <v>1</v>
      </c>
      <c r="D274" s="12">
        <v>28.4</v>
      </c>
      <c r="E274" s="12">
        <v>30.82</v>
      </c>
      <c r="F274" s="12"/>
      <c r="G274" s="12">
        <f aca="true" t="shared" si="16" ref="G274:G280">ROUND(F274*D274,2)</f>
        <v>0</v>
      </c>
      <c r="H274" s="13"/>
      <c r="I274" s="13"/>
      <c r="J274" s="13"/>
      <c r="K274" s="13"/>
      <c r="L274" s="13"/>
      <c r="M274" s="13"/>
      <c r="N274" s="13"/>
      <c r="O274" s="13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ht="30.75" customHeight="1">
      <c r="A275" s="28">
        <v>3</v>
      </c>
      <c r="B275" s="11" t="s">
        <v>174</v>
      </c>
      <c r="C275" s="12" t="s">
        <v>9</v>
      </c>
      <c r="D275" s="12">
        <v>567</v>
      </c>
      <c r="E275" s="12">
        <v>5.51</v>
      </c>
      <c r="F275" s="12"/>
      <c r="G275" s="12">
        <f t="shared" si="16"/>
        <v>0</v>
      </c>
      <c r="H275" s="2"/>
      <c r="I275" s="2"/>
      <c r="J275" s="2"/>
      <c r="K275" s="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ht="18.75" customHeight="1">
      <c r="A276" s="28">
        <v>4</v>
      </c>
      <c r="B276" s="11" t="s">
        <v>85</v>
      </c>
      <c r="C276" s="12" t="s">
        <v>2</v>
      </c>
      <c r="D276" s="40">
        <v>0.333</v>
      </c>
      <c r="E276" s="12">
        <v>1660.57</v>
      </c>
      <c r="F276" s="12"/>
      <c r="G276" s="12">
        <f t="shared" si="16"/>
        <v>0</v>
      </c>
      <c r="H276" s="2"/>
      <c r="I276" s="2"/>
      <c r="J276" s="2"/>
      <c r="K276" s="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ht="57.75" customHeight="1">
      <c r="A277" s="28">
        <v>5</v>
      </c>
      <c r="B277" s="41" t="s">
        <v>69</v>
      </c>
      <c r="C277" s="30" t="s">
        <v>9</v>
      </c>
      <c r="D277" s="12">
        <v>555</v>
      </c>
      <c r="E277" s="12">
        <v>18.88</v>
      </c>
      <c r="F277" s="12"/>
      <c r="G277" s="12">
        <f t="shared" si="16"/>
        <v>0</v>
      </c>
      <c r="H277" s="2"/>
      <c r="I277" s="2"/>
      <c r="J277" s="2"/>
      <c r="K277" s="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ht="18.75" customHeight="1">
      <c r="A278" s="28">
        <v>6</v>
      </c>
      <c r="B278" s="11" t="s">
        <v>85</v>
      </c>
      <c r="C278" s="12" t="s">
        <v>2</v>
      </c>
      <c r="D278" s="40">
        <v>0.167</v>
      </c>
      <c r="E278" s="12">
        <v>1655.63</v>
      </c>
      <c r="F278" s="12"/>
      <c r="G278" s="12">
        <f t="shared" si="16"/>
        <v>0</v>
      </c>
      <c r="H278" s="2"/>
      <c r="I278" s="2"/>
      <c r="J278" s="2"/>
      <c r="K278" s="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ht="68.25" customHeight="1">
      <c r="A279" s="28">
        <v>7</v>
      </c>
      <c r="B279" s="41" t="s">
        <v>175</v>
      </c>
      <c r="C279" s="30" t="s">
        <v>9</v>
      </c>
      <c r="D279" s="12">
        <v>555</v>
      </c>
      <c r="E279" s="12">
        <v>13.92</v>
      </c>
      <c r="F279" s="12"/>
      <c r="G279" s="12">
        <f t="shared" si="16"/>
        <v>0</v>
      </c>
      <c r="H279" s="2"/>
      <c r="I279" s="2"/>
      <c r="J279" s="2"/>
      <c r="K279" s="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ht="32.25" customHeight="1">
      <c r="A280" s="28">
        <v>8</v>
      </c>
      <c r="B280" s="11" t="s">
        <v>29</v>
      </c>
      <c r="C280" s="12" t="s">
        <v>1</v>
      </c>
      <c r="D280" s="12">
        <v>26.4</v>
      </c>
      <c r="E280" s="12">
        <v>20.32</v>
      </c>
      <c r="F280" s="12"/>
      <c r="G280" s="12">
        <f t="shared" si="16"/>
        <v>0</v>
      </c>
      <c r="H280" s="2"/>
      <c r="I280" s="2"/>
      <c r="J280" s="2"/>
      <c r="K280" s="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ht="21" customHeight="1">
      <c r="A281" s="28"/>
      <c r="B281" s="55" t="s">
        <v>47</v>
      </c>
      <c r="C281" s="56"/>
      <c r="D281" s="57"/>
      <c r="E281" s="57"/>
      <c r="F281" s="57"/>
      <c r="G281" s="58">
        <f>SUM(G273:G280)</f>
        <v>0</v>
      </c>
      <c r="H281" s="2"/>
      <c r="I281" s="2"/>
      <c r="J281" s="2"/>
      <c r="K281" s="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ht="32.25" customHeight="1">
      <c r="A282" s="28"/>
      <c r="B282" s="35" t="s">
        <v>48</v>
      </c>
      <c r="C282" s="36"/>
      <c r="D282" s="37"/>
      <c r="E282" s="37"/>
      <c r="F282" s="37"/>
      <c r="G282" s="36"/>
      <c r="H282" s="2"/>
      <c r="I282" s="2"/>
      <c r="J282" s="2"/>
      <c r="K282" s="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ht="29.25" customHeight="1">
      <c r="A283" s="28">
        <v>1</v>
      </c>
      <c r="B283" s="11" t="s">
        <v>177</v>
      </c>
      <c r="C283" s="12" t="s">
        <v>1</v>
      </c>
      <c r="D283" s="12">
        <v>21.6</v>
      </c>
      <c r="E283" s="12">
        <v>30.8</v>
      </c>
      <c r="F283" s="12"/>
      <c r="G283" s="12">
        <f>ROUND(F283*D283,2)</f>
        <v>0</v>
      </c>
      <c r="H283" s="2"/>
      <c r="I283" s="3"/>
      <c r="J283" s="2"/>
      <c r="K283" s="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ht="27.75" customHeight="1">
      <c r="A284" s="28">
        <v>2</v>
      </c>
      <c r="B284" s="11" t="s">
        <v>178</v>
      </c>
      <c r="C284" s="12" t="s">
        <v>9</v>
      </c>
      <c r="D284" s="12">
        <v>432.7</v>
      </c>
      <c r="E284" s="12">
        <v>4.93</v>
      </c>
      <c r="F284" s="12"/>
      <c r="G284" s="12">
        <f>ROUND(F284*D284,2)</f>
        <v>0</v>
      </c>
      <c r="H284" s="13"/>
      <c r="I284" s="13"/>
      <c r="J284" s="13"/>
      <c r="K284" s="13"/>
      <c r="L284" s="13"/>
      <c r="M284" s="13"/>
      <c r="N284" s="13"/>
      <c r="O284" s="13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ht="22.5" customHeight="1">
      <c r="A285" s="28">
        <v>3</v>
      </c>
      <c r="B285" s="11" t="s">
        <v>85</v>
      </c>
      <c r="C285" s="12" t="s">
        <v>2</v>
      </c>
      <c r="D285" s="40">
        <v>0.253</v>
      </c>
      <c r="E285" s="12">
        <v>1672.37</v>
      </c>
      <c r="F285" s="12"/>
      <c r="G285" s="12">
        <f>ROUND(F285*D285,2)</f>
        <v>0</v>
      </c>
      <c r="H285" s="2"/>
      <c r="I285" s="2"/>
      <c r="J285" s="2"/>
      <c r="K285" s="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ht="40.5">
      <c r="A286" s="28">
        <v>4</v>
      </c>
      <c r="B286" s="41" t="s">
        <v>176</v>
      </c>
      <c r="C286" s="30" t="s">
        <v>9</v>
      </c>
      <c r="D286" s="12">
        <v>422.4</v>
      </c>
      <c r="E286" s="12">
        <v>17.18</v>
      </c>
      <c r="F286" s="12"/>
      <c r="G286" s="12">
        <f>ROUND(F286*D286,2)</f>
        <v>0</v>
      </c>
      <c r="H286" s="2"/>
      <c r="I286" s="2"/>
      <c r="J286" s="2"/>
      <c r="K286" s="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ht="19.5" customHeight="1">
      <c r="A287" s="28"/>
      <c r="B287" s="55" t="s">
        <v>49</v>
      </c>
      <c r="C287" s="56"/>
      <c r="D287" s="57"/>
      <c r="E287" s="57"/>
      <c r="F287" s="57"/>
      <c r="G287" s="58">
        <f>SUM(G283:G286)</f>
        <v>0</v>
      </c>
      <c r="H287" s="2"/>
      <c r="I287" s="2"/>
      <c r="J287" s="2"/>
      <c r="K287" s="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ht="18" customHeight="1">
      <c r="A288" s="28"/>
      <c r="B288" s="55" t="s">
        <v>50</v>
      </c>
      <c r="C288" s="56"/>
      <c r="D288" s="57"/>
      <c r="E288" s="57"/>
      <c r="F288" s="57"/>
      <c r="G288" s="58">
        <f>G281+G287</f>
        <v>0</v>
      </c>
      <c r="H288" s="2"/>
      <c r="I288" s="2"/>
      <c r="J288" s="2"/>
      <c r="K288" s="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ht="28.5" customHeight="1">
      <c r="A289" s="28"/>
      <c r="B289" s="47" t="s">
        <v>51</v>
      </c>
      <c r="C289" s="48"/>
      <c r="D289" s="37"/>
      <c r="E289" s="37"/>
      <c r="F289" s="37"/>
      <c r="G289" s="49"/>
      <c r="H289" s="2"/>
      <c r="I289" s="3"/>
      <c r="J289" s="2"/>
      <c r="K289" s="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ht="48" customHeight="1">
      <c r="A290" s="28">
        <v>1</v>
      </c>
      <c r="B290" s="50" t="s">
        <v>212</v>
      </c>
      <c r="C290" s="30" t="s">
        <v>12</v>
      </c>
      <c r="D290" s="12">
        <v>172</v>
      </c>
      <c r="E290" s="12">
        <v>33.65</v>
      </c>
      <c r="F290" s="12"/>
      <c r="G290" s="12">
        <f>ROUND(F290*D290,2)</f>
        <v>0</v>
      </c>
      <c r="H290" s="2"/>
      <c r="I290" s="3"/>
      <c r="J290" s="2"/>
      <c r="K290" s="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ht="58.5" customHeight="1">
      <c r="A291" s="28">
        <v>2</v>
      </c>
      <c r="B291" s="50" t="s">
        <v>213</v>
      </c>
      <c r="C291" s="30" t="s">
        <v>12</v>
      </c>
      <c r="D291" s="12">
        <v>8</v>
      </c>
      <c r="E291" s="12">
        <v>47.31</v>
      </c>
      <c r="F291" s="12"/>
      <c r="G291" s="12">
        <f aca="true" t="shared" si="17" ref="G291:G310">ROUND(F291*D291,2)</f>
        <v>0</v>
      </c>
      <c r="H291" s="14"/>
      <c r="I291" s="14"/>
      <c r="J291" s="14"/>
      <c r="K291" s="14"/>
      <c r="L291" s="14"/>
      <c r="M291" s="14"/>
      <c r="N291" s="14"/>
      <c r="O291" s="1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ht="13.5">
      <c r="A292" s="28">
        <v>3</v>
      </c>
      <c r="B292" s="33" t="s">
        <v>22</v>
      </c>
      <c r="C292" s="30" t="s">
        <v>12</v>
      </c>
      <c r="D292" s="12">
        <v>131</v>
      </c>
      <c r="E292" s="12">
        <v>4.44</v>
      </c>
      <c r="F292" s="12"/>
      <c r="G292" s="12">
        <f t="shared" si="17"/>
        <v>0</v>
      </c>
      <c r="H292" s="2"/>
      <c r="I292" s="2"/>
      <c r="J292" s="2"/>
      <c r="K292" s="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ht="16.5" customHeight="1">
      <c r="A293" s="28">
        <v>4</v>
      </c>
      <c r="B293" s="51" t="s">
        <v>63</v>
      </c>
      <c r="C293" s="28"/>
      <c r="D293" s="12"/>
      <c r="E293" s="12"/>
      <c r="F293" s="12"/>
      <c r="G293" s="12"/>
      <c r="H293" s="2"/>
      <c r="I293" s="2"/>
      <c r="J293" s="2"/>
      <c r="K293" s="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ht="15" customHeight="1">
      <c r="A294" s="28"/>
      <c r="B294" s="17" t="s">
        <v>218</v>
      </c>
      <c r="C294" s="28" t="s">
        <v>12</v>
      </c>
      <c r="D294" s="12">
        <v>5</v>
      </c>
      <c r="E294" s="12">
        <v>48.73</v>
      </c>
      <c r="F294" s="12"/>
      <c r="G294" s="12">
        <f t="shared" si="17"/>
        <v>0</v>
      </c>
      <c r="H294" s="2"/>
      <c r="I294" s="2"/>
      <c r="J294" s="2"/>
      <c r="K294" s="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ht="18" customHeight="1">
      <c r="A295" s="28"/>
      <c r="B295" s="17" t="s">
        <v>219</v>
      </c>
      <c r="C295" s="28" t="s">
        <v>12</v>
      </c>
      <c r="D295" s="12">
        <v>81</v>
      </c>
      <c r="E295" s="12">
        <v>55.08</v>
      </c>
      <c r="F295" s="12"/>
      <c r="G295" s="12">
        <f t="shared" si="17"/>
        <v>0</v>
      </c>
      <c r="H295" s="2"/>
      <c r="I295" s="2"/>
      <c r="J295" s="2"/>
      <c r="K295" s="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ht="15.75" customHeight="1">
      <c r="A296" s="28"/>
      <c r="B296" s="17" t="s">
        <v>220</v>
      </c>
      <c r="C296" s="28" t="s">
        <v>12</v>
      </c>
      <c r="D296" s="12">
        <v>54</v>
      </c>
      <c r="E296" s="12">
        <v>67.8</v>
      </c>
      <c r="F296" s="12"/>
      <c r="G296" s="12">
        <f t="shared" si="17"/>
        <v>0</v>
      </c>
      <c r="H296" s="2"/>
      <c r="I296" s="2"/>
      <c r="J296" s="2"/>
      <c r="K296" s="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ht="16.5" customHeight="1">
      <c r="A297" s="28"/>
      <c r="B297" s="17" t="s">
        <v>221</v>
      </c>
      <c r="C297" s="28" t="s">
        <v>12</v>
      </c>
      <c r="D297" s="12">
        <v>21</v>
      </c>
      <c r="E297" s="12">
        <v>118.19</v>
      </c>
      <c r="F297" s="12"/>
      <c r="G297" s="12">
        <f t="shared" si="17"/>
        <v>0</v>
      </c>
      <c r="H297" s="2"/>
      <c r="I297" s="2"/>
      <c r="J297" s="2"/>
      <c r="K297" s="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ht="15" customHeight="1">
      <c r="A298" s="28"/>
      <c r="B298" s="17" t="s">
        <v>222</v>
      </c>
      <c r="C298" s="28" t="s">
        <v>12</v>
      </c>
      <c r="D298" s="12">
        <v>11</v>
      </c>
      <c r="E298" s="12">
        <v>127.1</v>
      </c>
      <c r="F298" s="12"/>
      <c r="G298" s="12">
        <f t="shared" si="17"/>
        <v>0</v>
      </c>
      <c r="H298" s="2"/>
      <c r="I298" s="2"/>
      <c r="J298" s="2"/>
      <c r="K298" s="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ht="16.5" customHeight="1">
      <c r="A299" s="28"/>
      <c r="B299" s="17" t="s">
        <v>223</v>
      </c>
      <c r="C299" s="28" t="s">
        <v>12</v>
      </c>
      <c r="D299" s="12">
        <v>16</v>
      </c>
      <c r="E299" s="12">
        <v>114.82</v>
      </c>
      <c r="F299" s="12"/>
      <c r="G299" s="12">
        <f t="shared" si="17"/>
        <v>0</v>
      </c>
      <c r="H299" s="2"/>
      <c r="I299" s="2"/>
      <c r="J299" s="2"/>
      <c r="K299" s="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ht="28.5" customHeight="1">
      <c r="A300" s="28">
        <v>5</v>
      </c>
      <c r="B300" s="50" t="s">
        <v>214</v>
      </c>
      <c r="C300" s="28" t="s">
        <v>1</v>
      </c>
      <c r="D300" s="12">
        <v>63.92</v>
      </c>
      <c r="E300" s="12">
        <v>119</v>
      </c>
      <c r="F300" s="12"/>
      <c r="G300" s="12">
        <f t="shared" si="17"/>
        <v>0</v>
      </c>
      <c r="H300" s="2"/>
      <c r="I300" s="2"/>
      <c r="J300" s="2"/>
      <c r="K300" s="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ht="18.75" customHeight="1">
      <c r="A301" s="28">
        <v>6</v>
      </c>
      <c r="B301" s="51" t="s">
        <v>52</v>
      </c>
      <c r="C301" s="28"/>
      <c r="D301" s="12"/>
      <c r="E301" s="12"/>
      <c r="F301" s="12"/>
      <c r="G301" s="12"/>
      <c r="H301" s="2"/>
      <c r="I301" s="2"/>
      <c r="J301" s="2"/>
      <c r="K301" s="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ht="13.5">
      <c r="A302" s="28"/>
      <c r="B302" s="17" t="s">
        <v>53</v>
      </c>
      <c r="C302" s="28" t="s">
        <v>12</v>
      </c>
      <c r="D302" s="12">
        <v>49</v>
      </c>
      <c r="E302" s="12">
        <v>101.69</v>
      </c>
      <c r="F302" s="12"/>
      <c r="G302" s="12">
        <f t="shared" si="17"/>
        <v>0</v>
      </c>
      <c r="H302" s="2"/>
      <c r="I302" s="2"/>
      <c r="J302" s="2"/>
      <c r="K302" s="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ht="13.5">
      <c r="A303" s="28"/>
      <c r="B303" s="17" t="s">
        <v>54</v>
      </c>
      <c r="C303" s="28" t="s">
        <v>12</v>
      </c>
      <c r="D303" s="12">
        <v>51</v>
      </c>
      <c r="E303" s="12">
        <v>161.02</v>
      </c>
      <c r="F303" s="12"/>
      <c r="G303" s="12">
        <f t="shared" si="17"/>
        <v>0</v>
      </c>
      <c r="H303" s="2"/>
      <c r="I303" s="2"/>
      <c r="J303" s="2"/>
      <c r="K303" s="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ht="15" customHeight="1">
      <c r="A304" s="28"/>
      <c r="B304" s="17" t="s">
        <v>215</v>
      </c>
      <c r="C304" s="28" t="s">
        <v>12</v>
      </c>
      <c r="D304" s="12">
        <v>10</v>
      </c>
      <c r="E304" s="12">
        <v>63.56</v>
      </c>
      <c r="F304" s="12"/>
      <c r="G304" s="12">
        <f t="shared" si="17"/>
        <v>0</v>
      </c>
      <c r="H304" s="2"/>
      <c r="I304" s="2"/>
      <c r="J304" s="2"/>
      <c r="K304" s="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ht="15" customHeight="1">
      <c r="A305" s="28"/>
      <c r="B305" s="17" t="s">
        <v>216</v>
      </c>
      <c r="C305" s="28" t="s">
        <v>12</v>
      </c>
      <c r="D305" s="12">
        <v>27</v>
      </c>
      <c r="E305" s="12">
        <v>80.51</v>
      </c>
      <c r="F305" s="12"/>
      <c r="G305" s="12">
        <f t="shared" si="17"/>
        <v>0</v>
      </c>
      <c r="H305" s="2"/>
      <c r="I305" s="2"/>
      <c r="J305" s="2"/>
      <c r="K305" s="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ht="16.5" customHeight="1">
      <c r="A306" s="28"/>
      <c r="B306" s="17" t="s">
        <v>217</v>
      </c>
      <c r="C306" s="28" t="s">
        <v>12</v>
      </c>
      <c r="D306" s="12">
        <v>150</v>
      </c>
      <c r="E306" s="12">
        <v>76.27</v>
      </c>
      <c r="F306" s="12"/>
      <c r="G306" s="12">
        <f t="shared" si="17"/>
        <v>0</v>
      </c>
      <c r="H306" s="2"/>
      <c r="I306" s="2"/>
      <c r="J306" s="2"/>
      <c r="K306" s="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ht="15.75" customHeight="1">
      <c r="A307" s="28"/>
      <c r="B307" s="17" t="s">
        <v>224</v>
      </c>
      <c r="C307" s="28" t="s">
        <v>12</v>
      </c>
      <c r="D307" s="12">
        <v>6</v>
      </c>
      <c r="E307" s="12">
        <v>139.83</v>
      </c>
      <c r="F307" s="12"/>
      <c r="G307" s="12">
        <f t="shared" si="17"/>
        <v>0</v>
      </c>
      <c r="H307" s="2"/>
      <c r="I307" s="2"/>
      <c r="J307" s="2"/>
      <c r="K307" s="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ht="15.75" customHeight="1">
      <c r="A308" s="28"/>
      <c r="B308" s="17" t="s">
        <v>225</v>
      </c>
      <c r="C308" s="28" t="s">
        <v>12</v>
      </c>
      <c r="D308" s="12">
        <v>8</v>
      </c>
      <c r="E308" s="12">
        <v>148.31</v>
      </c>
      <c r="F308" s="12"/>
      <c r="G308" s="12">
        <f t="shared" si="17"/>
        <v>0</v>
      </c>
      <c r="H308" s="2"/>
      <c r="I308" s="2"/>
      <c r="J308" s="2"/>
      <c r="K308" s="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ht="15.75" customHeight="1">
      <c r="A309" s="28"/>
      <c r="B309" s="17" t="s">
        <v>226</v>
      </c>
      <c r="C309" s="28" t="s">
        <v>12</v>
      </c>
      <c r="D309" s="12">
        <v>2</v>
      </c>
      <c r="E309" s="12">
        <v>161.02</v>
      </c>
      <c r="F309" s="12"/>
      <c r="G309" s="12">
        <f t="shared" si="17"/>
        <v>0</v>
      </c>
      <c r="H309" s="2"/>
      <c r="I309" s="2"/>
      <c r="J309" s="2"/>
      <c r="K309" s="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ht="15" customHeight="1">
      <c r="A310" s="28"/>
      <c r="B310" s="17" t="s">
        <v>55</v>
      </c>
      <c r="C310" s="28" t="s">
        <v>9</v>
      </c>
      <c r="D310" s="12">
        <v>7.98</v>
      </c>
      <c r="E310" s="12">
        <v>338.98</v>
      </c>
      <c r="F310" s="12"/>
      <c r="G310" s="12">
        <f t="shared" si="17"/>
        <v>0</v>
      </c>
      <c r="H310" s="2"/>
      <c r="I310" s="2"/>
      <c r="J310" s="2"/>
      <c r="K310" s="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ht="19.5" customHeight="1">
      <c r="A311" s="28"/>
      <c r="B311" s="55" t="s">
        <v>56</v>
      </c>
      <c r="C311" s="56"/>
      <c r="D311" s="57"/>
      <c r="E311" s="57"/>
      <c r="F311" s="57"/>
      <c r="G311" s="58">
        <f>SUM(G290:G310)</f>
        <v>0</v>
      </c>
      <c r="H311" s="2"/>
      <c r="I311" s="2"/>
      <c r="J311" s="2"/>
      <c r="K311" s="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ht="28.5" customHeight="1">
      <c r="A312" s="28"/>
      <c r="B312" s="35" t="s">
        <v>179</v>
      </c>
      <c r="C312" s="36"/>
      <c r="D312" s="37"/>
      <c r="E312" s="37"/>
      <c r="F312" s="37"/>
      <c r="G312" s="36"/>
      <c r="H312" s="2"/>
      <c r="I312" s="2"/>
      <c r="J312" s="2"/>
      <c r="K312" s="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ht="40.5" customHeight="1">
      <c r="A313" s="28">
        <v>1</v>
      </c>
      <c r="B313" s="15" t="s">
        <v>180</v>
      </c>
      <c r="C313" s="28" t="s">
        <v>10</v>
      </c>
      <c r="D313" s="12">
        <v>4784</v>
      </c>
      <c r="E313" s="12">
        <v>92.16</v>
      </c>
      <c r="F313" s="12"/>
      <c r="G313" s="12">
        <f>ROUND(F313*D313,2)</f>
        <v>0</v>
      </c>
      <c r="H313" s="2"/>
      <c r="I313" s="3"/>
      <c r="J313" s="2"/>
      <c r="K313" s="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ht="21" customHeight="1">
      <c r="A314" s="28"/>
      <c r="B314" s="55" t="s">
        <v>15</v>
      </c>
      <c r="C314" s="56"/>
      <c r="D314" s="57"/>
      <c r="E314" s="57"/>
      <c r="F314" s="57"/>
      <c r="G314" s="58">
        <f>SUM(G313)</f>
        <v>0</v>
      </c>
      <c r="H314" s="13"/>
      <c r="I314" s="13"/>
      <c r="J314" s="13"/>
      <c r="K314" s="13"/>
      <c r="L314" s="13"/>
      <c r="M314" s="13"/>
      <c r="N314" s="13"/>
      <c r="O314" s="13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ht="27.75" customHeight="1">
      <c r="A315" s="28"/>
      <c r="B315" s="47" t="s">
        <v>181</v>
      </c>
      <c r="C315" s="49"/>
      <c r="D315" s="37"/>
      <c r="E315" s="37"/>
      <c r="F315" s="37"/>
      <c r="G315" s="49"/>
      <c r="H315" s="2"/>
      <c r="I315" s="2"/>
      <c r="J315" s="2"/>
      <c r="K315" s="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ht="27" customHeight="1">
      <c r="A316" s="28">
        <v>1</v>
      </c>
      <c r="B316" s="33" t="s">
        <v>182</v>
      </c>
      <c r="C316" s="30" t="s">
        <v>23</v>
      </c>
      <c r="D316" s="12">
        <v>1450.3</v>
      </c>
      <c r="E316" s="12">
        <v>7.48</v>
      </c>
      <c r="F316" s="12"/>
      <c r="G316" s="12">
        <f>ROUND(F316*D316,2)</f>
        <v>0</v>
      </c>
      <c r="H316" s="2"/>
      <c r="I316" s="3"/>
      <c r="J316" s="2"/>
      <c r="K316" s="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ht="20.25" customHeight="1">
      <c r="A317" s="28"/>
      <c r="B317" s="55" t="s">
        <v>58</v>
      </c>
      <c r="C317" s="56"/>
      <c r="D317" s="57"/>
      <c r="E317" s="57"/>
      <c r="F317" s="57"/>
      <c r="G317" s="58">
        <f>SUM(G316:G316)</f>
        <v>0</v>
      </c>
      <c r="H317" s="14"/>
      <c r="I317" s="14"/>
      <c r="J317" s="14"/>
      <c r="K317" s="14"/>
      <c r="L317" s="14"/>
      <c r="M317" s="14"/>
      <c r="N317" s="14"/>
      <c r="O317" s="1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ht="46.5" customHeight="1">
      <c r="A318" s="28"/>
      <c r="B318" s="47" t="s">
        <v>183</v>
      </c>
      <c r="C318" s="49"/>
      <c r="D318" s="37"/>
      <c r="E318" s="37"/>
      <c r="F318" s="37"/>
      <c r="G318" s="49"/>
      <c r="H318" s="2"/>
      <c r="I318" s="2"/>
      <c r="J318" s="2"/>
      <c r="K318" s="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ht="26.25" customHeight="1">
      <c r="A319" s="28">
        <v>1</v>
      </c>
      <c r="B319" s="33" t="s">
        <v>57</v>
      </c>
      <c r="C319" s="30" t="s">
        <v>12</v>
      </c>
      <c r="D319" s="12">
        <v>48</v>
      </c>
      <c r="E319" s="12">
        <v>47.88</v>
      </c>
      <c r="F319" s="12"/>
      <c r="G319" s="12">
        <f>ROUND(F319*D319,2)</f>
        <v>0</v>
      </c>
      <c r="H319" s="2"/>
      <c r="I319" s="3"/>
      <c r="J319" s="2"/>
      <c r="K319" s="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ht="18" customHeight="1">
      <c r="A320" s="28"/>
      <c r="B320" s="55" t="s">
        <v>59</v>
      </c>
      <c r="C320" s="56"/>
      <c r="D320" s="57"/>
      <c r="E320" s="57"/>
      <c r="F320" s="57"/>
      <c r="G320" s="58">
        <f>SUM(G319)</f>
        <v>0</v>
      </c>
      <c r="H320" s="14"/>
      <c r="I320" s="14"/>
      <c r="J320" s="14"/>
      <c r="K320" s="14"/>
      <c r="L320" s="14"/>
      <c r="M320" s="14"/>
      <c r="N320" s="14"/>
      <c r="O320" s="1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ht="13.5">
      <c r="A321" s="28"/>
      <c r="B321" s="35" t="s">
        <v>184</v>
      </c>
      <c r="C321" s="36"/>
      <c r="D321" s="37"/>
      <c r="E321" s="37"/>
      <c r="F321" s="37"/>
      <c r="G321" s="36"/>
      <c r="H321" s="2"/>
      <c r="I321" s="2"/>
      <c r="J321" s="2"/>
      <c r="K321" s="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ht="28.5" customHeight="1">
      <c r="A322" s="28"/>
      <c r="B322" s="10" t="s">
        <v>185</v>
      </c>
      <c r="C322" s="9"/>
      <c r="D322" s="37"/>
      <c r="E322" s="37"/>
      <c r="F322" s="37"/>
      <c r="G322" s="36"/>
      <c r="H322" s="2"/>
      <c r="I322" s="3"/>
      <c r="J322" s="2"/>
      <c r="K322" s="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ht="44.25" customHeight="1">
      <c r="A323" s="28">
        <v>1</v>
      </c>
      <c r="B323" s="11" t="s">
        <v>251</v>
      </c>
      <c r="C323" s="12" t="s">
        <v>1</v>
      </c>
      <c r="D323" s="12">
        <v>4.8</v>
      </c>
      <c r="E323" s="12">
        <v>49.64</v>
      </c>
      <c r="F323" s="12"/>
      <c r="G323" s="12">
        <f>ROUND(F323*D323,2)</f>
        <v>0</v>
      </c>
      <c r="H323" s="13"/>
      <c r="I323" s="13"/>
      <c r="J323" s="13"/>
      <c r="K323" s="13"/>
      <c r="L323" s="13"/>
      <c r="M323" s="13"/>
      <c r="N323" s="13"/>
      <c r="O323" s="13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ht="42.75" customHeight="1">
      <c r="A324" s="28">
        <v>2</v>
      </c>
      <c r="B324" s="11" t="s">
        <v>252</v>
      </c>
      <c r="C324" s="12" t="s">
        <v>1</v>
      </c>
      <c r="D324" s="12">
        <v>4.76</v>
      </c>
      <c r="E324" s="12">
        <v>107.51</v>
      </c>
      <c r="F324" s="12"/>
      <c r="G324" s="12">
        <f aca="true" t="shared" si="18" ref="G324:G366">ROUND(F324*D324,2)</f>
        <v>0</v>
      </c>
      <c r="H324" s="13"/>
      <c r="I324" s="13"/>
      <c r="J324" s="13"/>
      <c r="K324" s="13"/>
      <c r="L324" s="13"/>
      <c r="M324" s="13"/>
      <c r="N324" s="13"/>
      <c r="O324" s="13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ht="27">
      <c r="A325" s="28">
        <v>3</v>
      </c>
      <c r="B325" s="11" t="s">
        <v>253</v>
      </c>
      <c r="C325" s="12" t="s">
        <v>1</v>
      </c>
      <c r="D325" s="12">
        <v>5.6</v>
      </c>
      <c r="E325" s="12">
        <v>47.55</v>
      </c>
      <c r="F325" s="12"/>
      <c r="G325" s="12">
        <f t="shared" si="18"/>
        <v>0</v>
      </c>
      <c r="H325" s="2"/>
      <c r="I325" s="2"/>
      <c r="J325" s="2"/>
      <c r="K325" s="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ht="17.25" customHeight="1">
      <c r="A326" s="28"/>
      <c r="B326" s="52" t="s">
        <v>186</v>
      </c>
      <c r="C326" s="12"/>
      <c r="D326" s="12"/>
      <c r="E326" s="12"/>
      <c r="F326" s="12"/>
      <c r="G326" s="12"/>
      <c r="H326" s="2"/>
      <c r="I326" s="2"/>
      <c r="J326" s="2"/>
      <c r="K326" s="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ht="40.5">
      <c r="A327" s="28">
        <v>1</v>
      </c>
      <c r="B327" s="17" t="s">
        <v>254</v>
      </c>
      <c r="C327" s="30" t="s">
        <v>1</v>
      </c>
      <c r="D327" s="12">
        <v>25.2</v>
      </c>
      <c r="E327" s="12">
        <v>10.73</v>
      </c>
      <c r="F327" s="12"/>
      <c r="G327" s="12">
        <f t="shared" si="18"/>
        <v>0</v>
      </c>
      <c r="H327" s="2"/>
      <c r="I327" s="2"/>
      <c r="J327" s="2"/>
      <c r="K327" s="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ht="40.5">
      <c r="A328" s="28">
        <v>2</v>
      </c>
      <c r="B328" s="41" t="s">
        <v>264</v>
      </c>
      <c r="C328" s="30" t="s">
        <v>1</v>
      </c>
      <c r="D328" s="12">
        <v>2.8</v>
      </c>
      <c r="E328" s="12">
        <v>26.92</v>
      </c>
      <c r="F328" s="12"/>
      <c r="G328" s="12">
        <f t="shared" si="18"/>
        <v>0</v>
      </c>
      <c r="H328" s="2"/>
      <c r="I328" s="2"/>
      <c r="J328" s="2"/>
      <c r="K328" s="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ht="21" customHeight="1">
      <c r="A329" s="28">
        <v>3</v>
      </c>
      <c r="B329" s="41" t="s">
        <v>78</v>
      </c>
      <c r="C329" s="30" t="s">
        <v>1</v>
      </c>
      <c r="D329" s="12">
        <v>1.4</v>
      </c>
      <c r="E329" s="12">
        <v>34.29</v>
      </c>
      <c r="F329" s="12"/>
      <c r="G329" s="12">
        <f t="shared" si="18"/>
        <v>0</v>
      </c>
      <c r="H329" s="2"/>
      <c r="I329" s="2"/>
      <c r="J329" s="2"/>
      <c r="K329" s="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ht="33" customHeight="1">
      <c r="A330" s="28">
        <v>4</v>
      </c>
      <c r="B330" s="17" t="s">
        <v>200</v>
      </c>
      <c r="C330" s="28" t="s">
        <v>1</v>
      </c>
      <c r="D330" s="12">
        <v>13.8</v>
      </c>
      <c r="E330" s="12">
        <v>162.85</v>
      </c>
      <c r="F330" s="12"/>
      <c r="G330" s="12">
        <f t="shared" si="18"/>
        <v>0</v>
      </c>
      <c r="H330" s="2"/>
      <c r="I330" s="2"/>
      <c r="J330" s="2"/>
      <c r="K330" s="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ht="28.5" customHeight="1">
      <c r="A331" s="28">
        <v>5</v>
      </c>
      <c r="B331" s="11" t="s">
        <v>33</v>
      </c>
      <c r="C331" s="12" t="s">
        <v>9</v>
      </c>
      <c r="D331" s="12">
        <v>76</v>
      </c>
      <c r="E331" s="12">
        <v>11.23</v>
      </c>
      <c r="F331" s="12"/>
      <c r="G331" s="12">
        <f t="shared" si="18"/>
        <v>0</v>
      </c>
      <c r="H331" s="2"/>
      <c r="I331" s="2"/>
      <c r="J331" s="2"/>
      <c r="K331" s="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ht="32.25" customHeight="1">
      <c r="A332" s="28">
        <v>6</v>
      </c>
      <c r="B332" s="41" t="s">
        <v>187</v>
      </c>
      <c r="C332" s="30" t="s">
        <v>1</v>
      </c>
      <c r="D332" s="12">
        <v>14.2</v>
      </c>
      <c r="E332" s="12">
        <v>24.03</v>
      </c>
      <c r="F332" s="12"/>
      <c r="G332" s="12">
        <f t="shared" si="18"/>
        <v>0</v>
      </c>
      <c r="H332" s="2"/>
      <c r="I332" s="2"/>
      <c r="J332" s="2"/>
      <c r="K332" s="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ht="33" customHeight="1">
      <c r="A333" s="28">
        <v>7</v>
      </c>
      <c r="B333" s="41" t="s">
        <v>188</v>
      </c>
      <c r="C333" s="30" t="s">
        <v>1</v>
      </c>
      <c r="D333" s="12">
        <v>11.8</v>
      </c>
      <c r="E333" s="12">
        <v>35.88</v>
      </c>
      <c r="F333" s="12"/>
      <c r="G333" s="12">
        <f t="shared" si="18"/>
        <v>0</v>
      </c>
      <c r="H333" s="2"/>
      <c r="I333" s="2"/>
      <c r="J333" s="2"/>
      <c r="K333" s="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ht="13.5">
      <c r="A334" s="28">
        <v>8</v>
      </c>
      <c r="B334" s="41" t="s">
        <v>79</v>
      </c>
      <c r="C334" s="30" t="s">
        <v>1</v>
      </c>
      <c r="D334" s="12">
        <v>1.4</v>
      </c>
      <c r="E334" s="12">
        <v>53.29</v>
      </c>
      <c r="F334" s="12"/>
      <c r="G334" s="12">
        <f t="shared" si="18"/>
        <v>0</v>
      </c>
      <c r="H334" s="2"/>
      <c r="I334" s="2"/>
      <c r="J334" s="2"/>
      <c r="K334" s="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ht="34.5" customHeight="1">
      <c r="A335" s="28">
        <v>9</v>
      </c>
      <c r="B335" s="41" t="s">
        <v>201</v>
      </c>
      <c r="C335" s="30" t="s">
        <v>1</v>
      </c>
      <c r="D335" s="12">
        <v>2.8</v>
      </c>
      <c r="E335" s="12">
        <v>162.04</v>
      </c>
      <c r="F335" s="12"/>
      <c r="G335" s="12">
        <f t="shared" si="18"/>
        <v>0</v>
      </c>
      <c r="H335" s="2"/>
      <c r="I335" s="2"/>
      <c r="J335" s="2"/>
      <c r="K335" s="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ht="56.25" customHeight="1">
      <c r="A336" s="28">
        <v>10</v>
      </c>
      <c r="B336" s="41" t="s">
        <v>265</v>
      </c>
      <c r="C336" s="30" t="s">
        <v>1</v>
      </c>
      <c r="D336" s="12">
        <v>1</v>
      </c>
      <c r="E336" s="12">
        <v>26.76</v>
      </c>
      <c r="F336" s="12"/>
      <c r="G336" s="12">
        <f t="shared" si="18"/>
        <v>0</v>
      </c>
      <c r="H336" s="2"/>
      <c r="I336" s="2"/>
      <c r="J336" s="2"/>
      <c r="K336" s="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ht="41.25" customHeight="1">
      <c r="A337" s="28">
        <v>11</v>
      </c>
      <c r="B337" s="17" t="s">
        <v>189</v>
      </c>
      <c r="C337" s="30" t="s">
        <v>1</v>
      </c>
      <c r="D337" s="12">
        <v>2</v>
      </c>
      <c r="E337" s="12">
        <v>143.32</v>
      </c>
      <c r="F337" s="12"/>
      <c r="G337" s="12">
        <f t="shared" si="18"/>
        <v>0</v>
      </c>
      <c r="H337" s="2"/>
      <c r="I337" s="2"/>
      <c r="J337" s="2"/>
      <c r="K337" s="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ht="57" customHeight="1">
      <c r="A338" s="28">
        <v>12</v>
      </c>
      <c r="B338" s="41" t="s">
        <v>266</v>
      </c>
      <c r="C338" s="30" t="s">
        <v>1</v>
      </c>
      <c r="D338" s="12">
        <v>1</v>
      </c>
      <c r="E338" s="12">
        <v>26.76</v>
      </c>
      <c r="F338" s="12"/>
      <c r="G338" s="12">
        <f t="shared" si="18"/>
        <v>0</v>
      </c>
      <c r="H338" s="2"/>
      <c r="I338" s="2"/>
      <c r="J338" s="2"/>
      <c r="K338" s="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ht="13.5">
      <c r="A339" s="28">
        <v>13</v>
      </c>
      <c r="B339" s="41" t="s">
        <v>190</v>
      </c>
      <c r="C339" s="30" t="s">
        <v>1</v>
      </c>
      <c r="D339" s="12">
        <v>1</v>
      </c>
      <c r="E339" s="12">
        <v>34.26</v>
      </c>
      <c r="F339" s="12"/>
      <c r="G339" s="12">
        <f t="shared" si="18"/>
        <v>0</v>
      </c>
      <c r="H339" s="2"/>
      <c r="I339" s="2"/>
      <c r="J339" s="2"/>
      <c r="K339" s="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ht="27.75" customHeight="1">
      <c r="A340" s="28">
        <v>14</v>
      </c>
      <c r="B340" s="17" t="s">
        <v>191</v>
      </c>
      <c r="C340" s="28" t="s">
        <v>1</v>
      </c>
      <c r="D340" s="12">
        <v>5</v>
      </c>
      <c r="E340" s="12">
        <v>163</v>
      </c>
      <c r="F340" s="12"/>
      <c r="G340" s="12">
        <f t="shared" si="18"/>
        <v>0</v>
      </c>
      <c r="H340" s="2"/>
      <c r="I340" s="2"/>
      <c r="J340" s="2"/>
      <c r="K340" s="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ht="13.5">
      <c r="A341" s="28">
        <v>15</v>
      </c>
      <c r="B341" s="17" t="s">
        <v>192</v>
      </c>
      <c r="C341" s="28" t="s">
        <v>1</v>
      </c>
      <c r="D341" s="12">
        <v>27.8</v>
      </c>
      <c r="E341" s="12">
        <v>248.93</v>
      </c>
      <c r="F341" s="12"/>
      <c r="G341" s="12">
        <f t="shared" si="18"/>
        <v>0</v>
      </c>
      <c r="H341" s="2"/>
      <c r="I341" s="2"/>
      <c r="J341" s="2"/>
      <c r="K341" s="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ht="27">
      <c r="A342" s="28">
        <v>16</v>
      </c>
      <c r="B342" s="11" t="s">
        <v>80</v>
      </c>
      <c r="C342" s="12" t="s">
        <v>16</v>
      </c>
      <c r="D342" s="12">
        <v>6.56</v>
      </c>
      <c r="E342" s="12">
        <v>831.72</v>
      </c>
      <c r="F342" s="12"/>
      <c r="G342" s="12">
        <f t="shared" si="18"/>
        <v>0</v>
      </c>
      <c r="H342" s="2"/>
      <c r="I342" s="2"/>
      <c r="J342" s="2"/>
      <c r="K342" s="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ht="30.75" customHeight="1">
      <c r="A343" s="28">
        <v>17</v>
      </c>
      <c r="B343" s="11" t="s">
        <v>81</v>
      </c>
      <c r="C343" s="12" t="s">
        <v>1</v>
      </c>
      <c r="D343" s="12">
        <v>2.38</v>
      </c>
      <c r="E343" s="12">
        <v>582.87</v>
      </c>
      <c r="F343" s="12"/>
      <c r="G343" s="12">
        <f t="shared" si="18"/>
        <v>0</v>
      </c>
      <c r="H343" s="2"/>
      <c r="I343" s="2"/>
      <c r="J343" s="2"/>
      <c r="K343" s="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ht="27.75" customHeight="1">
      <c r="A344" s="28">
        <v>18</v>
      </c>
      <c r="B344" s="11" t="s">
        <v>82</v>
      </c>
      <c r="C344" s="12" t="s">
        <v>9</v>
      </c>
      <c r="D344" s="12">
        <v>62</v>
      </c>
      <c r="E344" s="12">
        <v>27.55</v>
      </c>
      <c r="F344" s="12"/>
      <c r="G344" s="12">
        <f t="shared" si="18"/>
        <v>0</v>
      </c>
      <c r="H344" s="2"/>
      <c r="I344" s="2"/>
      <c r="J344" s="2"/>
      <c r="K344" s="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ht="15.75" customHeight="1">
      <c r="A345" s="28"/>
      <c r="B345" s="17" t="s">
        <v>193</v>
      </c>
      <c r="C345" s="30"/>
      <c r="D345" s="12"/>
      <c r="E345" s="12"/>
      <c r="F345" s="12"/>
      <c r="G345" s="12">
        <f t="shared" si="18"/>
        <v>0</v>
      </c>
      <c r="H345" s="2"/>
      <c r="I345" s="2"/>
      <c r="J345" s="2"/>
      <c r="K345" s="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ht="30" customHeight="1">
      <c r="A346" s="28">
        <v>19</v>
      </c>
      <c r="B346" s="53" t="s">
        <v>194</v>
      </c>
      <c r="C346" s="42" t="s">
        <v>2</v>
      </c>
      <c r="D346" s="40">
        <v>0.188</v>
      </c>
      <c r="E346" s="12">
        <v>2968.48</v>
      </c>
      <c r="F346" s="12"/>
      <c r="G346" s="12">
        <f t="shared" si="18"/>
        <v>0</v>
      </c>
      <c r="H346" s="2"/>
      <c r="I346" s="2"/>
      <c r="J346" s="2"/>
      <c r="K346" s="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ht="20.25" customHeight="1">
      <c r="A347" s="28">
        <v>20</v>
      </c>
      <c r="B347" s="53" t="s">
        <v>197</v>
      </c>
      <c r="C347" s="28" t="s">
        <v>1</v>
      </c>
      <c r="D347" s="12">
        <v>0.9</v>
      </c>
      <c r="E347" s="12">
        <v>811.88</v>
      </c>
      <c r="F347" s="12"/>
      <c r="G347" s="12">
        <f t="shared" si="18"/>
        <v>0</v>
      </c>
      <c r="H347" s="2"/>
      <c r="I347" s="2"/>
      <c r="J347" s="2"/>
      <c r="K347" s="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ht="15.75" customHeight="1">
      <c r="A348" s="28"/>
      <c r="B348" s="52" t="s">
        <v>195</v>
      </c>
      <c r="C348" s="12"/>
      <c r="D348" s="12"/>
      <c r="E348" s="12"/>
      <c r="F348" s="12"/>
      <c r="G348" s="12"/>
      <c r="H348" s="2"/>
      <c r="I348" s="2"/>
      <c r="J348" s="2"/>
      <c r="K348" s="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ht="67.5" customHeight="1">
      <c r="A349" s="28">
        <v>1</v>
      </c>
      <c r="B349" s="17" t="s">
        <v>255</v>
      </c>
      <c r="C349" s="30" t="s">
        <v>1</v>
      </c>
      <c r="D349" s="12">
        <v>8</v>
      </c>
      <c r="E349" s="12">
        <v>10.83</v>
      </c>
      <c r="F349" s="12"/>
      <c r="G349" s="12">
        <f t="shared" si="18"/>
        <v>0</v>
      </c>
      <c r="H349" s="2"/>
      <c r="I349" s="2"/>
      <c r="J349" s="2"/>
      <c r="K349" s="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ht="71.25" customHeight="1">
      <c r="A350" s="28">
        <v>2</v>
      </c>
      <c r="B350" s="41" t="s">
        <v>267</v>
      </c>
      <c r="C350" s="30" t="s">
        <v>1</v>
      </c>
      <c r="D350" s="12">
        <v>0.8</v>
      </c>
      <c r="E350" s="12">
        <v>26.76</v>
      </c>
      <c r="F350" s="12"/>
      <c r="G350" s="12">
        <f t="shared" si="18"/>
        <v>0</v>
      </c>
      <c r="H350" s="2"/>
      <c r="I350" s="2"/>
      <c r="J350" s="2"/>
      <c r="K350" s="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ht="58.5" customHeight="1">
      <c r="A351" s="28">
        <v>3</v>
      </c>
      <c r="B351" s="41" t="s">
        <v>268</v>
      </c>
      <c r="C351" s="30" t="s">
        <v>1</v>
      </c>
      <c r="D351" s="12">
        <v>1.4</v>
      </c>
      <c r="E351" s="12">
        <v>27.04</v>
      </c>
      <c r="F351" s="12"/>
      <c r="G351" s="12">
        <f t="shared" si="18"/>
        <v>0</v>
      </c>
      <c r="H351" s="2"/>
      <c r="I351" s="2"/>
      <c r="J351" s="2"/>
      <c r="K351" s="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ht="35.25" customHeight="1">
      <c r="A352" s="28">
        <v>4</v>
      </c>
      <c r="B352" s="41" t="s">
        <v>196</v>
      </c>
      <c r="C352" s="30" t="s">
        <v>1</v>
      </c>
      <c r="D352" s="12">
        <v>1.16</v>
      </c>
      <c r="E352" s="12">
        <v>23.96</v>
      </c>
      <c r="F352" s="12"/>
      <c r="G352" s="12">
        <f t="shared" si="18"/>
        <v>0</v>
      </c>
      <c r="H352" s="2"/>
      <c r="I352" s="2"/>
      <c r="J352" s="2"/>
      <c r="K352" s="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ht="31.5" customHeight="1">
      <c r="A353" s="28">
        <v>5</v>
      </c>
      <c r="B353" s="11" t="s">
        <v>202</v>
      </c>
      <c r="C353" s="12" t="s">
        <v>10</v>
      </c>
      <c r="D353" s="12">
        <v>80.16</v>
      </c>
      <c r="E353" s="12">
        <v>31.01</v>
      </c>
      <c r="F353" s="12"/>
      <c r="G353" s="12">
        <f t="shared" si="18"/>
        <v>0</v>
      </c>
      <c r="H353" s="2"/>
      <c r="I353" s="2"/>
      <c r="J353" s="2"/>
      <c r="K353" s="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ht="27">
      <c r="A354" s="28">
        <v>6</v>
      </c>
      <c r="B354" s="11" t="s">
        <v>173</v>
      </c>
      <c r="C354" s="12" t="s">
        <v>1</v>
      </c>
      <c r="D354" s="12">
        <v>4</v>
      </c>
      <c r="E354" s="12">
        <v>30.87</v>
      </c>
      <c r="F354" s="12"/>
      <c r="G354" s="12">
        <f t="shared" si="18"/>
        <v>0</v>
      </c>
      <c r="H354" s="2"/>
      <c r="I354" s="2"/>
      <c r="J354" s="2"/>
      <c r="K354" s="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ht="13.5">
      <c r="A355" s="28">
        <v>7</v>
      </c>
      <c r="B355" s="11" t="s">
        <v>178</v>
      </c>
      <c r="C355" s="12" t="s">
        <v>9</v>
      </c>
      <c r="D355" s="12">
        <v>120</v>
      </c>
      <c r="E355" s="12">
        <v>4.93</v>
      </c>
      <c r="F355" s="12"/>
      <c r="G355" s="12">
        <f t="shared" si="18"/>
        <v>0</v>
      </c>
      <c r="H355" s="2"/>
      <c r="I355" s="2"/>
      <c r="J355" s="2"/>
      <c r="K355" s="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ht="15.75" customHeight="1">
      <c r="A356" s="28">
        <v>8</v>
      </c>
      <c r="B356" s="11" t="s">
        <v>85</v>
      </c>
      <c r="C356" s="12" t="s">
        <v>2</v>
      </c>
      <c r="D356" s="40">
        <v>0.072</v>
      </c>
      <c r="E356" s="12">
        <v>1580.69</v>
      </c>
      <c r="F356" s="12"/>
      <c r="G356" s="12">
        <f t="shared" si="18"/>
        <v>0</v>
      </c>
      <c r="H356" s="2"/>
      <c r="I356" s="2"/>
      <c r="J356" s="2"/>
      <c r="K356" s="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ht="40.5">
      <c r="A357" s="28">
        <v>9</v>
      </c>
      <c r="B357" s="41" t="s">
        <v>203</v>
      </c>
      <c r="C357" s="30" t="s">
        <v>9</v>
      </c>
      <c r="D357" s="12">
        <v>120</v>
      </c>
      <c r="E357" s="12">
        <v>10.65</v>
      </c>
      <c r="F357" s="12"/>
      <c r="G357" s="12">
        <f t="shared" si="18"/>
        <v>0</v>
      </c>
      <c r="H357" s="2"/>
      <c r="I357" s="2"/>
      <c r="J357" s="2"/>
      <c r="K357" s="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ht="28.5" customHeight="1">
      <c r="A358" s="28"/>
      <c r="B358" s="10" t="s">
        <v>198</v>
      </c>
      <c r="C358" s="28"/>
      <c r="D358" s="12"/>
      <c r="E358" s="12"/>
      <c r="F358" s="12"/>
      <c r="G358" s="12"/>
      <c r="H358" s="2"/>
      <c r="I358" s="2"/>
      <c r="J358" s="2"/>
      <c r="K358" s="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ht="55.5" customHeight="1">
      <c r="A359" s="28">
        <v>1</v>
      </c>
      <c r="B359" s="17" t="s">
        <v>256</v>
      </c>
      <c r="C359" s="30" t="s">
        <v>1</v>
      </c>
      <c r="D359" s="12">
        <v>11.6</v>
      </c>
      <c r="E359" s="12">
        <v>11.06</v>
      </c>
      <c r="F359" s="12"/>
      <c r="G359" s="12">
        <f t="shared" si="18"/>
        <v>0</v>
      </c>
      <c r="H359" s="2"/>
      <c r="I359" s="2"/>
      <c r="J359" s="2"/>
      <c r="K359" s="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ht="57" customHeight="1">
      <c r="A360" s="28">
        <v>2</v>
      </c>
      <c r="B360" s="41" t="s">
        <v>269</v>
      </c>
      <c r="C360" s="30" t="s">
        <v>1</v>
      </c>
      <c r="D360" s="12">
        <v>1.2</v>
      </c>
      <c r="E360" s="12">
        <v>26.76</v>
      </c>
      <c r="F360" s="12"/>
      <c r="G360" s="12">
        <f t="shared" si="18"/>
        <v>0</v>
      </c>
      <c r="H360" s="2"/>
      <c r="I360" s="2"/>
      <c r="J360" s="2"/>
      <c r="K360" s="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ht="43.5" customHeight="1">
      <c r="A361" s="28">
        <v>3</v>
      </c>
      <c r="B361" s="11" t="s">
        <v>173</v>
      </c>
      <c r="C361" s="12" t="s">
        <v>1</v>
      </c>
      <c r="D361" s="12">
        <v>8</v>
      </c>
      <c r="E361" s="12">
        <v>30.82</v>
      </c>
      <c r="F361" s="12"/>
      <c r="G361" s="12">
        <f t="shared" si="18"/>
        <v>0</v>
      </c>
      <c r="H361" s="2"/>
      <c r="I361" s="2"/>
      <c r="J361" s="2"/>
      <c r="K361" s="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ht="32.25" customHeight="1">
      <c r="A362" s="28">
        <v>4</v>
      </c>
      <c r="B362" s="11" t="s">
        <v>199</v>
      </c>
      <c r="C362" s="12" t="s">
        <v>9</v>
      </c>
      <c r="D362" s="12">
        <v>175</v>
      </c>
      <c r="E362" s="12">
        <v>6.38</v>
      </c>
      <c r="F362" s="12"/>
      <c r="G362" s="12">
        <f t="shared" si="18"/>
        <v>0</v>
      </c>
      <c r="H362" s="2"/>
      <c r="I362" s="2"/>
      <c r="J362" s="2"/>
      <c r="K362" s="3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ht="21" customHeight="1">
      <c r="A363" s="28">
        <v>5</v>
      </c>
      <c r="B363" s="11" t="s">
        <v>85</v>
      </c>
      <c r="C363" s="12" t="s">
        <v>2</v>
      </c>
      <c r="D363" s="40">
        <v>0.105</v>
      </c>
      <c r="E363" s="12">
        <v>1702.29</v>
      </c>
      <c r="F363" s="12"/>
      <c r="G363" s="12">
        <f t="shared" si="18"/>
        <v>0</v>
      </c>
      <c r="H363" s="2"/>
      <c r="I363" s="2"/>
      <c r="J363" s="2"/>
      <c r="K363" s="3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ht="56.25" customHeight="1">
      <c r="A364" s="28">
        <v>6</v>
      </c>
      <c r="B364" s="41" t="s">
        <v>69</v>
      </c>
      <c r="C364" s="30" t="s">
        <v>9</v>
      </c>
      <c r="D364" s="12">
        <v>175</v>
      </c>
      <c r="E364" s="12">
        <v>18.88</v>
      </c>
      <c r="F364" s="12"/>
      <c r="G364" s="12">
        <f t="shared" si="18"/>
        <v>0</v>
      </c>
      <c r="H364" s="2"/>
      <c r="I364" s="2"/>
      <c r="J364" s="2" t="s">
        <v>87</v>
      </c>
      <c r="K364" s="3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ht="20.25" customHeight="1">
      <c r="A365" s="28">
        <v>7</v>
      </c>
      <c r="B365" s="11" t="s">
        <v>85</v>
      </c>
      <c r="C365" s="12" t="s">
        <v>2</v>
      </c>
      <c r="D365" s="40">
        <v>0.052</v>
      </c>
      <c r="E365" s="12">
        <v>1556</v>
      </c>
      <c r="F365" s="12"/>
      <c r="G365" s="12">
        <f t="shared" si="18"/>
        <v>0</v>
      </c>
      <c r="H365" s="2"/>
      <c r="I365" s="2"/>
      <c r="J365" s="2"/>
      <c r="K365" s="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ht="40.5">
      <c r="A366" s="28">
        <v>8</v>
      </c>
      <c r="B366" s="41" t="s">
        <v>204</v>
      </c>
      <c r="C366" s="30" t="s">
        <v>9</v>
      </c>
      <c r="D366" s="12">
        <v>175</v>
      </c>
      <c r="E366" s="12">
        <v>13.93</v>
      </c>
      <c r="F366" s="12"/>
      <c r="G366" s="12">
        <f t="shared" si="18"/>
        <v>0</v>
      </c>
      <c r="H366" s="2"/>
      <c r="I366" s="2"/>
      <c r="J366" s="2"/>
      <c r="K366" s="3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ht="17.25" customHeight="1">
      <c r="A367" s="28"/>
      <c r="B367" s="55" t="s">
        <v>205</v>
      </c>
      <c r="C367" s="56"/>
      <c r="D367" s="57"/>
      <c r="E367" s="57"/>
      <c r="F367" s="57"/>
      <c r="G367" s="58">
        <f>SUM(G323:G366)</f>
        <v>0</v>
      </c>
      <c r="H367" s="2"/>
      <c r="I367" s="2"/>
      <c r="J367" s="2"/>
      <c r="K367" s="3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ht="13.5">
      <c r="A368" s="28"/>
      <c r="B368" s="35" t="s">
        <v>206</v>
      </c>
      <c r="C368" s="32"/>
      <c r="D368" s="12"/>
      <c r="E368" s="12"/>
      <c r="F368" s="12"/>
      <c r="G368" s="12"/>
      <c r="H368" s="2"/>
      <c r="I368" s="2"/>
      <c r="J368" s="2"/>
      <c r="K368" s="3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ht="47.25" customHeight="1">
      <c r="A369" s="28">
        <v>1</v>
      </c>
      <c r="B369" s="17" t="s">
        <v>257</v>
      </c>
      <c r="C369" s="30" t="s">
        <v>1</v>
      </c>
      <c r="D369" s="12">
        <v>51.5</v>
      </c>
      <c r="E369" s="12">
        <v>10.8</v>
      </c>
      <c r="F369" s="12"/>
      <c r="G369" s="12">
        <f>ROUND(F369*D369,2)</f>
        <v>0</v>
      </c>
      <c r="H369" s="2"/>
      <c r="I369" s="3"/>
      <c r="J369" s="2"/>
      <c r="K369" s="3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ht="49.5" customHeight="1">
      <c r="A370" s="28">
        <v>2</v>
      </c>
      <c r="B370" s="11" t="s">
        <v>207</v>
      </c>
      <c r="C370" s="12" t="s">
        <v>10</v>
      </c>
      <c r="D370" s="12">
        <v>308</v>
      </c>
      <c r="E370" s="12">
        <v>22.28</v>
      </c>
      <c r="F370" s="12"/>
      <c r="G370" s="12">
        <f aca="true" t="shared" si="19" ref="G370:G375">ROUND(F370*D370,2)</f>
        <v>0</v>
      </c>
      <c r="H370" s="2"/>
      <c r="I370" s="3"/>
      <c r="J370" s="2"/>
      <c r="K370" s="3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ht="18.75" customHeight="1">
      <c r="A371" s="28"/>
      <c r="B371" s="45" t="s">
        <v>208</v>
      </c>
      <c r="C371" s="32"/>
      <c r="D371" s="12"/>
      <c r="E371" s="12"/>
      <c r="F371" s="12"/>
      <c r="G371" s="12">
        <f t="shared" si="19"/>
        <v>0</v>
      </c>
      <c r="H371" s="2"/>
      <c r="I371" s="2"/>
      <c r="J371" s="2"/>
      <c r="K371" s="3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ht="47.25" customHeight="1">
      <c r="A372" s="28">
        <v>3</v>
      </c>
      <c r="B372" s="11" t="s">
        <v>209</v>
      </c>
      <c r="C372" s="12" t="s">
        <v>1</v>
      </c>
      <c r="D372" s="12">
        <v>9.1</v>
      </c>
      <c r="E372" s="12">
        <v>30.84</v>
      </c>
      <c r="F372" s="12"/>
      <c r="G372" s="12">
        <f t="shared" si="19"/>
        <v>0</v>
      </c>
      <c r="H372" s="2"/>
      <c r="I372" s="2"/>
      <c r="J372" s="2"/>
      <c r="K372" s="3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ht="29.25" customHeight="1">
      <c r="A373" s="28">
        <v>4</v>
      </c>
      <c r="B373" s="11" t="s">
        <v>178</v>
      </c>
      <c r="C373" s="12" t="s">
        <v>9</v>
      </c>
      <c r="D373" s="12">
        <v>303</v>
      </c>
      <c r="E373" s="12">
        <v>5.63</v>
      </c>
      <c r="F373" s="12"/>
      <c r="G373" s="12">
        <f t="shared" si="19"/>
        <v>0</v>
      </c>
      <c r="H373" s="2"/>
      <c r="I373" s="2"/>
      <c r="J373" s="2"/>
      <c r="K373" s="3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ht="23.25" customHeight="1">
      <c r="A374" s="28">
        <v>5</v>
      </c>
      <c r="B374" s="11" t="s">
        <v>85</v>
      </c>
      <c r="C374" s="12" t="s">
        <v>2</v>
      </c>
      <c r="D374" s="40">
        <v>0.182</v>
      </c>
      <c r="E374" s="12">
        <v>1695.66</v>
      </c>
      <c r="F374" s="12"/>
      <c r="G374" s="12">
        <f t="shared" si="19"/>
        <v>0</v>
      </c>
      <c r="H374" s="2"/>
      <c r="I374" s="2"/>
      <c r="J374" s="2"/>
      <c r="K374" s="3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ht="27">
      <c r="A375" s="28">
        <v>6</v>
      </c>
      <c r="B375" s="41" t="s">
        <v>210</v>
      </c>
      <c r="C375" s="30" t="s">
        <v>9</v>
      </c>
      <c r="D375" s="12">
        <v>303</v>
      </c>
      <c r="E375" s="12">
        <v>11.15</v>
      </c>
      <c r="F375" s="12"/>
      <c r="G375" s="12">
        <f t="shared" si="19"/>
        <v>0</v>
      </c>
      <c r="H375" s="2"/>
      <c r="I375" s="2"/>
      <c r="J375" s="2"/>
      <c r="K375" s="3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ht="22.5" customHeight="1">
      <c r="A376" s="28"/>
      <c r="B376" s="55" t="s">
        <v>211</v>
      </c>
      <c r="C376" s="56"/>
      <c r="D376" s="57"/>
      <c r="E376" s="57"/>
      <c r="F376" s="57"/>
      <c r="G376" s="58">
        <f>SUM(G369:G375)</f>
        <v>0</v>
      </c>
      <c r="H376" s="2"/>
      <c r="I376" s="2"/>
      <c r="J376" s="2"/>
      <c r="K376" s="3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ht="22.5" customHeight="1">
      <c r="A377" s="28"/>
      <c r="B377" s="55" t="s">
        <v>11</v>
      </c>
      <c r="C377" s="56"/>
      <c r="D377" s="57"/>
      <c r="E377" s="57"/>
      <c r="F377" s="57"/>
      <c r="G377" s="58">
        <f>G311+G314+G317+G320+G367+G376</f>
        <v>0</v>
      </c>
      <c r="H377" s="2"/>
      <c r="I377" s="2"/>
      <c r="J377" s="2"/>
      <c r="K377" s="3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ht="24.75" customHeight="1">
      <c r="A378" s="82" t="s">
        <v>7</v>
      </c>
      <c r="B378" s="83"/>
      <c r="C378" s="27" t="s">
        <v>3</v>
      </c>
      <c r="D378" s="12"/>
      <c r="E378" s="27"/>
      <c r="F378" s="27"/>
      <c r="G378" s="93">
        <f>G19+G28+G37+G271+G288+G377</f>
        <v>0</v>
      </c>
      <c r="H378" s="2"/>
      <c r="I378" s="3"/>
      <c r="J378" s="2"/>
      <c r="K378" s="3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ht="27.75" customHeight="1">
      <c r="A379" s="82" t="s">
        <v>64</v>
      </c>
      <c r="B379" s="83"/>
      <c r="C379" s="27" t="s">
        <v>3</v>
      </c>
      <c r="D379" s="12"/>
      <c r="E379" s="27"/>
      <c r="F379" s="27"/>
      <c r="G379" s="93">
        <f>G378-G9</f>
        <v>0</v>
      </c>
      <c r="H379" s="2"/>
      <c r="I379" s="3"/>
      <c r="J379" s="2"/>
      <c r="K379" s="3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ht="21" customHeight="1">
      <c r="A380" s="82" t="s">
        <v>65</v>
      </c>
      <c r="B380" s="83"/>
      <c r="C380" s="27" t="s">
        <v>6</v>
      </c>
      <c r="D380" s="23">
        <v>10</v>
      </c>
      <c r="E380" s="27"/>
      <c r="F380" s="27"/>
      <c r="G380" s="93">
        <f>ROUND(0.1*G379,2)</f>
        <v>0</v>
      </c>
      <c r="H380" s="2"/>
      <c r="I380" s="2"/>
      <c r="J380" s="2"/>
      <c r="K380" s="3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ht="23.25" customHeight="1">
      <c r="A381" s="82" t="s">
        <v>7</v>
      </c>
      <c r="B381" s="83"/>
      <c r="C381" s="27" t="s">
        <v>3</v>
      </c>
      <c r="D381" s="12"/>
      <c r="E381" s="27"/>
      <c r="F381" s="27"/>
      <c r="G381" s="93">
        <f>SUM(G379:G380)</f>
        <v>0</v>
      </c>
      <c r="H381" s="2"/>
      <c r="I381" s="2"/>
      <c r="J381" s="2"/>
      <c r="K381" s="3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ht="21" customHeight="1">
      <c r="A382" s="82" t="s">
        <v>66</v>
      </c>
      <c r="B382" s="83"/>
      <c r="C382" s="27" t="s">
        <v>6</v>
      </c>
      <c r="D382" s="23">
        <v>8</v>
      </c>
      <c r="E382" s="27"/>
      <c r="F382" s="27"/>
      <c r="G382" s="93">
        <f>ROUND(0.08*G381,2)</f>
        <v>0</v>
      </c>
      <c r="H382" s="2"/>
      <c r="I382" s="2"/>
      <c r="J382" s="2"/>
      <c r="K382" s="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ht="19.5" customHeight="1">
      <c r="A383" s="82" t="s">
        <v>67</v>
      </c>
      <c r="B383" s="83"/>
      <c r="C383" s="27" t="s">
        <v>3</v>
      </c>
      <c r="D383" s="12"/>
      <c r="E383" s="27"/>
      <c r="F383" s="27"/>
      <c r="G383" s="93">
        <f>SUM(G381:G382)</f>
        <v>0</v>
      </c>
      <c r="H383" s="2"/>
      <c r="I383" s="2"/>
      <c r="J383" s="2"/>
      <c r="K383" s="3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ht="26.25" customHeight="1">
      <c r="A384" s="82" t="s">
        <v>68</v>
      </c>
      <c r="B384" s="83"/>
      <c r="C384" s="27" t="s">
        <v>3</v>
      </c>
      <c r="D384" s="12"/>
      <c r="E384" s="27"/>
      <c r="F384" s="27"/>
      <c r="G384" s="93">
        <f>G383+G9</f>
        <v>0</v>
      </c>
      <c r="H384" s="2"/>
      <c r="I384" s="2"/>
      <c r="J384" s="2"/>
      <c r="K384" s="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ht="22.5" customHeight="1">
      <c r="A385" s="82" t="s">
        <v>8</v>
      </c>
      <c r="B385" s="83"/>
      <c r="C385" s="27" t="s">
        <v>6</v>
      </c>
      <c r="D385" s="23">
        <v>18</v>
      </c>
      <c r="E385" s="27"/>
      <c r="F385" s="27"/>
      <c r="G385" s="93">
        <f>ROUND(0.18*G384,2)</f>
        <v>0</v>
      </c>
      <c r="H385" s="2"/>
      <c r="I385" s="2"/>
      <c r="J385" s="2"/>
      <c r="K385" s="3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ht="20.25" customHeight="1">
      <c r="A386" s="82" t="s">
        <v>7</v>
      </c>
      <c r="B386" s="83"/>
      <c r="C386" s="27" t="s">
        <v>3</v>
      </c>
      <c r="D386" s="12"/>
      <c r="E386" s="27"/>
      <c r="F386" s="27"/>
      <c r="G386" s="93">
        <f>SUM(G384:G385)</f>
        <v>0</v>
      </c>
      <c r="H386" s="2"/>
      <c r="I386" s="2"/>
      <c r="J386" s="2"/>
      <c r="K386" s="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ht="22.5" customHeight="1">
      <c r="A387" s="82" t="s">
        <v>295</v>
      </c>
      <c r="B387" s="83"/>
      <c r="C387" s="27" t="s">
        <v>6</v>
      </c>
      <c r="D387" s="23">
        <v>5</v>
      </c>
      <c r="E387" s="27"/>
      <c r="F387" s="27"/>
      <c r="G387" s="93">
        <f>ROUND(0.05*G386,2)</f>
        <v>0</v>
      </c>
      <c r="H387" s="2"/>
      <c r="I387" s="2"/>
      <c r="J387" s="2"/>
      <c r="K387" s="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ht="21.75" customHeight="1">
      <c r="A388" s="82" t="s">
        <v>4</v>
      </c>
      <c r="B388" s="83"/>
      <c r="C388" s="27" t="s">
        <v>3</v>
      </c>
      <c r="D388" s="12"/>
      <c r="E388" s="12"/>
      <c r="F388" s="12"/>
      <c r="G388" s="93">
        <f>SUM(G386:G387)</f>
        <v>0</v>
      </c>
      <c r="H388" s="2"/>
      <c r="I388" s="2"/>
      <c r="J388" s="2"/>
      <c r="K388" s="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ht="13.5">
      <c r="A389" s="79"/>
      <c r="B389" s="79"/>
      <c r="C389" s="79"/>
      <c r="D389" s="79"/>
      <c r="E389" s="79"/>
      <c r="F389" s="79"/>
      <c r="G389" s="79"/>
      <c r="H389" s="2"/>
      <c r="I389" s="2"/>
      <c r="J389" s="2"/>
      <c r="K389" s="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7" s="74" customFormat="1" ht="35.25" customHeight="1">
      <c r="A390" s="80" t="s">
        <v>292</v>
      </c>
      <c r="B390" s="80"/>
      <c r="C390" s="80"/>
      <c r="D390" s="80"/>
      <c r="E390" s="80"/>
      <c r="F390" s="80"/>
      <c r="G390" s="80"/>
    </row>
    <row r="391" spans="1:7" s="75" customFormat="1" ht="31.5" customHeight="1">
      <c r="A391" s="77" t="s">
        <v>293</v>
      </c>
      <c r="B391" s="77"/>
      <c r="C391" s="77"/>
      <c r="D391" s="77"/>
      <c r="E391" s="77"/>
      <c r="F391" s="77"/>
      <c r="G391" s="77"/>
    </row>
    <row r="392" spans="1:8" s="75" customFormat="1" ht="36.75" customHeight="1">
      <c r="A392" s="78" t="s">
        <v>294</v>
      </c>
      <c r="B392" s="78"/>
      <c r="C392" s="78"/>
      <c r="D392" s="78"/>
      <c r="E392" s="78"/>
      <c r="F392" s="78"/>
      <c r="G392" s="78"/>
      <c r="H392" s="76"/>
    </row>
  </sheetData>
  <sheetProtection/>
  <mergeCells count="26">
    <mergeCell ref="A384:B384"/>
    <mergeCell ref="A388:B388"/>
    <mergeCell ref="A385:B385"/>
    <mergeCell ref="A379:B379"/>
    <mergeCell ref="A4:B4"/>
    <mergeCell ref="C5:C6"/>
    <mergeCell ref="A387:B387"/>
    <mergeCell ref="A378:B378"/>
    <mergeCell ref="A1:G1"/>
    <mergeCell ref="A2:G2"/>
    <mergeCell ref="A3:G3"/>
    <mergeCell ref="A5:A6"/>
    <mergeCell ref="B5:B6"/>
    <mergeCell ref="E5:E6"/>
    <mergeCell ref="D5:D6"/>
    <mergeCell ref="F5:F6"/>
    <mergeCell ref="A391:G391"/>
    <mergeCell ref="A392:G392"/>
    <mergeCell ref="A389:G389"/>
    <mergeCell ref="A390:G390"/>
    <mergeCell ref="G5:G6"/>
    <mergeCell ref="A380:B380"/>
    <mergeCell ref="A381:B381"/>
    <mergeCell ref="A382:B382"/>
    <mergeCell ref="A383:B383"/>
    <mergeCell ref="A386:B386"/>
  </mergeCells>
  <conditionalFormatting sqref="B348:C366 B369:C375 B323:B367 B241:C251 B254:C269 O30:II31 B10:C19 O23:O39 P9:II377 A7:A375 H369:II370 H346:II346 A344:E344 H315:O316 B313:E314 H318:O319 B316:E317 H321:O322 B319:E320 H325:O377 H292:O313 H268:O273 H266:II267 A264:E265 H151:II163 A149:E161 H146:O164 H166:O191 H193:O204 H206:O217 H244:O254 H256:O265 H219:O225 H227:O233 H272:II272 A270:E270 H275:O283 H285:O290 H91:II91 A89:E89 H93:O112 H114:O144 H70:O91 H37:II39 A35:E37 H32:N39 H19:II20 C14:E16 H15:II15 A13:E13 H9:O21 H11:II13 H23:N30 H65:II68 A63:E66 H41:O68 H295:II302 A293:E300 H309:II311 A307:E309 H235:O241 H378:II389 A376:G388 B12:E13 B17:E19 B21:E28 B30:E37 B39:E66 B68:E89 B91:E110 B112:E142 B144:E162 B164:E189 B191:E202 B204:E215 B217:E223 B225:E231 B233:E239 B242:E252 B254:E263 B273:E281 B283:E288 B290:E311 C323:E375 B7:G8 A9:E11 G323:G375 G290:G311 G283:G288 G273:G281 G242:G252 G233:G239 G225:G231 G217:G223 G204:G215 G191:G202 G164:G189 G144:G162 G112:G142 G91:G110 G68:G89 G39:G66 G30:G37 G21:G28 G9:G19 B266:E271 G254:G271 G319:G320 G316:G317 G313:G314">
    <cfRule type="cellIs" priority="754" dxfId="0" operator="equal" stopIfTrue="1">
      <formula>8223.307275</formula>
    </cfRule>
  </conditionalFormatting>
  <conditionalFormatting sqref="A389">
    <cfRule type="cellIs" priority="2" dxfId="0" operator="equal" stopIfTrue="1">
      <formula>8223.307275</formula>
    </cfRule>
  </conditionalFormatting>
  <conditionalFormatting sqref="F313:F314 F316:F317 F319:F320 F21:F28 F30:F37 F39:F66 F68:F89 F91:F110 F112:F142 F144:F162 F164:F189 F191:F202 F204:F215 F217:F223 F225:F231 F233:F239 F242:F252 F273:F281 F283:F288 F290:F311 F323:F375 F9:F19 F254:F271">
    <cfRule type="cellIs" priority="1" dxfId="0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Sopio Ghvinjilia</cp:lastModifiedBy>
  <cp:lastPrinted>2021-09-27T11:21:33Z</cp:lastPrinted>
  <dcterms:created xsi:type="dcterms:W3CDTF">2007-01-12T13:25:27Z</dcterms:created>
  <dcterms:modified xsi:type="dcterms:W3CDTF">2021-10-07T16:26:37Z</dcterms:modified>
  <cp:category/>
  <cp:version/>
  <cp:contentType/>
  <cp:contentStatus/>
</cp:coreProperties>
</file>